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KrosData\Export\"/>
    </mc:Choice>
  </mc:AlternateContent>
  <bookViews>
    <workbookView xWindow="0" yWindow="0" windowWidth="0" windowHeight="0"/>
  </bookViews>
  <sheets>
    <sheet name="Rekapitulace stavby" sheetId="1" r:id="rId1"/>
    <sheet name="SO 100 - Komunikace" sheetId="2" r:id="rId2"/>
    <sheet name="SO 200.1 - Opěrná zeď č. 1" sheetId="3" r:id="rId3"/>
    <sheet name="SO 200.2 - Opěrná zeď č. 2" sheetId="4" r:id="rId4"/>
    <sheet name="SO 200.3 - Opěrná zeď č. 3" sheetId="5" r:id="rId5"/>
    <sheet name="SO 200.4 - Ochranná zeď r..." sheetId="6" r:id="rId6"/>
    <sheet name="SO 311.1 - Dešťová kanali..." sheetId="7" r:id="rId7"/>
    <sheet name="SO 311.2 - Nové přípojky ..." sheetId="8" r:id="rId8"/>
    <sheet name="SO 312.1 - Dešťová kanali..." sheetId="9" r:id="rId9"/>
    <sheet name="SO 312.2 - Nové přípojky ..." sheetId="10" r:id="rId10"/>
    <sheet name="SO 313 - Ostatní přípojky UV" sheetId="11" r:id="rId11"/>
    <sheet name="SO 410 - Přeložky PRE" sheetId="12" r:id="rId12"/>
    <sheet name="SO 420 - Přeložky VO" sheetId="13" r:id="rId13"/>
    <sheet name="SO 430 - Přeložky CETIN" sheetId="14" r:id="rId14"/>
    <sheet name="SO 432 - Přeložky SŽDC" sheetId="15" r:id="rId15"/>
    <sheet name="SO 440 - Přeložky TSK" sheetId="16" r:id="rId16"/>
    <sheet name="SO 500 - Přeložka plynovo..." sheetId="17" r:id="rId17"/>
    <sheet name="VRN - Vedlejší rozpočtové..." sheetId="18" r:id="rId18"/>
    <sheet name="ON - Ostatní náklady" sheetId="19" r:id="rId19"/>
    <sheet name="Seznam figur" sheetId="20" r:id="rId20"/>
  </sheets>
  <definedNames>
    <definedName name="_xlnm.Print_Area" localSheetId="0">'Rekapitulace stavby'!$D$4:$AO$76,'Rekapitulace stavby'!$C$82:$AQ$117</definedName>
    <definedName name="_xlnm.Print_Titles" localSheetId="0">'Rekapitulace stavby'!$92:$92</definedName>
    <definedName name="_xlnm._FilterDatabase" localSheetId="1" hidden="1">'SO 100 - Komunikace'!$C$122:$K$899</definedName>
    <definedName name="_xlnm.Print_Area" localSheetId="1">'SO 100 - Komunikace'!$C$4:$J$76,'SO 100 - Komunikace'!$C$82:$J$104,'SO 100 - Komunikace'!$C$110:$K$899</definedName>
    <definedName name="_xlnm.Print_Titles" localSheetId="1">'SO 100 - Komunikace'!$122:$122</definedName>
    <definedName name="_xlnm._FilterDatabase" localSheetId="2" hidden="1">'SO 200.1 - Opěrná zeď č. 1'!$C$132:$K$398</definedName>
    <definedName name="_xlnm.Print_Area" localSheetId="2">'SO 200.1 - Opěrná zeď č. 1'!$C$4:$J$76,'SO 200.1 - Opěrná zeď č. 1'!$C$82:$J$112,'SO 200.1 - Opěrná zeď č. 1'!$C$118:$K$398</definedName>
    <definedName name="_xlnm.Print_Titles" localSheetId="2">'SO 200.1 - Opěrná zeď č. 1'!$132:$132</definedName>
    <definedName name="_xlnm._FilterDatabase" localSheetId="3" hidden="1">'SO 200.2 - Opěrná zeď č. 2'!$C$132:$K$396</definedName>
    <definedName name="_xlnm.Print_Area" localSheetId="3">'SO 200.2 - Opěrná zeď č. 2'!$C$4:$J$76,'SO 200.2 - Opěrná zeď č. 2'!$C$82:$J$112,'SO 200.2 - Opěrná zeď č. 2'!$C$118:$K$396</definedName>
    <definedName name="_xlnm.Print_Titles" localSheetId="3">'SO 200.2 - Opěrná zeď č. 2'!$132:$132</definedName>
    <definedName name="_xlnm._FilterDatabase" localSheetId="4" hidden="1">'SO 200.3 - Opěrná zeď č. 3'!$C$132:$K$367</definedName>
    <definedName name="_xlnm.Print_Area" localSheetId="4">'SO 200.3 - Opěrná zeď č. 3'!$C$4:$J$76,'SO 200.3 - Opěrná zeď č. 3'!$C$82:$J$112,'SO 200.3 - Opěrná zeď č. 3'!$C$118:$K$367</definedName>
    <definedName name="_xlnm.Print_Titles" localSheetId="4">'SO 200.3 - Opěrná zeď č. 3'!$132:$132</definedName>
    <definedName name="_xlnm._FilterDatabase" localSheetId="5" hidden="1">'SO 200.4 - Ochranná zeď r...'!$C$129:$K$258</definedName>
    <definedName name="_xlnm.Print_Area" localSheetId="5">'SO 200.4 - Ochranná zeď r...'!$C$4:$J$76,'SO 200.4 - Ochranná zeď r...'!$C$82:$J$109,'SO 200.4 - Ochranná zeď r...'!$C$115:$K$258</definedName>
    <definedName name="_xlnm.Print_Titles" localSheetId="5">'SO 200.4 - Ochranná zeď r...'!$129:$129</definedName>
    <definedName name="_xlnm._FilterDatabase" localSheetId="6" hidden="1">'SO 311.1 - Dešťová kanali...'!$C$133:$K$711</definedName>
    <definedName name="_xlnm.Print_Area" localSheetId="6">'SO 311.1 - Dešťová kanali...'!$C$4:$J$76,'SO 311.1 - Dešťová kanali...'!$C$82:$J$111,'SO 311.1 - Dešťová kanali...'!$C$117:$K$711</definedName>
    <definedName name="_xlnm.Print_Titles" localSheetId="6">'SO 311.1 - Dešťová kanali...'!$133:$133</definedName>
    <definedName name="_xlnm._FilterDatabase" localSheetId="7" hidden="1">'SO 311.2 - Nové přípojky ...'!$C$132:$K$511</definedName>
    <definedName name="_xlnm.Print_Area" localSheetId="7">'SO 311.2 - Nové přípojky ...'!$C$4:$J$76,'SO 311.2 - Nové přípojky ...'!$C$82:$J$110,'SO 311.2 - Nové přípojky ...'!$C$116:$K$511</definedName>
    <definedName name="_xlnm.Print_Titles" localSheetId="7">'SO 311.2 - Nové přípojky ...'!$132:$132</definedName>
    <definedName name="_xlnm._FilterDatabase" localSheetId="8" hidden="1">'SO 312.1 - Dešťová kanali...'!$C$132:$K$499</definedName>
    <definedName name="_xlnm.Print_Area" localSheetId="8">'SO 312.1 - Dešťová kanali...'!$C$4:$J$76,'SO 312.1 - Dešťová kanali...'!$C$82:$J$110,'SO 312.1 - Dešťová kanali...'!$C$116:$K$499</definedName>
    <definedName name="_xlnm.Print_Titles" localSheetId="8">'SO 312.1 - Dešťová kanali...'!$132:$132</definedName>
    <definedName name="_xlnm._FilterDatabase" localSheetId="9" hidden="1">'SO 312.2 - Nové přípojky ...'!$C$131:$K$518</definedName>
    <definedName name="_xlnm.Print_Area" localSheetId="9">'SO 312.2 - Nové přípojky ...'!$C$4:$J$76,'SO 312.2 - Nové přípojky ...'!$C$82:$J$109,'SO 312.2 - Nové přípojky ...'!$C$115:$K$518</definedName>
    <definedName name="_xlnm.Print_Titles" localSheetId="9">'SO 312.2 - Nové přípojky ...'!$131:$131</definedName>
    <definedName name="_xlnm._FilterDatabase" localSheetId="10" hidden="1">'SO 313 - Ostatní přípojky UV'!$C$127:$K$665</definedName>
    <definedName name="_xlnm.Print_Area" localSheetId="10">'SO 313 - Ostatní přípojky UV'!$C$4:$J$76,'SO 313 - Ostatní přípojky UV'!$C$82:$J$107,'SO 313 - Ostatní přípojky UV'!$C$113:$K$665</definedName>
    <definedName name="_xlnm.Print_Titles" localSheetId="10">'SO 313 - Ostatní přípojky UV'!$127:$127</definedName>
    <definedName name="_xlnm._FilterDatabase" localSheetId="11" hidden="1">'SO 410 - Přeložky PRE'!$C$123:$K$211</definedName>
    <definedName name="_xlnm.Print_Area" localSheetId="11">'SO 410 - Přeložky PRE'!$C$4:$J$76,'SO 410 - Přeložky PRE'!$C$82:$J$105,'SO 410 - Přeložky PRE'!$C$111:$K$211</definedName>
    <definedName name="_xlnm.Print_Titles" localSheetId="11">'SO 410 - Přeložky PRE'!$123:$123</definedName>
    <definedName name="_xlnm._FilterDatabase" localSheetId="12" hidden="1">'SO 420 - Přeložky VO'!$C$124:$K$162</definedName>
    <definedName name="_xlnm.Print_Area" localSheetId="12">'SO 420 - Přeložky VO'!$C$4:$J$76,'SO 420 - Přeložky VO'!$C$82:$J$106,'SO 420 - Přeložky VO'!$C$112:$K$162</definedName>
    <definedName name="_xlnm.Print_Titles" localSheetId="12">'SO 420 - Přeložky VO'!$124:$124</definedName>
    <definedName name="_xlnm._FilterDatabase" localSheetId="13" hidden="1">'SO 430 - Přeložky CETIN'!$C$121:$K$160</definedName>
    <definedName name="_xlnm.Print_Area" localSheetId="13">'SO 430 - Přeložky CETIN'!$C$4:$J$76,'SO 430 - Přeložky CETIN'!$C$82:$J$103,'SO 430 - Přeložky CETIN'!$C$109:$K$160</definedName>
    <definedName name="_xlnm.Print_Titles" localSheetId="13">'SO 430 - Přeložky CETIN'!$121:$121</definedName>
    <definedName name="_xlnm._FilterDatabase" localSheetId="14" hidden="1">'SO 432 - Přeložky SŽDC'!$C$121:$K$158</definedName>
    <definedName name="_xlnm.Print_Area" localSheetId="14">'SO 432 - Přeložky SŽDC'!$C$4:$J$76,'SO 432 - Přeložky SŽDC'!$C$82:$J$103,'SO 432 - Přeložky SŽDC'!$C$109:$K$158</definedName>
    <definedName name="_xlnm.Print_Titles" localSheetId="14">'SO 432 - Přeložky SŽDC'!$121:$121</definedName>
    <definedName name="_xlnm._FilterDatabase" localSheetId="15" hidden="1">'SO 440 - Přeložky TSK'!$C$120:$K$145</definedName>
    <definedName name="_xlnm.Print_Area" localSheetId="15">'SO 440 - Přeložky TSK'!$C$4:$J$76,'SO 440 - Přeložky TSK'!$C$82:$J$102,'SO 440 - Přeložky TSK'!$C$108:$K$145</definedName>
    <definedName name="_xlnm.Print_Titles" localSheetId="15">'SO 440 - Přeložky TSK'!$120:$120</definedName>
    <definedName name="_xlnm._FilterDatabase" localSheetId="16" hidden="1">'SO 500 - Přeložka plynovo...'!$C$124:$K$186</definedName>
    <definedName name="_xlnm.Print_Area" localSheetId="16">'SO 500 - Přeložka plynovo...'!$C$4:$J$76,'SO 500 - Přeložka plynovo...'!$C$82:$J$106,'SO 500 - Přeložka plynovo...'!$C$112:$K$186</definedName>
    <definedName name="_xlnm.Print_Titles" localSheetId="16">'SO 500 - Přeložka plynovo...'!$124:$124</definedName>
    <definedName name="_xlnm._FilterDatabase" localSheetId="17" hidden="1">'VRN - Vedlejší rozpočtové...'!$C$119:$K$130</definedName>
    <definedName name="_xlnm.Print_Area" localSheetId="17">'VRN - Vedlejší rozpočtové...'!$C$4:$J$76,'VRN - Vedlejší rozpočtové...'!$C$82:$J$101,'VRN - Vedlejší rozpočtové...'!$C$107:$K$130</definedName>
    <definedName name="_xlnm.Print_Titles" localSheetId="17">'VRN - Vedlejší rozpočtové...'!$119:$119</definedName>
    <definedName name="_xlnm._FilterDatabase" localSheetId="18" hidden="1">'ON - Ostatní náklady'!$C$120:$K$144</definedName>
    <definedName name="_xlnm.Print_Area" localSheetId="18">'ON - Ostatní náklady'!$C$4:$J$76,'ON - Ostatní náklady'!$C$82:$J$102,'ON - Ostatní náklady'!$C$108:$K$144</definedName>
    <definedName name="_xlnm.Print_Titles" localSheetId="18">'ON - Ostatní náklady'!$120:$120</definedName>
    <definedName name="_xlnm.Print_Area" localSheetId="19">'Seznam figur'!$C$4:$G$2236</definedName>
    <definedName name="_xlnm.Print_Titles" localSheetId="19">'Seznam figur'!$9:$9</definedName>
  </definedNames>
  <calcPr/>
</workbook>
</file>

<file path=xl/calcChain.xml><?xml version="1.0" encoding="utf-8"?>
<calcChain xmlns="http://schemas.openxmlformats.org/spreadsheetml/2006/main">
  <c i="20" l="1" r="D7"/>
  <c i="19" r="R142"/>
  <c r="J37"/>
  <c r="J36"/>
  <c i="1" r="AY116"/>
  <c i="19" r="J35"/>
  <c i="1" r="AX116"/>
  <c i="19" r="BI144"/>
  <c r="BH144"/>
  <c r="BG144"/>
  <c r="BF144"/>
  <c r="T144"/>
  <c r="R144"/>
  <c r="P144"/>
  <c r="BI143"/>
  <c r="BH143"/>
  <c r="BG143"/>
  <c r="BF143"/>
  <c r="T143"/>
  <c r="R143"/>
  <c r="P143"/>
  <c r="BI141"/>
  <c r="BH141"/>
  <c r="BG141"/>
  <c r="BF141"/>
  <c r="T141"/>
  <c r="R141"/>
  <c r="P141"/>
  <c r="BI140"/>
  <c r="BH140"/>
  <c r="BG140"/>
  <c r="BF140"/>
  <c r="T140"/>
  <c r="R140"/>
  <c r="P140"/>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J118"/>
  <c r="J117"/>
  <c r="F117"/>
  <c r="F115"/>
  <c r="E113"/>
  <c r="J92"/>
  <c r="J91"/>
  <c r="F91"/>
  <c r="F89"/>
  <c r="E87"/>
  <c r="J18"/>
  <c r="E18"/>
  <c r="F92"/>
  <c r="J17"/>
  <c r="J12"/>
  <c r="J89"/>
  <c r="E7"/>
  <c r="E85"/>
  <c i="18" r="J37"/>
  <c r="J36"/>
  <c i="1" r="AY115"/>
  <c i="18" r="J35"/>
  <c i="1" r="AX115"/>
  <c i="18" r="BI129"/>
  <c r="BH129"/>
  <c r="BG129"/>
  <c r="BF129"/>
  <c r="T129"/>
  <c r="T128"/>
  <c r="R129"/>
  <c r="R128"/>
  <c r="P129"/>
  <c r="P128"/>
  <c r="BI126"/>
  <c r="BH126"/>
  <c r="BG126"/>
  <c r="BF126"/>
  <c r="T126"/>
  <c r="T125"/>
  <c r="R126"/>
  <c r="R125"/>
  <c r="P126"/>
  <c r="P125"/>
  <c r="BI123"/>
  <c r="BH123"/>
  <c r="BG123"/>
  <c r="BF123"/>
  <c r="T123"/>
  <c r="T122"/>
  <c r="T121"/>
  <c r="T120"/>
  <c r="R123"/>
  <c r="R122"/>
  <c r="R121"/>
  <c r="R120"/>
  <c r="P123"/>
  <c r="P122"/>
  <c r="P121"/>
  <c r="P120"/>
  <c i="1" r="AU115"/>
  <c i="18" r="J117"/>
  <c r="J116"/>
  <c r="F116"/>
  <c r="F114"/>
  <c r="E112"/>
  <c r="J92"/>
  <c r="J91"/>
  <c r="F91"/>
  <c r="F89"/>
  <c r="E87"/>
  <c r="J18"/>
  <c r="E18"/>
  <c r="F117"/>
  <c r="J17"/>
  <c r="J12"/>
  <c r="J114"/>
  <c r="E7"/>
  <c r="E110"/>
  <c i="17" r="J37"/>
  <c r="J36"/>
  <c i="1" r="AY114"/>
  <c i="17" r="J35"/>
  <c i="1" r="AX114"/>
  <c i="17" r="BI186"/>
  <c r="BH186"/>
  <c r="BG186"/>
  <c r="BF186"/>
  <c r="T186"/>
  <c r="R186"/>
  <c r="P186"/>
  <c r="BI185"/>
  <c r="BH185"/>
  <c r="BG185"/>
  <c r="BF185"/>
  <c r="T185"/>
  <c r="R185"/>
  <c r="P185"/>
  <c r="BI184"/>
  <c r="BH184"/>
  <c r="BG184"/>
  <c r="BF184"/>
  <c r="T184"/>
  <c r="R184"/>
  <c r="P184"/>
  <c r="BI183"/>
  <c r="BH183"/>
  <c r="BG183"/>
  <c r="BF183"/>
  <c r="T183"/>
  <c r="R183"/>
  <c r="P183"/>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4"/>
  <c r="BH164"/>
  <c r="BG164"/>
  <c r="BF164"/>
  <c r="T164"/>
  <c r="R164"/>
  <c r="P164"/>
  <c r="BI163"/>
  <c r="BH163"/>
  <c r="BG163"/>
  <c r="BF163"/>
  <c r="T163"/>
  <c r="R163"/>
  <c r="P163"/>
  <c r="BI161"/>
  <c r="BH161"/>
  <c r="BG161"/>
  <c r="BF161"/>
  <c r="T161"/>
  <c r="R161"/>
  <c r="P161"/>
  <c r="BI160"/>
  <c r="BH160"/>
  <c r="BG160"/>
  <c r="BF160"/>
  <c r="T160"/>
  <c r="R160"/>
  <c r="P160"/>
  <c r="BI159"/>
  <c r="BH159"/>
  <c r="BG159"/>
  <c r="BF159"/>
  <c r="T159"/>
  <c r="R159"/>
  <c r="P159"/>
  <c r="BI158"/>
  <c r="BH158"/>
  <c r="BG158"/>
  <c r="BF158"/>
  <c r="T158"/>
  <c r="R158"/>
  <c r="P158"/>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38"/>
  <c r="BH138"/>
  <c r="BG138"/>
  <c r="BF138"/>
  <c r="T138"/>
  <c r="R138"/>
  <c r="P138"/>
  <c r="BI137"/>
  <c r="BH137"/>
  <c r="BG137"/>
  <c r="BF137"/>
  <c r="T137"/>
  <c r="R137"/>
  <c r="P137"/>
  <c r="BI135"/>
  <c r="BH135"/>
  <c r="BG135"/>
  <c r="BF135"/>
  <c r="T135"/>
  <c r="T134"/>
  <c r="R135"/>
  <c r="R134"/>
  <c r="P135"/>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J122"/>
  <c r="J121"/>
  <c r="F121"/>
  <c r="F119"/>
  <c r="E117"/>
  <c r="J92"/>
  <c r="J91"/>
  <c r="F91"/>
  <c r="F89"/>
  <c r="E87"/>
  <c r="J18"/>
  <c r="E18"/>
  <c r="F122"/>
  <c r="J17"/>
  <c r="J12"/>
  <c r="J89"/>
  <c r="E7"/>
  <c r="E115"/>
  <c i="16" r="J37"/>
  <c r="J36"/>
  <c i="1" r="AY113"/>
  <c i="16" r="J35"/>
  <c i="1" r="AX113"/>
  <c i="16" r="BI145"/>
  <c r="BH145"/>
  <c r="BG145"/>
  <c r="BF145"/>
  <c r="T145"/>
  <c r="R145"/>
  <c r="P145"/>
  <c r="BI144"/>
  <c r="BH144"/>
  <c r="BG144"/>
  <c r="BF144"/>
  <c r="T144"/>
  <c r="R144"/>
  <c r="P144"/>
  <c r="BI143"/>
  <c r="BH143"/>
  <c r="BG143"/>
  <c r="BF143"/>
  <c r="T143"/>
  <c r="R143"/>
  <c r="P143"/>
  <c r="BI141"/>
  <c r="BH141"/>
  <c r="BG141"/>
  <c r="BF141"/>
  <c r="T141"/>
  <c r="R141"/>
  <c r="P141"/>
  <c r="BI140"/>
  <c r="BH140"/>
  <c r="BG140"/>
  <c r="BF140"/>
  <c r="T140"/>
  <c r="R140"/>
  <c r="P140"/>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J118"/>
  <c r="J117"/>
  <c r="F117"/>
  <c r="F115"/>
  <c r="E113"/>
  <c r="J92"/>
  <c r="J91"/>
  <c r="F91"/>
  <c r="F89"/>
  <c r="E87"/>
  <c r="J18"/>
  <c r="E18"/>
  <c r="F118"/>
  <c r="J17"/>
  <c r="J12"/>
  <c r="J115"/>
  <c r="E7"/>
  <c r="E111"/>
  <c i="15" r="J37"/>
  <c r="J36"/>
  <c i="1" r="AY112"/>
  <c i="15" r="J35"/>
  <c i="1" r="AX112"/>
  <c i="15" r="BI158"/>
  <c r="BH158"/>
  <c r="BG158"/>
  <c r="BF158"/>
  <c r="T158"/>
  <c r="R158"/>
  <c r="P158"/>
  <c r="BI157"/>
  <c r="BH157"/>
  <c r="BG157"/>
  <c r="BF157"/>
  <c r="T157"/>
  <c r="R157"/>
  <c r="P157"/>
  <c r="BI156"/>
  <c r="BH156"/>
  <c r="BG156"/>
  <c r="BF156"/>
  <c r="T156"/>
  <c r="R156"/>
  <c r="P156"/>
  <c r="BI154"/>
  <c r="BH154"/>
  <c r="BG154"/>
  <c r="BF154"/>
  <c r="T154"/>
  <c r="R154"/>
  <c r="P154"/>
  <c r="BI153"/>
  <c r="BH153"/>
  <c r="BG153"/>
  <c r="BF153"/>
  <c r="T153"/>
  <c r="R153"/>
  <c r="P153"/>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J119"/>
  <c r="J118"/>
  <c r="F118"/>
  <c r="F116"/>
  <c r="E114"/>
  <c r="J92"/>
  <c r="J91"/>
  <c r="F91"/>
  <c r="F89"/>
  <c r="E87"/>
  <c r="J18"/>
  <c r="E18"/>
  <c r="F92"/>
  <c r="J17"/>
  <c r="J12"/>
  <c r="J89"/>
  <c r="E7"/>
  <c r="E112"/>
  <c i="14" r="J37"/>
  <c r="J36"/>
  <c i="1" r="AY111"/>
  <c i="14" r="J35"/>
  <c i="1" r="AX111"/>
  <c i="14" r="BI160"/>
  <c r="BH160"/>
  <c r="BG160"/>
  <c r="BF160"/>
  <c r="T160"/>
  <c r="R160"/>
  <c r="P160"/>
  <c r="BI159"/>
  <c r="BH159"/>
  <c r="BG159"/>
  <c r="BF159"/>
  <c r="T159"/>
  <c r="R159"/>
  <c r="P159"/>
  <c r="BI158"/>
  <c r="BH158"/>
  <c r="BG158"/>
  <c r="BF158"/>
  <c r="T158"/>
  <c r="R158"/>
  <c r="P158"/>
  <c r="BI156"/>
  <c r="BH156"/>
  <c r="BG156"/>
  <c r="BF156"/>
  <c r="T156"/>
  <c r="R156"/>
  <c r="P156"/>
  <c r="BI155"/>
  <c r="BH155"/>
  <c r="BG155"/>
  <c r="BF155"/>
  <c r="T155"/>
  <c r="R155"/>
  <c r="P155"/>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J119"/>
  <c r="J118"/>
  <c r="F118"/>
  <c r="F116"/>
  <c r="E114"/>
  <c r="J92"/>
  <c r="J91"/>
  <c r="F91"/>
  <c r="F89"/>
  <c r="E87"/>
  <c r="J18"/>
  <c r="E18"/>
  <c r="F92"/>
  <c r="J17"/>
  <c r="J12"/>
  <c r="J116"/>
  <c r="E7"/>
  <c r="E85"/>
  <c i="13" r="J37"/>
  <c r="J36"/>
  <c i="1" r="AY110"/>
  <c i="13" r="J35"/>
  <c i="1" r="AX110"/>
  <c i="13" r="BI162"/>
  <c r="BH162"/>
  <c r="BG162"/>
  <c r="BF162"/>
  <c r="T162"/>
  <c r="R162"/>
  <c r="P162"/>
  <c r="BI161"/>
  <c r="BH161"/>
  <c r="BG161"/>
  <c r="BF161"/>
  <c r="T161"/>
  <c r="R161"/>
  <c r="P161"/>
  <c r="BI160"/>
  <c r="BH160"/>
  <c r="BG160"/>
  <c r="BF160"/>
  <c r="T160"/>
  <c r="R160"/>
  <c r="P160"/>
  <c r="BI158"/>
  <c r="BH158"/>
  <c r="BG158"/>
  <c r="BF158"/>
  <c r="T158"/>
  <c r="R158"/>
  <c r="P158"/>
  <c r="BI157"/>
  <c r="BH157"/>
  <c r="BG157"/>
  <c r="BF157"/>
  <c r="T157"/>
  <c r="R157"/>
  <c r="P157"/>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2"/>
  <c r="BH142"/>
  <c r="BG142"/>
  <c r="BF142"/>
  <c r="T142"/>
  <c r="R142"/>
  <c r="P142"/>
  <c r="BI141"/>
  <c r="BH141"/>
  <c r="BG141"/>
  <c r="BF141"/>
  <c r="T141"/>
  <c r="R141"/>
  <c r="P141"/>
  <c r="BI139"/>
  <c r="BH139"/>
  <c r="BG139"/>
  <c r="BF139"/>
  <c r="T139"/>
  <c r="R139"/>
  <c r="P139"/>
  <c r="BI138"/>
  <c r="BH138"/>
  <c r="BG138"/>
  <c r="BF138"/>
  <c r="T138"/>
  <c r="R138"/>
  <c r="P138"/>
  <c r="BI137"/>
  <c r="BH137"/>
  <c r="BG137"/>
  <c r="BF137"/>
  <c r="T137"/>
  <c r="R137"/>
  <c r="P137"/>
  <c r="BI136"/>
  <c r="BH136"/>
  <c r="BG136"/>
  <c r="BF136"/>
  <c r="T136"/>
  <c r="R136"/>
  <c r="P136"/>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J122"/>
  <c r="J121"/>
  <c r="F121"/>
  <c r="F119"/>
  <c r="E117"/>
  <c r="J92"/>
  <c r="J91"/>
  <c r="F91"/>
  <c r="F89"/>
  <c r="E87"/>
  <c r="J18"/>
  <c r="E18"/>
  <c r="F92"/>
  <c r="J17"/>
  <c r="J12"/>
  <c r="J119"/>
  <c r="E7"/>
  <c r="E115"/>
  <c i="12" r="J37"/>
  <c r="J36"/>
  <c i="1" r="AY109"/>
  <c i="12" r="J35"/>
  <c i="1" r="AX109"/>
  <c i="12" r="BI211"/>
  <c r="BH211"/>
  <c r="BG211"/>
  <c r="BF211"/>
  <c r="T211"/>
  <c r="R211"/>
  <c r="P211"/>
  <c r="BI210"/>
  <c r="BH210"/>
  <c r="BG210"/>
  <c r="BF210"/>
  <c r="T210"/>
  <c r="R210"/>
  <c r="P210"/>
  <c r="BI209"/>
  <c r="BH209"/>
  <c r="BG209"/>
  <c r="BF209"/>
  <c r="T209"/>
  <c r="R209"/>
  <c r="P209"/>
  <c r="BI207"/>
  <c r="BH207"/>
  <c r="BG207"/>
  <c r="BF207"/>
  <c r="T207"/>
  <c r="R207"/>
  <c r="P207"/>
  <c r="BI206"/>
  <c r="BH206"/>
  <c r="BG206"/>
  <c r="BF206"/>
  <c r="T206"/>
  <c r="R206"/>
  <c r="P206"/>
  <c r="BI205"/>
  <c r="BH205"/>
  <c r="BG205"/>
  <c r="BF205"/>
  <c r="T205"/>
  <c r="R205"/>
  <c r="P205"/>
  <c r="BI204"/>
  <c r="BH204"/>
  <c r="BG204"/>
  <c r="BF204"/>
  <c r="T204"/>
  <c r="R204"/>
  <c r="P204"/>
  <c r="BI203"/>
  <c r="BH203"/>
  <c r="BG203"/>
  <c r="BF203"/>
  <c r="T203"/>
  <c r="R203"/>
  <c r="P203"/>
  <c r="BI202"/>
  <c r="BH202"/>
  <c r="BG202"/>
  <c r="BF202"/>
  <c r="T202"/>
  <c r="R202"/>
  <c r="P202"/>
  <c r="BI199"/>
  <c r="BH199"/>
  <c r="BG199"/>
  <c r="BF199"/>
  <c r="T199"/>
  <c r="R199"/>
  <c r="P199"/>
  <c r="BI198"/>
  <c r="BH198"/>
  <c r="BG198"/>
  <c r="BF198"/>
  <c r="T198"/>
  <c r="R198"/>
  <c r="P198"/>
  <c r="BI197"/>
  <c r="BH197"/>
  <c r="BG197"/>
  <c r="BF197"/>
  <c r="T197"/>
  <c r="R197"/>
  <c r="P197"/>
  <c r="BI196"/>
  <c r="BH196"/>
  <c r="BG196"/>
  <c r="BF196"/>
  <c r="T196"/>
  <c r="R196"/>
  <c r="P196"/>
  <c r="BI194"/>
  <c r="BH194"/>
  <c r="BG194"/>
  <c r="BF194"/>
  <c r="T194"/>
  <c r="R194"/>
  <c r="P194"/>
  <c r="BI193"/>
  <c r="BH193"/>
  <c r="BG193"/>
  <c r="BF193"/>
  <c r="T193"/>
  <c r="R193"/>
  <c r="P193"/>
  <c r="BI192"/>
  <c r="BH192"/>
  <c r="BG192"/>
  <c r="BF192"/>
  <c r="T192"/>
  <c r="R192"/>
  <c r="P192"/>
  <c r="BI191"/>
  <c r="BH191"/>
  <c r="BG191"/>
  <c r="BF191"/>
  <c r="T191"/>
  <c r="R191"/>
  <c r="P191"/>
  <c r="BI190"/>
  <c r="BH190"/>
  <c r="BG190"/>
  <c r="BF190"/>
  <c r="T190"/>
  <c r="R190"/>
  <c r="P190"/>
  <c r="BI189"/>
  <c r="BH189"/>
  <c r="BG189"/>
  <c r="BF189"/>
  <c r="T189"/>
  <c r="R189"/>
  <c r="P189"/>
  <c r="BI188"/>
  <c r="BH188"/>
  <c r="BG188"/>
  <c r="BF188"/>
  <c r="T188"/>
  <c r="R188"/>
  <c r="P188"/>
  <c r="BI187"/>
  <c r="BH187"/>
  <c r="BG187"/>
  <c r="BF187"/>
  <c r="T187"/>
  <c r="R187"/>
  <c r="P187"/>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1"/>
  <c r="BH171"/>
  <c r="BG171"/>
  <c r="BF171"/>
  <c r="T171"/>
  <c r="R171"/>
  <c r="P171"/>
  <c r="BI170"/>
  <c r="BH170"/>
  <c r="BG170"/>
  <c r="BF170"/>
  <c r="T170"/>
  <c r="R170"/>
  <c r="P170"/>
  <c r="BI169"/>
  <c r="BH169"/>
  <c r="BG169"/>
  <c r="BF169"/>
  <c r="T169"/>
  <c r="R169"/>
  <c r="P169"/>
  <c r="BI168"/>
  <c r="BH168"/>
  <c r="BG168"/>
  <c r="BF168"/>
  <c r="T168"/>
  <c r="R168"/>
  <c r="P168"/>
  <c r="BI167"/>
  <c r="BH167"/>
  <c r="BG167"/>
  <c r="BF167"/>
  <c r="T167"/>
  <c r="R167"/>
  <c r="P167"/>
  <c r="BI166"/>
  <c r="BH166"/>
  <c r="BG166"/>
  <c r="BF166"/>
  <c r="T166"/>
  <c r="R166"/>
  <c r="P166"/>
  <c r="BI165"/>
  <c r="BH165"/>
  <c r="BG165"/>
  <c r="BF165"/>
  <c r="T165"/>
  <c r="R165"/>
  <c r="P165"/>
  <c r="BI163"/>
  <c r="BH163"/>
  <c r="BG163"/>
  <c r="BF163"/>
  <c r="T163"/>
  <c r="R163"/>
  <c r="P163"/>
  <c r="BI162"/>
  <c r="BH162"/>
  <c r="BG162"/>
  <c r="BF162"/>
  <c r="T162"/>
  <c r="R162"/>
  <c r="P162"/>
  <c r="BI161"/>
  <c r="BH161"/>
  <c r="BG161"/>
  <c r="BF161"/>
  <c r="T161"/>
  <c r="R161"/>
  <c r="P161"/>
  <c r="BI160"/>
  <c r="BH160"/>
  <c r="BG160"/>
  <c r="BF160"/>
  <c r="T160"/>
  <c r="R160"/>
  <c r="P160"/>
  <c r="BI159"/>
  <c r="BH159"/>
  <c r="BG159"/>
  <c r="BF159"/>
  <c r="T159"/>
  <c r="R159"/>
  <c r="P159"/>
  <c r="BI158"/>
  <c r="BH158"/>
  <c r="BG158"/>
  <c r="BF158"/>
  <c r="T158"/>
  <c r="R158"/>
  <c r="P158"/>
  <c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J121"/>
  <c r="J120"/>
  <c r="F120"/>
  <c r="F118"/>
  <c r="E116"/>
  <c r="J92"/>
  <c r="J91"/>
  <c r="F91"/>
  <c r="F89"/>
  <c r="E87"/>
  <c r="J18"/>
  <c r="E18"/>
  <c r="F121"/>
  <c r="J17"/>
  <c r="J12"/>
  <c r="J118"/>
  <c r="E7"/>
  <c r="E85"/>
  <c i="11" r="J39"/>
  <c r="J38"/>
  <c i="1" r="AY108"/>
  <c i="11" r="J37"/>
  <c i="1" r="AX108"/>
  <c i="11" r="BI662"/>
  <c r="BH662"/>
  <c r="BG662"/>
  <c r="BF662"/>
  <c r="T662"/>
  <c r="T661"/>
  <c r="R662"/>
  <c r="R661"/>
  <c r="P662"/>
  <c r="P661"/>
  <c r="BI659"/>
  <c r="BH659"/>
  <c r="BG659"/>
  <c r="BF659"/>
  <c r="T659"/>
  <c r="R659"/>
  <c r="P659"/>
  <c r="BI657"/>
  <c r="BH657"/>
  <c r="BG657"/>
  <c r="BF657"/>
  <c r="T657"/>
  <c r="R657"/>
  <c r="P657"/>
  <c r="BI648"/>
  <c r="BH648"/>
  <c r="BG648"/>
  <c r="BF648"/>
  <c r="T648"/>
  <c r="R648"/>
  <c r="P648"/>
  <c r="BI644"/>
  <c r="BH644"/>
  <c r="BG644"/>
  <c r="BF644"/>
  <c r="T644"/>
  <c r="R644"/>
  <c r="P644"/>
  <c r="BI640"/>
  <c r="BH640"/>
  <c r="BG640"/>
  <c r="BF640"/>
  <c r="T640"/>
  <c r="R640"/>
  <c r="P640"/>
  <c r="BI635"/>
  <c r="BH635"/>
  <c r="BG635"/>
  <c r="BF635"/>
  <c r="T635"/>
  <c r="R635"/>
  <c r="P635"/>
  <c r="BI631"/>
  <c r="BH631"/>
  <c r="BG631"/>
  <c r="BF631"/>
  <c r="T631"/>
  <c r="R631"/>
  <c r="P631"/>
  <c r="BI627"/>
  <c r="BH627"/>
  <c r="BG627"/>
  <c r="BF627"/>
  <c r="T627"/>
  <c r="R627"/>
  <c r="P627"/>
  <c r="BI622"/>
  <c r="BH622"/>
  <c r="BG622"/>
  <c r="BF622"/>
  <c r="T622"/>
  <c r="R622"/>
  <c r="P622"/>
  <c r="BI616"/>
  <c r="BH616"/>
  <c r="BG616"/>
  <c r="BF616"/>
  <c r="T616"/>
  <c r="R616"/>
  <c r="P616"/>
  <c r="BI611"/>
  <c r="BH611"/>
  <c r="BG611"/>
  <c r="BF611"/>
  <c r="T611"/>
  <c r="R611"/>
  <c r="P611"/>
  <c r="BI591"/>
  <c r="BH591"/>
  <c r="BG591"/>
  <c r="BF591"/>
  <c r="T591"/>
  <c r="R591"/>
  <c r="P591"/>
  <c r="BI558"/>
  <c r="BH558"/>
  <c r="BG558"/>
  <c r="BF558"/>
  <c r="T558"/>
  <c r="R558"/>
  <c r="P558"/>
  <c r="BI549"/>
  <c r="BH549"/>
  <c r="BG549"/>
  <c r="BF549"/>
  <c r="T549"/>
  <c r="R549"/>
  <c r="P549"/>
  <c r="BI548"/>
  <c r="BH548"/>
  <c r="BG548"/>
  <c r="BF548"/>
  <c r="T548"/>
  <c r="R548"/>
  <c r="P548"/>
  <c r="BI547"/>
  <c r="BH547"/>
  <c r="BG547"/>
  <c r="BF547"/>
  <c r="T547"/>
  <c r="R547"/>
  <c r="P547"/>
  <c r="BI546"/>
  <c r="BH546"/>
  <c r="BG546"/>
  <c r="BF546"/>
  <c r="T546"/>
  <c r="R546"/>
  <c r="P546"/>
  <c r="BI545"/>
  <c r="BH545"/>
  <c r="BG545"/>
  <c r="BF545"/>
  <c r="T545"/>
  <c r="R545"/>
  <c r="P545"/>
  <c r="BI544"/>
  <c r="BH544"/>
  <c r="BG544"/>
  <c r="BF544"/>
  <c r="T544"/>
  <c r="R544"/>
  <c r="P544"/>
  <c r="BI543"/>
  <c r="BH543"/>
  <c r="BG543"/>
  <c r="BF543"/>
  <c r="T543"/>
  <c r="R543"/>
  <c r="P543"/>
  <c r="BI542"/>
  <c r="BH542"/>
  <c r="BG542"/>
  <c r="BF542"/>
  <c r="T542"/>
  <c r="R542"/>
  <c r="P542"/>
  <c r="BI541"/>
  <c r="BH541"/>
  <c r="BG541"/>
  <c r="BF541"/>
  <c r="T541"/>
  <c r="R541"/>
  <c r="P541"/>
  <c r="BI535"/>
  <c r="BH535"/>
  <c r="BG535"/>
  <c r="BF535"/>
  <c r="T535"/>
  <c r="R535"/>
  <c r="P535"/>
  <c r="BI529"/>
  <c r="BH529"/>
  <c r="BG529"/>
  <c r="BF529"/>
  <c r="T529"/>
  <c r="R529"/>
  <c r="P529"/>
  <c r="BI523"/>
  <c r="BH523"/>
  <c r="BG523"/>
  <c r="BF523"/>
  <c r="T523"/>
  <c r="R523"/>
  <c r="P523"/>
  <c r="BI517"/>
  <c r="BH517"/>
  <c r="BG517"/>
  <c r="BF517"/>
  <c r="T517"/>
  <c r="R517"/>
  <c r="P517"/>
  <c r="BI513"/>
  <c r="BH513"/>
  <c r="BG513"/>
  <c r="BF513"/>
  <c r="T513"/>
  <c r="R513"/>
  <c r="P513"/>
  <c r="BI509"/>
  <c r="BH509"/>
  <c r="BG509"/>
  <c r="BF509"/>
  <c r="T509"/>
  <c r="R509"/>
  <c r="P509"/>
  <c r="BI504"/>
  <c r="BH504"/>
  <c r="BG504"/>
  <c r="BF504"/>
  <c r="T504"/>
  <c r="R504"/>
  <c r="P504"/>
  <c r="BI499"/>
  <c r="BH499"/>
  <c r="BG499"/>
  <c r="BF499"/>
  <c r="T499"/>
  <c r="R499"/>
  <c r="P499"/>
  <c r="BI494"/>
  <c r="BH494"/>
  <c r="BG494"/>
  <c r="BF494"/>
  <c r="T494"/>
  <c r="R494"/>
  <c r="P494"/>
  <c r="BI488"/>
  <c r="BH488"/>
  <c r="BG488"/>
  <c r="BF488"/>
  <c r="T488"/>
  <c r="R488"/>
  <c r="P488"/>
  <c r="BI483"/>
  <c r="BH483"/>
  <c r="BG483"/>
  <c r="BF483"/>
  <c r="T483"/>
  <c r="R483"/>
  <c r="P483"/>
  <c r="BI478"/>
  <c r="BH478"/>
  <c r="BG478"/>
  <c r="BF478"/>
  <c r="T478"/>
  <c r="R478"/>
  <c r="P478"/>
  <c r="BI472"/>
  <c r="BH472"/>
  <c r="BG472"/>
  <c r="BF472"/>
  <c r="T472"/>
  <c r="R472"/>
  <c r="P472"/>
  <c r="BI470"/>
  <c r="BH470"/>
  <c r="BG470"/>
  <c r="BF470"/>
  <c r="T470"/>
  <c r="R470"/>
  <c r="P470"/>
  <c r="BI464"/>
  <c r="BH464"/>
  <c r="BG464"/>
  <c r="BF464"/>
  <c r="T464"/>
  <c r="R464"/>
  <c r="P464"/>
  <c r="BI462"/>
  <c r="BH462"/>
  <c r="BG462"/>
  <c r="BF462"/>
  <c r="T462"/>
  <c r="R462"/>
  <c r="P462"/>
  <c r="BI454"/>
  <c r="BH454"/>
  <c r="BG454"/>
  <c r="BF454"/>
  <c r="T454"/>
  <c r="R454"/>
  <c r="P454"/>
  <c r="BI450"/>
  <c r="BH450"/>
  <c r="BG450"/>
  <c r="BF450"/>
  <c r="T450"/>
  <c r="R450"/>
  <c r="P450"/>
  <c r="BI446"/>
  <c r="BH446"/>
  <c r="BG446"/>
  <c r="BF446"/>
  <c r="T446"/>
  <c r="R446"/>
  <c r="P446"/>
  <c r="BI442"/>
  <c r="BH442"/>
  <c r="BG442"/>
  <c r="BF442"/>
  <c r="T442"/>
  <c r="R442"/>
  <c r="P442"/>
  <c r="BI437"/>
  <c r="BH437"/>
  <c r="BG437"/>
  <c r="BF437"/>
  <c r="T437"/>
  <c r="R437"/>
  <c r="P437"/>
  <c r="BI432"/>
  <c r="BH432"/>
  <c r="BG432"/>
  <c r="BF432"/>
  <c r="T432"/>
  <c r="R432"/>
  <c r="P432"/>
  <c r="BI427"/>
  <c r="BH427"/>
  <c r="BG427"/>
  <c r="BF427"/>
  <c r="T427"/>
  <c r="R427"/>
  <c r="P427"/>
  <c r="BI422"/>
  <c r="BH422"/>
  <c r="BG422"/>
  <c r="BF422"/>
  <c r="T422"/>
  <c r="R422"/>
  <c r="P422"/>
  <c r="BI413"/>
  <c r="BH413"/>
  <c r="BG413"/>
  <c r="BF413"/>
  <c r="T413"/>
  <c r="T406"/>
  <c r="R413"/>
  <c r="R406"/>
  <c r="P413"/>
  <c r="P406"/>
  <c r="BI407"/>
  <c r="BH407"/>
  <c r="BG407"/>
  <c r="BF407"/>
  <c r="T407"/>
  <c r="R407"/>
  <c r="P407"/>
  <c r="BI391"/>
  <c r="BH391"/>
  <c r="BG391"/>
  <c r="BF391"/>
  <c r="T391"/>
  <c r="R391"/>
  <c r="P391"/>
  <c r="BI388"/>
  <c r="BH388"/>
  <c r="BG388"/>
  <c r="BF388"/>
  <c r="T388"/>
  <c r="R388"/>
  <c r="P388"/>
  <c r="BI377"/>
  <c r="BH377"/>
  <c r="BG377"/>
  <c r="BF377"/>
  <c r="T377"/>
  <c r="R377"/>
  <c r="P377"/>
  <c r="BI373"/>
  <c r="BH373"/>
  <c r="BG373"/>
  <c r="BF373"/>
  <c r="T373"/>
  <c r="R373"/>
  <c r="P373"/>
  <c r="BI368"/>
  <c r="BH368"/>
  <c r="BG368"/>
  <c r="BF368"/>
  <c r="T368"/>
  <c r="R368"/>
  <c r="P368"/>
  <c r="BI363"/>
  <c r="BH363"/>
  <c r="BG363"/>
  <c r="BF363"/>
  <c r="T363"/>
  <c r="R363"/>
  <c r="P363"/>
  <c r="BI358"/>
  <c r="BH358"/>
  <c r="BG358"/>
  <c r="BF358"/>
  <c r="T358"/>
  <c r="R358"/>
  <c r="P358"/>
  <c r="BI353"/>
  <c r="BH353"/>
  <c r="BG353"/>
  <c r="BF353"/>
  <c r="T353"/>
  <c r="R353"/>
  <c r="P353"/>
  <c r="BI348"/>
  <c r="BH348"/>
  <c r="BG348"/>
  <c r="BF348"/>
  <c r="T348"/>
  <c r="R348"/>
  <c r="P348"/>
  <c r="BI343"/>
  <c r="BH343"/>
  <c r="BG343"/>
  <c r="BF343"/>
  <c r="T343"/>
  <c r="R343"/>
  <c r="P343"/>
  <c r="BI339"/>
  <c r="BH339"/>
  <c r="BG339"/>
  <c r="BF339"/>
  <c r="T339"/>
  <c r="R339"/>
  <c r="P339"/>
  <c r="BI334"/>
  <c r="BH334"/>
  <c r="BG334"/>
  <c r="BF334"/>
  <c r="T334"/>
  <c r="R334"/>
  <c r="P334"/>
  <c r="BI330"/>
  <c r="BH330"/>
  <c r="BG330"/>
  <c r="BF330"/>
  <c r="T330"/>
  <c r="R330"/>
  <c r="P330"/>
  <c r="BI320"/>
  <c r="BH320"/>
  <c r="BG320"/>
  <c r="BF320"/>
  <c r="T320"/>
  <c r="R320"/>
  <c r="P320"/>
  <c r="BI312"/>
  <c r="BH312"/>
  <c r="BG312"/>
  <c r="BF312"/>
  <c r="T312"/>
  <c r="R312"/>
  <c r="P312"/>
  <c r="BI307"/>
  <c r="BH307"/>
  <c r="BG307"/>
  <c r="BF307"/>
  <c r="T307"/>
  <c r="R307"/>
  <c r="P307"/>
  <c r="BI303"/>
  <c r="BH303"/>
  <c r="BG303"/>
  <c r="BF303"/>
  <c r="T303"/>
  <c r="R303"/>
  <c r="P303"/>
  <c r="BI298"/>
  <c r="BH298"/>
  <c r="BG298"/>
  <c r="BF298"/>
  <c r="T298"/>
  <c r="R298"/>
  <c r="P298"/>
  <c r="BI295"/>
  <c r="BH295"/>
  <c r="BG295"/>
  <c r="BF295"/>
  <c r="T295"/>
  <c r="R295"/>
  <c r="P295"/>
  <c r="BI280"/>
  <c r="BH280"/>
  <c r="BG280"/>
  <c r="BF280"/>
  <c r="T280"/>
  <c r="R280"/>
  <c r="P280"/>
  <c r="BI275"/>
  <c r="BH275"/>
  <c r="BG275"/>
  <c r="BF275"/>
  <c r="T275"/>
  <c r="R275"/>
  <c r="P275"/>
  <c r="BI189"/>
  <c r="BH189"/>
  <c r="BG189"/>
  <c r="BF189"/>
  <c r="T189"/>
  <c r="R189"/>
  <c r="P189"/>
  <c r="BI184"/>
  <c r="BH184"/>
  <c r="BG184"/>
  <c r="BF184"/>
  <c r="T184"/>
  <c r="R184"/>
  <c r="P184"/>
  <c r="BI180"/>
  <c r="BH180"/>
  <c r="BG180"/>
  <c r="BF180"/>
  <c r="T180"/>
  <c r="R180"/>
  <c r="P180"/>
  <c r="BI175"/>
  <c r="BH175"/>
  <c r="BG175"/>
  <c r="BF175"/>
  <c r="T175"/>
  <c r="R175"/>
  <c r="P175"/>
  <c r="BI171"/>
  <c r="BH171"/>
  <c r="BG171"/>
  <c r="BF171"/>
  <c r="T171"/>
  <c r="R171"/>
  <c r="P171"/>
  <c r="BI166"/>
  <c r="BH166"/>
  <c r="BG166"/>
  <c r="BF166"/>
  <c r="T166"/>
  <c r="R166"/>
  <c r="P166"/>
  <c r="BI162"/>
  <c r="BH162"/>
  <c r="BG162"/>
  <c r="BF162"/>
  <c r="T162"/>
  <c r="R162"/>
  <c r="P162"/>
  <c r="BI157"/>
  <c r="BH157"/>
  <c r="BG157"/>
  <c r="BF157"/>
  <c r="T157"/>
  <c r="R157"/>
  <c r="P157"/>
  <c r="BI153"/>
  <c r="BH153"/>
  <c r="BG153"/>
  <c r="BF153"/>
  <c r="T153"/>
  <c r="R153"/>
  <c r="P153"/>
  <c r="BI149"/>
  <c r="BH149"/>
  <c r="BG149"/>
  <c r="BF149"/>
  <c r="T149"/>
  <c r="R149"/>
  <c r="P149"/>
  <c r="BI145"/>
  <c r="BH145"/>
  <c r="BG145"/>
  <c r="BF145"/>
  <c r="T145"/>
  <c r="R145"/>
  <c r="P145"/>
  <c r="BI140"/>
  <c r="BH140"/>
  <c r="BG140"/>
  <c r="BF140"/>
  <c r="T140"/>
  <c r="R140"/>
  <c r="P140"/>
  <c r="BI135"/>
  <c r="BH135"/>
  <c r="BG135"/>
  <c r="BF135"/>
  <c r="T135"/>
  <c r="R135"/>
  <c r="P135"/>
  <c r="BI131"/>
  <c r="BH131"/>
  <c r="BG131"/>
  <c r="BF131"/>
  <c r="T131"/>
  <c r="R131"/>
  <c r="P131"/>
  <c r="J125"/>
  <c r="J124"/>
  <c r="F124"/>
  <c r="F122"/>
  <c r="E120"/>
  <c r="J94"/>
  <c r="J93"/>
  <c r="F93"/>
  <c r="F91"/>
  <c r="E89"/>
  <c r="J20"/>
  <c r="E20"/>
  <c r="F125"/>
  <c r="J19"/>
  <c r="J14"/>
  <c r="J91"/>
  <c r="E7"/>
  <c r="E116"/>
  <c i="10" r="J41"/>
  <c r="J40"/>
  <c i="1" r="AY107"/>
  <c i="10" r="J39"/>
  <c i="1" r="AX107"/>
  <c i="10" r="BI515"/>
  <c r="BH515"/>
  <c r="BG515"/>
  <c r="BF515"/>
  <c r="T515"/>
  <c r="T514"/>
  <c r="R515"/>
  <c r="R514"/>
  <c r="P515"/>
  <c r="P514"/>
  <c r="BI512"/>
  <c r="BH512"/>
  <c r="BG512"/>
  <c r="BF512"/>
  <c r="T512"/>
  <c r="R512"/>
  <c r="P512"/>
  <c r="BI510"/>
  <c r="BH510"/>
  <c r="BG510"/>
  <c r="BF510"/>
  <c r="T510"/>
  <c r="R510"/>
  <c r="P510"/>
  <c r="BI502"/>
  <c r="BH502"/>
  <c r="BG502"/>
  <c r="BF502"/>
  <c r="T502"/>
  <c r="R502"/>
  <c r="P502"/>
  <c r="BI498"/>
  <c r="BH498"/>
  <c r="BG498"/>
  <c r="BF498"/>
  <c r="T498"/>
  <c r="R498"/>
  <c r="P498"/>
  <c r="BI493"/>
  <c r="BH493"/>
  <c r="BG493"/>
  <c r="BF493"/>
  <c r="T493"/>
  <c r="R493"/>
  <c r="P493"/>
  <c r="BI489"/>
  <c r="BH489"/>
  <c r="BG489"/>
  <c r="BF489"/>
  <c r="T489"/>
  <c r="R489"/>
  <c r="P489"/>
  <c r="BI485"/>
  <c r="BH485"/>
  <c r="BG485"/>
  <c r="BF485"/>
  <c r="T485"/>
  <c r="R485"/>
  <c r="P485"/>
  <c r="BI481"/>
  <c r="BH481"/>
  <c r="BG481"/>
  <c r="BF481"/>
  <c r="T481"/>
  <c r="R481"/>
  <c r="P481"/>
  <c r="BI477"/>
  <c r="BH477"/>
  <c r="BG477"/>
  <c r="BF477"/>
  <c r="T477"/>
  <c r="R477"/>
  <c r="P477"/>
  <c r="BI472"/>
  <c r="BH472"/>
  <c r="BG472"/>
  <c r="BF472"/>
  <c r="T472"/>
  <c r="R472"/>
  <c r="P472"/>
  <c r="BI469"/>
  <c r="BH469"/>
  <c r="BG469"/>
  <c r="BF469"/>
  <c r="T469"/>
  <c r="R469"/>
  <c r="P469"/>
  <c r="BI468"/>
  <c r="BH468"/>
  <c r="BG468"/>
  <c r="BF468"/>
  <c r="T468"/>
  <c r="R468"/>
  <c r="P468"/>
  <c r="BI467"/>
  <c r="BH467"/>
  <c r="BG467"/>
  <c r="BF467"/>
  <c r="T467"/>
  <c r="R467"/>
  <c r="P467"/>
  <c r="BI466"/>
  <c r="BH466"/>
  <c r="BG466"/>
  <c r="BF466"/>
  <c r="T466"/>
  <c r="R466"/>
  <c r="P466"/>
  <c r="BI465"/>
  <c r="BH465"/>
  <c r="BG465"/>
  <c r="BF465"/>
  <c r="T465"/>
  <c r="R465"/>
  <c r="P465"/>
  <c r="BI464"/>
  <c r="BH464"/>
  <c r="BG464"/>
  <c r="BF464"/>
  <c r="T464"/>
  <c r="R464"/>
  <c r="P464"/>
  <c r="BI463"/>
  <c r="BH463"/>
  <c r="BG463"/>
  <c r="BF463"/>
  <c r="T463"/>
  <c r="R463"/>
  <c r="P463"/>
  <c r="BI462"/>
  <c r="BH462"/>
  <c r="BG462"/>
  <c r="BF462"/>
  <c r="T462"/>
  <c r="R462"/>
  <c r="P462"/>
  <c r="BI461"/>
  <c r="BH461"/>
  <c r="BG461"/>
  <c r="BF461"/>
  <c r="T461"/>
  <c r="R461"/>
  <c r="P461"/>
  <c r="BI459"/>
  <c r="BH459"/>
  <c r="BG459"/>
  <c r="BF459"/>
  <c r="T459"/>
  <c r="R459"/>
  <c r="P459"/>
  <c r="BI457"/>
  <c r="BH457"/>
  <c r="BG457"/>
  <c r="BF457"/>
  <c r="T457"/>
  <c r="R457"/>
  <c r="P457"/>
  <c r="BI453"/>
  <c r="BH453"/>
  <c r="BG453"/>
  <c r="BF453"/>
  <c r="T453"/>
  <c r="R453"/>
  <c r="P453"/>
  <c r="BI452"/>
  <c r="BH452"/>
  <c r="BG452"/>
  <c r="BF452"/>
  <c r="T452"/>
  <c r="R452"/>
  <c r="P452"/>
  <c r="BI448"/>
  <c r="BH448"/>
  <c r="BG448"/>
  <c r="BF448"/>
  <c r="T448"/>
  <c r="R448"/>
  <c r="P448"/>
  <c r="BI447"/>
  <c r="BH447"/>
  <c r="BG447"/>
  <c r="BF447"/>
  <c r="T447"/>
  <c r="R447"/>
  <c r="P447"/>
  <c r="BI443"/>
  <c r="BH443"/>
  <c r="BG443"/>
  <c r="BF443"/>
  <c r="T443"/>
  <c r="R443"/>
  <c r="P443"/>
  <c r="BI442"/>
  <c r="BH442"/>
  <c r="BG442"/>
  <c r="BF442"/>
  <c r="T442"/>
  <c r="R442"/>
  <c r="P442"/>
  <c r="BI440"/>
  <c r="BH440"/>
  <c r="BG440"/>
  <c r="BF440"/>
  <c r="T440"/>
  <c r="R440"/>
  <c r="P440"/>
  <c r="BI437"/>
  <c r="BH437"/>
  <c r="BG437"/>
  <c r="BF437"/>
  <c r="T437"/>
  <c r="R437"/>
  <c r="P437"/>
  <c r="BI434"/>
  <c r="BH434"/>
  <c r="BG434"/>
  <c r="BF434"/>
  <c r="T434"/>
  <c r="R434"/>
  <c r="P434"/>
  <c r="BI430"/>
  <c r="BH430"/>
  <c r="BG430"/>
  <c r="BF430"/>
  <c r="T430"/>
  <c r="R430"/>
  <c r="P430"/>
  <c r="BI426"/>
  <c r="BH426"/>
  <c r="BG426"/>
  <c r="BF426"/>
  <c r="T426"/>
  <c r="R426"/>
  <c r="P426"/>
  <c r="BI424"/>
  <c r="BH424"/>
  <c r="BG424"/>
  <c r="BF424"/>
  <c r="T424"/>
  <c r="R424"/>
  <c r="P424"/>
  <c r="BI420"/>
  <c r="BH420"/>
  <c r="BG420"/>
  <c r="BF420"/>
  <c r="T420"/>
  <c r="R420"/>
  <c r="P420"/>
  <c r="BI416"/>
  <c r="BH416"/>
  <c r="BG416"/>
  <c r="BF416"/>
  <c r="T416"/>
  <c r="R416"/>
  <c r="P416"/>
  <c r="BI411"/>
  <c r="BH411"/>
  <c r="BG411"/>
  <c r="BF411"/>
  <c r="T411"/>
  <c r="T410"/>
  <c r="R411"/>
  <c r="R410"/>
  <c r="P411"/>
  <c r="P410"/>
  <c r="BI404"/>
  <c r="BH404"/>
  <c r="BG404"/>
  <c r="BF404"/>
  <c r="T404"/>
  <c r="T403"/>
  <c r="R404"/>
  <c r="R403"/>
  <c r="P404"/>
  <c r="P403"/>
  <c r="BI376"/>
  <c r="BH376"/>
  <c r="BG376"/>
  <c r="BF376"/>
  <c r="T376"/>
  <c r="R376"/>
  <c r="P376"/>
  <c r="BI373"/>
  <c r="BH373"/>
  <c r="BG373"/>
  <c r="BF373"/>
  <c r="T373"/>
  <c r="R373"/>
  <c r="P373"/>
  <c r="BI366"/>
  <c r="BH366"/>
  <c r="BG366"/>
  <c r="BF366"/>
  <c r="T366"/>
  <c r="R366"/>
  <c r="P366"/>
  <c r="BI362"/>
  <c r="BH362"/>
  <c r="BG362"/>
  <c r="BF362"/>
  <c r="T362"/>
  <c r="R362"/>
  <c r="P362"/>
  <c r="BI359"/>
  <c r="BH359"/>
  <c r="BG359"/>
  <c r="BF359"/>
  <c r="T359"/>
  <c r="R359"/>
  <c r="P359"/>
  <c r="BI347"/>
  <c r="BH347"/>
  <c r="BG347"/>
  <c r="BF347"/>
  <c r="T347"/>
  <c r="R347"/>
  <c r="P347"/>
  <c r="BI343"/>
  <c r="BH343"/>
  <c r="BG343"/>
  <c r="BF343"/>
  <c r="T343"/>
  <c r="R343"/>
  <c r="P343"/>
  <c r="BI338"/>
  <c r="BH338"/>
  <c r="BG338"/>
  <c r="BF338"/>
  <c r="T338"/>
  <c r="R338"/>
  <c r="P338"/>
  <c r="BI333"/>
  <c r="BH333"/>
  <c r="BG333"/>
  <c r="BF333"/>
  <c r="T333"/>
  <c r="R333"/>
  <c r="P333"/>
  <c r="BI328"/>
  <c r="BH328"/>
  <c r="BG328"/>
  <c r="BF328"/>
  <c r="T328"/>
  <c r="R328"/>
  <c r="P328"/>
  <c r="BI323"/>
  <c r="BH323"/>
  <c r="BG323"/>
  <c r="BF323"/>
  <c r="T323"/>
  <c r="R323"/>
  <c r="P323"/>
  <c r="BI318"/>
  <c r="BH318"/>
  <c r="BG318"/>
  <c r="BF318"/>
  <c r="T318"/>
  <c r="R318"/>
  <c r="P318"/>
  <c r="BI313"/>
  <c r="BH313"/>
  <c r="BG313"/>
  <c r="BF313"/>
  <c r="T313"/>
  <c r="R313"/>
  <c r="P313"/>
  <c r="BI309"/>
  <c r="BH309"/>
  <c r="BG309"/>
  <c r="BF309"/>
  <c r="T309"/>
  <c r="R309"/>
  <c r="P309"/>
  <c r="BI304"/>
  <c r="BH304"/>
  <c r="BG304"/>
  <c r="BF304"/>
  <c r="T304"/>
  <c r="R304"/>
  <c r="P304"/>
  <c r="BI300"/>
  <c r="BH300"/>
  <c r="BG300"/>
  <c r="BF300"/>
  <c r="T300"/>
  <c r="R300"/>
  <c r="P300"/>
  <c r="BI290"/>
  <c r="BH290"/>
  <c r="BG290"/>
  <c r="BF290"/>
  <c r="T290"/>
  <c r="R290"/>
  <c r="P290"/>
  <c r="BI282"/>
  <c r="BH282"/>
  <c r="BG282"/>
  <c r="BF282"/>
  <c r="T282"/>
  <c r="R282"/>
  <c r="P282"/>
  <c r="BI277"/>
  <c r="BH277"/>
  <c r="BG277"/>
  <c r="BF277"/>
  <c r="T277"/>
  <c r="R277"/>
  <c r="P277"/>
  <c r="BI273"/>
  <c r="BH273"/>
  <c r="BG273"/>
  <c r="BF273"/>
  <c r="T273"/>
  <c r="R273"/>
  <c r="P273"/>
  <c r="BI258"/>
  <c r="BH258"/>
  <c r="BG258"/>
  <c r="BF258"/>
  <c r="T258"/>
  <c r="R258"/>
  <c r="P258"/>
  <c r="BI255"/>
  <c r="BH255"/>
  <c r="BG255"/>
  <c r="BF255"/>
  <c r="T255"/>
  <c r="R255"/>
  <c r="P255"/>
  <c r="BI240"/>
  <c r="BH240"/>
  <c r="BG240"/>
  <c r="BF240"/>
  <c r="T240"/>
  <c r="R240"/>
  <c r="P240"/>
  <c r="BI236"/>
  <c r="BH236"/>
  <c r="BG236"/>
  <c r="BF236"/>
  <c r="T236"/>
  <c r="R236"/>
  <c r="P236"/>
  <c r="BI189"/>
  <c r="BH189"/>
  <c r="BG189"/>
  <c r="BF189"/>
  <c r="T189"/>
  <c r="R189"/>
  <c r="P189"/>
  <c r="BI185"/>
  <c r="BH185"/>
  <c r="BG185"/>
  <c r="BF185"/>
  <c r="T185"/>
  <c r="R185"/>
  <c r="P185"/>
  <c r="BI181"/>
  <c r="BH181"/>
  <c r="BG181"/>
  <c r="BF181"/>
  <c r="T181"/>
  <c r="R181"/>
  <c r="P181"/>
  <c r="BI177"/>
  <c r="BH177"/>
  <c r="BG177"/>
  <c r="BF177"/>
  <c r="T177"/>
  <c r="R177"/>
  <c r="P177"/>
  <c r="BI173"/>
  <c r="BH173"/>
  <c r="BG173"/>
  <c r="BF173"/>
  <c r="T173"/>
  <c r="R173"/>
  <c r="P173"/>
  <c r="BI169"/>
  <c r="BH169"/>
  <c r="BG169"/>
  <c r="BF169"/>
  <c r="T169"/>
  <c r="R169"/>
  <c r="P169"/>
  <c r="BI165"/>
  <c r="BH165"/>
  <c r="BG165"/>
  <c r="BF165"/>
  <c r="T165"/>
  <c r="R165"/>
  <c r="P165"/>
  <c r="BI161"/>
  <c r="BH161"/>
  <c r="BG161"/>
  <c r="BF161"/>
  <c r="T161"/>
  <c r="R161"/>
  <c r="P161"/>
  <c r="BI157"/>
  <c r="BH157"/>
  <c r="BG157"/>
  <c r="BF157"/>
  <c r="T157"/>
  <c r="R157"/>
  <c r="P157"/>
  <c r="BI153"/>
  <c r="BH153"/>
  <c r="BG153"/>
  <c r="BF153"/>
  <c r="T153"/>
  <c r="R153"/>
  <c r="P153"/>
  <c r="BI149"/>
  <c r="BH149"/>
  <c r="BG149"/>
  <c r="BF149"/>
  <c r="T149"/>
  <c r="R149"/>
  <c r="P149"/>
  <c r="BI144"/>
  <c r="BH144"/>
  <c r="BG144"/>
  <c r="BF144"/>
  <c r="T144"/>
  <c r="R144"/>
  <c r="P144"/>
  <c r="BI139"/>
  <c r="BH139"/>
  <c r="BG139"/>
  <c r="BF139"/>
  <c r="T139"/>
  <c r="R139"/>
  <c r="P139"/>
  <c r="BI135"/>
  <c r="BH135"/>
  <c r="BG135"/>
  <c r="BF135"/>
  <c r="T135"/>
  <c r="R135"/>
  <c r="P135"/>
  <c r="J129"/>
  <c r="J128"/>
  <c r="F128"/>
  <c r="F126"/>
  <c r="E124"/>
  <c r="J96"/>
  <c r="J95"/>
  <c r="F95"/>
  <c r="F93"/>
  <c r="E91"/>
  <c r="J22"/>
  <c r="E22"/>
  <c r="F96"/>
  <c r="J21"/>
  <c r="J16"/>
  <c r="J126"/>
  <c r="E7"/>
  <c r="E118"/>
  <c i="9" r="J41"/>
  <c r="J40"/>
  <c i="1" r="AY106"/>
  <c i="9" r="J39"/>
  <c i="1" r="AX106"/>
  <c i="9" r="BI496"/>
  <c r="BH496"/>
  <c r="BG496"/>
  <c r="BF496"/>
  <c r="T496"/>
  <c r="T495"/>
  <c r="R496"/>
  <c r="R495"/>
  <c r="P496"/>
  <c r="P495"/>
  <c r="BI493"/>
  <c r="BH493"/>
  <c r="BG493"/>
  <c r="BF493"/>
  <c r="T493"/>
  <c r="R493"/>
  <c r="P493"/>
  <c r="BI491"/>
  <c r="BH491"/>
  <c r="BG491"/>
  <c r="BF491"/>
  <c r="T491"/>
  <c r="R491"/>
  <c r="P491"/>
  <c r="BI486"/>
  <c r="BH486"/>
  <c r="BG486"/>
  <c r="BF486"/>
  <c r="T486"/>
  <c r="T485"/>
  <c r="R486"/>
  <c r="R485"/>
  <c r="P486"/>
  <c r="P485"/>
  <c r="BI481"/>
  <c r="BH481"/>
  <c r="BG481"/>
  <c r="BF481"/>
  <c r="T481"/>
  <c r="R481"/>
  <c r="P481"/>
  <c r="BI480"/>
  <c r="BH480"/>
  <c r="BG480"/>
  <c r="BF480"/>
  <c r="T480"/>
  <c r="R480"/>
  <c r="P480"/>
  <c r="BI478"/>
  <c r="BH478"/>
  <c r="BG478"/>
  <c r="BF478"/>
  <c r="T478"/>
  <c r="R478"/>
  <c r="P478"/>
  <c r="BI477"/>
  <c r="BH477"/>
  <c r="BG477"/>
  <c r="BF477"/>
  <c r="T477"/>
  <c r="R477"/>
  <c r="P477"/>
  <c r="BI476"/>
  <c r="BH476"/>
  <c r="BG476"/>
  <c r="BF476"/>
  <c r="T476"/>
  <c r="R476"/>
  <c r="P476"/>
  <c r="BI475"/>
  <c r="BH475"/>
  <c r="BG475"/>
  <c r="BF475"/>
  <c r="T475"/>
  <c r="R475"/>
  <c r="P475"/>
  <c r="BI469"/>
  <c r="BH469"/>
  <c r="BG469"/>
  <c r="BF469"/>
  <c r="T469"/>
  <c r="R469"/>
  <c r="P469"/>
  <c r="BI468"/>
  <c r="BH468"/>
  <c r="BG468"/>
  <c r="BF468"/>
  <c r="T468"/>
  <c r="R468"/>
  <c r="P468"/>
  <c r="BI467"/>
  <c r="BH467"/>
  <c r="BG467"/>
  <c r="BF467"/>
  <c r="T467"/>
  <c r="R467"/>
  <c r="P467"/>
  <c r="BI462"/>
  <c r="BH462"/>
  <c r="BG462"/>
  <c r="BF462"/>
  <c r="T462"/>
  <c r="R462"/>
  <c r="P462"/>
  <c r="BI461"/>
  <c r="BH461"/>
  <c r="BG461"/>
  <c r="BF461"/>
  <c r="T461"/>
  <c r="R461"/>
  <c r="P461"/>
  <c r="BI460"/>
  <c r="BH460"/>
  <c r="BG460"/>
  <c r="BF460"/>
  <c r="T460"/>
  <c r="R460"/>
  <c r="P460"/>
  <c r="BI459"/>
  <c r="BH459"/>
  <c r="BG459"/>
  <c r="BF459"/>
  <c r="T459"/>
  <c r="R459"/>
  <c r="P459"/>
  <c r="BI453"/>
  <c r="BH453"/>
  <c r="BG453"/>
  <c r="BF453"/>
  <c r="T453"/>
  <c r="R453"/>
  <c r="P453"/>
  <c r="BI451"/>
  <c r="BH451"/>
  <c r="BG451"/>
  <c r="BF451"/>
  <c r="T451"/>
  <c r="R451"/>
  <c r="P451"/>
  <c r="BI449"/>
  <c r="BH449"/>
  <c r="BG449"/>
  <c r="BF449"/>
  <c r="T449"/>
  <c r="R449"/>
  <c r="P449"/>
  <c r="BI448"/>
  <c r="BH448"/>
  <c r="BG448"/>
  <c r="BF448"/>
  <c r="T448"/>
  <c r="R448"/>
  <c r="P448"/>
  <c r="BI447"/>
  <c r="BH447"/>
  <c r="BG447"/>
  <c r="BF447"/>
  <c r="T447"/>
  <c r="R447"/>
  <c r="P447"/>
  <c r="BI445"/>
  <c r="BH445"/>
  <c r="BG445"/>
  <c r="BF445"/>
  <c r="T445"/>
  <c r="R445"/>
  <c r="P445"/>
  <c r="BI444"/>
  <c r="BH444"/>
  <c r="BG444"/>
  <c r="BF444"/>
  <c r="T444"/>
  <c r="R444"/>
  <c r="P444"/>
  <c r="BI442"/>
  <c r="BH442"/>
  <c r="BG442"/>
  <c r="BF442"/>
  <c r="T442"/>
  <c r="R442"/>
  <c r="P442"/>
  <c r="BI441"/>
  <c r="BH441"/>
  <c r="BG441"/>
  <c r="BF441"/>
  <c r="T441"/>
  <c r="R441"/>
  <c r="P441"/>
  <c r="BI439"/>
  <c r="BH439"/>
  <c r="BG439"/>
  <c r="BF439"/>
  <c r="T439"/>
  <c r="R439"/>
  <c r="P439"/>
  <c r="BI438"/>
  <c r="BH438"/>
  <c r="BG438"/>
  <c r="BF438"/>
  <c r="T438"/>
  <c r="R438"/>
  <c r="P438"/>
  <c r="BI436"/>
  <c r="BH436"/>
  <c r="BG436"/>
  <c r="BF436"/>
  <c r="T436"/>
  <c r="R436"/>
  <c r="P436"/>
  <c r="BI432"/>
  <c r="BH432"/>
  <c r="BG432"/>
  <c r="BF432"/>
  <c r="T432"/>
  <c r="R432"/>
  <c r="P432"/>
  <c r="BI429"/>
  <c r="BH429"/>
  <c r="BG429"/>
  <c r="BF429"/>
  <c r="T429"/>
  <c r="R429"/>
  <c r="P429"/>
  <c r="BI425"/>
  <c r="BH425"/>
  <c r="BG425"/>
  <c r="BF425"/>
  <c r="T425"/>
  <c r="R425"/>
  <c r="P425"/>
  <c r="BI422"/>
  <c r="BH422"/>
  <c r="BG422"/>
  <c r="BF422"/>
  <c r="T422"/>
  <c r="R422"/>
  <c r="P422"/>
  <c r="BI418"/>
  <c r="BH418"/>
  <c r="BG418"/>
  <c r="BF418"/>
  <c r="T418"/>
  <c r="R418"/>
  <c r="P418"/>
  <c r="BI412"/>
  <c r="BH412"/>
  <c r="BG412"/>
  <c r="BF412"/>
  <c r="T412"/>
  <c r="R412"/>
  <c r="P412"/>
  <c r="BI406"/>
  <c r="BH406"/>
  <c r="BG406"/>
  <c r="BF406"/>
  <c r="T406"/>
  <c r="R406"/>
  <c r="P406"/>
  <c r="BI405"/>
  <c r="BH405"/>
  <c r="BG405"/>
  <c r="BF405"/>
  <c r="T405"/>
  <c r="R405"/>
  <c r="P405"/>
  <c r="BI401"/>
  <c r="BH401"/>
  <c r="BG401"/>
  <c r="BF401"/>
  <c r="T401"/>
  <c r="R401"/>
  <c r="P401"/>
  <c r="BI400"/>
  <c r="BH400"/>
  <c r="BG400"/>
  <c r="BF400"/>
  <c r="T400"/>
  <c r="R400"/>
  <c r="P400"/>
  <c r="BI399"/>
  <c r="BH399"/>
  <c r="BG399"/>
  <c r="BF399"/>
  <c r="T399"/>
  <c r="R399"/>
  <c r="P399"/>
  <c r="BI398"/>
  <c r="BH398"/>
  <c r="BG398"/>
  <c r="BF398"/>
  <c r="T398"/>
  <c r="R398"/>
  <c r="P398"/>
  <c r="BI397"/>
  <c r="BH397"/>
  <c r="BG397"/>
  <c r="BF397"/>
  <c r="T397"/>
  <c r="R397"/>
  <c r="P397"/>
  <c r="BI390"/>
  <c r="BH390"/>
  <c r="BG390"/>
  <c r="BF390"/>
  <c r="T390"/>
  <c r="R390"/>
  <c r="P390"/>
  <c r="BI385"/>
  <c r="BH385"/>
  <c r="BG385"/>
  <c r="BF385"/>
  <c r="T385"/>
  <c r="R385"/>
  <c r="P385"/>
  <c r="BI379"/>
  <c r="BH379"/>
  <c r="BG379"/>
  <c r="BF379"/>
  <c r="T379"/>
  <c r="R379"/>
  <c r="P379"/>
  <c r="BI372"/>
  <c r="BH372"/>
  <c r="BG372"/>
  <c r="BF372"/>
  <c r="T372"/>
  <c r="T371"/>
  <c r="R372"/>
  <c r="R371"/>
  <c r="P372"/>
  <c r="P371"/>
  <c r="BI367"/>
  <c r="BH367"/>
  <c r="BG367"/>
  <c r="BF367"/>
  <c r="T367"/>
  <c r="T366"/>
  <c r="R367"/>
  <c r="R366"/>
  <c r="P367"/>
  <c r="P366"/>
  <c r="BI358"/>
  <c r="BH358"/>
  <c r="BG358"/>
  <c r="BF358"/>
  <c r="T358"/>
  <c r="R358"/>
  <c r="P358"/>
  <c r="BI355"/>
  <c r="BH355"/>
  <c r="BG355"/>
  <c r="BF355"/>
  <c r="T355"/>
  <c r="R355"/>
  <c r="P355"/>
  <c r="BI347"/>
  <c r="BH347"/>
  <c r="BG347"/>
  <c r="BF347"/>
  <c r="T347"/>
  <c r="R347"/>
  <c r="P347"/>
  <c r="BI343"/>
  <c r="BH343"/>
  <c r="BG343"/>
  <c r="BF343"/>
  <c r="T343"/>
  <c r="R343"/>
  <c r="P343"/>
  <c r="BI340"/>
  <c r="BH340"/>
  <c r="BG340"/>
  <c r="BF340"/>
  <c r="T340"/>
  <c r="R340"/>
  <c r="P340"/>
  <c r="BI324"/>
  <c r="BH324"/>
  <c r="BG324"/>
  <c r="BF324"/>
  <c r="T324"/>
  <c r="R324"/>
  <c r="P324"/>
  <c r="BI320"/>
  <c r="BH320"/>
  <c r="BG320"/>
  <c r="BF320"/>
  <c r="T320"/>
  <c r="R320"/>
  <c r="P320"/>
  <c r="BI315"/>
  <c r="BH315"/>
  <c r="BG315"/>
  <c r="BF315"/>
  <c r="T315"/>
  <c r="R315"/>
  <c r="P315"/>
  <c r="BI310"/>
  <c r="BH310"/>
  <c r="BG310"/>
  <c r="BF310"/>
  <c r="T310"/>
  <c r="R310"/>
  <c r="P310"/>
  <c r="BI305"/>
  <c r="BH305"/>
  <c r="BG305"/>
  <c r="BF305"/>
  <c r="T305"/>
  <c r="R305"/>
  <c r="P305"/>
  <c r="BI300"/>
  <c r="BH300"/>
  <c r="BG300"/>
  <c r="BF300"/>
  <c r="T300"/>
  <c r="R300"/>
  <c r="P300"/>
  <c r="BI295"/>
  <c r="BH295"/>
  <c r="BG295"/>
  <c r="BF295"/>
  <c r="T295"/>
  <c r="R295"/>
  <c r="P295"/>
  <c r="BI290"/>
  <c r="BH290"/>
  <c r="BG290"/>
  <c r="BF290"/>
  <c r="T290"/>
  <c r="R290"/>
  <c r="P290"/>
  <c r="BI286"/>
  <c r="BH286"/>
  <c r="BG286"/>
  <c r="BF286"/>
  <c r="T286"/>
  <c r="R286"/>
  <c r="P286"/>
  <c r="BI281"/>
  <c r="BH281"/>
  <c r="BG281"/>
  <c r="BF281"/>
  <c r="T281"/>
  <c r="R281"/>
  <c r="P281"/>
  <c r="BI277"/>
  <c r="BH277"/>
  <c r="BG277"/>
  <c r="BF277"/>
  <c r="T277"/>
  <c r="R277"/>
  <c r="P277"/>
  <c r="BI263"/>
  <c r="BH263"/>
  <c r="BG263"/>
  <c r="BF263"/>
  <c r="T263"/>
  <c r="R263"/>
  <c r="P263"/>
  <c r="BI251"/>
  <c r="BH251"/>
  <c r="BG251"/>
  <c r="BF251"/>
  <c r="T251"/>
  <c r="R251"/>
  <c r="P251"/>
  <c r="BI246"/>
  <c r="BH246"/>
  <c r="BG246"/>
  <c r="BF246"/>
  <c r="T246"/>
  <c r="R246"/>
  <c r="P246"/>
  <c r="BI242"/>
  <c r="BH242"/>
  <c r="BG242"/>
  <c r="BF242"/>
  <c r="T242"/>
  <c r="R242"/>
  <c r="P242"/>
  <c r="BI236"/>
  <c r="BH236"/>
  <c r="BG236"/>
  <c r="BF236"/>
  <c r="T236"/>
  <c r="R236"/>
  <c r="P236"/>
  <c r="BI233"/>
  <c r="BH233"/>
  <c r="BG233"/>
  <c r="BF233"/>
  <c r="T233"/>
  <c r="R233"/>
  <c r="P233"/>
  <c r="BI227"/>
  <c r="BH227"/>
  <c r="BG227"/>
  <c r="BF227"/>
  <c r="T227"/>
  <c r="R227"/>
  <c r="P227"/>
  <c r="BI223"/>
  <c r="BH223"/>
  <c r="BG223"/>
  <c r="BF223"/>
  <c r="T223"/>
  <c r="R223"/>
  <c r="P223"/>
  <c r="BI174"/>
  <c r="BH174"/>
  <c r="BG174"/>
  <c r="BF174"/>
  <c r="T174"/>
  <c r="R174"/>
  <c r="P174"/>
  <c r="BI170"/>
  <c r="BH170"/>
  <c r="BG170"/>
  <c r="BF170"/>
  <c r="T170"/>
  <c r="R170"/>
  <c r="P170"/>
  <c r="BI166"/>
  <c r="BH166"/>
  <c r="BG166"/>
  <c r="BF166"/>
  <c r="T166"/>
  <c r="R166"/>
  <c r="P166"/>
  <c r="BI162"/>
  <c r="BH162"/>
  <c r="BG162"/>
  <c r="BF162"/>
  <c r="T162"/>
  <c r="R162"/>
  <c r="P162"/>
  <c r="BI158"/>
  <c r="BH158"/>
  <c r="BG158"/>
  <c r="BF158"/>
  <c r="T158"/>
  <c r="R158"/>
  <c r="P158"/>
  <c r="BI154"/>
  <c r="BH154"/>
  <c r="BG154"/>
  <c r="BF154"/>
  <c r="T154"/>
  <c r="R154"/>
  <c r="P154"/>
  <c r="BI150"/>
  <c r="BH150"/>
  <c r="BG150"/>
  <c r="BF150"/>
  <c r="T150"/>
  <c r="R150"/>
  <c r="P150"/>
  <c r="BI145"/>
  <c r="BH145"/>
  <c r="BG145"/>
  <c r="BF145"/>
  <c r="T145"/>
  <c r="R145"/>
  <c r="P145"/>
  <c r="BI140"/>
  <c r="BH140"/>
  <c r="BG140"/>
  <c r="BF140"/>
  <c r="T140"/>
  <c r="R140"/>
  <c r="P140"/>
  <c r="BI136"/>
  <c r="BH136"/>
  <c r="BG136"/>
  <c r="BF136"/>
  <c r="T136"/>
  <c r="R136"/>
  <c r="P136"/>
  <c r="J130"/>
  <c r="J129"/>
  <c r="F129"/>
  <c r="F127"/>
  <c r="E125"/>
  <c r="J96"/>
  <c r="J95"/>
  <c r="F95"/>
  <c r="F93"/>
  <c r="E91"/>
  <c r="J22"/>
  <c r="E22"/>
  <c r="F96"/>
  <c r="J21"/>
  <c r="J16"/>
  <c r="J93"/>
  <c r="E7"/>
  <c r="E85"/>
  <c i="8" r="J41"/>
  <c r="J40"/>
  <c i="1" r="AY104"/>
  <c i="8" r="J39"/>
  <c i="1" r="AX104"/>
  <c i="8" r="BI508"/>
  <c r="BH508"/>
  <c r="BG508"/>
  <c r="BF508"/>
  <c r="T508"/>
  <c r="T507"/>
  <c r="R508"/>
  <c r="R507"/>
  <c r="P508"/>
  <c r="P507"/>
  <c r="BI505"/>
  <c r="BH505"/>
  <c r="BG505"/>
  <c r="BF505"/>
  <c r="T505"/>
  <c r="R505"/>
  <c r="P505"/>
  <c r="BI503"/>
  <c r="BH503"/>
  <c r="BG503"/>
  <c r="BF503"/>
  <c r="T503"/>
  <c r="R503"/>
  <c r="P503"/>
  <c r="BI495"/>
  <c r="BH495"/>
  <c r="BG495"/>
  <c r="BF495"/>
  <c r="T495"/>
  <c r="R495"/>
  <c r="P495"/>
  <c r="BI491"/>
  <c r="BH491"/>
  <c r="BG491"/>
  <c r="BF491"/>
  <c r="T491"/>
  <c r="R491"/>
  <c r="P491"/>
  <c r="BI486"/>
  <c r="BH486"/>
  <c r="BG486"/>
  <c r="BF486"/>
  <c r="T486"/>
  <c r="R486"/>
  <c r="P486"/>
  <c r="BI482"/>
  <c r="BH482"/>
  <c r="BG482"/>
  <c r="BF482"/>
  <c r="T482"/>
  <c r="R482"/>
  <c r="P482"/>
  <c r="BI478"/>
  <c r="BH478"/>
  <c r="BG478"/>
  <c r="BF478"/>
  <c r="T478"/>
  <c r="R478"/>
  <c r="P478"/>
  <c r="BI474"/>
  <c r="BH474"/>
  <c r="BG474"/>
  <c r="BF474"/>
  <c r="T474"/>
  <c r="R474"/>
  <c r="P474"/>
  <c r="BI470"/>
  <c r="BH470"/>
  <c r="BG470"/>
  <c r="BF470"/>
  <c r="T470"/>
  <c r="R470"/>
  <c r="P470"/>
  <c r="BI465"/>
  <c r="BH465"/>
  <c r="BG465"/>
  <c r="BF465"/>
  <c r="T465"/>
  <c r="R465"/>
  <c r="P465"/>
  <c r="BI462"/>
  <c r="BH462"/>
  <c r="BG462"/>
  <c r="BF462"/>
  <c r="T462"/>
  <c r="R462"/>
  <c r="P462"/>
  <c r="BI461"/>
  <c r="BH461"/>
  <c r="BG461"/>
  <c r="BF461"/>
  <c r="T461"/>
  <c r="R461"/>
  <c r="P461"/>
  <c r="BI460"/>
  <c r="BH460"/>
  <c r="BG460"/>
  <c r="BF460"/>
  <c r="T460"/>
  <c r="R460"/>
  <c r="P460"/>
  <c r="BI459"/>
  <c r="BH459"/>
  <c r="BG459"/>
  <c r="BF459"/>
  <c r="T459"/>
  <c r="R459"/>
  <c r="P459"/>
  <c r="BI458"/>
  <c r="BH458"/>
  <c r="BG458"/>
  <c r="BF458"/>
  <c r="T458"/>
  <c r="R458"/>
  <c r="P458"/>
  <c r="BI457"/>
  <c r="BH457"/>
  <c r="BG457"/>
  <c r="BF457"/>
  <c r="T457"/>
  <c r="R457"/>
  <c r="P457"/>
  <c r="BI456"/>
  <c r="BH456"/>
  <c r="BG456"/>
  <c r="BF456"/>
  <c r="T456"/>
  <c r="R456"/>
  <c r="P456"/>
  <c r="BI455"/>
  <c r="BH455"/>
  <c r="BG455"/>
  <c r="BF455"/>
  <c r="T455"/>
  <c r="R455"/>
  <c r="P455"/>
  <c r="BI454"/>
  <c r="BH454"/>
  <c r="BG454"/>
  <c r="BF454"/>
  <c r="T454"/>
  <c r="R454"/>
  <c r="P454"/>
  <c r="BI452"/>
  <c r="BH452"/>
  <c r="BG452"/>
  <c r="BF452"/>
  <c r="T452"/>
  <c r="R452"/>
  <c r="P452"/>
  <c r="BI450"/>
  <c r="BH450"/>
  <c r="BG450"/>
  <c r="BF450"/>
  <c r="T450"/>
  <c r="R450"/>
  <c r="P450"/>
  <c r="BI446"/>
  <c r="BH446"/>
  <c r="BG446"/>
  <c r="BF446"/>
  <c r="T446"/>
  <c r="R446"/>
  <c r="P446"/>
  <c r="BI445"/>
  <c r="BH445"/>
  <c r="BG445"/>
  <c r="BF445"/>
  <c r="T445"/>
  <c r="R445"/>
  <c r="P445"/>
  <c r="BI441"/>
  <c r="BH441"/>
  <c r="BG441"/>
  <c r="BF441"/>
  <c r="T441"/>
  <c r="R441"/>
  <c r="P441"/>
  <c r="BI440"/>
  <c r="BH440"/>
  <c r="BG440"/>
  <c r="BF440"/>
  <c r="T440"/>
  <c r="R440"/>
  <c r="P440"/>
  <c r="BI436"/>
  <c r="BH436"/>
  <c r="BG436"/>
  <c r="BF436"/>
  <c r="T436"/>
  <c r="R436"/>
  <c r="P436"/>
  <c r="BI435"/>
  <c r="BH435"/>
  <c r="BG435"/>
  <c r="BF435"/>
  <c r="T435"/>
  <c r="R435"/>
  <c r="P435"/>
  <c r="BI431"/>
  <c r="BH431"/>
  <c r="BG431"/>
  <c r="BF431"/>
  <c r="T431"/>
  <c r="R431"/>
  <c r="P431"/>
  <c r="BI430"/>
  <c r="BH430"/>
  <c r="BG430"/>
  <c r="BF430"/>
  <c r="T430"/>
  <c r="R430"/>
  <c r="P430"/>
  <c r="BI428"/>
  <c r="BH428"/>
  <c r="BG428"/>
  <c r="BF428"/>
  <c r="T428"/>
  <c r="R428"/>
  <c r="P428"/>
  <c r="BI425"/>
  <c r="BH425"/>
  <c r="BG425"/>
  <c r="BF425"/>
  <c r="T425"/>
  <c r="R425"/>
  <c r="P425"/>
  <c r="BI422"/>
  <c r="BH422"/>
  <c r="BG422"/>
  <c r="BF422"/>
  <c r="T422"/>
  <c r="R422"/>
  <c r="P422"/>
  <c r="BI418"/>
  <c r="BH418"/>
  <c r="BG418"/>
  <c r="BF418"/>
  <c r="T418"/>
  <c r="R418"/>
  <c r="P418"/>
  <c r="BI414"/>
  <c r="BH414"/>
  <c r="BG414"/>
  <c r="BF414"/>
  <c r="T414"/>
  <c r="R414"/>
  <c r="P414"/>
  <c r="BI412"/>
  <c r="BH412"/>
  <c r="BG412"/>
  <c r="BF412"/>
  <c r="T412"/>
  <c r="R412"/>
  <c r="P412"/>
  <c r="BI408"/>
  <c r="BH408"/>
  <c r="BG408"/>
  <c r="BF408"/>
  <c r="T408"/>
  <c r="R408"/>
  <c r="P408"/>
  <c r="BI403"/>
  <c r="BH403"/>
  <c r="BG403"/>
  <c r="BF403"/>
  <c r="T403"/>
  <c r="T402"/>
  <c r="R403"/>
  <c r="R402"/>
  <c r="P403"/>
  <c r="P402"/>
  <c r="BI396"/>
  <c r="BH396"/>
  <c r="BG396"/>
  <c r="BF396"/>
  <c r="T396"/>
  <c r="T395"/>
  <c r="R396"/>
  <c r="R395"/>
  <c r="P396"/>
  <c r="P395"/>
  <c r="BI391"/>
  <c r="BH391"/>
  <c r="BG391"/>
  <c r="BF391"/>
  <c r="T391"/>
  <c r="T390"/>
  <c r="R391"/>
  <c r="R390"/>
  <c r="P391"/>
  <c r="P390"/>
  <c r="BI368"/>
  <c r="BH368"/>
  <c r="BG368"/>
  <c r="BF368"/>
  <c r="T368"/>
  <c r="R368"/>
  <c r="P368"/>
  <c r="BI365"/>
  <c r="BH365"/>
  <c r="BG365"/>
  <c r="BF365"/>
  <c r="T365"/>
  <c r="R365"/>
  <c r="P365"/>
  <c r="BI358"/>
  <c r="BH358"/>
  <c r="BG358"/>
  <c r="BF358"/>
  <c r="T358"/>
  <c r="R358"/>
  <c r="P358"/>
  <c r="BI354"/>
  <c r="BH354"/>
  <c r="BG354"/>
  <c r="BF354"/>
  <c r="T354"/>
  <c r="R354"/>
  <c r="P354"/>
  <c r="BI351"/>
  <c r="BH351"/>
  <c r="BG351"/>
  <c r="BF351"/>
  <c r="T351"/>
  <c r="R351"/>
  <c r="P351"/>
  <c r="BI339"/>
  <c r="BH339"/>
  <c r="BG339"/>
  <c r="BF339"/>
  <c r="T339"/>
  <c r="R339"/>
  <c r="P339"/>
  <c r="BI335"/>
  <c r="BH335"/>
  <c r="BG335"/>
  <c r="BF335"/>
  <c r="T335"/>
  <c r="R335"/>
  <c r="P335"/>
  <c r="BI330"/>
  <c r="BH330"/>
  <c r="BG330"/>
  <c r="BF330"/>
  <c r="T330"/>
  <c r="R330"/>
  <c r="P330"/>
  <c r="BI325"/>
  <c r="BH325"/>
  <c r="BG325"/>
  <c r="BF325"/>
  <c r="T325"/>
  <c r="R325"/>
  <c r="P325"/>
  <c r="BI320"/>
  <c r="BH320"/>
  <c r="BG320"/>
  <c r="BF320"/>
  <c r="T320"/>
  <c r="R320"/>
  <c r="P320"/>
  <c r="BI315"/>
  <c r="BH315"/>
  <c r="BG315"/>
  <c r="BF315"/>
  <c r="T315"/>
  <c r="R315"/>
  <c r="P315"/>
  <c r="BI310"/>
  <c r="BH310"/>
  <c r="BG310"/>
  <c r="BF310"/>
  <c r="T310"/>
  <c r="R310"/>
  <c r="P310"/>
  <c r="BI305"/>
  <c r="BH305"/>
  <c r="BG305"/>
  <c r="BF305"/>
  <c r="T305"/>
  <c r="R305"/>
  <c r="P305"/>
  <c r="BI301"/>
  <c r="BH301"/>
  <c r="BG301"/>
  <c r="BF301"/>
  <c r="T301"/>
  <c r="R301"/>
  <c r="P301"/>
  <c r="BI296"/>
  <c r="BH296"/>
  <c r="BG296"/>
  <c r="BF296"/>
  <c r="T296"/>
  <c r="R296"/>
  <c r="P296"/>
  <c r="BI292"/>
  <c r="BH292"/>
  <c r="BG292"/>
  <c r="BF292"/>
  <c r="T292"/>
  <c r="R292"/>
  <c r="P292"/>
  <c r="BI282"/>
  <c r="BH282"/>
  <c r="BG282"/>
  <c r="BF282"/>
  <c r="T282"/>
  <c r="R282"/>
  <c r="P282"/>
  <c r="BI274"/>
  <c r="BH274"/>
  <c r="BG274"/>
  <c r="BF274"/>
  <c r="T274"/>
  <c r="R274"/>
  <c r="P274"/>
  <c r="BI269"/>
  <c r="BH269"/>
  <c r="BG269"/>
  <c r="BF269"/>
  <c r="T269"/>
  <c r="R269"/>
  <c r="P269"/>
  <c r="BI265"/>
  <c r="BH265"/>
  <c r="BG265"/>
  <c r="BF265"/>
  <c r="T265"/>
  <c r="R265"/>
  <c r="P265"/>
  <c r="BI255"/>
  <c r="BH255"/>
  <c r="BG255"/>
  <c r="BF255"/>
  <c r="T255"/>
  <c r="R255"/>
  <c r="P255"/>
  <c r="BI252"/>
  <c r="BH252"/>
  <c r="BG252"/>
  <c r="BF252"/>
  <c r="T252"/>
  <c r="R252"/>
  <c r="P252"/>
  <c r="BI238"/>
  <c r="BH238"/>
  <c r="BG238"/>
  <c r="BF238"/>
  <c r="T238"/>
  <c r="R238"/>
  <c r="P238"/>
  <c r="BI234"/>
  <c r="BH234"/>
  <c r="BG234"/>
  <c r="BF234"/>
  <c r="T234"/>
  <c r="R234"/>
  <c r="P234"/>
  <c r="BI190"/>
  <c r="BH190"/>
  <c r="BG190"/>
  <c r="BF190"/>
  <c r="T190"/>
  <c r="R190"/>
  <c r="P190"/>
  <c r="BI186"/>
  <c r="BH186"/>
  <c r="BG186"/>
  <c r="BF186"/>
  <c r="T186"/>
  <c r="R186"/>
  <c r="P186"/>
  <c r="BI182"/>
  <c r="BH182"/>
  <c r="BG182"/>
  <c r="BF182"/>
  <c r="T182"/>
  <c r="R182"/>
  <c r="P182"/>
  <c r="BI178"/>
  <c r="BH178"/>
  <c r="BG178"/>
  <c r="BF178"/>
  <c r="T178"/>
  <c r="R178"/>
  <c r="P178"/>
  <c r="BI174"/>
  <c r="BH174"/>
  <c r="BG174"/>
  <c r="BF174"/>
  <c r="T174"/>
  <c r="R174"/>
  <c r="P174"/>
  <c r="BI170"/>
  <c r="BH170"/>
  <c r="BG170"/>
  <c r="BF170"/>
  <c r="T170"/>
  <c r="R170"/>
  <c r="P170"/>
  <c r="BI166"/>
  <c r="BH166"/>
  <c r="BG166"/>
  <c r="BF166"/>
  <c r="T166"/>
  <c r="R166"/>
  <c r="P166"/>
  <c r="BI162"/>
  <c r="BH162"/>
  <c r="BG162"/>
  <c r="BF162"/>
  <c r="T162"/>
  <c r="R162"/>
  <c r="P162"/>
  <c r="BI158"/>
  <c r="BH158"/>
  <c r="BG158"/>
  <c r="BF158"/>
  <c r="T158"/>
  <c r="R158"/>
  <c r="P158"/>
  <c r="BI154"/>
  <c r="BH154"/>
  <c r="BG154"/>
  <c r="BF154"/>
  <c r="T154"/>
  <c r="R154"/>
  <c r="P154"/>
  <c r="BI150"/>
  <c r="BH150"/>
  <c r="BG150"/>
  <c r="BF150"/>
  <c r="T150"/>
  <c r="R150"/>
  <c r="P150"/>
  <c r="BI145"/>
  <c r="BH145"/>
  <c r="BG145"/>
  <c r="BF145"/>
  <c r="T145"/>
  <c r="R145"/>
  <c r="P145"/>
  <c r="BI140"/>
  <c r="BH140"/>
  <c r="BG140"/>
  <c r="BF140"/>
  <c r="T140"/>
  <c r="R140"/>
  <c r="P140"/>
  <c r="BI136"/>
  <c r="BH136"/>
  <c r="BG136"/>
  <c r="BF136"/>
  <c r="T136"/>
  <c r="R136"/>
  <c r="P136"/>
  <c r="J130"/>
  <c r="J129"/>
  <c r="F129"/>
  <c r="F127"/>
  <c r="E125"/>
  <c r="J96"/>
  <c r="J95"/>
  <c r="F95"/>
  <c r="F93"/>
  <c r="E91"/>
  <c r="J22"/>
  <c r="E22"/>
  <c r="F130"/>
  <c r="J21"/>
  <c r="J16"/>
  <c r="J93"/>
  <c r="E7"/>
  <c r="E85"/>
  <c i="7" r="J41"/>
  <c r="J40"/>
  <c i="1" r="AY103"/>
  <c i="7" r="J39"/>
  <c i="1" r="AX103"/>
  <c i="7" r="BI708"/>
  <c r="BH708"/>
  <c r="BG708"/>
  <c r="BF708"/>
  <c r="T708"/>
  <c r="T707"/>
  <c r="R708"/>
  <c r="R707"/>
  <c r="P708"/>
  <c r="P707"/>
  <c r="BI705"/>
  <c r="BH705"/>
  <c r="BG705"/>
  <c r="BF705"/>
  <c r="T705"/>
  <c r="R705"/>
  <c r="P705"/>
  <c r="BI703"/>
  <c r="BH703"/>
  <c r="BG703"/>
  <c r="BF703"/>
  <c r="T703"/>
  <c r="R703"/>
  <c r="P703"/>
  <c r="BI698"/>
  <c r="BH698"/>
  <c r="BG698"/>
  <c r="BF698"/>
  <c r="T698"/>
  <c r="T697"/>
  <c r="R698"/>
  <c r="R697"/>
  <c r="P698"/>
  <c r="P697"/>
  <c r="BI692"/>
  <c r="BH692"/>
  <c r="BG692"/>
  <c r="BF692"/>
  <c r="T692"/>
  <c r="R692"/>
  <c r="P692"/>
  <c r="BI687"/>
  <c r="BH687"/>
  <c r="BG687"/>
  <c r="BF687"/>
  <c r="T687"/>
  <c r="R687"/>
  <c r="P687"/>
  <c r="BI681"/>
  <c r="BH681"/>
  <c r="BG681"/>
  <c r="BF681"/>
  <c r="T681"/>
  <c r="R681"/>
  <c r="P681"/>
  <c r="BI671"/>
  <c r="BH671"/>
  <c r="BG671"/>
  <c r="BF671"/>
  <c r="T671"/>
  <c r="R671"/>
  <c r="P671"/>
  <c r="BI670"/>
  <c r="BH670"/>
  <c r="BG670"/>
  <c r="BF670"/>
  <c r="T670"/>
  <c r="R670"/>
  <c r="P670"/>
  <c r="BI668"/>
  <c r="BH668"/>
  <c r="BG668"/>
  <c r="BF668"/>
  <c r="T668"/>
  <c r="R668"/>
  <c r="P668"/>
  <c r="BI667"/>
  <c r="BH667"/>
  <c r="BG667"/>
  <c r="BF667"/>
  <c r="T667"/>
  <c r="R667"/>
  <c r="P667"/>
  <c r="BI666"/>
  <c r="BH666"/>
  <c r="BG666"/>
  <c r="BF666"/>
  <c r="T666"/>
  <c r="R666"/>
  <c r="P666"/>
  <c r="BI665"/>
  <c r="BH665"/>
  <c r="BG665"/>
  <c r="BF665"/>
  <c r="T665"/>
  <c r="R665"/>
  <c r="P665"/>
  <c r="BI664"/>
  <c r="BH664"/>
  <c r="BG664"/>
  <c r="BF664"/>
  <c r="T664"/>
  <c r="R664"/>
  <c r="P664"/>
  <c r="BI663"/>
  <c r="BH663"/>
  <c r="BG663"/>
  <c r="BF663"/>
  <c r="T663"/>
  <c r="R663"/>
  <c r="P663"/>
  <c r="BI662"/>
  <c r="BH662"/>
  <c r="BG662"/>
  <c r="BF662"/>
  <c r="T662"/>
  <c r="R662"/>
  <c r="P662"/>
  <c r="BI654"/>
  <c r="BH654"/>
  <c r="BG654"/>
  <c r="BF654"/>
  <c r="T654"/>
  <c r="R654"/>
  <c r="P654"/>
  <c r="BI653"/>
  <c r="BH653"/>
  <c r="BG653"/>
  <c r="BF653"/>
  <c r="T653"/>
  <c r="R653"/>
  <c r="P653"/>
  <c r="BI652"/>
  <c r="BH652"/>
  <c r="BG652"/>
  <c r="BF652"/>
  <c r="T652"/>
  <c r="R652"/>
  <c r="P652"/>
  <c r="BI651"/>
  <c r="BH651"/>
  <c r="BG651"/>
  <c r="BF651"/>
  <c r="T651"/>
  <c r="R651"/>
  <c r="P651"/>
  <c r="BI650"/>
  <c r="BH650"/>
  <c r="BG650"/>
  <c r="BF650"/>
  <c r="T650"/>
  <c r="R650"/>
  <c r="P650"/>
  <c r="BI643"/>
  <c r="BH643"/>
  <c r="BG643"/>
  <c r="BF643"/>
  <c r="T643"/>
  <c r="R643"/>
  <c r="P643"/>
  <c r="BI642"/>
  <c r="BH642"/>
  <c r="BG642"/>
  <c r="BF642"/>
  <c r="T642"/>
  <c r="R642"/>
  <c r="P642"/>
  <c r="BI641"/>
  <c r="BH641"/>
  <c r="BG641"/>
  <c r="BF641"/>
  <c r="T641"/>
  <c r="R641"/>
  <c r="P641"/>
  <c r="BI640"/>
  <c r="BH640"/>
  <c r="BG640"/>
  <c r="BF640"/>
  <c r="T640"/>
  <c r="R640"/>
  <c r="P640"/>
  <c r="BI639"/>
  <c r="BH639"/>
  <c r="BG639"/>
  <c r="BF639"/>
  <c r="T639"/>
  <c r="R639"/>
  <c r="P639"/>
  <c r="BI638"/>
  <c r="BH638"/>
  <c r="BG638"/>
  <c r="BF638"/>
  <c r="T638"/>
  <c r="R638"/>
  <c r="P638"/>
  <c r="BI630"/>
  <c r="BH630"/>
  <c r="BG630"/>
  <c r="BF630"/>
  <c r="T630"/>
  <c r="R630"/>
  <c r="P630"/>
  <c r="BI628"/>
  <c r="BH628"/>
  <c r="BG628"/>
  <c r="BF628"/>
  <c r="T628"/>
  <c r="R628"/>
  <c r="P628"/>
  <c r="BI626"/>
  <c r="BH626"/>
  <c r="BG626"/>
  <c r="BF626"/>
  <c r="T626"/>
  <c r="R626"/>
  <c r="P626"/>
  <c r="BI624"/>
  <c r="BH624"/>
  <c r="BG624"/>
  <c r="BF624"/>
  <c r="T624"/>
  <c r="R624"/>
  <c r="P624"/>
  <c r="BI623"/>
  <c r="BH623"/>
  <c r="BG623"/>
  <c r="BF623"/>
  <c r="T623"/>
  <c r="R623"/>
  <c r="P623"/>
  <c r="BI621"/>
  <c r="BH621"/>
  <c r="BG621"/>
  <c r="BF621"/>
  <c r="T621"/>
  <c r="R621"/>
  <c r="P621"/>
  <c r="BI620"/>
  <c r="BH620"/>
  <c r="BG620"/>
  <c r="BF620"/>
  <c r="T620"/>
  <c r="R620"/>
  <c r="P620"/>
  <c r="BI618"/>
  <c r="BH618"/>
  <c r="BG618"/>
  <c r="BF618"/>
  <c r="T618"/>
  <c r="R618"/>
  <c r="P618"/>
  <c r="BI617"/>
  <c r="BH617"/>
  <c r="BG617"/>
  <c r="BF617"/>
  <c r="T617"/>
  <c r="R617"/>
  <c r="P617"/>
  <c r="BI615"/>
  <c r="BH615"/>
  <c r="BG615"/>
  <c r="BF615"/>
  <c r="T615"/>
  <c r="R615"/>
  <c r="P615"/>
  <c r="BI614"/>
  <c r="BH614"/>
  <c r="BG614"/>
  <c r="BF614"/>
  <c r="T614"/>
  <c r="R614"/>
  <c r="P614"/>
  <c r="BI612"/>
  <c r="BH612"/>
  <c r="BG612"/>
  <c r="BF612"/>
  <c r="T612"/>
  <c r="R612"/>
  <c r="P612"/>
  <c r="BI611"/>
  <c r="BH611"/>
  <c r="BG611"/>
  <c r="BF611"/>
  <c r="T611"/>
  <c r="R611"/>
  <c r="P611"/>
  <c r="BI609"/>
  <c r="BH609"/>
  <c r="BG609"/>
  <c r="BF609"/>
  <c r="T609"/>
  <c r="R609"/>
  <c r="P609"/>
  <c r="BI608"/>
  <c r="BH608"/>
  <c r="BG608"/>
  <c r="BF608"/>
  <c r="T608"/>
  <c r="R608"/>
  <c r="P608"/>
  <c r="BI606"/>
  <c r="BH606"/>
  <c r="BG606"/>
  <c r="BF606"/>
  <c r="T606"/>
  <c r="R606"/>
  <c r="P606"/>
  <c r="BI605"/>
  <c r="BH605"/>
  <c r="BG605"/>
  <c r="BF605"/>
  <c r="T605"/>
  <c r="R605"/>
  <c r="P605"/>
  <c r="BI603"/>
  <c r="BH603"/>
  <c r="BG603"/>
  <c r="BF603"/>
  <c r="T603"/>
  <c r="R603"/>
  <c r="P603"/>
  <c r="BI598"/>
  <c r="BH598"/>
  <c r="BG598"/>
  <c r="BF598"/>
  <c r="T598"/>
  <c r="R598"/>
  <c r="P598"/>
  <c r="BI595"/>
  <c r="BH595"/>
  <c r="BG595"/>
  <c r="BF595"/>
  <c r="T595"/>
  <c r="R595"/>
  <c r="P595"/>
  <c r="BI591"/>
  <c r="BH591"/>
  <c r="BG591"/>
  <c r="BF591"/>
  <c r="T591"/>
  <c r="R591"/>
  <c r="P591"/>
  <c r="BI588"/>
  <c r="BH588"/>
  <c r="BG588"/>
  <c r="BF588"/>
  <c r="T588"/>
  <c r="R588"/>
  <c r="P588"/>
  <c r="BI584"/>
  <c r="BH584"/>
  <c r="BG584"/>
  <c r="BF584"/>
  <c r="T584"/>
  <c r="R584"/>
  <c r="P584"/>
  <c r="BI581"/>
  <c r="BH581"/>
  <c r="BG581"/>
  <c r="BF581"/>
  <c r="T581"/>
  <c r="R581"/>
  <c r="P581"/>
  <c r="BI577"/>
  <c r="BH577"/>
  <c r="BG577"/>
  <c r="BF577"/>
  <c r="T577"/>
  <c r="R577"/>
  <c r="P577"/>
  <c r="BI573"/>
  <c r="BH573"/>
  <c r="BG573"/>
  <c r="BF573"/>
  <c r="T573"/>
  <c r="R573"/>
  <c r="P573"/>
  <c r="BI568"/>
  <c r="BH568"/>
  <c r="BG568"/>
  <c r="BF568"/>
  <c r="T568"/>
  <c r="R568"/>
  <c r="P568"/>
  <c r="BI563"/>
  <c r="BH563"/>
  <c r="BG563"/>
  <c r="BF563"/>
  <c r="T563"/>
  <c r="R563"/>
  <c r="P563"/>
  <c r="BI553"/>
  <c r="BH553"/>
  <c r="BG553"/>
  <c r="BF553"/>
  <c r="T553"/>
  <c r="R553"/>
  <c r="P553"/>
  <c r="BI548"/>
  <c r="BH548"/>
  <c r="BG548"/>
  <c r="BF548"/>
  <c r="T548"/>
  <c r="R548"/>
  <c r="P548"/>
  <c r="BI539"/>
  <c r="BH539"/>
  <c r="BG539"/>
  <c r="BF539"/>
  <c r="T539"/>
  <c r="R539"/>
  <c r="P539"/>
  <c r="BI538"/>
  <c r="BH538"/>
  <c r="BG538"/>
  <c r="BF538"/>
  <c r="T538"/>
  <c r="R538"/>
  <c r="P538"/>
  <c r="BI534"/>
  <c r="BH534"/>
  <c r="BG534"/>
  <c r="BF534"/>
  <c r="T534"/>
  <c r="R534"/>
  <c r="P534"/>
  <c r="BI533"/>
  <c r="BH533"/>
  <c r="BG533"/>
  <c r="BF533"/>
  <c r="T533"/>
  <c r="R533"/>
  <c r="P533"/>
  <c r="BI532"/>
  <c r="BH532"/>
  <c r="BG532"/>
  <c r="BF532"/>
  <c r="T532"/>
  <c r="R532"/>
  <c r="P532"/>
  <c r="BI531"/>
  <c r="BH531"/>
  <c r="BG531"/>
  <c r="BF531"/>
  <c r="T531"/>
  <c r="R531"/>
  <c r="P531"/>
  <c r="BI530"/>
  <c r="BH530"/>
  <c r="BG530"/>
  <c r="BF530"/>
  <c r="T530"/>
  <c r="R530"/>
  <c r="P530"/>
  <c r="BI529"/>
  <c r="BH529"/>
  <c r="BG529"/>
  <c r="BF529"/>
  <c r="T529"/>
  <c r="R529"/>
  <c r="P529"/>
  <c r="BI528"/>
  <c r="BH528"/>
  <c r="BG528"/>
  <c r="BF528"/>
  <c r="T528"/>
  <c r="R528"/>
  <c r="P528"/>
  <c r="BI519"/>
  <c r="BH519"/>
  <c r="BG519"/>
  <c r="BF519"/>
  <c r="T519"/>
  <c r="R519"/>
  <c r="P519"/>
  <c r="BI513"/>
  <c r="BH513"/>
  <c r="BG513"/>
  <c r="BF513"/>
  <c r="T513"/>
  <c r="R513"/>
  <c r="P513"/>
  <c r="BI501"/>
  <c r="BH501"/>
  <c r="BG501"/>
  <c r="BF501"/>
  <c r="T501"/>
  <c r="R501"/>
  <c r="P501"/>
  <c r="BI494"/>
  <c r="BH494"/>
  <c r="BG494"/>
  <c r="BF494"/>
  <c r="T494"/>
  <c r="T493"/>
  <c r="R494"/>
  <c r="R493"/>
  <c r="P494"/>
  <c r="P493"/>
  <c r="BI491"/>
  <c r="BH491"/>
  <c r="BG491"/>
  <c r="BF491"/>
  <c r="T491"/>
  <c r="R491"/>
  <c r="P491"/>
  <c r="BI490"/>
  <c r="BH490"/>
  <c r="BG490"/>
  <c r="BF490"/>
  <c r="T490"/>
  <c r="R490"/>
  <c r="P490"/>
  <c r="BI486"/>
  <c r="BH486"/>
  <c r="BG486"/>
  <c r="BF486"/>
  <c r="T486"/>
  <c r="R486"/>
  <c r="P486"/>
  <c r="BI468"/>
  <c r="BH468"/>
  <c r="BG468"/>
  <c r="BF468"/>
  <c r="T468"/>
  <c r="R468"/>
  <c r="P468"/>
  <c r="BI465"/>
  <c r="BH465"/>
  <c r="BG465"/>
  <c r="BF465"/>
  <c r="T465"/>
  <c r="R465"/>
  <c r="P465"/>
  <c r="BI455"/>
  <c r="BH455"/>
  <c r="BG455"/>
  <c r="BF455"/>
  <c r="T455"/>
  <c r="R455"/>
  <c r="P455"/>
  <c r="BI451"/>
  <c r="BH451"/>
  <c r="BG451"/>
  <c r="BF451"/>
  <c r="T451"/>
  <c r="R451"/>
  <c r="P451"/>
  <c r="BI448"/>
  <c r="BH448"/>
  <c r="BG448"/>
  <c r="BF448"/>
  <c r="T448"/>
  <c r="R448"/>
  <c r="P448"/>
  <c r="BI426"/>
  <c r="BH426"/>
  <c r="BG426"/>
  <c r="BF426"/>
  <c r="T426"/>
  <c r="R426"/>
  <c r="P426"/>
  <c r="BI422"/>
  <c r="BH422"/>
  <c r="BG422"/>
  <c r="BF422"/>
  <c r="T422"/>
  <c r="R422"/>
  <c r="P422"/>
  <c r="BI417"/>
  <c r="BH417"/>
  <c r="BG417"/>
  <c r="BF417"/>
  <c r="T417"/>
  <c r="R417"/>
  <c r="P417"/>
  <c r="BI412"/>
  <c r="BH412"/>
  <c r="BG412"/>
  <c r="BF412"/>
  <c r="T412"/>
  <c r="R412"/>
  <c r="P412"/>
  <c r="BI407"/>
  <c r="BH407"/>
  <c r="BG407"/>
  <c r="BF407"/>
  <c r="T407"/>
  <c r="R407"/>
  <c r="P407"/>
  <c r="BI402"/>
  <c r="BH402"/>
  <c r="BG402"/>
  <c r="BF402"/>
  <c r="T402"/>
  <c r="R402"/>
  <c r="P402"/>
  <c r="BI397"/>
  <c r="BH397"/>
  <c r="BG397"/>
  <c r="BF397"/>
  <c r="T397"/>
  <c r="R397"/>
  <c r="P397"/>
  <c r="BI392"/>
  <c r="BH392"/>
  <c r="BG392"/>
  <c r="BF392"/>
  <c r="T392"/>
  <c r="R392"/>
  <c r="P392"/>
  <c r="BI387"/>
  <c r="BH387"/>
  <c r="BG387"/>
  <c r="BF387"/>
  <c r="T387"/>
  <c r="R387"/>
  <c r="P387"/>
  <c r="BI383"/>
  <c r="BH383"/>
  <c r="BG383"/>
  <c r="BF383"/>
  <c r="T383"/>
  <c r="R383"/>
  <c r="P383"/>
  <c r="BI378"/>
  <c r="BH378"/>
  <c r="BG378"/>
  <c r="BF378"/>
  <c r="T378"/>
  <c r="R378"/>
  <c r="P378"/>
  <c r="BI374"/>
  <c r="BH374"/>
  <c r="BG374"/>
  <c r="BF374"/>
  <c r="T374"/>
  <c r="R374"/>
  <c r="P374"/>
  <c r="BI360"/>
  <c r="BH360"/>
  <c r="BG360"/>
  <c r="BF360"/>
  <c r="T360"/>
  <c r="R360"/>
  <c r="P360"/>
  <c r="BI348"/>
  <c r="BH348"/>
  <c r="BG348"/>
  <c r="BF348"/>
  <c r="T348"/>
  <c r="R348"/>
  <c r="P348"/>
  <c r="BI343"/>
  <c r="BH343"/>
  <c r="BG343"/>
  <c r="BF343"/>
  <c r="T343"/>
  <c r="R343"/>
  <c r="P343"/>
  <c r="BI339"/>
  <c r="BH339"/>
  <c r="BG339"/>
  <c r="BF339"/>
  <c r="T339"/>
  <c r="R339"/>
  <c r="P339"/>
  <c r="BI332"/>
  <c r="BH332"/>
  <c r="BG332"/>
  <c r="BF332"/>
  <c r="T332"/>
  <c r="R332"/>
  <c r="P332"/>
  <c r="BI327"/>
  <c r="BH327"/>
  <c r="BG327"/>
  <c r="BF327"/>
  <c r="T327"/>
  <c r="R327"/>
  <c r="P327"/>
  <c r="BI324"/>
  <c r="BH324"/>
  <c r="BG324"/>
  <c r="BF324"/>
  <c r="T324"/>
  <c r="R324"/>
  <c r="P324"/>
  <c r="BI319"/>
  <c r="BH319"/>
  <c r="BG319"/>
  <c r="BF319"/>
  <c r="T319"/>
  <c r="R319"/>
  <c r="P319"/>
  <c r="BI311"/>
  <c r="BH311"/>
  <c r="BG311"/>
  <c r="BF311"/>
  <c r="T311"/>
  <c r="R311"/>
  <c r="P311"/>
  <c r="BI304"/>
  <c r="BH304"/>
  <c r="BG304"/>
  <c r="BF304"/>
  <c r="T304"/>
  <c r="R304"/>
  <c r="P304"/>
  <c r="BI302"/>
  <c r="BH302"/>
  <c r="BG302"/>
  <c r="BF302"/>
  <c r="T302"/>
  <c r="R302"/>
  <c r="P302"/>
  <c r="BI300"/>
  <c r="BH300"/>
  <c r="BG300"/>
  <c r="BF300"/>
  <c r="T300"/>
  <c r="R300"/>
  <c r="P300"/>
  <c r="BI297"/>
  <c r="BH297"/>
  <c r="BG297"/>
  <c r="BF297"/>
  <c r="T297"/>
  <c r="R297"/>
  <c r="P297"/>
  <c r="BI294"/>
  <c r="BH294"/>
  <c r="BG294"/>
  <c r="BF294"/>
  <c r="T294"/>
  <c r="R294"/>
  <c r="P294"/>
  <c r="BI288"/>
  <c r="BH288"/>
  <c r="BG288"/>
  <c r="BF288"/>
  <c r="T288"/>
  <c r="R288"/>
  <c r="P288"/>
  <c r="BI274"/>
  <c r="BH274"/>
  <c r="BG274"/>
  <c r="BF274"/>
  <c r="T274"/>
  <c r="R274"/>
  <c r="P274"/>
  <c r="BI270"/>
  <c r="BH270"/>
  <c r="BG270"/>
  <c r="BF270"/>
  <c r="T270"/>
  <c r="R270"/>
  <c r="P270"/>
  <c r="BI206"/>
  <c r="BH206"/>
  <c r="BG206"/>
  <c r="BF206"/>
  <c r="T206"/>
  <c r="R206"/>
  <c r="P206"/>
  <c r="BI202"/>
  <c r="BH202"/>
  <c r="BG202"/>
  <c r="BF202"/>
  <c r="T202"/>
  <c r="R202"/>
  <c r="P202"/>
  <c r="BI198"/>
  <c r="BH198"/>
  <c r="BG198"/>
  <c r="BF198"/>
  <c r="T198"/>
  <c r="R198"/>
  <c r="P198"/>
  <c r="BI194"/>
  <c r="BH194"/>
  <c r="BG194"/>
  <c r="BF194"/>
  <c r="T194"/>
  <c r="R194"/>
  <c r="P194"/>
  <c r="BI190"/>
  <c r="BH190"/>
  <c r="BG190"/>
  <c r="BF190"/>
  <c r="T190"/>
  <c r="R190"/>
  <c r="P190"/>
  <c r="BI186"/>
  <c r="BH186"/>
  <c r="BG186"/>
  <c r="BF186"/>
  <c r="T186"/>
  <c r="R186"/>
  <c r="P186"/>
  <c r="BI182"/>
  <c r="BH182"/>
  <c r="BG182"/>
  <c r="BF182"/>
  <c r="T182"/>
  <c r="R182"/>
  <c r="P182"/>
  <c r="BI178"/>
  <c r="BH178"/>
  <c r="BG178"/>
  <c r="BF178"/>
  <c r="T178"/>
  <c r="R178"/>
  <c r="P178"/>
  <c r="BI174"/>
  <c r="BH174"/>
  <c r="BG174"/>
  <c r="BF174"/>
  <c r="T174"/>
  <c r="R174"/>
  <c r="P174"/>
  <c r="BI170"/>
  <c r="BH170"/>
  <c r="BG170"/>
  <c r="BF170"/>
  <c r="T170"/>
  <c r="R170"/>
  <c r="P170"/>
  <c r="BI166"/>
  <c r="BH166"/>
  <c r="BG166"/>
  <c r="BF166"/>
  <c r="T166"/>
  <c r="R166"/>
  <c r="P166"/>
  <c r="BI162"/>
  <c r="BH162"/>
  <c r="BG162"/>
  <c r="BF162"/>
  <c r="T162"/>
  <c r="R162"/>
  <c r="P162"/>
  <c r="BI159"/>
  <c r="BH159"/>
  <c r="BG159"/>
  <c r="BF159"/>
  <c r="T159"/>
  <c r="R159"/>
  <c r="P159"/>
  <c r="BI155"/>
  <c r="BH155"/>
  <c r="BG155"/>
  <c r="BF155"/>
  <c r="T155"/>
  <c r="R155"/>
  <c r="P155"/>
  <c r="BI151"/>
  <c r="BH151"/>
  <c r="BG151"/>
  <c r="BF151"/>
  <c r="T151"/>
  <c r="R151"/>
  <c r="P151"/>
  <c r="BI146"/>
  <c r="BH146"/>
  <c r="BG146"/>
  <c r="BF146"/>
  <c r="T146"/>
  <c r="R146"/>
  <c r="P146"/>
  <c r="BI141"/>
  <c r="BH141"/>
  <c r="BG141"/>
  <c r="BF141"/>
  <c r="T141"/>
  <c r="R141"/>
  <c r="P141"/>
  <c r="BI137"/>
  <c r="BH137"/>
  <c r="BG137"/>
  <c r="BF137"/>
  <c r="T137"/>
  <c r="R137"/>
  <c r="P137"/>
  <c r="J131"/>
  <c r="J130"/>
  <c r="F130"/>
  <c r="F128"/>
  <c r="E126"/>
  <c r="J96"/>
  <c r="J95"/>
  <c r="F95"/>
  <c r="F93"/>
  <c r="E91"/>
  <c r="J22"/>
  <c r="E22"/>
  <c r="F96"/>
  <c r="J21"/>
  <c r="J16"/>
  <c r="J93"/>
  <c r="E7"/>
  <c r="E120"/>
  <c i="6" r="J39"/>
  <c r="J38"/>
  <c i="1" r="AY100"/>
  <c i="6" r="J37"/>
  <c i="1" r="AX100"/>
  <c i="6" r="BI258"/>
  <c r="BH258"/>
  <c r="BG258"/>
  <c r="BF258"/>
  <c r="T258"/>
  <c r="R258"/>
  <c r="P258"/>
  <c r="BI255"/>
  <c r="BH255"/>
  <c r="BG255"/>
  <c r="BF255"/>
  <c r="T255"/>
  <c r="R255"/>
  <c r="P255"/>
  <c r="BI252"/>
  <c r="BH252"/>
  <c r="BG252"/>
  <c r="BF252"/>
  <c r="T252"/>
  <c r="R252"/>
  <c r="P252"/>
  <c r="BI248"/>
  <c r="BH248"/>
  <c r="BG248"/>
  <c r="BF248"/>
  <c r="T248"/>
  <c r="R248"/>
  <c r="P248"/>
  <c r="BI245"/>
  <c r="BH245"/>
  <c r="BG245"/>
  <c r="BF245"/>
  <c r="T245"/>
  <c r="R245"/>
  <c r="P245"/>
  <c r="BI239"/>
  <c r="BH239"/>
  <c r="BG239"/>
  <c r="BF239"/>
  <c r="T239"/>
  <c r="R239"/>
  <c r="P239"/>
  <c r="BI235"/>
  <c r="BH235"/>
  <c r="BG235"/>
  <c r="BF235"/>
  <c r="T235"/>
  <c r="R235"/>
  <c r="P235"/>
  <c r="BI232"/>
  <c r="BH232"/>
  <c r="BG232"/>
  <c r="BF232"/>
  <c r="T232"/>
  <c r="R232"/>
  <c r="P232"/>
  <c r="BI228"/>
  <c r="BH228"/>
  <c r="BG228"/>
  <c r="BF228"/>
  <c r="T228"/>
  <c r="R228"/>
  <c r="P228"/>
  <c r="BI223"/>
  <c r="BH223"/>
  <c r="BG223"/>
  <c r="BF223"/>
  <c r="T223"/>
  <c r="R223"/>
  <c r="P223"/>
  <c r="BI218"/>
  <c r="BH218"/>
  <c r="BG218"/>
  <c r="BF218"/>
  <c r="T218"/>
  <c r="R218"/>
  <c r="P218"/>
  <c r="BI215"/>
  <c r="BH215"/>
  <c r="BG215"/>
  <c r="BF215"/>
  <c r="T215"/>
  <c r="R215"/>
  <c r="P215"/>
  <c r="BI214"/>
  <c r="BH214"/>
  <c r="BG214"/>
  <c r="BF214"/>
  <c r="T214"/>
  <c r="R214"/>
  <c r="P214"/>
  <c r="BI210"/>
  <c r="BH210"/>
  <c r="BG210"/>
  <c r="BF210"/>
  <c r="T210"/>
  <c r="R210"/>
  <c r="P210"/>
  <c r="BI205"/>
  <c r="BH205"/>
  <c r="BG205"/>
  <c r="BF205"/>
  <c r="T205"/>
  <c r="T204"/>
  <c r="R205"/>
  <c r="R204"/>
  <c r="P205"/>
  <c r="P204"/>
  <c r="BI200"/>
  <c r="BH200"/>
  <c r="BG200"/>
  <c r="BF200"/>
  <c r="T200"/>
  <c r="R200"/>
  <c r="P200"/>
  <c r="BI196"/>
  <c r="BH196"/>
  <c r="BG196"/>
  <c r="BF196"/>
  <c r="T196"/>
  <c r="R196"/>
  <c r="P196"/>
  <c r="BI191"/>
  <c r="BH191"/>
  <c r="BG191"/>
  <c r="BF191"/>
  <c r="T191"/>
  <c r="R191"/>
  <c r="P191"/>
  <c r="BI188"/>
  <c r="BH188"/>
  <c r="BG188"/>
  <c r="BF188"/>
  <c r="T188"/>
  <c r="R188"/>
  <c r="P188"/>
  <c r="BI185"/>
  <c r="BH185"/>
  <c r="BG185"/>
  <c r="BF185"/>
  <c r="T185"/>
  <c r="R185"/>
  <c r="P185"/>
  <c r="BI181"/>
  <c r="BH181"/>
  <c r="BG181"/>
  <c r="BF181"/>
  <c r="T181"/>
  <c r="R181"/>
  <c r="P181"/>
  <c r="BI177"/>
  <c r="BH177"/>
  <c r="BG177"/>
  <c r="BF177"/>
  <c r="T177"/>
  <c r="R177"/>
  <c r="P177"/>
  <c r="BI172"/>
  <c r="BH172"/>
  <c r="BG172"/>
  <c r="BF172"/>
  <c r="T172"/>
  <c r="R172"/>
  <c r="P172"/>
  <c r="BI168"/>
  <c r="BH168"/>
  <c r="BG168"/>
  <c r="BF168"/>
  <c r="T168"/>
  <c r="R168"/>
  <c r="P168"/>
  <c r="BI166"/>
  <c r="BH166"/>
  <c r="BG166"/>
  <c r="BF166"/>
  <c r="T166"/>
  <c r="R166"/>
  <c r="P166"/>
  <c r="BI162"/>
  <c r="BH162"/>
  <c r="BG162"/>
  <c r="BF162"/>
  <c r="T162"/>
  <c r="R162"/>
  <c r="P162"/>
  <c r="BI159"/>
  <c r="BH159"/>
  <c r="BG159"/>
  <c r="BF159"/>
  <c r="T159"/>
  <c r="R159"/>
  <c r="P159"/>
  <c r="BI156"/>
  <c r="BH156"/>
  <c r="BG156"/>
  <c r="BF156"/>
  <c r="T156"/>
  <c r="R156"/>
  <c r="P156"/>
  <c r="BI152"/>
  <c r="BH152"/>
  <c r="BG152"/>
  <c r="BF152"/>
  <c r="T152"/>
  <c r="R152"/>
  <c r="P152"/>
  <c r="BI148"/>
  <c r="BH148"/>
  <c r="BG148"/>
  <c r="BF148"/>
  <c r="T148"/>
  <c r="R148"/>
  <c r="P148"/>
  <c r="BI146"/>
  <c r="BH146"/>
  <c r="BG146"/>
  <c r="BF146"/>
  <c r="T146"/>
  <c r="R146"/>
  <c r="P146"/>
  <c r="BI142"/>
  <c r="BH142"/>
  <c r="BG142"/>
  <c r="BF142"/>
  <c r="T142"/>
  <c r="R142"/>
  <c r="P142"/>
  <c r="BI137"/>
  <c r="BH137"/>
  <c r="BG137"/>
  <c r="BF137"/>
  <c r="T137"/>
  <c r="R137"/>
  <c r="P137"/>
  <c r="BI133"/>
  <c r="BH133"/>
  <c r="BG133"/>
  <c r="BF133"/>
  <c r="T133"/>
  <c r="R133"/>
  <c r="P133"/>
  <c r="J127"/>
  <c r="J126"/>
  <c r="F126"/>
  <c r="F124"/>
  <c r="E122"/>
  <c r="J94"/>
  <c r="J93"/>
  <c r="F93"/>
  <c r="F91"/>
  <c r="E89"/>
  <c r="J20"/>
  <c r="E20"/>
  <c r="F127"/>
  <c r="J19"/>
  <c r="J14"/>
  <c r="J124"/>
  <c r="E7"/>
  <c r="E85"/>
  <c i="5" r="J39"/>
  <c r="J38"/>
  <c i="1" r="AY99"/>
  <c i="5" r="J37"/>
  <c i="1" r="AX99"/>
  <c i="5" r="BI365"/>
  <c r="BH365"/>
  <c r="BG365"/>
  <c r="BF365"/>
  <c r="T365"/>
  <c r="T364"/>
  <c r="R365"/>
  <c r="R364"/>
  <c r="P365"/>
  <c r="P364"/>
  <c r="BI363"/>
  <c r="BH363"/>
  <c r="BG363"/>
  <c r="BF363"/>
  <c r="T363"/>
  <c r="R363"/>
  <c r="P363"/>
  <c r="BI360"/>
  <c r="BH360"/>
  <c r="BG360"/>
  <c r="BF360"/>
  <c r="T360"/>
  <c r="R360"/>
  <c r="P360"/>
  <c r="BI357"/>
  <c r="BH357"/>
  <c r="BG357"/>
  <c r="BF357"/>
  <c r="T357"/>
  <c r="R357"/>
  <c r="P357"/>
  <c r="BI353"/>
  <c r="BH353"/>
  <c r="BG353"/>
  <c r="BF353"/>
  <c r="T353"/>
  <c r="R353"/>
  <c r="P353"/>
  <c r="BI349"/>
  <c r="BH349"/>
  <c r="BG349"/>
  <c r="BF349"/>
  <c r="T349"/>
  <c r="R349"/>
  <c r="P349"/>
  <c r="BI346"/>
  <c r="BH346"/>
  <c r="BG346"/>
  <c r="BF346"/>
  <c r="T346"/>
  <c r="R346"/>
  <c r="P346"/>
  <c r="BI343"/>
  <c r="BH343"/>
  <c r="BG343"/>
  <c r="BF343"/>
  <c r="T343"/>
  <c r="R343"/>
  <c r="P343"/>
  <c r="BI338"/>
  <c r="BH338"/>
  <c r="BG338"/>
  <c r="BF338"/>
  <c r="T338"/>
  <c r="R338"/>
  <c r="P338"/>
  <c r="BI333"/>
  <c r="BH333"/>
  <c r="BG333"/>
  <c r="BF333"/>
  <c r="T333"/>
  <c r="R333"/>
  <c r="P333"/>
  <c r="BI330"/>
  <c r="BH330"/>
  <c r="BG330"/>
  <c r="BF330"/>
  <c r="T330"/>
  <c r="R330"/>
  <c r="P330"/>
  <c r="BI325"/>
  <c r="BH325"/>
  <c r="BG325"/>
  <c r="BF325"/>
  <c r="T325"/>
  <c r="R325"/>
  <c r="P325"/>
  <c r="BI319"/>
  <c r="BH319"/>
  <c r="BG319"/>
  <c r="BF319"/>
  <c r="T319"/>
  <c r="R319"/>
  <c r="P319"/>
  <c r="BI314"/>
  <c r="BH314"/>
  <c r="BG314"/>
  <c r="BF314"/>
  <c r="T314"/>
  <c r="R314"/>
  <c r="P314"/>
  <c r="BI311"/>
  <c r="BH311"/>
  <c r="BG311"/>
  <c r="BF311"/>
  <c r="T311"/>
  <c r="R311"/>
  <c r="P311"/>
  <c r="BI310"/>
  <c r="BH310"/>
  <c r="BG310"/>
  <c r="BF310"/>
  <c r="T310"/>
  <c r="R310"/>
  <c r="P310"/>
  <c r="BI306"/>
  <c r="BH306"/>
  <c r="BG306"/>
  <c r="BF306"/>
  <c r="T306"/>
  <c r="R306"/>
  <c r="P306"/>
  <c r="BI302"/>
  <c r="BH302"/>
  <c r="BG302"/>
  <c r="BF302"/>
  <c r="T302"/>
  <c r="R302"/>
  <c r="P302"/>
  <c r="BI299"/>
  <c r="BH299"/>
  <c r="BG299"/>
  <c r="BF299"/>
  <c r="T299"/>
  <c r="R299"/>
  <c r="P299"/>
  <c r="BI296"/>
  <c r="BH296"/>
  <c r="BG296"/>
  <c r="BF296"/>
  <c r="T296"/>
  <c r="R296"/>
  <c r="P296"/>
  <c r="BI293"/>
  <c r="BH293"/>
  <c r="BG293"/>
  <c r="BF293"/>
  <c r="T293"/>
  <c r="R293"/>
  <c r="P293"/>
  <c r="BI290"/>
  <c r="BH290"/>
  <c r="BG290"/>
  <c r="BF290"/>
  <c r="T290"/>
  <c r="R290"/>
  <c r="P290"/>
  <c r="BI286"/>
  <c r="BH286"/>
  <c r="BG286"/>
  <c r="BF286"/>
  <c r="T286"/>
  <c r="R286"/>
  <c r="P286"/>
  <c r="BI282"/>
  <c r="BH282"/>
  <c r="BG282"/>
  <c r="BF282"/>
  <c r="T282"/>
  <c r="R282"/>
  <c r="P282"/>
  <c r="BI278"/>
  <c r="BH278"/>
  <c r="BG278"/>
  <c r="BF278"/>
  <c r="T278"/>
  <c r="R278"/>
  <c r="P278"/>
  <c r="BI274"/>
  <c r="BH274"/>
  <c r="BG274"/>
  <c r="BF274"/>
  <c r="T274"/>
  <c r="R274"/>
  <c r="P274"/>
  <c r="BI270"/>
  <c r="BH270"/>
  <c r="BG270"/>
  <c r="BF270"/>
  <c r="T270"/>
  <c r="R270"/>
  <c r="P270"/>
  <c r="BI265"/>
  <c r="BH265"/>
  <c r="BG265"/>
  <c r="BF265"/>
  <c r="T265"/>
  <c r="T264"/>
  <c r="R265"/>
  <c r="R264"/>
  <c r="P265"/>
  <c r="P264"/>
  <c r="BI262"/>
  <c r="BH262"/>
  <c r="BG262"/>
  <c r="BF262"/>
  <c r="T262"/>
  <c r="R262"/>
  <c r="P262"/>
  <c r="BI258"/>
  <c r="BH258"/>
  <c r="BG258"/>
  <c r="BF258"/>
  <c r="T258"/>
  <c r="R258"/>
  <c r="P258"/>
  <c r="BI256"/>
  <c r="BH256"/>
  <c r="BG256"/>
  <c r="BF256"/>
  <c r="T256"/>
  <c r="R256"/>
  <c r="P256"/>
  <c r="BI252"/>
  <c r="BH252"/>
  <c r="BG252"/>
  <c r="BF252"/>
  <c r="T252"/>
  <c r="R252"/>
  <c r="P252"/>
  <c r="BI247"/>
  <c r="BH247"/>
  <c r="BG247"/>
  <c r="BF247"/>
  <c r="T247"/>
  <c r="R247"/>
  <c r="P247"/>
  <c r="BI243"/>
  <c r="BH243"/>
  <c r="BG243"/>
  <c r="BF243"/>
  <c r="T243"/>
  <c r="R243"/>
  <c r="P243"/>
  <c r="BI240"/>
  <c r="BH240"/>
  <c r="BG240"/>
  <c r="BF240"/>
  <c r="T240"/>
  <c r="R240"/>
  <c r="P240"/>
  <c r="BI237"/>
  <c r="BH237"/>
  <c r="BG237"/>
  <c r="BF237"/>
  <c r="T237"/>
  <c r="R237"/>
  <c r="P237"/>
  <c r="BI233"/>
  <c r="BH233"/>
  <c r="BG233"/>
  <c r="BF233"/>
  <c r="T233"/>
  <c r="R233"/>
  <c r="P233"/>
  <c r="BI229"/>
  <c r="BH229"/>
  <c r="BG229"/>
  <c r="BF229"/>
  <c r="T229"/>
  <c r="R229"/>
  <c r="P229"/>
  <c r="BI225"/>
  <c r="BH225"/>
  <c r="BG225"/>
  <c r="BF225"/>
  <c r="T225"/>
  <c r="R225"/>
  <c r="P225"/>
  <c r="BI221"/>
  <c r="BH221"/>
  <c r="BG221"/>
  <c r="BF221"/>
  <c r="T221"/>
  <c r="R221"/>
  <c r="P221"/>
  <c r="BI219"/>
  <c r="BH219"/>
  <c r="BG219"/>
  <c r="BF219"/>
  <c r="T219"/>
  <c r="R219"/>
  <c r="P219"/>
  <c r="BI216"/>
  <c r="BH216"/>
  <c r="BG216"/>
  <c r="BF216"/>
  <c r="T216"/>
  <c r="R216"/>
  <c r="P216"/>
  <c r="BI213"/>
  <c r="BH213"/>
  <c r="BG213"/>
  <c r="BF213"/>
  <c r="T213"/>
  <c r="R213"/>
  <c r="P213"/>
  <c r="BI209"/>
  <c r="BH209"/>
  <c r="BG209"/>
  <c r="BF209"/>
  <c r="T209"/>
  <c r="R209"/>
  <c r="P209"/>
  <c r="BI203"/>
  <c r="BH203"/>
  <c r="BG203"/>
  <c r="BF203"/>
  <c r="T203"/>
  <c r="R203"/>
  <c r="P203"/>
  <c r="BI199"/>
  <c r="BH199"/>
  <c r="BG199"/>
  <c r="BF199"/>
  <c r="T199"/>
  <c r="R199"/>
  <c r="P199"/>
  <c r="BI197"/>
  <c r="BH197"/>
  <c r="BG197"/>
  <c r="BF197"/>
  <c r="T197"/>
  <c r="R197"/>
  <c r="P197"/>
  <c r="BI193"/>
  <c r="BH193"/>
  <c r="BG193"/>
  <c r="BF193"/>
  <c r="T193"/>
  <c r="R193"/>
  <c r="P193"/>
  <c r="BI189"/>
  <c r="BH189"/>
  <c r="BG189"/>
  <c r="BF189"/>
  <c r="T189"/>
  <c r="R189"/>
  <c r="P189"/>
  <c r="BI184"/>
  <c r="BH184"/>
  <c r="BG184"/>
  <c r="BF184"/>
  <c r="T184"/>
  <c r="R184"/>
  <c r="P184"/>
  <c r="BI179"/>
  <c r="BH179"/>
  <c r="BG179"/>
  <c r="BF179"/>
  <c r="T179"/>
  <c r="R179"/>
  <c r="P179"/>
  <c r="BI175"/>
  <c r="BH175"/>
  <c r="BG175"/>
  <c r="BF175"/>
  <c r="T175"/>
  <c r="R175"/>
  <c r="P175"/>
  <c r="BI172"/>
  <c r="BH172"/>
  <c r="BG172"/>
  <c r="BF172"/>
  <c r="T172"/>
  <c r="R172"/>
  <c r="P172"/>
  <c r="BI168"/>
  <c r="BH168"/>
  <c r="BG168"/>
  <c r="BF168"/>
  <c r="T168"/>
  <c r="R168"/>
  <c r="P168"/>
  <c r="BI163"/>
  <c r="BH163"/>
  <c r="BG163"/>
  <c r="BF163"/>
  <c r="T163"/>
  <c r="R163"/>
  <c r="P163"/>
  <c r="BI156"/>
  <c r="BH156"/>
  <c r="BG156"/>
  <c r="BF156"/>
  <c r="T156"/>
  <c r="R156"/>
  <c r="P156"/>
  <c r="BI151"/>
  <c r="BH151"/>
  <c r="BG151"/>
  <c r="BF151"/>
  <c r="T151"/>
  <c r="R151"/>
  <c r="P151"/>
  <c r="BI146"/>
  <c r="BH146"/>
  <c r="BG146"/>
  <c r="BF146"/>
  <c r="T146"/>
  <c r="R146"/>
  <c r="P146"/>
  <c r="BI142"/>
  <c r="BH142"/>
  <c r="BG142"/>
  <c r="BF142"/>
  <c r="T142"/>
  <c r="R142"/>
  <c r="P142"/>
  <c r="BI140"/>
  <c r="BH140"/>
  <c r="BG140"/>
  <c r="BF140"/>
  <c r="T140"/>
  <c r="R140"/>
  <c r="P140"/>
  <c r="BI136"/>
  <c r="BH136"/>
  <c r="BG136"/>
  <c r="BF136"/>
  <c r="T136"/>
  <c r="R136"/>
  <c r="P136"/>
  <c r="J130"/>
  <c r="J129"/>
  <c r="F129"/>
  <c r="F127"/>
  <c r="E125"/>
  <c r="J94"/>
  <c r="J93"/>
  <c r="F93"/>
  <c r="F91"/>
  <c r="E89"/>
  <c r="J20"/>
  <c r="E20"/>
  <c r="F94"/>
  <c r="J19"/>
  <c r="J14"/>
  <c r="J127"/>
  <c r="E7"/>
  <c r="E85"/>
  <c i="4" r="J39"/>
  <c r="J38"/>
  <c i="1" r="AY98"/>
  <c i="4" r="J37"/>
  <c i="1" r="AX98"/>
  <c i="4" r="BI394"/>
  <c r="BH394"/>
  <c r="BG394"/>
  <c r="BF394"/>
  <c r="T394"/>
  <c r="T393"/>
  <c r="R394"/>
  <c r="R393"/>
  <c r="P394"/>
  <c r="P393"/>
  <c r="BI392"/>
  <c r="BH392"/>
  <c r="BG392"/>
  <c r="BF392"/>
  <c r="T392"/>
  <c r="R392"/>
  <c r="P392"/>
  <c r="BI389"/>
  <c r="BH389"/>
  <c r="BG389"/>
  <c r="BF389"/>
  <c r="T389"/>
  <c r="R389"/>
  <c r="P389"/>
  <c r="BI386"/>
  <c r="BH386"/>
  <c r="BG386"/>
  <c r="BF386"/>
  <c r="T386"/>
  <c r="R386"/>
  <c r="P386"/>
  <c r="BI382"/>
  <c r="BH382"/>
  <c r="BG382"/>
  <c r="BF382"/>
  <c r="T382"/>
  <c r="R382"/>
  <c r="P382"/>
  <c r="BI378"/>
  <c r="BH378"/>
  <c r="BG378"/>
  <c r="BF378"/>
  <c r="T378"/>
  <c r="R378"/>
  <c r="P378"/>
  <c r="BI375"/>
  <c r="BH375"/>
  <c r="BG375"/>
  <c r="BF375"/>
  <c r="T375"/>
  <c r="R375"/>
  <c r="P375"/>
  <c r="BI372"/>
  <c r="BH372"/>
  <c r="BG372"/>
  <c r="BF372"/>
  <c r="T372"/>
  <c r="R372"/>
  <c r="P372"/>
  <c r="BI367"/>
  <c r="BH367"/>
  <c r="BG367"/>
  <c r="BF367"/>
  <c r="T367"/>
  <c r="R367"/>
  <c r="P367"/>
  <c r="BI362"/>
  <c r="BH362"/>
  <c r="BG362"/>
  <c r="BF362"/>
  <c r="T362"/>
  <c r="R362"/>
  <c r="P362"/>
  <c r="BI359"/>
  <c r="BH359"/>
  <c r="BG359"/>
  <c r="BF359"/>
  <c r="T359"/>
  <c r="R359"/>
  <c r="P359"/>
  <c r="BI354"/>
  <c r="BH354"/>
  <c r="BG354"/>
  <c r="BF354"/>
  <c r="T354"/>
  <c r="R354"/>
  <c r="P354"/>
  <c r="BI348"/>
  <c r="BH348"/>
  <c r="BG348"/>
  <c r="BF348"/>
  <c r="T348"/>
  <c r="R348"/>
  <c r="P348"/>
  <c r="BI343"/>
  <c r="BH343"/>
  <c r="BG343"/>
  <c r="BF343"/>
  <c r="T343"/>
  <c r="R343"/>
  <c r="P343"/>
  <c r="BI340"/>
  <c r="BH340"/>
  <c r="BG340"/>
  <c r="BF340"/>
  <c r="T340"/>
  <c r="R340"/>
  <c r="P340"/>
  <c r="BI339"/>
  <c r="BH339"/>
  <c r="BG339"/>
  <c r="BF339"/>
  <c r="T339"/>
  <c r="R339"/>
  <c r="P339"/>
  <c r="BI335"/>
  <c r="BH335"/>
  <c r="BG335"/>
  <c r="BF335"/>
  <c r="T335"/>
  <c r="R335"/>
  <c r="P335"/>
  <c r="BI330"/>
  <c r="BH330"/>
  <c r="BG330"/>
  <c r="BF330"/>
  <c r="T330"/>
  <c r="R330"/>
  <c r="P330"/>
  <c r="BI326"/>
  <c r="BH326"/>
  <c r="BG326"/>
  <c r="BF326"/>
  <c r="T326"/>
  <c r="R326"/>
  <c r="P326"/>
  <c r="BI322"/>
  <c r="BH322"/>
  <c r="BG322"/>
  <c r="BF322"/>
  <c r="T322"/>
  <c r="R322"/>
  <c r="P322"/>
  <c r="BI318"/>
  <c r="BH318"/>
  <c r="BG318"/>
  <c r="BF318"/>
  <c r="T318"/>
  <c r="R318"/>
  <c r="P318"/>
  <c r="BI314"/>
  <c r="BH314"/>
  <c r="BG314"/>
  <c r="BF314"/>
  <c r="T314"/>
  <c r="R314"/>
  <c r="P314"/>
  <c r="BI310"/>
  <c r="BH310"/>
  <c r="BG310"/>
  <c r="BF310"/>
  <c r="T310"/>
  <c r="R310"/>
  <c r="P310"/>
  <c r="BI306"/>
  <c r="BH306"/>
  <c r="BG306"/>
  <c r="BF306"/>
  <c r="T306"/>
  <c r="R306"/>
  <c r="P306"/>
  <c r="BI302"/>
  <c r="BH302"/>
  <c r="BG302"/>
  <c r="BF302"/>
  <c r="T302"/>
  <c r="R302"/>
  <c r="P302"/>
  <c r="BI298"/>
  <c r="BH298"/>
  <c r="BG298"/>
  <c r="BF298"/>
  <c r="T298"/>
  <c r="R298"/>
  <c r="P298"/>
  <c r="BI294"/>
  <c r="BH294"/>
  <c r="BG294"/>
  <c r="BF294"/>
  <c r="T294"/>
  <c r="R294"/>
  <c r="P294"/>
  <c r="BI290"/>
  <c r="BH290"/>
  <c r="BG290"/>
  <c r="BF290"/>
  <c r="T290"/>
  <c r="R290"/>
  <c r="P290"/>
  <c r="BI289"/>
  <c r="BH289"/>
  <c r="BG289"/>
  <c r="BF289"/>
  <c r="T289"/>
  <c r="R289"/>
  <c r="P289"/>
  <c r="BI288"/>
  <c r="BH288"/>
  <c r="BG288"/>
  <c r="BF288"/>
  <c r="T288"/>
  <c r="R288"/>
  <c r="P288"/>
  <c r="BI284"/>
  <c r="BH284"/>
  <c r="BG284"/>
  <c r="BF284"/>
  <c r="T284"/>
  <c r="R284"/>
  <c r="P284"/>
  <c r="BI280"/>
  <c r="BH280"/>
  <c r="BG280"/>
  <c r="BF280"/>
  <c r="T280"/>
  <c r="R280"/>
  <c r="P280"/>
  <c r="BI276"/>
  <c r="BH276"/>
  <c r="BG276"/>
  <c r="BF276"/>
  <c r="T276"/>
  <c r="R276"/>
  <c r="P276"/>
  <c r="BI272"/>
  <c r="BH272"/>
  <c r="BG272"/>
  <c r="BF272"/>
  <c r="T272"/>
  <c r="R272"/>
  <c r="P272"/>
  <c r="BI267"/>
  <c r="BH267"/>
  <c r="BG267"/>
  <c r="BF267"/>
  <c r="T267"/>
  <c r="R267"/>
  <c r="P267"/>
  <c r="BI263"/>
  <c r="BH263"/>
  <c r="BG263"/>
  <c r="BF263"/>
  <c r="T263"/>
  <c r="R263"/>
  <c r="P263"/>
  <c r="BI260"/>
  <c r="BH260"/>
  <c r="BG260"/>
  <c r="BF260"/>
  <c r="T260"/>
  <c r="R260"/>
  <c r="P260"/>
  <c r="BI256"/>
  <c r="BH256"/>
  <c r="BG256"/>
  <c r="BF256"/>
  <c r="T256"/>
  <c r="R256"/>
  <c r="P256"/>
  <c r="BI254"/>
  <c r="BH254"/>
  <c r="BG254"/>
  <c r="BF254"/>
  <c r="T254"/>
  <c r="R254"/>
  <c r="P254"/>
  <c r="BI250"/>
  <c r="BH250"/>
  <c r="BG250"/>
  <c r="BF250"/>
  <c r="T250"/>
  <c r="R250"/>
  <c r="P250"/>
  <c r="BI245"/>
  <c r="BH245"/>
  <c r="BG245"/>
  <c r="BF245"/>
  <c r="T245"/>
  <c r="R245"/>
  <c r="P245"/>
  <c r="BI241"/>
  <c r="BH241"/>
  <c r="BG241"/>
  <c r="BF241"/>
  <c r="T241"/>
  <c r="R241"/>
  <c r="P241"/>
  <c r="BI238"/>
  <c r="BH238"/>
  <c r="BG238"/>
  <c r="BF238"/>
  <c r="T238"/>
  <c r="R238"/>
  <c r="P238"/>
  <c r="BI235"/>
  <c r="BH235"/>
  <c r="BG235"/>
  <c r="BF235"/>
  <c r="T235"/>
  <c r="R235"/>
  <c r="P235"/>
  <c r="BI231"/>
  <c r="BH231"/>
  <c r="BG231"/>
  <c r="BF231"/>
  <c r="T231"/>
  <c r="R231"/>
  <c r="P231"/>
  <c r="BI227"/>
  <c r="BH227"/>
  <c r="BG227"/>
  <c r="BF227"/>
  <c r="T227"/>
  <c r="R227"/>
  <c r="P227"/>
  <c r="BI223"/>
  <c r="BH223"/>
  <c r="BG223"/>
  <c r="BF223"/>
  <c r="T223"/>
  <c r="R223"/>
  <c r="P223"/>
  <c r="BI219"/>
  <c r="BH219"/>
  <c r="BG219"/>
  <c r="BF219"/>
  <c r="T219"/>
  <c r="R219"/>
  <c r="P219"/>
  <c r="BI217"/>
  <c r="BH217"/>
  <c r="BG217"/>
  <c r="BF217"/>
  <c r="T217"/>
  <c r="R217"/>
  <c r="P217"/>
  <c r="BI214"/>
  <c r="BH214"/>
  <c r="BG214"/>
  <c r="BF214"/>
  <c r="T214"/>
  <c r="R214"/>
  <c r="P214"/>
  <c r="BI211"/>
  <c r="BH211"/>
  <c r="BG211"/>
  <c r="BF211"/>
  <c r="T211"/>
  <c r="R211"/>
  <c r="P211"/>
  <c r="BI207"/>
  <c r="BH207"/>
  <c r="BG207"/>
  <c r="BF207"/>
  <c r="T207"/>
  <c r="R207"/>
  <c r="P207"/>
  <c r="BI202"/>
  <c r="BH202"/>
  <c r="BG202"/>
  <c r="BF202"/>
  <c r="T202"/>
  <c r="R202"/>
  <c r="P202"/>
  <c r="BI198"/>
  <c r="BH198"/>
  <c r="BG198"/>
  <c r="BF198"/>
  <c r="T198"/>
  <c r="R198"/>
  <c r="P198"/>
  <c r="BI196"/>
  <c r="BH196"/>
  <c r="BG196"/>
  <c r="BF196"/>
  <c r="T196"/>
  <c r="R196"/>
  <c r="P196"/>
  <c r="BI193"/>
  <c r="BH193"/>
  <c r="BG193"/>
  <c r="BF193"/>
  <c r="T193"/>
  <c r="R193"/>
  <c r="P193"/>
  <c r="BI190"/>
  <c r="BH190"/>
  <c r="BG190"/>
  <c r="BF190"/>
  <c r="T190"/>
  <c r="R190"/>
  <c r="P190"/>
  <c r="BI185"/>
  <c r="BH185"/>
  <c r="BG185"/>
  <c r="BF185"/>
  <c r="T185"/>
  <c r="R185"/>
  <c r="P185"/>
  <c r="BI180"/>
  <c r="BH180"/>
  <c r="BG180"/>
  <c r="BF180"/>
  <c r="T180"/>
  <c r="R180"/>
  <c r="P180"/>
  <c r="BI176"/>
  <c r="BH176"/>
  <c r="BG176"/>
  <c r="BF176"/>
  <c r="T176"/>
  <c r="R176"/>
  <c r="P176"/>
  <c r="BI173"/>
  <c r="BH173"/>
  <c r="BG173"/>
  <c r="BF173"/>
  <c r="T173"/>
  <c r="R173"/>
  <c r="P173"/>
  <c r="BI168"/>
  <c r="BH168"/>
  <c r="BG168"/>
  <c r="BF168"/>
  <c r="T168"/>
  <c r="R168"/>
  <c r="P168"/>
  <c r="BI163"/>
  <c r="BH163"/>
  <c r="BG163"/>
  <c r="BF163"/>
  <c r="T163"/>
  <c r="R163"/>
  <c r="P163"/>
  <c r="BI156"/>
  <c r="BH156"/>
  <c r="BG156"/>
  <c r="BF156"/>
  <c r="T156"/>
  <c r="R156"/>
  <c r="P156"/>
  <c r="BI151"/>
  <c r="BH151"/>
  <c r="BG151"/>
  <c r="BF151"/>
  <c r="T151"/>
  <c r="R151"/>
  <c r="P151"/>
  <c r="BI146"/>
  <c r="BH146"/>
  <c r="BG146"/>
  <c r="BF146"/>
  <c r="T146"/>
  <c r="R146"/>
  <c r="P146"/>
  <c r="BI142"/>
  <c r="BH142"/>
  <c r="BG142"/>
  <c r="BF142"/>
  <c r="T142"/>
  <c r="R142"/>
  <c r="P142"/>
  <c r="BI140"/>
  <c r="BH140"/>
  <c r="BG140"/>
  <c r="BF140"/>
  <c r="T140"/>
  <c r="R140"/>
  <c r="P140"/>
  <c r="BI136"/>
  <c r="BH136"/>
  <c r="BG136"/>
  <c r="BF136"/>
  <c r="T136"/>
  <c r="R136"/>
  <c r="P136"/>
  <c r="J130"/>
  <c r="J129"/>
  <c r="F129"/>
  <c r="F127"/>
  <c r="E125"/>
  <c r="J94"/>
  <c r="J93"/>
  <c r="F93"/>
  <c r="F91"/>
  <c r="E89"/>
  <c r="J20"/>
  <c r="E20"/>
  <c r="F130"/>
  <c r="J19"/>
  <c r="J14"/>
  <c r="J91"/>
  <c r="E7"/>
  <c r="E121"/>
  <c i="3" r="J39"/>
  <c r="J38"/>
  <c i="1" r="AY97"/>
  <c i="3" r="J37"/>
  <c i="1" r="AX97"/>
  <c i="3" r="BI396"/>
  <c r="BH396"/>
  <c r="BG396"/>
  <c r="BF396"/>
  <c r="T396"/>
  <c r="T395"/>
  <c r="R396"/>
  <c r="R395"/>
  <c r="P396"/>
  <c r="P395"/>
  <c r="BI394"/>
  <c r="BH394"/>
  <c r="BG394"/>
  <c r="BF394"/>
  <c r="T394"/>
  <c r="R394"/>
  <c r="P394"/>
  <c r="BI391"/>
  <c r="BH391"/>
  <c r="BG391"/>
  <c r="BF391"/>
  <c r="T391"/>
  <c r="R391"/>
  <c r="P391"/>
  <c r="BI388"/>
  <c r="BH388"/>
  <c r="BG388"/>
  <c r="BF388"/>
  <c r="T388"/>
  <c r="R388"/>
  <c r="P388"/>
  <c r="BI384"/>
  <c r="BH384"/>
  <c r="BG384"/>
  <c r="BF384"/>
  <c r="T384"/>
  <c r="R384"/>
  <c r="P384"/>
  <c r="BI380"/>
  <c r="BH380"/>
  <c r="BG380"/>
  <c r="BF380"/>
  <c r="T380"/>
  <c r="R380"/>
  <c r="P380"/>
  <c r="BI377"/>
  <c r="BH377"/>
  <c r="BG377"/>
  <c r="BF377"/>
  <c r="T377"/>
  <c r="R377"/>
  <c r="P377"/>
  <c r="BI374"/>
  <c r="BH374"/>
  <c r="BG374"/>
  <c r="BF374"/>
  <c r="T374"/>
  <c r="R374"/>
  <c r="P374"/>
  <c r="BI369"/>
  <c r="BH369"/>
  <c r="BG369"/>
  <c r="BF369"/>
  <c r="T369"/>
  <c r="R369"/>
  <c r="P369"/>
  <c r="BI364"/>
  <c r="BH364"/>
  <c r="BG364"/>
  <c r="BF364"/>
  <c r="T364"/>
  <c r="R364"/>
  <c r="P364"/>
  <c r="BI361"/>
  <c r="BH361"/>
  <c r="BG361"/>
  <c r="BF361"/>
  <c r="T361"/>
  <c r="R361"/>
  <c r="P361"/>
  <c r="BI356"/>
  <c r="BH356"/>
  <c r="BG356"/>
  <c r="BF356"/>
  <c r="T356"/>
  <c r="R356"/>
  <c r="P356"/>
  <c r="BI350"/>
  <c r="BH350"/>
  <c r="BG350"/>
  <c r="BF350"/>
  <c r="T350"/>
  <c r="R350"/>
  <c r="P350"/>
  <c r="BI345"/>
  <c r="BH345"/>
  <c r="BG345"/>
  <c r="BF345"/>
  <c r="T345"/>
  <c r="R345"/>
  <c r="P345"/>
  <c r="BI342"/>
  <c r="BH342"/>
  <c r="BG342"/>
  <c r="BF342"/>
  <c r="T342"/>
  <c r="R342"/>
  <c r="P342"/>
  <c r="BI341"/>
  <c r="BH341"/>
  <c r="BG341"/>
  <c r="BF341"/>
  <c r="T341"/>
  <c r="R341"/>
  <c r="P341"/>
  <c r="BI337"/>
  <c r="BH337"/>
  <c r="BG337"/>
  <c r="BF337"/>
  <c r="T337"/>
  <c r="R337"/>
  <c r="P337"/>
  <c r="BI332"/>
  <c r="BH332"/>
  <c r="BG332"/>
  <c r="BF332"/>
  <c r="T332"/>
  <c r="R332"/>
  <c r="P332"/>
  <c r="BI328"/>
  <c r="BH328"/>
  <c r="BG328"/>
  <c r="BF328"/>
  <c r="T328"/>
  <c r="R328"/>
  <c r="P328"/>
  <c r="BI324"/>
  <c r="BH324"/>
  <c r="BG324"/>
  <c r="BF324"/>
  <c r="T324"/>
  <c r="R324"/>
  <c r="P324"/>
  <c r="BI320"/>
  <c r="BH320"/>
  <c r="BG320"/>
  <c r="BF320"/>
  <c r="T320"/>
  <c r="R320"/>
  <c r="P320"/>
  <c r="BI316"/>
  <c r="BH316"/>
  <c r="BG316"/>
  <c r="BF316"/>
  <c r="T316"/>
  <c r="R316"/>
  <c r="P316"/>
  <c r="BI312"/>
  <c r="BH312"/>
  <c r="BG312"/>
  <c r="BF312"/>
  <c r="T312"/>
  <c r="R312"/>
  <c r="P312"/>
  <c r="BI308"/>
  <c r="BH308"/>
  <c r="BG308"/>
  <c r="BF308"/>
  <c r="T308"/>
  <c r="R308"/>
  <c r="P308"/>
  <c r="BI304"/>
  <c r="BH304"/>
  <c r="BG304"/>
  <c r="BF304"/>
  <c r="T304"/>
  <c r="R304"/>
  <c r="P304"/>
  <c r="BI300"/>
  <c r="BH300"/>
  <c r="BG300"/>
  <c r="BF300"/>
  <c r="T300"/>
  <c r="R300"/>
  <c r="P300"/>
  <c r="BI296"/>
  <c r="BH296"/>
  <c r="BG296"/>
  <c r="BF296"/>
  <c r="T296"/>
  <c r="R296"/>
  <c r="P296"/>
  <c r="BI292"/>
  <c r="BH292"/>
  <c r="BG292"/>
  <c r="BF292"/>
  <c r="T292"/>
  <c r="R292"/>
  <c r="P292"/>
  <c r="BI288"/>
  <c r="BH288"/>
  <c r="BG288"/>
  <c r="BF288"/>
  <c r="T288"/>
  <c r="R288"/>
  <c r="P288"/>
  <c r="BI287"/>
  <c r="BH287"/>
  <c r="BG287"/>
  <c r="BF287"/>
  <c r="T287"/>
  <c r="R287"/>
  <c r="P287"/>
  <c r="BI286"/>
  <c r="BH286"/>
  <c r="BG286"/>
  <c r="BF286"/>
  <c r="T286"/>
  <c r="R286"/>
  <c r="P286"/>
  <c r="BI282"/>
  <c r="BH282"/>
  <c r="BG282"/>
  <c r="BF282"/>
  <c r="T282"/>
  <c r="R282"/>
  <c r="P282"/>
  <c r="BI278"/>
  <c r="BH278"/>
  <c r="BG278"/>
  <c r="BF278"/>
  <c r="T278"/>
  <c r="R278"/>
  <c r="P278"/>
  <c r="BI275"/>
  <c r="BH275"/>
  <c r="BG275"/>
  <c r="BF275"/>
  <c r="T275"/>
  <c r="R275"/>
  <c r="P275"/>
  <c r="BI271"/>
  <c r="BH271"/>
  <c r="BG271"/>
  <c r="BF271"/>
  <c r="T271"/>
  <c r="R271"/>
  <c r="P271"/>
  <c r="BI266"/>
  <c r="BH266"/>
  <c r="BG266"/>
  <c r="BF266"/>
  <c r="T266"/>
  <c r="R266"/>
  <c r="P266"/>
  <c r="BI262"/>
  <c r="BH262"/>
  <c r="BG262"/>
  <c r="BF262"/>
  <c r="T262"/>
  <c r="R262"/>
  <c r="P262"/>
  <c r="BI259"/>
  <c r="BH259"/>
  <c r="BG259"/>
  <c r="BF259"/>
  <c r="T259"/>
  <c r="R259"/>
  <c r="P259"/>
  <c r="BI255"/>
  <c r="BH255"/>
  <c r="BG255"/>
  <c r="BF255"/>
  <c r="T255"/>
  <c r="R255"/>
  <c r="P255"/>
  <c r="BI253"/>
  <c r="BH253"/>
  <c r="BG253"/>
  <c r="BF253"/>
  <c r="T253"/>
  <c r="R253"/>
  <c r="P253"/>
  <c r="BI249"/>
  <c r="BH249"/>
  <c r="BG249"/>
  <c r="BF249"/>
  <c r="T249"/>
  <c r="R249"/>
  <c r="P249"/>
  <c r="BI244"/>
  <c r="BH244"/>
  <c r="BG244"/>
  <c r="BF244"/>
  <c r="T244"/>
  <c r="R244"/>
  <c r="P244"/>
  <c r="BI242"/>
  <c r="BH242"/>
  <c r="BG242"/>
  <c r="BF242"/>
  <c r="T242"/>
  <c r="R242"/>
  <c r="P242"/>
  <c r="BI239"/>
  <c r="BH239"/>
  <c r="BG239"/>
  <c r="BF239"/>
  <c r="T239"/>
  <c r="R239"/>
  <c r="P239"/>
  <c r="BI236"/>
  <c r="BH236"/>
  <c r="BG236"/>
  <c r="BF236"/>
  <c r="T236"/>
  <c r="R236"/>
  <c r="P236"/>
  <c r="BI232"/>
  <c r="BH232"/>
  <c r="BG232"/>
  <c r="BF232"/>
  <c r="T232"/>
  <c r="R232"/>
  <c r="P232"/>
  <c r="BI228"/>
  <c r="BH228"/>
  <c r="BG228"/>
  <c r="BF228"/>
  <c r="T228"/>
  <c r="R228"/>
  <c r="P228"/>
  <c r="BI224"/>
  <c r="BH224"/>
  <c r="BG224"/>
  <c r="BF224"/>
  <c r="T224"/>
  <c r="R224"/>
  <c r="P224"/>
  <c r="BI220"/>
  <c r="BH220"/>
  <c r="BG220"/>
  <c r="BF220"/>
  <c r="T220"/>
  <c r="R220"/>
  <c r="P220"/>
  <c r="BI218"/>
  <c r="BH218"/>
  <c r="BG218"/>
  <c r="BF218"/>
  <c r="T218"/>
  <c r="R218"/>
  <c r="P218"/>
  <c r="BI215"/>
  <c r="BH215"/>
  <c r="BG215"/>
  <c r="BF215"/>
  <c r="T215"/>
  <c r="R215"/>
  <c r="P215"/>
  <c r="BI212"/>
  <c r="BH212"/>
  <c r="BG212"/>
  <c r="BF212"/>
  <c r="T212"/>
  <c r="R212"/>
  <c r="P212"/>
  <c r="BI208"/>
  <c r="BH208"/>
  <c r="BG208"/>
  <c r="BF208"/>
  <c r="T208"/>
  <c r="R208"/>
  <c r="P208"/>
  <c r="BI203"/>
  <c r="BH203"/>
  <c r="BG203"/>
  <c r="BF203"/>
  <c r="T203"/>
  <c r="R203"/>
  <c r="P203"/>
  <c r="BI199"/>
  <c r="BH199"/>
  <c r="BG199"/>
  <c r="BF199"/>
  <c r="T199"/>
  <c r="R199"/>
  <c r="P199"/>
  <c r="BI197"/>
  <c r="BH197"/>
  <c r="BG197"/>
  <c r="BF197"/>
  <c r="T197"/>
  <c r="R197"/>
  <c r="P197"/>
  <c r="BI193"/>
  <c r="BH193"/>
  <c r="BG193"/>
  <c r="BF193"/>
  <c r="T193"/>
  <c r="R193"/>
  <c r="P193"/>
  <c r="BI190"/>
  <c r="BH190"/>
  <c r="BG190"/>
  <c r="BF190"/>
  <c r="T190"/>
  <c r="R190"/>
  <c r="P190"/>
  <c r="BI185"/>
  <c r="BH185"/>
  <c r="BG185"/>
  <c r="BF185"/>
  <c r="T185"/>
  <c r="R185"/>
  <c r="P185"/>
  <c r="BI180"/>
  <c r="BH180"/>
  <c r="BG180"/>
  <c r="BF180"/>
  <c r="T180"/>
  <c r="R180"/>
  <c r="P180"/>
  <c r="BI176"/>
  <c r="BH176"/>
  <c r="BG176"/>
  <c r="BF176"/>
  <c r="T176"/>
  <c r="R176"/>
  <c r="P176"/>
  <c r="BI173"/>
  <c r="BH173"/>
  <c r="BG173"/>
  <c r="BF173"/>
  <c r="T173"/>
  <c r="R173"/>
  <c r="P173"/>
  <c r="BI168"/>
  <c r="BH168"/>
  <c r="BG168"/>
  <c r="BF168"/>
  <c r="T168"/>
  <c r="R168"/>
  <c r="P168"/>
  <c r="BI163"/>
  <c r="BH163"/>
  <c r="BG163"/>
  <c r="BF163"/>
  <c r="T163"/>
  <c r="R163"/>
  <c r="P163"/>
  <c r="BI156"/>
  <c r="BH156"/>
  <c r="BG156"/>
  <c r="BF156"/>
  <c r="T156"/>
  <c r="R156"/>
  <c r="P156"/>
  <c r="BI151"/>
  <c r="BH151"/>
  <c r="BG151"/>
  <c r="BF151"/>
  <c r="T151"/>
  <c r="R151"/>
  <c r="P151"/>
  <c r="BI146"/>
  <c r="BH146"/>
  <c r="BG146"/>
  <c r="BF146"/>
  <c r="T146"/>
  <c r="R146"/>
  <c r="P146"/>
  <c r="BI142"/>
  <c r="BH142"/>
  <c r="BG142"/>
  <c r="BF142"/>
  <c r="T142"/>
  <c r="R142"/>
  <c r="P142"/>
  <c r="BI140"/>
  <c r="BH140"/>
  <c r="BG140"/>
  <c r="BF140"/>
  <c r="T140"/>
  <c r="R140"/>
  <c r="P140"/>
  <c r="BI136"/>
  <c r="BH136"/>
  <c r="BG136"/>
  <c r="BF136"/>
  <c r="T136"/>
  <c r="R136"/>
  <c r="P136"/>
  <c r="J130"/>
  <c r="J129"/>
  <c r="F129"/>
  <c r="F127"/>
  <c r="E125"/>
  <c r="J94"/>
  <c r="J93"/>
  <c r="F93"/>
  <c r="F91"/>
  <c r="E89"/>
  <c r="J20"/>
  <c r="E20"/>
  <c r="F130"/>
  <c r="J19"/>
  <c r="J14"/>
  <c r="J91"/>
  <c r="E7"/>
  <c r="E121"/>
  <c i="2" r="J37"/>
  <c r="J36"/>
  <c i="1" r="AY95"/>
  <c i="2" r="J35"/>
  <c i="1" r="AX95"/>
  <c i="2" r="BI898"/>
  <c r="BH898"/>
  <c r="BG898"/>
  <c r="BF898"/>
  <c r="T898"/>
  <c r="R898"/>
  <c r="P898"/>
  <c r="BI896"/>
  <c r="BH896"/>
  <c r="BG896"/>
  <c r="BF896"/>
  <c r="T896"/>
  <c r="R896"/>
  <c r="P896"/>
  <c r="BI894"/>
  <c r="BH894"/>
  <c r="BG894"/>
  <c r="BF894"/>
  <c r="T894"/>
  <c r="R894"/>
  <c r="P894"/>
  <c r="BI889"/>
  <c r="BH889"/>
  <c r="BG889"/>
  <c r="BF889"/>
  <c r="T889"/>
  <c r="R889"/>
  <c r="P889"/>
  <c r="BI885"/>
  <c r="BH885"/>
  <c r="BG885"/>
  <c r="BF885"/>
  <c r="T885"/>
  <c r="R885"/>
  <c r="P885"/>
  <c r="BI869"/>
  <c r="BH869"/>
  <c r="BG869"/>
  <c r="BF869"/>
  <c r="T869"/>
  <c r="R869"/>
  <c r="P869"/>
  <c r="BI863"/>
  <c r="BH863"/>
  <c r="BG863"/>
  <c r="BF863"/>
  <c r="T863"/>
  <c r="R863"/>
  <c r="P863"/>
  <c r="BI858"/>
  <c r="BH858"/>
  <c r="BG858"/>
  <c r="BF858"/>
  <c r="T858"/>
  <c r="R858"/>
  <c r="P858"/>
  <c r="BI853"/>
  <c r="BH853"/>
  <c r="BG853"/>
  <c r="BF853"/>
  <c r="T853"/>
  <c r="R853"/>
  <c r="P853"/>
  <c r="BI850"/>
  <c r="BH850"/>
  <c r="BG850"/>
  <c r="BF850"/>
  <c r="T850"/>
  <c r="R850"/>
  <c r="P850"/>
  <c r="BI849"/>
  <c r="BH849"/>
  <c r="BG849"/>
  <c r="BF849"/>
  <c r="T849"/>
  <c r="R849"/>
  <c r="P849"/>
  <c r="BI848"/>
  <c r="BH848"/>
  <c r="BG848"/>
  <c r="BF848"/>
  <c r="T848"/>
  <c r="R848"/>
  <c r="P848"/>
  <c r="BI847"/>
  <c r="BH847"/>
  <c r="BG847"/>
  <c r="BF847"/>
  <c r="T847"/>
  <c r="R847"/>
  <c r="P847"/>
  <c r="BI846"/>
  <c r="BH846"/>
  <c r="BG846"/>
  <c r="BF846"/>
  <c r="T846"/>
  <c r="R846"/>
  <c r="P846"/>
  <c r="BI845"/>
  <c r="BH845"/>
  <c r="BG845"/>
  <c r="BF845"/>
  <c r="T845"/>
  <c r="R845"/>
  <c r="P845"/>
  <c r="BI844"/>
  <c r="BH844"/>
  <c r="BG844"/>
  <c r="BF844"/>
  <c r="T844"/>
  <c r="R844"/>
  <c r="P844"/>
  <c r="BI843"/>
  <c r="BH843"/>
  <c r="BG843"/>
  <c r="BF843"/>
  <c r="T843"/>
  <c r="R843"/>
  <c r="P843"/>
  <c r="BI842"/>
  <c r="BH842"/>
  <c r="BG842"/>
  <c r="BF842"/>
  <c r="T842"/>
  <c r="R842"/>
  <c r="P842"/>
  <c r="BI838"/>
  <c r="BH838"/>
  <c r="BG838"/>
  <c r="BF838"/>
  <c r="T838"/>
  <c r="R838"/>
  <c r="P838"/>
  <c r="BI834"/>
  <c r="BH834"/>
  <c r="BG834"/>
  <c r="BF834"/>
  <c r="T834"/>
  <c r="R834"/>
  <c r="P834"/>
  <c r="BI830"/>
  <c r="BH830"/>
  <c r="BG830"/>
  <c r="BF830"/>
  <c r="T830"/>
  <c r="R830"/>
  <c r="P830"/>
  <c r="BI826"/>
  <c r="BH826"/>
  <c r="BG826"/>
  <c r="BF826"/>
  <c r="T826"/>
  <c r="R826"/>
  <c r="P826"/>
  <c r="BI824"/>
  <c r="BH824"/>
  <c r="BG824"/>
  <c r="BF824"/>
  <c r="T824"/>
  <c r="R824"/>
  <c r="P824"/>
  <c r="BI820"/>
  <c r="BH820"/>
  <c r="BG820"/>
  <c r="BF820"/>
  <c r="T820"/>
  <c r="R820"/>
  <c r="P820"/>
  <c r="BI816"/>
  <c r="BH816"/>
  <c r="BG816"/>
  <c r="BF816"/>
  <c r="T816"/>
  <c r="R816"/>
  <c r="P816"/>
  <c r="BI812"/>
  <c r="BH812"/>
  <c r="BG812"/>
  <c r="BF812"/>
  <c r="T812"/>
  <c r="R812"/>
  <c r="P812"/>
  <c r="BI808"/>
  <c r="BH808"/>
  <c r="BG808"/>
  <c r="BF808"/>
  <c r="T808"/>
  <c r="R808"/>
  <c r="P808"/>
  <c r="BI804"/>
  <c r="BH804"/>
  <c r="BG804"/>
  <c r="BF804"/>
  <c r="T804"/>
  <c r="R804"/>
  <c r="P804"/>
  <c r="BI800"/>
  <c r="BH800"/>
  <c r="BG800"/>
  <c r="BF800"/>
  <c r="T800"/>
  <c r="R800"/>
  <c r="P800"/>
  <c r="BI798"/>
  <c r="BH798"/>
  <c r="BG798"/>
  <c r="BF798"/>
  <c r="T798"/>
  <c r="R798"/>
  <c r="P798"/>
  <c r="BI794"/>
  <c r="BH794"/>
  <c r="BG794"/>
  <c r="BF794"/>
  <c r="T794"/>
  <c r="R794"/>
  <c r="P794"/>
  <c r="BI790"/>
  <c r="BH790"/>
  <c r="BG790"/>
  <c r="BF790"/>
  <c r="T790"/>
  <c r="R790"/>
  <c r="P790"/>
  <c r="BI786"/>
  <c r="BH786"/>
  <c r="BG786"/>
  <c r="BF786"/>
  <c r="T786"/>
  <c r="R786"/>
  <c r="P786"/>
  <c r="BI778"/>
  <c r="BH778"/>
  <c r="BG778"/>
  <c r="BF778"/>
  <c r="T778"/>
  <c r="R778"/>
  <c r="P778"/>
  <c r="BI774"/>
  <c r="BH774"/>
  <c r="BG774"/>
  <c r="BF774"/>
  <c r="T774"/>
  <c r="R774"/>
  <c r="P774"/>
  <c r="BI766"/>
  <c r="BH766"/>
  <c r="BG766"/>
  <c r="BF766"/>
  <c r="T766"/>
  <c r="R766"/>
  <c r="P766"/>
  <c r="BI762"/>
  <c r="BH762"/>
  <c r="BG762"/>
  <c r="BF762"/>
  <c r="T762"/>
  <c r="R762"/>
  <c r="P762"/>
  <c r="BI758"/>
  <c r="BH758"/>
  <c r="BG758"/>
  <c r="BF758"/>
  <c r="T758"/>
  <c r="R758"/>
  <c r="P758"/>
  <c r="BI754"/>
  <c r="BH754"/>
  <c r="BG754"/>
  <c r="BF754"/>
  <c r="T754"/>
  <c r="R754"/>
  <c r="P754"/>
  <c r="BI753"/>
  <c r="BH753"/>
  <c r="BG753"/>
  <c r="BF753"/>
  <c r="T753"/>
  <c r="R753"/>
  <c r="P753"/>
  <c r="BI752"/>
  <c r="BH752"/>
  <c r="BG752"/>
  <c r="BF752"/>
  <c r="T752"/>
  <c r="R752"/>
  <c r="P752"/>
  <c r="BI751"/>
  <c r="BH751"/>
  <c r="BG751"/>
  <c r="BF751"/>
  <c r="T751"/>
  <c r="R751"/>
  <c r="P751"/>
  <c r="BI750"/>
  <c r="BH750"/>
  <c r="BG750"/>
  <c r="BF750"/>
  <c r="T750"/>
  <c r="R750"/>
  <c r="P750"/>
  <c r="BI749"/>
  <c r="BH749"/>
  <c r="BG749"/>
  <c r="BF749"/>
  <c r="T749"/>
  <c r="R749"/>
  <c r="P749"/>
  <c r="BI748"/>
  <c r="BH748"/>
  <c r="BG748"/>
  <c r="BF748"/>
  <c r="T748"/>
  <c r="R748"/>
  <c r="P748"/>
  <c r="BI744"/>
  <c r="BH744"/>
  <c r="BG744"/>
  <c r="BF744"/>
  <c r="T744"/>
  <c r="R744"/>
  <c r="P744"/>
  <c r="BI743"/>
  <c r="BH743"/>
  <c r="BG743"/>
  <c r="BF743"/>
  <c r="T743"/>
  <c r="R743"/>
  <c r="P743"/>
  <c r="BI739"/>
  <c r="BH739"/>
  <c r="BG739"/>
  <c r="BF739"/>
  <c r="T739"/>
  <c r="R739"/>
  <c r="P739"/>
  <c r="BI734"/>
  <c r="BH734"/>
  <c r="BG734"/>
  <c r="BF734"/>
  <c r="T734"/>
  <c r="R734"/>
  <c r="P734"/>
  <c r="BI726"/>
  <c r="BH726"/>
  <c r="BG726"/>
  <c r="BF726"/>
  <c r="T726"/>
  <c r="R726"/>
  <c r="P726"/>
  <c r="BI688"/>
  <c r="BH688"/>
  <c r="BG688"/>
  <c r="BF688"/>
  <c r="T688"/>
  <c r="R688"/>
  <c r="P688"/>
  <c r="BI671"/>
  <c r="BH671"/>
  <c r="BG671"/>
  <c r="BF671"/>
  <c r="T671"/>
  <c r="R671"/>
  <c r="P671"/>
  <c r="BI664"/>
  <c r="BH664"/>
  <c r="BG664"/>
  <c r="BF664"/>
  <c r="T664"/>
  <c r="R664"/>
  <c r="P664"/>
  <c r="BI660"/>
  <c r="BH660"/>
  <c r="BG660"/>
  <c r="BF660"/>
  <c r="T660"/>
  <c r="R660"/>
  <c r="P660"/>
  <c r="BI659"/>
  <c r="BH659"/>
  <c r="BG659"/>
  <c r="BF659"/>
  <c r="T659"/>
  <c r="R659"/>
  <c r="P659"/>
  <c r="BI658"/>
  <c r="BH658"/>
  <c r="BG658"/>
  <c r="BF658"/>
  <c r="T658"/>
  <c r="R658"/>
  <c r="P658"/>
  <c r="BI657"/>
  <c r="BH657"/>
  <c r="BG657"/>
  <c r="BF657"/>
  <c r="T657"/>
  <c r="R657"/>
  <c r="P657"/>
  <c r="BI656"/>
  <c r="BH656"/>
  <c r="BG656"/>
  <c r="BF656"/>
  <c r="T656"/>
  <c r="R656"/>
  <c r="P656"/>
  <c r="BI655"/>
  <c r="BH655"/>
  <c r="BG655"/>
  <c r="BF655"/>
  <c r="T655"/>
  <c r="R655"/>
  <c r="P655"/>
  <c r="BI645"/>
  <c r="BH645"/>
  <c r="BG645"/>
  <c r="BF645"/>
  <c r="T645"/>
  <c r="R645"/>
  <c r="P645"/>
  <c r="BI644"/>
  <c r="BH644"/>
  <c r="BG644"/>
  <c r="BF644"/>
  <c r="T644"/>
  <c r="R644"/>
  <c r="P644"/>
  <c r="BI634"/>
  <c r="BH634"/>
  <c r="BG634"/>
  <c r="BF634"/>
  <c r="T634"/>
  <c r="R634"/>
  <c r="P634"/>
  <c r="BI633"/>
  <c r="BH633"/>
  <c r="BG633"/>
  <c r="BF633"/>
  <c r="T633"/>
  <c r="R633"/>
  <c r="P633"/>
  <c r="BI620"/>
  <c r="BH620"/>
  <c r="BG620"/>
  <c r="BF620"/>
  <c r="T620"/>
  <c r="R620"/>
  <c r="P620"/>
  <c r="BI619"/>
  <c r="BH619"/>
  <c r="BG619"/>
  <c r="BF619"/>
  <c r="T619"/>
  <c r="R619"/>
  <c r="P619"/>
  <c r="BI599"/>
  <c r="BH599"/>
  <c r="BG599"/>
  <c r="BF599"/>
  <c r="T599"/>
  <c r="R599"/>
  <c r="P599"/>
  <c r="BI596"/>
  <c r="BH596"/>
  <c r="BG596"/>
  <c r="BF596"/>
  <c r="T596"/>
  <c r="R596"/>
  <c r="P596"/>
  <c r="BI592"/>
  <c r="BH592"/>
  <c r="BG592"/>
  <c r="BF592"/>
  <c r="T592"/>
  <c r="R592"/>
  <c r="P592"/>
  <c r="BI587"/>
  <c r="BH587"/>
  <c r="BG587"/>
  <c r="BF587"/>
  <c r="T587"/>
  <c r="R587"/>
  <c r="P587"/>
  <c r="BI584"/>
  <c r="BH584"/>
  <c r="BG584"/>
  <c r="BF584"/>
  <c r="T584"/>
  <c r="T583"/>
  <c r="R584"/>
  <c r="R583"/>
  <c r="P584"/>
  <c r="P583"/>
  <c r="BI580"/>
  <c r="BH580"/>
  <c r="BG580"/>
  <c r="BF580"/>
  <c r="T580"/>
  <c r="R580"/>
  <c r="P580"/>
  <c r="BI576"/>
  <c r="BH576"/>
  <c r="BG576"/>
  <c r="BF576"/>
  <c r="T576"/>
  <c r="R576"/>
  <c r="P576"/>
  <c r="BI571"/>
  <c r="BH571"/>
  <c r="BG571"/>
  <c r="BF571"/>
  <c r="T571"/>
  <c r="R571"/>
  <c r="P571"/>
  <c r="BI566"/>
  <c r="BH566"/>
  <c r="BG566"/>
  <c r="BF566"/>
  <c r="T566"/>
  <c r="R566"/>
  <c r="P566"/>
  <c r="BI562"/>
  <c r="BH562"/>
  <c r="BG562"/>
  <c r="BF562"/>
  <c r="T562"/>
  <c r="R562"/>
  <c r="P562"/>
  <c r="BI558"/>
  <c r="BH558"/>
  <c r="BG558"/>
  <c r="BF558"/>
  <c r="T558"/>
  <c r="R558"/>
  <c r="P558"/>
  <c r="BI553"/>
  <c r="BH553"/>
  <c r="BG553"/>
  <c r="BF553"/>
  <c r="T553"/>
  <c r="R553"/>
  <c r="P553"/>
  <c r="BI549"/>
  <c r="BH549"/>
  <c r="BG549"/>
  <c r="BF549"/>
  <c r="T549"/>
  <c r="R549"/>
  <c r="P549"/>
  <c r="BI544"/>
  <c r="BH544"/>
  <c r="BG544"/>
  <c r="BF544"/>
  <c r="T544"/>
  <c r="R544"/>
  <c r="P544"/>
  <c r="BI539"/>
  <c r="BH539"/>
  <c r="BG539"/>
  <c r="BF539"/>
  <c r="T539"/>
  <c r="R539"/>
  <c r="P539"/>
  <c r="BI533"/>
  <c r="BH533"/>
  <c r="BG533"/>
  <c r="BF533"/>
  <c r="T533"/>
  <c r="R533"/>
  <c r="P533"/>
  <c r="BI531"/>
  <c r="BH531"/>
  <c r="BG531"/>
  <c r="BF531"/>
  <c r="T531"/>
  <c r="R531"/>
  <c r="P531"/>
  <c r="BI529"/>
  <c r="BH529"/>
  <c r="BG529"/>
  <c r="BF529"/>
  <c r="T529"/>
  <c r="R529"/>
  <c r="P529"/>
  <c r="BI527"/>
  <c r="BH527"/>
  <c r="BG527"/>
  <c r="BF527"/>
  <c r="T527"/>
  <c r="R527"/>
  <c r="P527"/>
  <c r="BI525"/>
  <c r="BH525"/>
  <c r="BG525"/>
  <c r="BF525"/>
  <c r="T525"/>
  <c r="R525"/>
  <c r="P525"/>
  <c r="BI522"/>
  <c r="BH522"/>
  <c r="BG522"/>
  <c r="BF522"/>
  <c r="T522"/>
  <c r="R522"/>
  <c r="P522"/>
  <c r="BI518"/>
  <c r="BH518"/>
  <c r="BG518"/>
  <c r="BF518"/>
  <c r="T518"/>
  <c r="R518"/>
  <c r="P518"/>
  <c r="BI516"/>
  <c r="BH516"/>
  <c r="BG516"/>
  <c r="BF516"/>
  <c r="T516"/>
  <c r="R516"/>
  <c r="P516"/>
  <c r="BI513"/>
  <c r="BH513"/>
  <c r="BG513"/>
  <c r="BF513"/>
  <c r="T513"/>
  <c r="R513"/>
  <c r="P513"/>
  <c r="BI509"/>
  <c r="BH509"/>
  <c r="BG509"/>
  <c r="BF509"/>
  <c r="T509"/>
  <c r="R509"/>
  <c r="P509"/>
  <c r="BI505"/>
  <c r="BH505"/>
  <c r="BG505"/>
  <c r="BF505"/>
  <c r="T505"/>
  <c r="R505"/>
  <c r="P505"/>
  <c r="BI501"/>
  <c r="BH501"/>
  <c r="BG501"/>
  <c r="BF501"/>
  <c r="T501"/>
  <c r="R501"/>
  <c r="P501"/>
  <c r="BI499"/>
  <c r="BH499"/>
  <c r="BG499"/>
  <c r="BF499"/>
  <c r="T499"/>
  <c r="R499"/>
  <c r="P499"/>
  <c r="BI495"/>
  <c r="BH495"/>
  <c r="BG495"/>
  <c r="BF495"/>
  <c r="T495"/>
  <c r="R495"/>
  <c r="P495"/>
  <c r="BI494"/>
  <c r="BH494"/>
  <c r="BG494"/>
  <c r="BF494"/>
  <c r="T494"/>
  <c r="R494"/>
  <c r="P494"/>
  <c r="BI492"/>
  <c r="BH492"/>
  <c r="BG492"/>
  <c r="BF492"/>
  <c r="T492"/>
  <c r="R492"/>
  <c r="P492"/>
  <c r="BI490"/>
  <c r="BH490"/>
  <c r="BG490"/>
  <c r="BF490"/>
  <c r="T490"/>
  <c r="R490"/>
  <c r="P490"/>
  <c r="BI488"/>
  <c r="BH488"/>
  <c r="BG488"/>
  <c r="BF488"/>
  <c r="T488"/>
  <c r="R488"/>
  <c r="P488"/>
  <c r="BI484"/>
  <c r="BH484"/>
  <c r="BG484"/>
  <c r="BF484"/>
  <c r="T484"/>
  <c r="R484"/>
  <c r="P484"/>
  <c r="BI482"/>
  <c r="BH482"/>
  <c r="BG482"/>
  <c r="BF482"/>
  <c r="T482"/>
  <c r="R482"/>
  <c r="P482"/>
  <c r="BI480"/>
  <c r="BH480"/>
  <c r="BG480"/>
  <c r="BF480"/>
  <c r="T480"/>
  <c r="R480"/>
  <c r="P480"/>
  <c r="BI479"/>
  <c r="BH479"/>
  <c r="BG479"/>
  <c r="BF479"/>
  <c r="T479"/>
  <c r="R479"/>
  <c r="P479"/>
  <c r="BI478"/>
  <c r="BH478"/>
  <c r="BG478"/>
  <c r="BF478"/>
  <c r="T478"/>
  <c r="R478"/>
  <c r="P478"/>
  <c r="BI477"/>
  <c r="BH477"/>
  <c r="BG477"/>
  <c r="BF477"/>
  <c r="T477"/>
  <c r="R477"/>
  <c r="P477"/>
  <c r="BI476"/>
  <c r="BH476"/>
  <c r="BG476"/>
  <c r="BF476"/>
  <c r="T476"/>
  <c r="R476"/>
  <c r="P476"/>
  <c r="BI474"/>
  <c r="BH474"/>
  <c r="BG474"/>
  <c r="BF474"/>
  <c r="T474"/>
  <c r="R474"/>
  <c r="P474"/>
  <c r="BI473"/>
  <c r="BH473"/>
  <c r="BG473"/>
  <c r="BF473"/>
  <c r="T473"/>
  <c r="R473"/>
  <c r="P473"/>
  <c r="BI472"/>
  <c r="BH472"/>
  <c r="BG472"/>
  <c r="BF472"/>
  <c r="T472"/>
  <c r="R472"/>
  <c r="P472"/>
  <c r="BI471"/>
  <c r="BH471"/>
  <c r="BG471"/>
  <c r="BF471"/>
  <c r="T471"/>
  <c r="R471"/>
  <c r="P471"/>
  <c r="BI470"/>
  <c r="BH470"/>
  <c r="BG470"/>
  <c r="BF470"/>
  <c r="T470"/>
  <c r="R470"/>
  <c r="P470"/>
  <c r="BI469"/>
  <c r="BH469"/>
  <c r="BG469"/>
  <c r="BF469"/>
  <c r="T469"/>
  <c r="R469"/>
  <c r="P469"/>
  <c r="BI468"/>
  <c r="BH468"/>
  <c r="BG468"/>
  <c r="BF468"/>
  <c r="T468"/>
  <c r="R468"/>
  <c r="P468"/>
  <c r="BI466"/>
  <c r="BH466"/>
  <c r="BG466"/>
  <c r="BF466"/>
  <c r="T466"/>
  <c r="R466"/>
  <c r="P466"/>
  <c r="BI462"/>
  <c r="BH462"/>
  <c r="BG462"/>
  <c r="BF462"/>
  <c r="T462"/>
  <c r="R462"/>
  <c r="P462"/>
  <c r="BI461"/>
  <c r="BH461"/>
  <c r="BG461"/>
  <c r="BF461"/>
  <c r="T461"/>
  <c r="R461"/>
  <c r="P461"/>
  <c r="BI460"/>
  <c r="BH460"/>
  <c r="BG460"/>
  <c r="BF460"/>
  <c r="T460"/>
  <c r="R460"/>
  <c r="P460"/>
  <c r="BI458"/>
  <c r="BH458"/>
  <c r="BG458"/>
  <c r="BF458"/>
  <c r="T458"/>
  <c r="R458"/>
  <c r="P458"/>
  <c r="BI456"/>
  <c r="BH456"/>
  <c r="BG456"/>
  <c r="BF456"/>
  <c r="T456"/>
  <c r="R456"/>
  <c r="P456"/>
  <c r="BI452"/>
  <c r="BH452"/>
  <c r="BG452"/>
  <c r="BF452"/>
  <c r="T452"/>
  <c r="R452"/>
  <c r="P452"/>
  <c r="BI450"/>
  <c r="BH450"/>
  <c r="BG450"/>
  <c r="BF450"/>
  <c r="T450"/>
  <c r="R450"/>
  <c r="P450"/>
  <c r="BI446"/>
  <c r="BH446"/>
  <c r="BG446"/>
  <c r="BF446"/>
  <c r="T446"/>
  <c r="R446"/>
  <c r="P446"/>
  <c r="BI443"/>
  <c r="BH443"/>
  <c r="BG443"/>
  <c r="BF443"/>
  <c r="T443"/>
  <c r="R443"/>
  <c r="P443"/>
  <c r="BI439"/>
  <c r="BH439"/>
  <c r="BG439"/>
  <c r="BF439"/>
  <c r="T439"/>
  <c r="R439"/>
  <c r="P439"/>
  <c r="BI435"/>
  <c r="BH435"/>
  <c r="BG435"/>
  <c r="BF435"/>
  <c r="T435"/>
  <c r="R435"/>
  <c r="P435"/>
  <c r="BI429"/>
  <c r="BH429"/>
  <c r="BG429"/>
  <c r="BF429"/>
  <c r="T429"/>
  <c r="R429"/>
  <c r="P429"/>
  <c r="BI426"/>
  <c r="BH426"/>
  <c r="BG426"/>
  <c r="BF426"/>
  <c r="T426"/>
  <c r="R426"/>
  <c r="P426"/>
  <c r="BI422"/>
  <c r="BH422"/>
  <c r="BG422"/>
  <c r="BF422"/>
  <c r="T422"/>
  <c r="R422"/>
  <c r="P422"/>
  <c r="BI417"/>
  <c r="BH417"/>
  <c r="BG417"/>
  <c r="BF417"/>
  <c r="T417"/>
  <c r="R417"/>
  <c r="P417"/>
  <c r="BI412"/>
  <c r="BH412"/>
  <c r="BG412"/>
  <c r="BF412"/>
  <c r="T412"/>
  <c r="R412"/>
  <c r="P412"/>
  <c r="BI407"/>
  <c r="BH407"/>
  <c r="BG407"/>
  <c r="BF407"/>
  <c r="T407"/>
  <c r="R407"/>
  <c r="P407"/>
  <c r="BI398"/>
  <c r="BH398"/>
  <c r="BG398"/>
  <c r="BF398"/>
  <c r="T398"/>
  <c r="R398"/>
  <c r="P398"/>
  <c r="BI393"/>
  <c r="BH393"/>
  <c r="BG393"/>
  <c r="BF393"/>
  <c r="T393"/>
  <c r="R393"/>
  <c r="P393"/>
  <c r="BI388"/>
  <c r="BH388"/>
  <c r="BG388"/>
  <c r="BF388"/>
  <c r="T388"/>
  <c r="R388"/>
  <c r="P388"/>
  <c r="BI383"/>
  <c r="BH383"/>
  <c r="BG383"/>
  <c r="BF383"/>
  <c r="T383"/>
  <c r="R383"/>
  <c r="P383"/>
  <c r="BI376"/>
  <c r="BH376"/>
  <c r="BG376"/>
  <c r="BF376"/>
  <c r="T376"/>
  <c r="R376"/>
  <c r="P376"/>
  <c r="BI371"/>
  <c r="BH371"/>
  <c r="BG371"/>
  <c r="BF371"/>
  <c r="T371"/>
  <c r="R371"/>
  <c r="P371"/>
  <c r="BI364"/>
  <c r="BH364"/>
  <c r="BG364"/>
  <c r="BF364"/>
  <c r="T364"/>
  <c r="R364"/>
  <c r="P364"/>
  <c r="BI360"/>
  <c r="BH360"/>
  <c r="BG360"/>
  <c r="BF360"/>
  <c r="T360"/>
  <c r="R360"/>
  <c r="P360"/>
  <c r="BI356"/>
  <c r="BH356"/>
  <c r="BG356"/>
  <c r="BF356"/>
  <c r="T356"/>
  <c r="R356"/>
  <c r="P356"/>
  <c r="BI352"/>
  <c r="BH352"/>
  <c r="BG352"/>
  <c r="BF352"/>
  <c r="T352"/>
  <c r="R352"/>
  <c r="P352"/>
  <c r="BI348"/>
  <c r="BH348"/>
  <c r="BG348"/>
  <c r="BF348"/>
  <c r="T348"/>
  <c r="R348"/>
  <c r="P348"/>
  <c r="BI344"/>
  <c r="BH344"/>
  <c r="BG344"/>
  <c r="BF344"/>
  <c r="T344"/>
  <c r="R344"/>
  <c r="P344"/>
  <c r="BI340"/>
  <c r="BH340"/>
  <c r="BG340"/>
  <c r="BF340"/>
  <c r="T340"/>
  <c r="R340"/>
  <c r="P340"/>
  <c r="BI336"/>
  <c r="BH336"/>
  <c r="BG336"/>
  <c r="BF336"/>
  <c r="T336"/>
  <c r="R336"/>
  <c r="P336"/>
  <c r="BI332"/>
  <c r="BH332"/>
  <c r="BG332"/>
  <c r="BF332"/>
  <c r="T332"/>
  <c r="R332"/>
  <c r="P332"/>
  <c r="BI328"/>
  <c r="BH328"/>
  <c r="BG328"/>
  <c r="BF328"/>
  <c r="T328"/>
  <c r="R328"/>
  <c r="P328"/>
  <c r="BI324"/>
  <c r="BH324"/>
  <c r="BG324"/>
  <c r="BF324"/>
  <c r="T324"/>
  <c r="R324"/>
  <c r="P324"/>
  <c r="BI320"/>
  <c r="BH320"/>
  <c r="BG320"/>
  <c r="BF320"/>
  <c r="T320"/>
  <c r="R320"/>
  <c r="P320"/>
  <c r="BI316"/>
  <c r="BH316"/>
  <c r="BG316"/>
  <c r="BF316"/>
  <c r="T316"/>
  <c r="R316"/>
  <c r="P316"/>
  <c r="BI312"/>
  <c r="BH312"/>
  <c r="BG312"/>
  <c r="BF312"/>
  <c r="T312"/>
  <c r="R312"/>
  <c r="P312"/>
  <c r="BI308"/>
  <c r="BH308"/>
  <c r="BG308"/>
  <c r="BF308"/>
  <c r="T308"/>
  <c r="R308"/>
  <c r="P308"/>
  <c r="BI304"/>
  <c r="BH304"/>
  <c r="BG304"/>
  <c r="BF304"/>
  <c r="T304"/>
  <c r="R304"/>
  <c r="P304"/>
  <c r="BI300"/>
  <c r="BH300"/>
  <c r="BG300"/>
  <c r="BF300"/>
  <c r="T300"/>
  <c r="R300"/>
  <c r="P300"/>
  <c r="BI296"/>
  <c r="BH296"/>
  <c r="BG296"/>
  <c r="BF296"/>
  <c r="T296"/>
  <c r="R296"/>
  <c r="P296"/>
  <c r="BI292"/>
  <c r="BH292"/>
  <c r="BG292"/>
  <c r="BF292"/>
  <c r="T292"/>
  <c r="R292"/>
  <c r="P292"/>
  <c r="BI290"/>
  <c r="BH290"/>
  <c r="BG290"/>
  <c r="BF290"/>
  <c r="T290"/>
  <c r="R290"/>
  <c r="P290"/>
  <c r="BI288"/>
  <c r="BH288"/>
  <c r="BG288"/>
  <c r="BF288"/>
  <c r="T288"/>
  <c r="R288"/>
  <c r="P288"/>
  <c r="BI286"/>
  <c r="BH286"/>
  <c r="BG286"/>
  <c r="BF286"/>
  <c r="T286"/>
  <c r="R286"/>
  <c r="P286"/>
  <c r="BI284"/>
  <c r="BH284"/>
  <c r="BG284"/>
  <c r="BF284"/>
  <c r="T284"/>
  <c r="R284"/>
  <c r="P284"/>
  <c r="BI282"/>
  <c r="BH282"/>
  <c r="BG282"/>
  <c r="BF282"/>
  <c r="T282"/>
  <c r="R282"/>
  <c r="P282"/>
  <c r="BI280"/>
  <c r="BH280"/>
  <c r="BG280"/>
  <c r="BF280"/>
  <c r="T280"/>
  <c r="R280"/>
  <c r="P280"/>
  <c r="BI278"/>
  <c r="BH278"/>
  <c r="BG278"/>
  <c r="BF278"/>
  <c r="T278"/>
  <c r="R278"/>
  <c r="P278"/>
  <c r="BI276"/>
  <c r="BH276"/>
  <c r="BG276"/>
  <c r="BF276"/>
  <c r="T276"/>
  <c r="R276"/>
  <c r="P276"/>
  <c r="BI274"/>
  <c r="BH274"/>
  <c r="BG274"/>
  <c r="BF274"/>
  <c r="T274"/>
  <c r="R274"/>
  <c r="P274"/>
  <c r="BI272"/>
  <c r="BH272"/>
  <c r="BG272"/>
  <c r="BF272"/>
  <c r="T272"/>
  <c r="R272"/>
  <c r="P272"/>
  <c r="BI270"/>
  <c r="BH270"/>
  <c r="BG270"/>
  <c r="BF270"/>
  <c r="T270"/>
  <c r="R270"/>
  <c r="P270"/>
  <c r="BI268"/>
  <c r="BH268"/>
  <c r="BG268"/>
  <c r="BF268"/>
  <c r="T268"/>
  <c r="R268"/>
  <c r="P268"/>
  <c r="BI266"/>
  <c r="BH266"/>
  <c r="BG266"/>
  <c r="BF266"/>
  <c r="T266"/>
  <c r="R266"/>
  <c r="P266"/>
  <c r="BI264"/>
  <c r="BH264"/>
  <c r="BG264"/>
  <c r="BF264"/>
  <c r="T264"/>
  <c r="R264"/>
  <c r="P264"/>
  <c r="BI262"/>
  <c r="BH262"/>
  <c r="BG262"/>
  <c r="BF262"/>
  <c r="T262"/>
  <c r="R262"/>
  <c r="P262"/>
  <c r="BI260"/>
  <c r="BH260"/>
  <c r="BG260"/>
  <c r="BF260"/>
  <c r="T260"/>
  <c r="R260"/>
  <c r="P260"/>
  <c r="BI258"/>
  <c r="BH258"/>
  <c r="BG258"/>
  <c r="BF258"/>
  <c r="T258"/>
  <c r="R258"/>
  <c r="P258"/>
  <c r="BI256"/>
  <c r="BH256"/>
  <c r="BG256"/>
  <c r="BF256"/>
  <c r="T256"/>
  <c r="R256"/>
  <c r="P256"/>
  <c r="BI246"/>
  <c r="BH246"/>
  <c r="BG246"/>
  <c r="BF246"/>
  <c r="T246"/>
  <c r="R246"/>
  <c r="P246"/>
  <c r="BI242"/>
  <c r="BH242"/>
  <c r="BG242"/>
  <c r="BF242"/>
  <c r="T242"/>
  <c r="R242"/>
  <c r="P242"/>
  <c r="BI238"/>
  <c r="BH238"/>
  <c r="BG238"/>
  <c r="BF238"/>
  <c r="T238"/>
  <c r="R238"/>
  <c r="P238"/>
  <c r="BI234"/>
  <c r="BH234"/>
  <c r="BG234"/>
  <c r="BF234"/>
  <c r="T234"/>
  <c r="R234"/>
  <c r="P234"/>
  <c r="BI230"/>
  <c r="BH230"/>
  <c r="BG230"/>
  <c r="BF230"/>
  <c r="T230"/>
  <c r="R230"/>
  <c r="P230"/>
  <c r="BI226"/>
  <c r="BH226"/>
  <c r="BG226"/>
  <c r="BF226"/>
  <c r="T226"/>
  <c r="R226"/>
  <c r="P226"/>
  <c r="BI219"/>
  <c r="BH219"/>
  <c r="BG219"/>
  <c r="BF219"/>
  <c r="T219"/>
  <c r="R219"/>
  <c r="P219"/>
  <c r="BI212"/>
  <c r="BH212"/>
  <c r="BG212"/>
  <c r="BF212"/>
  <c r="T212"/>
  <c r="R212"/>
  <c r="P212"/>
  <c r="BI208"/>
  <c r="BH208"/>
  <c r="BG208"/>
  <c r="BF208"/>
  <c r="T208"/>
  <c r="R208"/>
  <c r="P208"/>
  <c r="BI203"/>
  <c r="BH203"/>
  <c r="BG203"/>
  <c r="BF203"/>
  <c r="T203"/>
  <c r="R203"/>
  <c r="P203"/>
  <c r="BI197"/>
  <c r="BH197"/>
  <c r="BG197"/>
  <c r="BF197"/>
  <c r="T197"/>
  <c r="R197"/>
  <c r="P197"/>
  <c r="BI192"/>
  <c r="BH192"/>
  <c r="BG192"/>
  <c r="BF192"/>
  <c r="T192"/>
  <c r="R192"/>
  <c r="P192"/>
  <c r="BI188"/>
  <c r="BH188"/>
  <c r="BG188"/>
  <c r="BF188"/>
  <c r="T188"/>
  <c r="R188"/>
  <c r="P188"/>
  <c r="BI183"/>
  <c r="BH183"/>
  <c r="BG183"/>
  <c r="BF183"/>
  <c r="T183"/>
  <c r="R183"/>
  <c r="P183"/>
  <c r="BI178"/>
  <c r="BH178"/>
  <c r="BG178"/>
  <c r="BF178"/>
  <c r="T178"/>
  <c r="R178"/>
  <c r="P178"/>
  <c r="BI173"/>
  <c r="BH173"/>
  <c r="BG173"/>
  <c r="BF173"/>
  <c r="T173"/>
  <c r="R173"/>
  <c r="P173"/>
  <c r="BI169"/>
  <c r="BH169"/>
  <c r="BG169"/>
  <c r="BF169"/>
  <c r="T169"/>
  <c r="R169"/>
  <c r="P169"/>
  <c r="BI165"/>
  <c r="BH165"/>
  <c r="BG165"/>
  <c r="BF165"/>
  <c r="T165"/>
  <c r="R165"/>
  <c r="P165"/>
  <c r="BI161"/>
  <c r="BH161"/>
  <c r="BG161"/>
  <c r="BF161"/>
  <c r="T161"/>
  <c r="R161"/>
  <c r="P161"/>
  <c r="BI159"/>
  <c r="BH159"/>
  <c r="BG159"/>
  <c r="BF159"/>
  <c r="T159"/>
  <c r="R159"/>
  <c r="P159"/>
  <c r="BI157"/>
  <c r="BH157"/>
  <c r="BG157"/>
  <c r="BF157"/>
  <c r="T157"/>
  <c r="R157"/>
  <c r="P157"/>
  <c r="BI155"/>
  <c r="BH155"/>
  <c r="BG155"/>
  <c r="BF155"/>
  <c r="T155"/>
  <c r="R155"/>
  <c r="P155"/>
  <c r="BI153"/>
  <c r="BH153"/>
  <c r="BG153"/>
  <c r="BF153"/>
  <c r="T153"/>
  <c r="R153"/>
  <c r="P153"/>
  <c r="BI151"/>
  <c r="BH151"/>
  <c r="BG151"/>
  <c r="BF151"/>
  <c r="T151"/>
  <c r="R151"/>
  <c r="P151"/>
  <c r="BI149"/>
  <c r="BH149"/>
  <c r="BG149"/>
  <c r="BF149"/>
  <c r="T149"/>
  <c r="R149"/>
  <c r="P149"/>
  <c r="BI147"/>
  <c r="BH147"/>
  <c r="BG147"/>
  <c r="BF147"/>
  <c r="T147"/>
  <c r="R147"/>
  <c r="P147"/>
  <c r="BI145"/>
  <c r="BH145"/>
  <c r="BG145"/>
  <c r="BF145"/>
  <c r="T145"/>
  <c r="R145"/>
  <c r="P145"/>
  <c r="BI143"/>
  <c r="BH143"/>
  <c r="BG143"/>
  <c r="BF143"/>
  <c r="T143"/>
  <c r="R143"/>
  <c r="P143"/>
  <c r="BI141"/>
  <c r="BH141"/>
  <c r="BG141"/>
  <c r="BF141"/>
  <c r="T141"/>
  <c r="R141"/>
  <c r="P141"/>
  <c r="BI139"/>
  <c r="BH139"/>
  <c r="BG139"/>
  <c r="BF139"/>
  <c r="T139"/>
  <c r="R139"/>
  <c r="P139"/>
  <c r="BI137"/>
  <c r="BH137"/>
  <c r="BG137"/>
  <c r="BF137"/>
  <c r="T137"/>
  <c r="R137"/>
  <c r="P137"/>
  <c r="BI135"/>
  <c r="BH135"/>
  <c r="BG135"/>
  <c r="BF135"/>
  <c r="T135"/>
  <c r="R135"/>
  <c r="P135"/>
  <c r="BI133"/>
  <c r="BH133"/>
  <c r="BG133"/>
  <c r="BF133"/>
  <c r="T133"/>
  <c r="R133"/>
  <c r="P133"/>
  <c r="BI131"/>
  <c r="BH131"/>
  <c r="BG131"/>
  <c r="BF131"/>
  <c r="T131"/>
  <c r="R131"/>
  <c r="P131"/>
  <c r="BI127"/>
  <c r="BH127"/>
  <c r="BG127"/>
  <c r="BF127"/>
  <c r="T127"/>
  <c r="R127"/>
  <c r="P127"/>
  <c r="BI126"/>
  <c r="BH126"/>
  <c r="BG126"/>
  <c r="BF126"/>
  <c r="T126"/>
  <c r="R126"/>
  <c r="P126"/>
  <c r="J120"/>
  <c r="J119"/>
  <c r="F119"/>
  <c r="F117"/>
  <c r="E115"/>
  <c r="J92"/>
  <c r="J91"/>
  <c r="F91"/>
  <c r="F89"/>
  <c r="E87"/>
  <c r="J18"/>
  <c r="E18"/>
  <c r="F120"/>
  <c r="J17"/>
  <c r="J12"/>
  <c r="J117"/>
  <c r="E7"/>
  <c r="E113"/>
  <c i="1" r="L90"/>
  <c r="AM90"/>
  <c r="AM89"/>
  <c r="L89"/>
  <c r="AM87"/>
  <c r="L87"/>
  <c r="L85"/>
  <c r="L84"/>
  <c i="19" r="BK144"/>
  <c r="J143"/>
  <c r="BK141"/>
  <c r="J140"/>
  <c i="18" r="J123"/>
  <c i="17" r="J185"/>
  <c r="J180"/>
  <c r="BK178"/>
  <c r="BK175"/>
  <c r="BK173"/>
  <c r="BK172"/>
  <c r="J166"/>
  <c r="J165"/>
  <c r="BK161"/>
  <c r="J159"/>
  <c r="BK153"/>
  <c r="J147"/>
  <c r="BK141"/>
  <c r="J138"/>
  <c r="J137"/>
  <c r="BK132"/>
  <c r="BK128"/>
  <c i="16" r="J145"/>
  <c r="J141"/>
  <c r="BK140"/>
  <c r="BK137"/>
  <c r="J134"/>
  <c r="BK132"/>
  <c r="BK130"/>
  <c r="J129"/>
  <c r="BK127"/>
  <c r="BK125"/>
  <c r="BK124"/>
  <c i="15" r="BK138"/>
  <c r="J137"/>
  <c r="J134"/>
  <c r="BK128"/>
  <c r="J127"/>
  <c i="14" r="J159"/>
  <c r="BK149"/>
  <c r="BK126"/>
  <c r="BK125"/>
  <c i="13" r="BK136"/>
  <c r="J131"/>
  <c i="12" r="BK207"/>
  <c r="J198"/>
  <c r="BK197"/>
  <c r="J196"/>
  <c r="J191"/>
  <c r="J188"/>
  <c r="BK187"/>
  <c r="BK183"/>
  <c r="BK177"/>
  <c r="BK173"/>
  <c r="J168"/>
  <c r="BK159"/>
  <c r="BK158"/>
  <c r="BK154"/>
  <c r="BK151"/>
  <c r="BK146"/>
  <c r="BK144"/>
  <c r="BK139"/>
  <c i="11" r="BK659"/>
  <c r="J657"/>
  <c r="BK648"/>
  <c r="BK644"/>
  <c r="BK640"/>
  <c r="J640"/>
  <c r="BK631"/>
  <c r="J627"/>
  <c r="BK622"/>
  <c r="J548"/>
  <c r="BK547"/>
  <c r="BK545"/>
  <c r="BK543"/>
  <c r="J542"/>
  <c r="BK535"/>
  <c r="BK509"/>
  <c r="BK499"/>
  <c r="BK488"/>
  <c r="BK432"/>
  <c r="BK427"/>
  <c r="BK413"/>
  <c r="J407"/>
  <c r="J388"/>
  <c r="BK330"/>
  <c r="J295"/>
  <c r="BK280"/>
  <c r="BK184"/>
  <c r="J157"/>
  <c r="BK149"/>
  <c r="BK140"/>
  <c r="BK135"/>
  <c i="10" r="J489"/>
  <c r="BK481"/>
  <c r="BK469"/>
  <c r="J459"/>
  <c r="BK447"/>
  <c r="BK443"/>
  <c r="J442"/>
  <c r="J430"/>
  <c r="BK416"/>
  <c r="J404"/>
  <c r="J376"/>
  <c r="BK347"/>
  <c r="J338"/>
  <c r="BK328"/>
  <c r="BK304"/>
  <c r="BK300"/>
  <c r="J185"/>
  <c r="J173"/>
  <c r="BK165"/>
  <c r="BK149"/>
  <c i="9" r="BK477"/>
  <c r="J468"/>
  <c r="BK462"/>
  <c r="BK460"/>
  <c r="BK459"/>
  <c i="8" r="J456"/>
  <c r="J452"/>
  <c r="BK450"/>
  <c r="BK446"/>
  <c r="BK428"/>
  <c r="J422"/>
  <c r="J418"/>
  <c r="BK408"/>
  <c i="6" r="BK188"/>
  <c r="J185"/>
  <c r="BK177"/>
  <c r="J168"/>
  <c r="BK156"/>
  <c i="5" r="BK365"/>
  <c r="BK357"/>
  <c r="BK314"/>
  <c r="J299"/>
  <c r="J290"/>
  <c r="J282"/>
  <c r="BK274"/>
  <c r="J262"/>
  <c r="BK258"/>
  <c r="J229"/>
  <c r="J219"/>
  <c r="BK209"/>
  <c r="J189"/>
  <c r="BK179"/>
  <c i="4" r="J378"/>
  <c r="BK372"/>
  <c r="BK362"/>
  <c r="J348"/>
  <c r="BK314"/>
  <c r="J302"/>
  <c r="BK294"/>
  <c r="BK276"/>
  <c r="BK250"/>
  <c r="J241"/>
  <c r="BK223"/>
  <c r="J217"/>
  <c r="J202"/>
  <c r="J146"/>
  <c r="J140"/>
  <c i="3" r="J391"/>
  <c r="J384"/>
  <c r="J377"/>
  <c r="J364"/>
  <c r="BK350"/>
  <c r="J341"/>
  <c r="J328"/>
  <c r="BK324"/>
  <c r="J316"/>
  <c r="BK312"/>
  <c r="BK308"/>
  <c r="BK300"/>
  <c r="BK286"/>
  <c r="BK262"/>
  <c r="BK259"/>
  <c r="J253"/>
  <c r="J249"/>
  <c r="J224"/>
  <c r="BK220"/>
  <c r="BK218"/>
  <c r="BK197"/>
  <c r="J193"/>
  <c r="BK190"/>
  <c r="J185"/>
  <c r="BK180"/>
  <c r="BK176"/>
  <c r="BK173"/>
  <c r="BK168"/>
  <c r="BK140"/>
  <c i="2" r="BK896"/>
  <c r="J889"/>
  <c r="BK863"/>
  <c r="BK858"/>
  <c r="BK850"/>
  <c r="BK848"/>
  <c r="BK847"/>
  <c r="J845"/>
  <c r="J844"/>
  <c r="BK843"/>
  <c r="J820"/>
  <c r="J808"/>
  <c r="BK804"/>
  <c r="J753"/>
  <c r="J688"/>
  <c r="J671"/>
  <c r="BK658"/>
  <c r="BK657"/>
  <c r="BK645"/>
  <c r="J644"/>
  <c r="BK599"/>
  <c r="BK596"/>
  <c r="BK584"/>
  <c r="J580"/>
  <c r="J571"/>
  <c r="BK566"/>
  <c r="J553"/>
  <c r="J513"/>
  <c r="BK509"/>
  <c r="BK495"/>
  <c r="BK490"/>
  <c r="BK476"/>
  <c r="BK473"/>
  <c r="J470"/>
  <c r="J460"/>
  <c r="BK452"/>
  <c r="BK446"/>
  <c r="J412"/>
  <c r="BK398"/>
  <c r="BK383"/>
  <c r="J360"/>
  <c r="BK356"/>
  <c r="BK336"/>
  <c r="BK328"/>
  <c r="J316"/>
  <c r="J296"/>
  <c r="J280"/>
  <c r="J278"/>
  <c r="BK276"/>
  <c r="BK268"/>
  <c r="BK264"/>
  <c r="J238"/>
  <c r="BK234"/>
  <c r="J212"/>
  <c r="J203"/>
  <c r="BK192"/>
  <c r="BK188"/>
  <c r="J165"/>
  <c r="BK151"/>
  <c r="J147"/>
  <c r="J139"/>
  <c r="BK137"/>
  <c r="J135"/>
  <c r="J126"/>
  <c i="1" r="AS102"/>
  <c i="17" r="J142"/>
  <c r="BK135"/>
  <c r="BK133"/>
  <c r="BK131"/>
  <c r="BK130"/>
  <c r="BK129"/>
  <c r="J128"/>
  <c i="16" r="J144"/>
  <c r="BK143"/>
  <c r="J135"/>
  <c r="BK133"/>
  <c r="J132"/>
  <c r="J126"/>
  <c i="15" r="J158"/>
  <c r="BK157"/>
  <c r="J150"/>
  <c r="J149"/>
  <c r="BK148"/>
  <c r="BK145"/>
  <c r="J144"/>
  <c r="BK143"/>
  <c r="J142"/>
  <c r="J141"/>
  <c r="J139"/>
  <c r="BK134"/>
  <c r="J133"/>
  <c r="BK132"/>
  <c r="BK131"/>
  <c r="J128"/>
  <c r="BK125"/>
  <c i="14" r="BK158"/>
  <c r="BK151"/>
  <c r="J149"/>
  <c r="BK148"/>
  <c r="J144"/>
  <c r="J142"/>
  <c r="J141"/>
  <c r="BK140"/>
  <c r="J137"/>
  <c r="J133"/>
  <c r="J132"/>
  <c r="BK129"/>
  <c r="J126"/>
  <c i="13" r="BK162"/>
  <c r="BK161"/>
  <c r="J158"/>
  <c r="J154"/>
  <c r="J151"/>
  <c r="J150"/>
  <c r="BK145"/>
  <c r="J141"/>
  <c r="BK139"/>
  <c r="J138"/>
  <c r="BK129"/>
  <c i="12" r="BK209"/>
  <c r="J205"/>
  <c r="J202"/>
  <c r="J199"/>
  <c r="J193"/>
  <c r="J192"/>
  <c r="BK189"/>
  <c r="BK188"/>
  <c r="BK185"/>
  <c r="BK184"/>
  <c r="J183"/>
  <c r="BK181"/>
  <c r="J179"/>
  <c r="BK178"/>
  <c r="BK175"/>
  <c r="J172"/>
  <c r="J171"/>
  <c r="BK165"/>
  <c r="BK160"/>
  <c r="BK157"/>
  <c r="J156"/>
  <c r="BK152"/>
  <c r="J138"/>
  <c r="BK136"/>
  <c r="J135"/>
  <c r="BK132"/>
  <c r="BK130"/>
  <c r="J127"/>
  <c i="11" r="BK657"/>
  <c r="J648"/>
  <c r="J494"/>
  <c r="J483"/>
  <c r="J478"/>
  <c r="BK464"/>
  <c r="J446"/>
  <c r="J422"/>
  <c r="J413"/>
  <c r="BK391"/>
  <c r="BK373"/>
  <c r="J358"/>
  <c r="BK353"/>
  <c r="BK348"/>
  <c r="BK343"/>
  <c r="BK320"/>
  <c r="BK298"/>
  <c r="J180"/>
  <c i="10" r="J469"/>
  <c r="J464"/>
  <c r="J463"/>
  <c r="BK453"/>
  <c r="J437"/>
  <c r="J434"/>
  <c r="J426"/>
  <c r="BK424"/>
  <c r="BK404"/>
  <c r="J362"/>
  <c r="BK333"/>
  <c r="J309"/>
  <c r="J273"/>
  <c r="J236"/>
  <c r="BK181"/>
  <c r="BK144"/>
  <c i="9" r="J486"/>
  <c r="J481"/>
  <c r="BK476"/>
  <c r="BK469"/>
  <c r="J461"/>
  <c r="J453"/>
  <c r="J448"/>
  <c r="J447"/>
  <c r="BK438"/>
  <c r="J425"/>
  <c r="J418"/>
  <c r="J412"/>
  <c r="J405"/>
  <c r="J397"/>
  <c r="J367"/>
  <c r="J347"/>
  <c r="BK340"/>
  <c r="BK324"/>
  <c r="BK320"/>
  <c r="J310"/>
  <c r="BK305"/>
  <c r="J277"/>
  <c r="BK233"/>
  <c r="J223"/>
  <c r="J174"/>
  <c r="J170"/>
  <c r="BK162"/>
  <c r="J145"/>
  <c r="BK140"/>
  <c r="J136"/>
  <c i="8" r="BK508"/>
  <c r="J505"/>
  <c r="BK503"/>
  <c r="BK491"/>
  <c r="BK482"/>
  <c r="BK474"/>
  <c r="BK465"/>
  <c r="J461"/>
  <c r="BK460"/>
  <c r="J459"/>
  <c r="J457"/>
  <c r="BK455"/>
  <c r="BK452"/>
  <c r="BK431"/>
  <c r="BK412"/>
  <c r="J408"/>
  <c r="J391"/>
  <c r="J365"/>
  <c r="BK358"/>
  <c r="J354"/>
  <c r="BK351"/>
  <c r="BK339"/>
  <c r="BK335"/>
  <c r="J310"/>
  <c r="J301"/>
  <c r="BK282"/>
  <c r="J255"/>
  <c r="BK186"/>
  <c r="J174"/>
  <c r="BK140"/>
  <c i="7" r="BK705"/>
  <c r="J703"/>
  <c r="BK698"/>
  <c r="BK681"/>
  <c r="BK671"/>
  <c r="J670"/>
  <c r="J668"/>
  <c r="BK667"/>
  <c r="BK664"/>
  <c r="BK663"/>
  <c r="J662"/>
  <c r="J652"/>
  <c r="J650"/>
  <c r="J639"/>
  <c r="BK638"/>
  <c r="BK630"/>
  <c r="J626"/>
  <c r="BK623"/>
  <c r="BK621"/>
  <c r="BK618"/>
  <c r="J615"/>
  <c r="BK612"/>
  <c r="BK598"/>
  <c r="BK584"/>
  <c r="BK563"/>
  <c r="J538"/>
  <c r="J532"/>
  <c r="J513"/>
  <c r="BK501"/>
  <c r="BK491"/>
  <c r="BK468"/>
  <c r="J451"/>
  <c r="J426"/>
  <c r="J412"/>
  <c r="J397"/>
  <c r="J383"/>
  <c r="BK378"/>
  <c r="J348"/>
  <c r="BK343"/>
  <c r="J332"/>
  <c r="J327"/>
  <c r="BK311"/>
  <c r="J302"/>
  <c r="BK288"/>
  <c r="BK206"/>
  <c r="J194"/>
  <c r="BK174"/>
  <c r="J170"/>
  <c r="BK162"/>
  <c r="BK155"/>
  <c i="6" r="J258"/>
  <c r="J228"/>
  <c r="BK215"/>
  <c r="J214"/>
  <c r="J210"/>
  <c r="J200"/>
  <c r="J172"/>
  <c r="BK152"/>
  <c r="BK146"/>
  <c i="5" r="BK353"/>
  <c r="BK343"/>
  <c r="BK338"/>
  <c r="J333"/>
  <c r="J319"/>
  <c r="J310"/>
  <c r="BK302"/>
  <c r="J293"/>
  <c r="BK262"/>
  <c r="J252"/>
  <c r="J247"/>
  <c r="J243"/>
  <c r="J225"/>
  <c r="BK163"/>
  <c r="BK142"/>
  <c r="BK136"/>
  <c i="4" r="J382"/>
  <c r="BK326"/>
  <c r="J314"/>
  <c r="BK298"/>
  <c r="J284"/>
  <c r="BK272"/>
  <c r="J263"/>
  <c r="J256"/>
  <c r="J254"/>
  <c r="J238"/>
  <c r="BK231"/>
  <c r="J219"/>
  <c r="BK217"/>
  <c r="J207"/>
  <c r="BK173"/>
  <c i="2" r="J842"/>
  <c r="BK816"/>
  <c r="J800"/>
  <c r="J794"/>
  <c r="J786"/>
  <c r="BK778"/>
  <c r="BK774"/>
  <c r="BK754"/>
  <c r="BK748"/>
  <c r="BK739"/>
  <c r="J734"/>
  <c r="BK660"/>
  <c r="J656"/>
  <c r="BK655"/>
  <c r="J634"/>
  <c r="J599"/>
  <c r="BK587"/>
  <c r="BK553"/>
  <c r="J531"/>
  <c r="BK522"/>
  <c r="J516"/>
  <c r="J509"/>
  <c r="BK505"/>
  <c r="BK499"/>
  <c r="BK492"/>
  <c r="J480"/>
  <c r="BK478"/>
  <c r="BK471"/>
  <c r="J462"/>
  <c r="J426"/>
  <c r="J417"/>
  <c r="BK412"/>
  <c r="J376"/>
  <c r="BK360"/>
  <c r="J336"/>
  <c r="J320"/>
  <c r="J308"/>
  <c r="BK292"/>
  <c r="J288"/>
  <c r="BK284"/>
  <c r="J276"/>
  <c r="BK274"/>
  <c r="BK270"/>
  <c r="J268"/>
  <c r="J266"/>
  <c r="BK262"/>
  <c r="J260"/>
  <c r="J258"/>
  <c r="J226"/>
  <c r="J178"/>
  <c r="BK173"/>
  <c r="BK169"/>
  <c r="BK157"/>
  <c r="BK155"/>
  <c r="BK153"/>
  <c r="BK143"/>
  <c r="BK141"/>
  <c r="BK135"/>
  <c r="J131"/>
  <c r="J127"/>
  <c i="1" r="AS96"/>
  <c i="19" r="J144"/>
  <c r="BK143"/>
  <c r="J141"/>
  <c r="BK140"/>
  <c r="J137"/>
  <c r="J136"/>
  <c r="BK135"/>
  <c r="BK134"/>
  <c r="BK133"/>
  <c r="BK131"/>
  <c r="J130"/>
  <c r="BK129"/>
  <c r="BK128"/>
  <c r="BK127"/>
  <c r="J126"/>
  <c r="J125"/>
  <c r="J124"/>
  <c i="18" r="BK126"/>
  <c i="17" r="J184"/>
  <c r="BK177"/>
  <c r="BK176"/>
  <c r="J172"/>
  <c r="J164"/>
  <c r="J157"/>
  <c r="J156"/>
  <c r="J155"/>
  <c r="J149"/>
  <c r="BK144"/>
  <c r="BK142"/>
  <c r="J141"/>
  <c r="BK137"/>
  <c r="J135"/>
  <c r="J132"/>
  <c r="J131"/>
  <c r="J129"/>
  <c i="16" r="BK145"/>
  <c r="BK141"/>
  <c r="J140"/>
  <c r="J136"/>
  <c r="BK135"/>
  <c r="J131"/>
  <c r="BK129"/>
  <c r="J128"/>
  <c r="J127"/>
  <c r="J125"/>
  <c r="J124"/>
  <c i="15" r="J157"/>
  <c r="BK156"/>
  <c r="J154"/>
  <c r="J153"/>
  <c r="BK150"/>
  <c r="BK147"/>
  <c r="BK146"/>
  <c r="J145"/>
  <c r="J143"/>
  <c r="J140"/>
  <c r="J138"/>
  <c r="BK135"/>
  <c r="BK133"/>
  <c r="J132"/>
  <c r="BK130"/>
  <c r="J129"/>
  <c r="BK127"/>
  <c r="BK126"/>
  <c r="J125"/>
  <c i="14" r="J160"/>
  <c r="BK159"/>
  <c r="J156"/>
  <c r="J155"/>
  <c r="BK152"/>
  <c r="J147"/>
  <c r="J146"/>
  <c r="BK145"/>
  <c r="BK144"/>
  <c r="BK143"/>
  <c r="BK142"/>
  <c r="BK141"/>
  <c r="J140"/>
  <c r="BK139"/>
  <c r="J136"/>
  <c r="BK135"/>
  <c r="J134"/>
  <c r="BK133"/>
  <c r="BK132"/>
  <c r="J131"/>
  <c r="BK127"/>
  <c i="13" r="J162"/>
  <c r="J161"/>
  <c r="BK160"/>
  <c r="BK153"/>
  <c r="J149"/>
  <c r="BK148"/>
  <c r="J147"/>
  <c r="BK146"/>
  <c r="J144"/>
  <c r="J137"/>
  <c r="BK133"/>
  <c r="J128"/>
  <c i="12" r="BK210"/>
  <c r="J209"/>
  <c r="J207"/>
  <c r="BK206"/>
  <c r="J204"/>
  <c r="J203"/>
  <c r="BK199"/>
  <c r="BK198"/>
  <c r="BK194"/>
  <c r="BK190"/>
  <c r="J185"/>
  <c r="J182"/>
  <c r="J181"/>
  <c r="J180"/>
  <c r="BK179"/>
  <c r="J178"/>
  <c r="J177"/>
  <c r="J175"/>
  <c r="J174"/>
  <c r="BK172"/>
  <c r="J169"/>
  <c r="BK168"/>
  <c r="J167"/>
  <c r="J166"/>
  <c r="J163"/>
  <c r="J162"/>
  <c r="J161"/>
  <c r="J160"/>
  <c r="BK155"/>
  <c r="J153"/>
  <c r="J152"/>
  <c r="BK150"/>
  <c r="BK148"/>
  <c r="BK147"/>
  <c r="J144"/>
  <c r="BK143"/>
  <c r="BK142"/>
  <c r="BK141"/>
  <c r="J140"/>
  <c r="J139"/>
  <c r="BK137"/>
  <c r="BK135"/>
  <c r="BK134"/>
  <c r="BK133"/>
  <c r="J132"/>
  <c r="BK131"/>
  <c r="BK129"/>
  <c r="BK128"/>
  <c i="11" r="J662"/>
  <c r="BK591"/>
  <c r="BK558"/>
  <c r="J549"/>
  <c r="J544"/>
  <c r="J535"/>
  <c r="J529"/>
  <c r="J517"/>
  <c r="J513"/>
  <c r="J504"/>
  <c r="BK494"/>
  <c r="BK483"/>
  <c r="J472"/>
  <c r="J462"/>
  <c r="J454"/>
  <c r="J442"/>
  <c r="BK422"/>
  <c r="J373"/>
  <c r="J368"/>
  <c r="BK334"/>
  <c r="J307"/>
  <c r="BK295"/>
  <c r="BK275"/>
  <c r="BK180"/>
  <c r="J175"/>
  <c r="BK166"/>
  <c r="J153"/>
  <c i="10" r="BK512"/>
  <c r="J502"/>
  <c r="BK498"/>
  <c r="J493"/>
  <c r="J477"/>
  <c r="J468"/>
  <c r="BK466"/>
  <c r="BK464"/>
  <c r="J462"/>
  <c r="J461"/>
  <c r="BK457"/>
  <c r="BK452"/>
  <c r="BK437"/>
  <c r="BK426"/>
  <c r="BK420"/>
  <c r="BK411"/>
  <c r="BK376"/>
  <c r="BK366"/>
  <c r="J347"/>
  <c r="J313"/>
  <c r="J300"/>
  <c r="BK282"/>
  <c r="J277"/>
  <c r="BK273"/>
  <c r="J240"/>
  <c r="J177"/>
  <c r="BK161"/>
  <c r="J144"/>
  <c r="J135"/>
  <c i="9" r="J491"/>
  <c r="J480"/>
  <c r="BK478"/>
  <c r="BK468"/>
  <c r="J467"/>
  <c r="J460"/>
  <c r="J459"/>
  <c r="BK449"/>
  <c r="BK444"/>
  <c r="J438"/>
  <c r="J436"/>
  <c r="J432"/>
  <c r="J429"/>
  <c r="BK406"/>
  <c r="BK400"/>
  <c r="BK399"/>
  <c r="BK385"/>
  <c r="J372"/>
  <c r="BK358"/>
  <c r="BK347"/>
  <c r="J300"/>
  <c r="BK286"/>
  <c r="BK281"/>
  <c r="BK251"/>
  <c i="8" r="J325"/>
  <c r="BK320"/>
  <c r="J305"/>
  <c r="J296"/>
  <c r="J269"/>
  <c r="J238"/>
  <c r="BK190"/>
  <c r="J178"/>
  <c r="BK162"/>
  <c r="J150"/>
  <c r="J145"/>
  <c i="7" r="J563"/>
  <c r="J539"/>
  <c r="BK533"/>
  <c r="BK531"/>
  <c r="BK529"/>
  <c r="BK513"/>
  <c r="J490"/>
  <c r="BK465"/>
  <c r="J402"/>
  <c r="BK397"/>
  <c r="J319"/>
  <c r="BK294"/>
  <c r="BK202"/>
  <c r="BK190"/>
  <c r="BK186"/>
  <c r="J182"/>
  <c r="J137"/>
  <c i="6" r="J223"/>
  <c r="BK210"/>
  <c r="J196"/>
  <c r="BK191"/>
  <c r="BK185"/>
  <c r="BK181"/>
  <c r="J177"/>
  <c r="J142"/>
  <c i="5" r="J363"/>
  <c r="J360"/>
  <c r="J349"/>
  <c r="BK346"/>
  <c r="J330"/>
  <c r="BK325"/>
  <c r="BK270"/>
  <c r="BK256"/>
  <c r="BK252"/>
  <c r="BK240"/>
  <c r="BK225"/>
  <c r="J221"/>
  <c r="J216"/>
  <c r="BK203"/>
  <c r="BK199"/>
  <c r="BK197"/>
  <c r="J179"/>
  <c r="J175"/>
  <c r="J172"/>
  <c r="J168"/>
  <c r="J151"/>
  <c i="4" r="J394"/>
  <c r="J392"/>
  <c r="BK378"/>
  <c r="J375"/>
  <c r="J359"/>
  <c r="BK343"/>
  <c r="BK339"/>
  <c r="BK330"/>
  <c r="J326"/>
  <c r="BK306"/>
  <c r="BK302"/>
  <c r="BK288"/>
  <c r="J272"/>
  <c r="BK260"/>
  <c r="BK256"/>
  <c r="BK238"/>
  <c r="BK207"/>
  <c r="BK185"/>
  <c r="J180"/>
  <c r="J173"/>
  <c r="J168"/>
  <c r="BK163"/>
  <c r="BK142"/>
  <c i="3" r="J396"/>
  <c r="J394"/>
  <c r="BK356"/>
  <c i="2" r="BK898"/>
  <c r="J898"/>
  <c r="J896"/>
  <c r="J894"/>
  <c r="BK889"/>
  <c r="BK869"/>
  <c r="BK834"/>
  <c r="J826"/>
  <c r="J816"/>
  <c r="BK812"/>
  <c r="J804"/>
  <c r="J798"/>
  <c r="J778"/>
  <c r="J766"/>
  <c r="BK750"/>
  <c r="BK744"/>
  <c r="BK734"/>
  <c r="J726"/>
  <c r="BK664"/>
  <c r="J660"/>
  <c r="BK656"/>
  <c r="J620"/>
  <c r="BK592"/>
  <c r="J576"/>
  <c r="BK562"/>
  <c r="J549"/>
  <c r="J533"/>
  <c r="BK529"/>
  <c r="J525"/>
  <c r="BK513"/>
  <c r="J505"/>
  <c r="BK501"/>
  <c r="BK488"/>
  <c r="J482"/>
  <c r="BK479"/>
  <c r="J477"/>
  <c r="J472"/>
  <c r="J471"/>
  <c r="J469"/>
  <c r="BK466"/>
  <c r="J461"/>
  <c r="J458"/>
  <c r="J456"/>
  <c r="J439"/>
  <c r="J407"/>
  <c r="BK388"/>
  <c r="BK371"/>
  <c r="BK364"/>
  <c r="BK348"/>
  <c r="J344"/>
  <c r="J340"/>
  <c r="J328"/>
  <c r="J324"/>
  <c r="BK312"/>
  <c r="J304"/>
  <c r="J300"/>
  <c r="BK290"/>
  <c r="BK288"/>
  <c r="J284"/>
  <c r="J282"/>
  <c r="BK278"/>
  <c r="J274"/>
  <c r="J272"/>
  <c r="J270"/>
  <c r="BK258"/>
  <c r="BK238"/>
  <c r="J219"/>
  <c r="BK203"/>
  <c r="BK197"/>
  <c r="J188"/>
  <c r="J183"/>
  <c r="BK178"/>
  <c r="J173"/>
  <c r="BK161"/>
  <c r="J159"/>
  <c r="J151"/>
  <c r="J145"/>
  <c r="J141"/>
  <c r="J133"/>
  <c r="BK127"/>
  <c r="BK126"/>
  <c i="1" r="AS105"/>
  <c i="19" r="BK126"/>
  <c r="BK124"/>
  <c i="18" r="BK129"/>
  <c i="17" r="BK184"/>
  <c r="BK180"/>
  <c r="J175"/>
  <c r="J174"/>
  <c r="J173"/>
  <c r="BK158"/>
  <c r="BK157"/>
  <c r="BK154"/>
  <c r="BK151"/>
  <c r="BK150"/>
  <c r="BK148"/>
  <c r="BK147"/>
  <c r="BK146"/>
  <c r="J145"/>
  <c r="BK138"/>
  <c r="J133"/>
  <c r="J130"/>
  <c i="13" r="J142"/>
  <c r="J133"/>
  <c r="BK132"/>
  <c r="BK130"/>
  <c i="11" r="BK472"/>
  <c r="BK363"/>
  <c r="J353"/>
  <c r="J330"/>
  <c r="J320"/>
  <c r="J280"/>
  <c r="BK189"/>
  <c r="J171"/>
  <c r="J145"/>
  <c i="10" r="F39"/>
  <c i="9" r="BK441"/>
  <c r="J439"/>
  <c r="BK432"/>
  <c r="BK425"/>
  <c r="BK418"/>
  <c r="J406"/>
  <c r="BK405"/>
  <c r="BK401"/>
  <c r="BK398"/>
  <c r="BK397"/>
  <c r="BK390"/>
  <c r="BK343"/>
  <c r="BK310"/>
  <c r="BK295"/>
  <c r="J290"/>
  <c r="J286"/>
  <c r="BK263"/>
  <c r="J246"/>
  <c r="J236"/>
  <c r="J227"/>
  <c r="BK158"/>
  <c r="BK154"/>
  <c i="8" r="J503"/>
  <c r="J460"/>
  <c r="BK458"/>
  <c r="BK457"/>
  <c r="J454"/>
  <c r="J446"/>
  <c r="BK445"/>
  <c r="BK441"/>
  <c r="BK436"/>
  <c r="J430"/>
  <c r="BK425"/>
  <c r="BK418"/>
  <c r="J414"/>
  <c r="BK391"/>
  <c r="BK325"/>
  <c r="J315"/>
  <c r="BK305"/>
  <c r="J252"/>
  <c r="BK234"/>
  <c r="J182"/>
  <c r="BK174"/>
  <c r="J166"/>
  <c r="BK154"/>
  <c r="J140"/>
  <c r="BK136"/>
  <c i="7" r="BK670"/>
  <c r="BK668"/>
  <c r="J665"/>
  <c r="J654"/>
  <c r="BK652"/>
  <c r="J651"/>
  <c r="BK650"/>
  <c r="BK620"/>
  <c r="J618"/>
  <c r="J612"/>
  <c r="J608"/>
  <c r="BK606"/>
  <c r="BK605"/>
  <c r="BK595"/>
  <c r="BK591"/>
  <c r="BK577"/>
  <c r="BK568"/>
  <c r="J553"/>
  <c r="J548"/>
  <c r="BK538"/>
  <c r="J494"/>
  <c r="BK486"/>
  <c r="BK455"/>
  <c r="BK417"/>
  <c r="J407"/>
  <c r="BK402"/>
  <c r="BK392"/>
  <c r="BK383"/>
  <c r="BK374"/>
  <c r="BK339"/>
  <c r="BK332"/>
  <c r="BK304"/>
  <c r="BK178"/>
  <c r="J166"/>
  <c r="BK151"/>
  <c r="J141"/>
  <c i="6" r="J255"/>
  <c r="BK239"/>
  <c r="BK232"/>
  <c r="J188"/>
  <c r="J181"/>
  <c r="BK172"/>
  <c r="J159"/>
  <c r="BK148"/>
  <c r="BK137"/>
  <c r="BK133"/>
  <c i="5" r="J346"/>
  <c r="J338"/>
  <c r="J325"/>
  <c r="BK311"/>
  <c r="BK293"/>
  <c r="BK286"/>
  <c r="BK282"/>
  <c r="J265"/>
  <c r="J258"/>
  <c r="BK243"/>
  <c r="J233"/>
  <c r="BK221"/>
  <c r="BK216"/>
  <c r="J197"/>
  <c r="J193"/>
  <c r="BK168"/>
  <c r="BK151"/>
  <c r="BK146"/>
  <c r="J136"/>
  <c i="4" r="BK389"/>
  <c r="BK386"/>
  <c r="J372"/>
  <c r="BK354"/>
  <c r="J339"/>
  <c r="J335"/>
  <c r="BK290"/>
  <c r="J288"/>
  <c r="J276"/>
  <c r="J267"/>
  <c r="BK263"/>
  <c r="J250"/>
  <c r="BK241"/>
  <c r="J235"/>
  <c r="BK214"/>
  <c r="BK211"/>
  <c r="BK198"/>
  <c r="BK193"/>
  <c r="BK190"/>
  <c r="BK146"/>
  <c r="BK136"/>
  <c i="3" r="J388"/>
  <c r="J380"/>
  <c r="J369"/>
  <c r="BK364"/>
  <c r="J361"/>
  <c r="J356"/>
  <c r="J350"/>
  <c r="BK345"/>
  <c r="J345"/>
  <c r="J342"/>
  <c r="BK337"/>
  <c r="BK332"/>
  <c r="BK328"/>
  <c r="J324"/>
  <c r="J300"/>
  <c r="BK288"/>
  <c r="BK287"/>
  <c r="BK278"/>
  <c r="J275"/>
  <c r="J262"/>
  <c r="J259"/>
  <c r="BK255"/>
  <c r="BK253"/>
  <c r="BK249"/>
  <c r="BK244"/>
  <c r="J242"/>
  <c r="J239"/>
  <c r="J236"/>
  <c r="J228"/>
  <c r="J218"/>
  <c r="BK212"/>
  <c r="BK208"/>
  <c r="J203"/>
  <c r="J190"/>
  <c r="J180"/>
  <c r="J173"/>
  <c r="J168"/>
  <c r="BK163"/>
  <c r="J156"/>
  <c r="BK146"/>
  <c i="2" r="BK885"/>
  <c r="J869"/>
  <c r="BK853"/>
  <c r="J848"/>
  <c r="J847"/>
  <c r="J846"/>
  <c r="BK844"/>
  <c r="J834"/>
  <c r="BK830"/>
  <c r="BK824"/>
  <c r="BK820"/>
  <c r="J812"/>
  <c r="BK808"/>
  <c r="J762"/>
  <c r="BK753"/>
  <c r="J752"/>
  <c r="BK751"/>
  <c r="J750"/>
  <c r="BK749"/>
  <c r="J748"/>
  <c r="J743"/>
  <c r="BK726"/>
  <c r="BK688"/>
  <c r="BK671"/>
  <c r="J645"/>
  <c r="BK644"/>
  <c r="J633"/>
  <c r="J619"/>
  <c r="BK580"/>
  <c r="J566"/>
  <c r="BK558"/>
  <c r="J539"/>
  <c r="BK527"/>
  <c r="J522"/>
  <c r="BK518"/>
  <c r="BK516"/>
  <c r="J501"/>
  <c r="J495"/>
  <c r="J494"/>
  <c r="J490"/>
  <c r="BK480"/>
  <c r="J479"/>
  <c r="J466"/>
  <c r="BK461"/>
  <c r="BK460"/>
  <c r="BK456"/>
  <c r="BK450"/>
  <c r="J446"/>
  <c r="BK443"/>
  <c r="BK435"/>
  <c r="BK422"/>
  <c r="BK407"/>
  <c r="BK376"/>
  <c r="J356"/>
  <c r="J352"/>
  <c r="BK344"/>
  <c r="J292"/>
  <c r="BK286"/>
  <c r="BK260"/>
  <c r="J256"/>
  <c r="J246"/>
  <c r="J242"/>
  <c r="J230"/>
  <c r="BK226"/>
  <c r="BK219"/>
  <c r="BK212"/>
  <c r="BK208"/>
  <c r="J197"/>
  <c r="J169"/>
  <c r="BK165"/>
  <c r="J161"/>
  <c r="BK159"/>
  <c r="J157"/>
  <c r="J155"/>
  <c r="J149"/>
  <c r="BK147"/>
  <c r="J143"/>
  <c r="J137"/>
  <c r="BK133"/>
  <c r="BK131"/>
  <c i="19" r="BK137"/>
  <c r="BK136"/>
  <c r="J135"/>
  <c r="J134"/>
  <c r="J133"/>
  <c r="J131"/>
  <c r="BK130"/>
  <c r="J129"/>
  <c r="BK125"/>
  <c i="18" r="J129"/>
  <c r="BK123"/>
  <c i="17" r="J186"/>
  <c r="BK185"/>
  <c r="BK183"/>
  <c r="J179"/>
  <c r="J178"/>
  <c r="J177"/>
  <c r="J169"/>
  <c r="BK167"/>
  <c r="BK166"/>
  <c r="J163"/>
  <c r="J158"/>
  <c r="J154"/>
  <c r="J152"/>
  <c r="J151"/>
  <c r="BK149"/>
  <c r="BK145"/>
  <c r="J143"/>
  <c i="14" r="BK160"/>
  <c r="BK155"/>
  <c r="J152"/>
  <c r="J151"/>
  <c r="BK150"/>
  <c r="BK147"/>
  <c r="BK146"/>
  <c r="BK130"/>
  <c r="BK128"/>
  <c r="J125"/>
  <c i="13" r="BK158"/>
  <c r="BK157"/>
  <c r="J153"/>
  <c r="BK152"/>
  <c r="BK149"/>
  <c r="BK147"/>
  <c r="J145"/>
  <c r="BK142"/>
  <c r="BK141"/>
  <c r="BK137"/>
  <c r="J136"/>
  <c r="J132"/>
  <c i="12" r="J211"/>
  <c r="J206"/>
  <c r="BK205"/>
  <c r="BK204"/>
  <c r="BK203"/>
  <c r="BK202"/>
  <c r="J197"/>
  <c r="BK196"/>
  <c r="BK193"/>
  <c r="BK192"/>
  <c r="BK191"/>
  <c r="J187"/>
  <c r="J184"/>
  <c r="J176"/>
  <c r="BK174"/>
  <c r="BK171"/>
  <c r="J170"/>
  <c r="BK169"/>
  <c r="J165"/>
  <c r="BK163"/>
  <c r="BK161"/>
  <c r="J157"/>
  <c r="BK153"/>
  <c r="J146"/>
  <c r="J141"/>
  <c r="BK140"/>
  <c r="BK138"/>
  <c r="J134"/>
  <c r="J129"/>
  <c i="11" r="BK662"/>
  <c r="J659"/>
  <c r="J644"/>
  <c r="J635"/>
  <c r="J631"/>
  <c r="J616"/>
  <c r="BK611"/>
  <c r="J591"/>
  <c r="BK548"/>
  <c r="J547"/>
  <c r="BK546"/>
  <c r="J543"/>
  <c r="BK541"/>
  <c r="J509"/>
  <c r="BK504"/>
  <c r="J499"/>
  <c r="BK470"/>
  <c r="BK462"/>
  <c r="J437"/>
  <c r="BK407"/>
  <c r="BK388"/>
  <c r="J377"/>
  <c r="BK368"/>
  <c r="J363"/>
  <c r="BK358"/>
  <c r="J343"/>
  <c r="BK312"/>
  <c r="J303"/>
  <c r="BK171"/>
  <c r="J166"/>
  <c r="J162"/>
  <c r="J140"/>
  <c r="BK131"/>
  <c i="10" r="BK489"/>
  <c r="BK485"/>
  <c r="BK477"/>
  <c r="J472"/>
  <c r="BK468"/>
  <c r="BK462"/>
  <c r="J457"/>
  <c r="J452"/>
  <c r="J443"/>
  <c r="BK440"/>
  <c r="BK430"/>
  <c r="J416"/>
  <c r="J366"/>
  <c r="BK362"/>
  <c r="BK359"/>
  <c r="J343"/>
  <c r="J318"/>
  <c r="BK290"/>
  <c r="J255"/>
  <c r="J161"/>
  <c r="J157"/>
  <c r="J153"/>
  <c r="BK139"/>
  <c i="9" r="BK496"/>
  <c r="J451"/>
  <c r="BK445"/>
  <c r="J444"/>
  <c r="J442"/>
  <c r="J441"/>
  <c r="BK436"/>
  <c r="J422"/>
  <c r="BK412"/>
  <c r="J401"/>
  <c r="J398"/>
  <c r="J379"/>
  <c r="J358"/>
  <c r="BK355"/>
  <c r="J340"/>
  <c r="J324"/>
  <c r="BK315"/>
  <c r="J305"/>
  <c r="BK246"/>
  <c r="J242"/>
  <c r="J233"/>
  <c r="BK223"/>
  <c r="BK170"/>
  <c r="J162"/>
  <c r="BK136"/>
  <c i="8" r="J508"/>
  <c r="BK505"/>
  <c r="BK495"/>
  <c r="J491"/>
  <c r="J470"/>
  <c r="J455"/>
  <c r="J445"/>
  <c r="J412"/>
  <c r="J403"/>
  <c r="J396"/>
  <c r="BK365"/>
  <c r="J358"/>
  <c r="J351"/>
  <c r="J320"/>
  <c r="BK310"/>
  <c r="BK296"/>
  <c r="J265"/>
  <c r="J234"/>
  <c r="BK178"/>
  <c r="J170"/>
  <c r="BK166"/>
  <c r="BK158"/>
  <c r="BK145"/>
  <c r="J136"/>
  <c i="7" r="BK703"/>
  <c r="BK692"/>
  <c r="J667"/>
  <c r="BK666"/>
  <c r="BK665"/>
  <c r="J663"/>
  <c r="BK662"/>
  <c r="BK654"/>
  <c r="BK653"/>
  <c r="BK643"/>
  <c r="J642"/>
  <c r="BK640"/>
  <c r="J630"/>
  <c r="J628"/>
  <c r="BK626"/>
  <c r="J623"/>
  <c r="J617"/>
  <c r="BK615"/>
  <c r="BK611"/>
  <c r="J591"/>
  <c r="J577"/>
  <c r="BK534"/>
  <c r="BK532"/>
  <c r="J531"/>
  <c r="J529"/>
  <c r="J528"/>
  <c r="BK490"/>
  <c r="BK451"/>
  <c r="BK422"/>
  <c r="J417"/>
  <c r="BK387"/>
  <c r="J374"/>
  <c r="BK348"/>
  <c r="J343"/>
  <c r="J339"/>
  <c r="J324"/>
  <c r="J300"/>
  <c r="J297"/>
  <c r="J288"/>
  <c r="J274"/>
  <c r="J270"/>
  <c r="J206"/>
  <c r="BK198"/>
  <c r="J190"/>
  <c r="J155"/>
  <c r="J146"/>
  <c r="BK137"/>
  <c i="6" r="BK255"/>
  <c r="J252"/>
  <c r="J239"/>
  <c r="BK228"/>
  <c r="J218"/>
  <c r="J215"/>
  <c r="BK214"/>
  <c r="J205"/>
  <c r="BK196"/>
  <c r="J191"/>
  <c r="J166"/>
  <c r="J148"/>
  <c r="BK142"/>
  <c r="J133"/>
  <c i="5" r="BK363"/>
  <c r="BK349"/>
  <c r="BK333"/>
  <c r="BK306"/>
  <c r="J302"/>
  <c r="J296"/>
  <c r="BK278"/>
  <c r="BK247"/>
  <c r="J237"/>
  <c r="BK233"/>
  <c r="BK229"/>
  <c r="J213"/>
  <c r="J203"/>
  <c r="J199"/>
  <c r="BK193"/>
  <c r="J184"/>
  <c r="BK175"/>
  <c r="J156"/>
  <c r="J146"/>
  <c i="4" r="BK394"/>
  <c r="J389"/>
  <c r="J386"/>
  <c r="J367"/>
  <c r="J354"/>
  <c r="J340"/>
  <c r="BK322"/>
  <c r="BK310"/>
  <c r="J306"/>
  <c r="J290"/>
  <c r="J289"/>
  <c r="BK280"/>
  <c r="J231"/>
  <c r="J196"/>
  <c r="J190"/>
  <c r="J176"/>
  <c r="J151"/>
  <c r="J142"/>
  <c r="BK140"/>
  <c i="3" r="J374"/>
  <c r="BK342"/>
  <c r="J332"/>
  <c r="J288"/>
  <c r="J244"/>
  <c r="BK242"/>
  <c r="J215"/>
  <c r="BK156"/>
  <c r="J142"/>
  <c i="2" r="J885"/>
  <c r="J863"/>
  <c r="J858"/>
  <c r="J853"/>
  <c r="J850"/>
  <c r="J849"/>
  <c r="J843"/>
  <c r="BK842"/>
  <c r="BK838"/>
  <c r="J830"/>
  <c r="BK826"/>
  <c r="J824"/>
  <c r="BK790"/>
  <c r="J774"/>
  <c r="J758"/>
  <c r="J754"/>
  <c r="J739"/>
  <c r="J657"/>
  <c r="J655"/>
  <c r="J587"/>
  <c r="J584"/>
  <c r="BK576"/>
  <c r="J562"/>
  <c r="J558"/>
  <c r="BK533"/>
  <c r="J518"/>
  <c r="J484"/>
  <c r="BK474"/>
  <c r="J473"/>
  <c r="BK472"/>
  <c r="BK469"/>
  <c r="BK458"/>
  <c r="J435"/>
  <c r="J429"/>
  <c r="J422"/>
  <c r="BK417"/>
  <c r="J364"/>
  <c r="J348"/>
  <c r="BK340"/>
  <c r="BK324"/>
  <c r="J312"/>
  <c r="BK308"/>
  <c r="BK300"/>
  <c r="BK296"/>
  <c r="J286"/>
  <c r="BK266"/>
  <c i="19" r="J128"/>
  <c r="J127"/>
  <c i="18" r="J126"/>
  <c i="17" r="BK181"/>
  <c r="BK179"/>
  <c r="J176"/>
  <c r="BK170"/>
  <c r="BK168"/>
  <c r="J167"/>
  <c r="BK165"/>
  <c r="BK164"/>
  <c r="J161"/>
  <c r="J160"/>
  <c r="BK159"/>
  <c r="BK156"/>
  <c r="J148"/>
  <c r="J144"/>
  <c i="16" r="BK144"/>
  <c r="J143"/>
  <c r="J137"/>
  <c r="BK136"/>
  <c r="BK134"/>
  <c r="J133"/>
  <c r="BK131"/>
  <c r="J130"/>
  <c r="BK128"/>
  <c r="BK126"/>
  <c i="15" r="BK158"/>
  <c r="J156"/>
  <c r="BK154"/>
  <c r="BK153"/>
  <c r="BK149"/>
  <c r="J148"/>
  <c r="J147"/>
  <c r="J146"/>
  <c r="BK144"/>
  <c r="BK142"/>
  <c r="BK141"/>
  <c r="BK140"/>
  <c r="BK139"/>
  <c r="BK137"/>
  <c r="J135"/>
  <c r="J131"/>
  <c r="J130"/>
  <c r="BK129"/>
  <c r="J126"/>
  <c i="14" r="J158"/>
  <c r="BK156"/>
  <c r="J150"/>
  <c r="J148"/>
  <c r="J145"/>
  <c r="J143"/>
  <c r="J139"/>
  <c r="BK137"/>
  <c r="BK136"/>
  <c r="J135"/>
  <c r="BK134"/>
  <c r="BK131"/>
  <c r="J130"/>
  <c r="J129"/>
  <c r="J128"/>
  <c r="J127"/>
  <c i="13" r="J160"/>
  <c r="J157"/>
  <c r="BK154"/>
  <c r="J152"/>
  <c r="BK151"/>
  <c r="BK150"/>
  <c r="J148"/>
  <c r="J146"/>
  <c r="BK144"/>
  <c r="J139"/>
  <c r="BK138"/>
  <c r="BK131"/>
  <c r="J130"/>
  <c r="J129"/>
  <c r="BK128"/>
  <c i="12" r="BK211"/>
  <c r="J210"/>
  <c r="J194"/>
  <c r="J190"/>
  <c r="J189"/>
  <c r="BK182"/>
  <c r="BK180"/>
  <c r="BK176"/>
  <c r="J173"/>
  <c r="BK170"/>
  <c r="BK167"/>
  <c r="BK166"/>
  <c r="BK162"/>
  <c r="J158"/>
  <c r="BK156"/>
  <c r="J155"/>
  <c r="J151"/>
  <c r="J149"/>
  <c r="J148"/>
  <c r="J145"/>
  <c r="J142"/>
  <c r="J137"/>
  <c r="J136"/>
  <c r="J133"/>
  <c r="J131"/>
  <c r="J130"/>
  <c r="J128"/>
  <c r="BK127"/>
  <c i="11" r="J546"/>
  <c r="BK544"/>
  <c r="BK529"/>
  <c r="BK523"/>
  <c r="BK517"/>
  <c r="J464"/>
  <c r="BK450"/>
  <c r="BK437"/>
  <c r="J432"/>
  <c r="J427"/>
  <c r="J391"/>
  <c r="BK377"/>
  <c r="J339"/>
  <c r="J312"/>
  <c r="BK303"/>
  <c r="J189"/>
  <c r="J184"/>
  <c r="BK162"/>
  <c r="J149"/>
  <c r="BK145"/>
  <c r="J135"/>
  <c r="J131"/>
  <c i="10" r="BK515"/>
  <c r="J512"/>
  <c r="BK510"/>
  <c r="BK502"/>
  <c r="BK493"/>
  <c r="J485"/>
  <c r="BK467"/>
  <c r="J466"/>
  <c r="BK465"/>
  <c r="BK448"/>
  <c r="J447"/>
  <c r="BK442"/>
  <c r="BK434"/>
  <c r="J424"/>
  <c r="BK373"/>
  <c r="BK338"/>
  <c r="J323"/>
  <c r="BK318"/>
  <c r="J304"/>
  <c r="J290"/>
  <c r="BK258"/>
  <c r="BK236"/>
  <c r="J165"/>
  <c r="BK153"/>
  <c r="J149"/>
  <c r="J139"/>
  <c i="9" r="BK493"/>
  <c r="BK481"/>
  <c r="BK480"/>
  <c r="J477"/>
  <c r="BK475"/>
  <c r="J462"/>
  <c r="BK453"/>
  <c r="BK451"/>
  <c r="J449"/>
  <c r="BK448"/>
  <c r="BK447"/>
  <c r="BK442"/>
  <c r="BK429"/>
  <c r="BK422"/>
  <c r="J400"/>
  <c r="J399"/>
  <c r="J390"/>
  <c r="J385"/>
  <c r="BK379"/>
  <c r="BK372"/>
  <c r="BK367"/>
  <c r="J355"/>
  <c r="J343"/>
  <c r="BK300"/>
  <c r="BK290"/>
  <c r="BK242"/>
  <c r="BK166"/>
  <c r="BK150"/>
  <c i="8" r="J495"/>
  <c r="J478"/>
  <c r="BK470"/>
  <c r="BK462"/>
  <c r="BK456"/>
  <c r="BK454"/>
  <c r="J450"/>
  <c r="BK440"/>
  <c r="J436"/>
  <c r="BK435"/>
  <c r="J425"/>
  <c r="BK422"/>
  <c r="BK414"/>
  <c r="BK396"/>
  <c r="BK368"/>
  <c r="J339"/>
  <c r="J335"/>
  <c r="BK330"/>
  <c r="BK315"/>
  <c r="BK301"/>
  <c r="BK292"/>
  <c r="BK274"/>
  <c r="BK269"/>
  <c r="BK255"/>
  <c r="BK252"/>
  <c r="J190"/>
  <c r="J186"/>
  <c r="BK170"/>
  <c r="J162"/>
  <c i="7" r="J705"/>
  <c r="J698"/>
  <c r="J692"/>
  <c r="BK687"/>
  <c r="J681"/>
  <c r="J671"/>
  <c r="J666"/>
  <c r="J664"/>
  <c r="J653"/>
  <c r="BK651"/>
  <c r="BK642"/>
  <c r="BK641"/>
  <c r="J640"/>
  <c r="BK639"/>
  <c r="BK628"/>
  <c r="BK624"/>
  <c r="J620"/>
  <c r="J614"/>
  <c r="BK609"/>
  <c r="BK608"/>
  <c r="BK603"/>
  <c r="J595"/>
  <c r="J588"/>
  <c r="J584"/>
  <c r="J581"/>
  <c r="J573"/>
  <c r="BK539"/>
  <c r="J534"/>
  <c r="J530"/>
  <c r="BK528"/>
  <c r="BK494"/>
  <c r="J468"/>
  <c r="J455"/>
  <c r="BK448"/>
  <c r="J387"/>
  <c r="J378"/>
  <c r="J360"/>
  <c r="BK324"/>
  <c r="J304"/>
  <c r="BK300"/>
  <c r="J294"/>
  <c r="BK270"/>
  <c r="J202"/>
  <c r="J198"/>
  <c r="BK194"/>
  <c r="BK182"/>
  <c r="J174"/>
  <c r="BK166"/>
  <c r="J162"/>
  <c r="BK159"/>
  <c r="J151"/>
  <c r="BK146"/>
  <c r="BK141"/>
  <c i="6" r="BK258"/>
  <c r="BK252"/>
  <c r="BK248"/>
  <c r="J245"/>
  <c r="J235"/>
  <c r="J232"/>
  <c r="BK223"/>
  <c r="BK218"/>
  <c r="BK200"/>
  <c r="BK162"/>
  <c r="J156"/>
  <c r="J146"/>
  <c r="J137"/>
  <c i="5" r="J365"/>
  <c r="J353"/>
  <c r="J343"/>
  <c r="BK330"/>
  <c r="BK319"/>
  <c r="J311"/>
  <c r="BK310"/>
  <c r="J306"/>
  <c r="BK299"/>
  <c r="J286"/>
  <c r="J256"/>
  <c r="BK213"/>
  <c r="BK189"/>
  <c r="J163"/>
  <c r="BK156"/>
  <c r="J142"/>
  <c r="BK140"/>
  <c i="4" r="BK382"/>
  <c r="BK367"/>
  <c r="J362"/>
  <c r="BK359"/>
  <c r="J343"/>
  <c r="BK340"/>
  <c r="J330"/>
  <c r="J322"/>
  <c r="J318"/>
  <c r="J294"/>
  <c r="BK289"/>
  <c r="BK284"/>
  <c r="BK267"/>
  <c r="J260"/>
  <c r="BK245"/>
  <c r="BK235"/>
  <c r="J227"/>
  <c r="BK219"/>
  <c r="J211"/>
  <c r="J198"/>
  <c r="BK196"/>
  <c r="BK180"/>
  <c r="BK168"/>
  <c r="J156"/>
  <c r="J136"/>
  <c i="3" r="BK320"/>
  <c r="BK304"/>
  <c r="J296"/>
  <c r="BK292"/>
  <c r="J287"/>
  <c r="J282"/>
  <c r="BK271"/>
  <c r="BK266"/>
  <c r="J255"/>
  <c r="BK239"/>
  <c r="J232"/>
  <c r="BK228"/>
  <c r="BK224"/>
  <c r="BK215"/>
  <c r="J212"/>
  <c r="J208"/>
  <c r="BK203"/>
  <c r="BK199"/>
  <c r="J197"/>
  <c r="BK193"/>
  <c r="BK185"/>
  <c r="J151"/>
  <c r="BK142"/>
  <c r="J140"/>
  <c r="BK136"/>
  <c i="2" r="J838"/>
  <c r="BK786"/>
  <c r="BK766"/>
  <c r="BK762"/>
  <c r="BK758"/>
  <c r="BK752"/>
  <c r="J751"/>
  <c r="J749"/>
  <c r="J744"/>
  <c r="BK743"/>
  <c r="BK659"/>
  <c r="J658"/>
  <c r="BK634"/>
  <c r="BK633"/>
  <c r="BK620"/>
  <c r="BK619"/>
  <c r="J596"/>
  <c r="J592"/>
  <c r="BK571"/>
  <c r="BK549"/>
  <c r="J544"/>
  <c r="J529"/>
  <c r="BK525"/>
  <c r="J499"/>
  <c r="BK494"/>
  <c r="BK477"/>
  <c r="BK470"/>
  <c r="J468"/>
  <c r="BK462"/>
  <c r="J450"/>
  <c r="J443"/>
  <c r="BK439"/>
  <c r="J398"/>
  <c r="BK393"/>
  <c r="J371"/>
  <c r="BK352"/>
  <c r="BK332"/>
  <c r="BK320"/>
  <c r="BK316"/>
  <c r="BK304"/>
  <c r="J290"/>
  <c r="BK282"/>
  <c r="BK280"/>
  <c r="BK272"/>
  <c r="J264"/>
  <c r="BK256"/>
  <c r="BK246"/>
  <c r="BK230"/>
  <c r="J208"/>
  <c r="J192"/>
  <c r="BK183"/>
  <c r="J153"/>
  <c r="BK149"/>
  <c r="BK145"/>
  <c r="BK139"/>
  <c i="17" r="BK186"/>
  <c r="J183"/>
  <c r="J181"/>
  <c r="BK174"/>
  <c r="J170"/>
  <c r="BK169"/>
  <c r="J168"/>
  <c r="BK163"/>
  <c r="BK160"/>
  <c r="BK155"/>
  <c r="J153"/>
  <c r="BK152"/>
  <c r="J150"/>
  <c r="J146"/>
  <c r="BK143"/>
  <c i="12" r="J159"/>
  <c r="J154"/>
  <c r="J150"/>
  <c r="BK149"/>
  <c r="J147"/>
  <c r="BK145"/>
  <c r="J143"/>
  <c i="10" r="J420"/>
  <c r="J359"/>
  <c r="J328"/>
  <c r="BK309"/>
  <c r="BK255"/>
  <c r="J189"/>
  <c r="BK185"/>
  <c r="BK177"/>
  <c r="BK173"/>
  <c r="J169"/>
  <c r="BK157"/>
  <c r="BK135"/>
  <c i="9" r="J496"/>
  <c r="J476"/>
  <c r="J475"/>
  <c i="8" r="J486"/>
  <c r="BK478"/>
  <c i="7" r="BK708"/>
  <c r="J708"/>
  <c r="J687"/>
  <c r="BK614"/>
  <c r="J606"/>
  <c r="J605"/>
  <c r="BK581"/>
  <c r="BK553"/>
  <c r="BK530"/>
  <c r="J519"/>
  <c r="J465"/>
  <c r="BK426"/>
  <c r="BK319"/>
  <c r="BK302"/>
  <c r="BK297"/>
  <c i="6" r="BK168"/>
  <c r="BK166"/>
  <c r="J162"/>
  <c r="BK159"/>
  <c r="J152"/>
  <c i="5" r="BK360"/>
  <c r="J357"/>
  <c r="J314"/>
  <c r="BK296"/>
  <c r="BK290"/>
  <c r="J278"/>
  <c r="J274"/>
  <c r="J270"/>
  <c r="BK265"/>
  <c r="J240"/>
  <c r="BK237"/>
  <c r="BK219"/>
  <c r="J209"/>
  <c r="BK184"/>
  <c r="BK172"/>
  <c r="J140"/>
  <c i="4" r="BK392"/>
  <c r="BK375"/>
  <c r="BK348"/>
  <c r="BK335"/>
  <c r="BK318"/>
  <c r="J310"/>
  <c r="J298"/>
  <c r="J280"/>
  <c r="BK254"/>
  <c r="J245"/>
  <c r="BK227"/>
  <c r="J223"/>
  <c r="J214"/>
  <c r="BK202"/>
  <c r="J193"/>
  <c r="J185"/>
  <c r="BK176"/>
  <c r="J163"/>
  <c r="BK156"/>
  <c r="BK151"/>
  <c i="3" r="BK396"/>
  <c r="BK394"/>
  <c r="BK391"/>
  <c r="BK388"/>
  <c r="BK384"/>
  <c r="BK380"/>
  <c r="BK377"/>
  <c r="BK374"/>
  <c r="BK369"/>
  <c r="BK361"/>
  <c r="BK341"/>
  <c r="J337"/>
  <c r="J320"/>
  <c r="BK316"/>
  <c r="J312"/>
  <c r="J308"/>
  <c r="J304"/>
  <c r="BK296"/>
  <c r="J292"/>
  <c r="J286"/>
  <c r="BK282"/>
  <c r="J278"/>
  <c r="BK275"/>
  <c r="J271"/>
  <c r="J266"/>
  <c r="BK236"/>
  <c r="BK232"/>
  <c r="J220"/>
  <c r="J199"/>
  <c r="J176"/>
  <c r="J163"/>
  <c r="BK151"/>
  <c r="J146"/>
  <c r="J136"/>
  <c i="2" r="BK894"/>
  <c r="BK849"/>
  <c r="BK846"/>
  <c r="BK845"/>
  <c r="BK800"/>
  <c r="BK798"/>
  <c r="BK794"/>
  <c r="J790"/>
  <c r="J664"/>
  <c r="J659"/>
  <c r="BK544"/>
  <c r="BK539"/>
  <c r="BK531"/>
  <c r="J527"/>
  <c r="J492"/>
  <c r="J488"/>
  <c r="BK484"/>
  <c r="BK482"/>
  <c r="J478"/>
  <c r="J476"/>
  <c r="J474"/>
  <c r="BK468"/>
  <c r="J452"/>
  <c r="BK429"/>
  <c r="BK426"/>
  <c r="J393"/>
  <c r="J388"/>
  <c r="J383"/>
  <c r="J332"/>
  <c r="J262"/>
  <c r="BK242"/>
  <c i="11" r="BK635"/>
  <c r="BK627"/>
  <c r="J622"/>
  <c r="BK616"/>
  <c r="J611"/>
  <c r="J558"/>
  <c r="BK549"/>
  <c r="J545"/>
  <c r="BK542"/>
  <c r="J541"/>
  <c r="J523"/>
  <c r="BK513"/>
  <c r="J488"/>
  <c r="BK478"/>
  <c r="J470"/>
  <c r="BK454"/>
  <c r="J450"/>
  <c r="BK446"/>
  <c r="BK442"/>
  <c r="J348"/>
  <c r="BK339"/>
  <c r="J334"/>
  <c r="BK307"/>
  <c r="J298"/>
  <c r="J275"/>
  <c r="BK175"/>
  <c r="BK157"/>
  <c r="BK153"/>
  <c i="10" r="J515"/>
  <c r="J510"/>
  <c r="J498"/>
  <c r="J481"/>
  <c r="BK472"/>
  <c r="J467"/>
  <c r="J465"/>
  <c r="BK463"/>
  <c r="BK461"/>
  <c r="BK459"/>
  <c r="J453"/>
  <c r="J448"/>
  <c r="J440"/>
  <c r="J411"/>
  <c r="J373"/>
  <c r="BK343"/>
  <c r="J333"/>
  <c r="BK323"/>
  <c r="BK313"/>
  <c r="J282"/>
  <c r="BK277"/>
  <c r="J258"/>
  <c r="BK240"/>
  <c r="BK189"/>
  <c r="J181"/>
  <c r="BK169"/>
  <c i="9" r="J493"/>
  <c r="BK491"/>
  <c r="BK486"/>
  <c r="J478"/>
  <c r="J469"/>
  <c r="BK467"/>
  <c r="BK461"/>
  <c r="J445"/>
  <c r="BK439"/>
  <c r="J320"/>
  <c r="J315"/>
  <c r="J295"/>
  <c r="J281"/>
  <c r="BK277"/>
  <c r="J263"/>
  <c r="J251"/>
  <c r="BK236"/>
  <c r="BK227"/>
  <c r="BK174"/>
  <c r="J166"/>
  <c r="J158"/>
  <c r="J154"/>
  <c r="J150"/>
  <c r="BK145"/>
  <c r="J140"/>
  <c i="8" r="BK486"/>
  <c r="J482"/>
  <c r="J474"/>
  <c r="J465"/>
  <c r="J462"/>
  <c r="BK461"/>
  <c r="BK459"/>
  <c r="J458"/>
  <c r="J441"/>
  <c r="J440"/>
  <c r="J435"/>
  <c r="J431"/>
  <c r="BK430"/>
  <c r="J428"/>
  <c r="BK403"/>
  <c r="J368"/>
  <c r="BK354"/>
  <c r="J330"/>
  <c r="J292"/>
  <c r="J282"/>
  <c r="J274"/>
  <c r="BK265"/>
  <c r="BK238"/>
  <c r="BK182"/>
  <c r="J158"/>
  <c r="J154"/>
  <c r="BK150"/>
  <c i="7" r="J643"/>
  <c r="J641"/>
  <c r="J638"/>
  <c r="J624"/>
  <c r="J621"/>
  <c r="BK617"/>
  <c r="J611"/>
  <c r="J609"/>
  <c r="J603"/>
  <c r="J598"/>
  <c r="BK588"/>
  <c r="BK573"/>
  <c r="J568"/>
  <c r="BK548"/>
  <c r="J533"/>
  <c r="BK519"/>
  <c r="J501"/>
  <c r="J491"/>
  <c r="J486"/>
  <c r="J448"/>
  <c r="J422"/>
  <c r="BK412"/>
  <c r="BK407"/>
  <c r="J392"/>
  <c r="BK360"/>
  <c r="BK327"/>
  <c r="J311"/>
  <c r="BK274"/>
  <c r="J186"/>
  <c r="J178"/>
  <c r="BK170"/>
  <c r="J159"/>
  <c i="6" r="J248"/>
  <c r="BK245"/>
  <c r="BK235"/>
  <c r="BK205"/>
  <c i="2" r="J234"/>
  <c i="6" l="1" r="T132"/>
  <c r="P176"/>
  <c r="R195"/>
  <c r="R209"/>
  <c r="R244"/>
  <c r="R243"/>
  <c i="7" r="T136"/>
  <c r="P576"/>
  <c r="BK702"/>
  <c r="J702"/>
  <c r="J109"/>
  <c i="8" r="R135"/>
  <c r="BK477"/>
  <c r="J477"/>
  <c r="J107"/>
  <c i="9" r="P135"/>
  <c r="P417"/>
  <c r="T490"/>
  <c i="10" r="P134"/>
  <c r="R484"/>
  <c i="11" r="BK436"/>
  <c r="J436"/>
  <c r="J103"/>
  <c i="2" r="T125"/>
  <c r="P586"/>
  <c r="T852"/>
  <c i="3" r="R175"/>
  <c r="BK248"/>
  <c r="J248"/>
  <c r="J103"/>
  <c r="BK270"/>
  <c r="J270"/>
  <c r="J106"/>
  <c r="BK373"/>
  <c r="P373"/>
  <c r="P372"/>
  <c i="4" r="BK175"/>
  <c r="J175"/>
  <c r="J101"/>
  <c r="R206"/>
  <c r="BK255"/>
  <c r="J255"/>
  <c r="J104"/>
  <c r="R255"/>
  <c r="T262"/>
  <c r="P334"/>
  <c r="BK371"/>
  <c r="J371"/>
  <c r="J110"/>
  <c i="5" r="BK135"/>
  <c r="J135"/>
  <c r="J100"/>
  <c r="BK208"/>
  <c r="J208"/>
  <c r="J102"/>
  <c r="R251"/>
  <c r="R269"/>
  <c r="P318"/>
  <c i="9" r="BK378"/>
  <c r="J378"/>
  <c r="J105"/>
  <c r="T378"/>
  <c i="11" r="BK130"/>
  <c r="T626"/>
  <c i="17" r="P127"/>
  <c r="BK136"/>
  <c r="J136"/>
  <c r="J100"/>
  <c r="R140"/>
  <c r="BK171"/>
  <c r="J171"/>
  <c r="J104"/>
  <c r="BK182"/>
  <c r="J182"/>
  <c r="J105"/>
  <c i="2" r="BK586"/>
  <c r="J586"/>
  <c r="J101"/>
  <c r="BK852"/>
  <c r="J852"/>
  <c r="J102"/>
  <c r="BK893"/>
  <c r="J893"/>
  <c r="J103"/>
  <c i="4" r="P175"/>
  <c r="T271"/>
  <c r="P347"/>
  <c i="5" r="P208"/>
  <c r="BK257"/>
  <c r="J257"/>
  <c r="J104"/>
  <c r="P269"/>
  <c r="R318"/>
  <c i="6" r="P132"/>
  <c r="BK176"/>
  <c r="J176"/>
  <c r="J102"/>
  <c r="P195"/>
  <c r="BK209"/>
  <c r="J209"/>
  <c r="J105"/>
  <c r="R222"/>
  <c i="7" r="T485"/>
  <c r="P500"/>
  <c r="T500"/>
  <c r="P567"/>
  <c r="T567"/>
  <c r="P702"/>
  <c i="8" r="BK407"/>
  <c r="J407"/>
  <c r="J106"/>
  <c r="R477"/>
  <c r="R502"/>
  <c i="9" r="BK417"/>
  <c r="J417"/>
  <c r="J106"/>
  <c r="BK490"/>
  <c r="J490"/>
  <c r="J108"/>
  <c i="10" r="BK415"/>
  <c r="J415"/>
  <c r="J105"/>
  <c r="BK484"/>
  <c r="J484"/>
  <c r="J106"/>
  <c r="BK509"/>
  <c r="J509"/>
  <c r="J107"/>
  <c i="11" r="T130"/>
  <c r="BK421"/>
  <c r="J421"/>
  <c r="J102"/>
  <c r="P436"/>
  <c r="BK626"/>
  <c r="J626"/>
  <c r="J104"/>
  <c r="P656"/>
  <c r="T656"/>
  <c i="12" r="BK126"/>
  <c r="J126"/>
  <c r="J98"/>
  <c r="BK195"/>
  <c r="J195"/>
  <c r="J101"/>
  <c r="T201"/>
  <c i="13" r="P127"/>
  <c r="P126"/>
  <c r="P135"/>
  <c r="T143"/>
  <c r="T156"/>
  <c i="14" r="BK124"/>
  <c r="BK138"/>
  <c r="J138"/>
  <c r="J99"/>
  <c r="P154"/>
  <c r="T157"/>
  <c i="15" r="R124"/>
  <c r="T136"/>
  <c r="R152"/>
  <c r="P155"/>
  <c i="17" r="R127"/>
  <c r="R126"/>
  <c r="R136"/>
  <c r="P140"/>
  <c r="R162"/>
  <c r="T182"/>
  <c i="2" r="BK125"/>
  <c r="T586"/>
  <c r="R893"/>
  <c i="3" r="BK135"/>
  <c r="J135"/>
  <c r="J100"/>
  <c r="R135"/>
  <c r="T175"/>
  <c r="R207"/>
  <c r="R248"/>
  <c r="P254"/>
  <c r="BK261"/>
  <c r="J261"/>
  <c r="J105"/>
  <c r="R261"/>
  <c r="T270"/>
  <c r="T373"/>
  <c r="T372"/>
  <c i="4" r="R135"/>
  <c r="T206"/>
  <c r="BK271"/>
  <c r="J271"/>
  <c r="J106"/>
  <c r="BK347"/>
  <c r="J347"/>
  <c r="J108"/>
  <c r="R371"/>
  <c r="R370"/>
  <c i="5" r="BK174"/>
  <c r="J174"/>
  <c r="J101"/>
  <c r="R174"/>
  <c r="BK251"/>
  <c r="J251"/>
  <c r="J103"/>
  <c r="BK269"/>
  <c r="J269"/>
  <c r="J106"/>
  <c r="R305"/>
  <c r="BK342"/>
  <c r="J342"/>
  <c r="J110"/>
  <c i="6" r="BK158"/>
  <c r="J158"/>
  <c r="J101"/>
  <c r="R158"/>
  <c r="BK195"/>
  <c r="J195"/>
  <c r="J103"/>
  <c r="P222"/>
  <c r="BK244"/>
  <c r="J244"/>
  <c r="J108"/>
  <c i="7" r="BK485"/>
  <c r="J485"/>
  <c r="J103"/>
  <c r="R576"/>
  <c r="T702"/>
  <c i="8" r="BK135"/>
  <c r="J135"/>
  <c r="J102"/>
  <c r="T407"/>
  <c r="P502"/>
  <c i="9" r="P378"/>
  <c r="R490"/>
  <c i="10" r="R134"/>
  <c r="T415"/>
  <c r="P509"/>
  <c r="T509"/>
  <c i="11" r="T421"/>
  <c r="P626"/>
  <c i="12" r="BK186"/>
  <c r="J186"/>
  <c r="J100"/>
  <c r="P195"/>
  <c r="P208"/>
  <c i="13" r="BK127"/>
  <c r="J127"/>
  <c r="J98"/>
  <c r="R135"/>
  <c r="BK143"/>
  <c r="J143"/>
  <c r="J102"/>
  <c r="BK156"/>
  <c r="R159"/>
  <c i="17" r="T136"/>
  <c r="P162"/>
  <c r="R171"/>
  <c i="19" r="R123"/>
  <c i="2" r="R125"/>
  <c r="R586"/>
  <c r="R852"/>
  <c r="T893"/>
  <c i="3" r="T135"/>
  <c r="BK207"/>
  <c r="J207"/>
  <c r="J102"/>
  <c r="T207"/>
  <c r="P248"/>
  <c r="T248"/>
  <c r="BK254"/>
  <c r="J254"/>
  <c r="J104"/>
  <c r="T254"/>
  <c r="P261"/>
  <c r="R270"/>
  <c r="BK336"/>
  <c r="J336"/>
  <c r="J107"/>
  <c r="R336"/>
  <c r="BK349"/>
  <c r="J349"/>
  <c r="J108"/>
  <c r="P349"/>
  <c r="T349"/>
  <c r="R373"/>
  <c r="R372"/>
  <c i="4" r="T135"/>
  <c r="T175"/>
  <c r="R249"/>
  <c r="P255"/>
  <c r="T255"/>
  <c r="P262"/>
  <c r="BK334"/>
  <c r="J334"/>
  <c r="J107"/>
  <c r="R347"/>
  <c i="5" r="T174"/>
  <c r="T251"/>
  <c r="R257"/>
  <c r="BK305"/>
  <c r="J305"/>
  <c r="J107"/>
  <c r="T318"/>
  <c i="6" r="BK132"/>
  <c r="T176"/>
  <c r="BK222"/>
  <c r="J222"/>
  <c r="J106"/>
  <c r="P244"/>
  <c r="P243"/>
  <c i="7" r="BK136"/>
  <c r="P485"/>
  <c r="T576"/>
  <c r="R702"/>
  <c i="8" r="T135"/>
  <c r="R407"/>
  <c r="BK502"/>
  <c r="J502"/>
  <c r="J108"/>
  <c i="9" r="BE436"/>
  <c i="12" r="T126"/>
  <c r="P186"/>
  <c r="P164"/>
  <c r="R195"/>
  <c r="R201"/>
  <c i="16" r="BK142"/>
  <c r="J142"/>
  <c r="J101"/>
  <c i="17" r="BK127"/>
  <c r="J127"/>
  <c r="J98"/>
  <c r="P136"/>
  <c r="T140"/>
  <c r="P171"/>
  <c r="P182"/>
  <c i="19" r="BK142"/>
  <c r="J142"/>
  <c r="J101"/>
  <c i="2" r="BK532"/>
  <c r="J532"/>
  <c r="J99"/>
  <c i="3" r="P135"/>
  <c r="P175"/>
  <c r="R254"/>
  <c r="T261"/>
  <c i="4" r="BK135"/>
  <c r="J135"/>
  <c r="J100"/>
  <c r="R175"/>
  <c r="BK249"/>
  <c r="J249"/>
  <c r="J103"/>
  <c r="P271"/>
  <c r="R334"/>
  <c r="P371"/>
  <c r="P370"/>
  <c i="5" r="T135"/>
  <c r="R208"/>
  <c r="P257"/>
  <c r="BK318"/>
  <c r="J318"/>
  <c r="J108"/>
  <c r="R342"/>
  <c r="R341"/>
  <c i="6" r="R132"/>
  <c r="T158"/>
  <c r="T209"/>
  <c r="T244"/>
  <c r="T243"/>
  <c i="7" r="P136"/>
  <c r="P135"/>
  <c r="P134"/>
  <c i="1" r="AU103"/>
  <c i="7" r="BK500"/>
  <c r="J500"/>
  <c r="J105"/>
  <c r="R500"/>
  <c r="BK567"/>
  <c r="J567"/>
  <c r="J106"/>
  <c r="R567"/>
  <c i="8" r="P407"/>
  <c r="P477"/>
  <c r="T502"/>
  <c i="9" r="R135"/>
  <c r="T417"/>
  <c r="P490"/>
  <c i="10" r="BK134"/>
  <c r="J134"/>
  <c r="J102"/>
  <c r="R415"/>
  <c r="T484"/>
  <c i="11" r="R130"/>
  <c r="R421"/>
  <c r="T436"/>
  <c r="BK656"/>
  <c r="J656"/>
  <c r="J105"/>
  <c r="R656"/>
  <c i="12" r="T195"/>
  <c r="P201"/>
  <c r="P200"/>
  <c r="T208"/>
  <c i="13" r="BK135"/>
  <c r="J135"/>
  <c r="J100"/>
  <c r="BK140"/>
  <c r="J140"/>
  <c r="J101"/>
  <c r="R140"/>
  <c r="R143"/>
  <c r="P156"/>
  <c r="R156"/>
  <c r="R155"/>
  <c r="P159"/>
  <c i="14" r="R124"/>
  <c r="P138"/>
  <c r="T154"/>
  <c r="T153"/>
  <c r="R157"/>
  <c i="15" r="BK124"/>
  <c r="J124"/>
  <c r="J98"/>
  <c r="T124"/>
  <c r="T123"/>
  <c r="P136"/>
  <c r="P152"/>
  <c r="P151"/>
  <c r="BK155"/>
  <c r="J155"/>
  <c r="J102"/>
  <c i="16" r="BK123"/>
  <c r="BK122"/>
  <c r="J122"/>
  <c r="J97"/>
  <c r="R123"/>
  <c r="R122"/>
  <c r="P139"/>
  <c r="R142"/>
  <c i="17" r="T127"/>
  <c r="T126"/>
  <c r="BK140"/>
  <c r="J140"/>
  <c r="J102"/>
  <c r="BK162"/>
  <c r="J162"/>
  <c r="J103"/>
  <c r="T171"/>
  <c i="19" r="P142"/>
  <c i="3" r="P207"/>
  <c i="4" r="P135"/>
  <c r="P206"/>
  <c r="T249"/>
  <c r="BK262"/>
  <c r="J262"/>
  <c r="J105"/>
  <c r="R262"/>
  <c r="T334"/>
  <c r="T371"/>
  <c r="T370"/>
  <c i="5" r="R135"/>
  <c r="R134"/>
  <c r="R133"/>
  <c r="P174"/>
  <c r="P251"/>
  <c r="T257"/>
  <c r="P305"/>
  <c r="P342"/>
  <c r="P341"/>
  <c i="6" r="P158"/>
  <c r="R176"/>
  <c r="T195"/>
  <c r="P209"/>
  <c r="T222"/>
  <c i="7" r="R136"/>
  <c r="R135"/>
  <c r="R134"/>
  <c r="R485"/>
  <c r="BK576"/>
  <c r="J576"/>
  <c r="J107"/>
  <c i="8" r="P135"/>
  <c r="P134"/>
  <c r="P133"/>
  <c i="1" r="AU104"/>
  <c i="8" r="T477"/>
  <c i="9" r="BK135"/>
  <c r="R378"/>
  <c i="10" r="P415"/>
  <c i="11" r="P130"/>
  <c r="P129"/>
  <c r="P128"/>
  <c i="1" r="AU108"/>
  <c i="11" r="P421"/>
  <c r="R626"/>
  <c i="12" r="P126"/>
  <c r="R186"/>
  <c r="R164"/>
  <c r="BK201"/>
  <c r="J201"/>
  <c r="J103"/>
  <c r="BK208"/>
  <c r="J208"/>
  <c r="J104"/>
  <c i="13" r="R127"/>
  <c r="R126"/>
  <c r="P140"/>
  <c r="T140"/>
  <c r="T159"/>
  <c i="14" r="T124"/>
  <c r="T138"/>
  <c r="R154"/>
  <c r="R153"/>
  <c r="P157"/>
  <c i="15" r="BK136"/>
  <c r="J136"/>
  <c r="J99"/>
  <c r="BK152"/>
  <c r="J152"/>
  <c r="J101"/>
  <c r="T152"/>
  <c r="R155"/>
  <c i="16" r="T123"/>
  <c r="T122"/>
  <c r="BK139"/>
  <c r="J139"/>
  <c r="J100"/>
  <c r="T139"/>
  <c r="P142"/>
  <c i="2" r="P125"/>
  <c r="P124"/>
  <c r="P123"/>
  <c i="1" r="AU95"/>
  <c i="2" r="P532"/>
  <c r="R532"/>
  <c r="T532"/>
  <c r="P852"/>
  <c r="P893"/>
  <c i="3" r="BK175"/>
  <c r="J175"/>
  <c r="J101"/>
  <c r="P270"/>
  <c r="P336"/>
  <c r="T336"/>
  <c r="R349"/>
  <c i="4" r="BK206"/>
  <c r="J206"/>
  <c r="J102"/>
  <c r="P249"/>
  <c r="R271"/>
  <c r="T347"/>
  <c i="5" r="P135"/>
  <c r="P134"/>
  <c r="P133"/>
  <c i="1" r="AU99"/>
  <c i="5" r="T208"/>
  <c r="T269"/>
  <c r="T305"/>
  <c r="T342"/>
  <c r="T341"/>
  <c i="9" r="T135"/>
  <c r="T134"/>
  <c r="T133"/>
  <c r="R417"/>
  <c i="10" r="T134"/>
  <c r="T133"/>
  <c r="T132"/>
  <c r="P484"/>
  <c r="R509"/>
  <c i="11" r="R436"/>
  <c i="12" r="R126"/>
  <c r="T186"/>
  <c r="T164"/>
  <c r="R208"/>
  <c i="13" r="T127"/>
  <c r="T126"/>
  <c r="T135"/>
  <c r="T134"/>
  <c r="P143"/>
  <c r="BK159"/>
  <c r="J159"/>
  <c r="J105"/>
  <c i="14" r="P124"/>
  <c r="P123"/>
  <c r="R138"/>
  <c r="BK154"/>
  <c r="J154"/>
  <c r="J101"/>
  <c r="BK157"/>
  <c r="J157"/>
  <c r="J102"/>
  <c i="15" r="P124"/>
  <c r="P123"/>
  <c r="P122"/>
  <c i="1" r="AU112"/>
  <c i="15" r="R136"/>
  <c r="T155"/>
  <c i="16" r="P123"/>
  <c r="P122"/>
  <c r="R139"/>
  <c r="R138"/>
  <c r="T142"/>
  <c i="17" r="T162"/>
  <c r="R182"/>
  <c i="19" r="BK123"/>
  <c r="J123"/>
  <c r="J98"/>
  <c r="P123"/>
  <c r="T123"/>
  <c r="BK132"/>
  <c r="J132"/>
  <c r="J99"/>
  <c r="P132"/>
  <c r="R132"/>
  <c r="T132"/>
  <c r="BK139"/>
  <c r="J139"/>
  <c r="J100"/>
  <c r="P139"/>
  <c r="R139"/>
  <c r="T139"/>
  <c r="T142"/>
  <c i="2" r="BE316"/>
  <c i="6" r="BE200"/>
  <c r="BE255"/>
  <c i="7" r="E85"/>
  <c r="J128"/>
  <c r="BE166"/>
  <c r="BE339"/>
  <c r="BE397"/>
  <c r="BE417"/>
  <c r="BE529"/>
  <c r="BE563"/>
  <c r="BE577"/>
  <c r="BE615"/>
  <c r="BE618"/>
  <c r="BE620"/>
  <c r="BE623"/>
  <c r="BE626"/>
  <c r="BE640"/>
  <c r="BE651"/>
  <c r="BE663"/>
  <c r="BK493"/>
  <c r="J493"/>
  <c r="J104"/>
  <c i="8" r="E119"/>
  <c r="BE145"/>
  <c r="BE166"/>
  <c r="BE255"/>
  <c r="BE269"/>
  <c r="BE315"/>
  <c r="BE320"/>
  <c r="BE335"/>
  <c r="BE351"/>
  <c r="BE358"/>
  <c r="BE414"/>
  <c r="BE425"/>
  <c r="BE456"/>
  <c r="BE457"/>
  <c r="BE495"/>
  <c r="BK395"/>
  <c r="J395"/>
  <c r="J104"/>
  <c i="9" r="BE162"/>
  <c r="BE170"/>
  <c r="BE290"/>
  <c r="BE310"/>
  <c r="BE444"/>
  <c r="BE453"/>
  <c r="BE462"/>
  <c r="BE477"/>
  <c r="BE481"/>
  <c i="10" r="F129"/>
  <c r="BE149"/>
  <c r="BE153"/>
  <c r="BE157"/>
  <c r="BE161"/>
  <c r="BE304"/>
  <c r="BE309"/>
  <c r="BE318"/>
  <c r="BE457"/>
  <c r="BE462"/>
  <c r="BE464"/>
  <c r="BE466"/>
  <c r="BE493"/>
  <c r="BK403"/>
  <c r="J403"/>
  <c r="J103"/>
  <c r="BK410"/>
  <c r="J410"/>
  <c r="J104"/>
  <c i="11" r="E85"/>
  <c r="F94"/>
  <c r="BE140"/>
  <c r="BE166"/>
  <c r="BE171"/>
  <c r="BE358"/>
  <c r="BE437"/>
  <c r="BE462"/>
  <c r="BE464"/>
  <c r="BE517"/>
  <c r="BE535"/>
  <c r="BE544"/>
  <c r="BE547"/>
  <c r="BE548"/>
  <c r="BE549"/>
  <c r="BE591"/>
  <c i="2" r="BE256"/>
  <c r="BE417"/>
  <c r="BE472"/>
  <c r="BE495"/>
  <c r="BE533"/>
  <c r="BE558"/>
  <c r="BE808"/>
  <c r="BE838"/>
  <c r="BE844"/>
  <c r="BE847"/>
  <c r="BE850"/>
  <c r="BE853"/>
  <c r="BE863"/>
  <c r="BE885"/>
  <c i="3" r="F94"/>
  <c r="J127"/>
  <c r="BE180"/>
  <c r="BE190"/>
  <c r="BE208"/>
  <c r="BE215"/>
  <c r="BE218"/>
  <c r="BE244"/>
  <c r="BE249"/>
  <c r="BE288"/>
  <c r="BE300"/>
  <c r="BE324"/>
  <c r="BE332"/>
  <c r="BE342"/>
  <c r="BE384"/>
  <c r="BE394"/>
  <c r="BE396"/>
  <c r="BK395"/>
  <c r="J395"/>
  <c r="J111"/>
  <c i="4" r="J127"/>
  <c r="BE198"/>
  <c r="BE330"/>
  <c r="BE343"/>
  <c r="BE367"/>
  <c i="5" r="BE146"/>
  <c r="BE151"/>
  <c r="BE156"/>
  <c r="BE163"/>
  <c r="BE168"/>
  <c r="BE216"/>
  <c r="BE221"/>
  <c r="BE225"/>
  <c r="BE229"/>
  <c r="BE233"/>
  <c r="BE256"/>
  <c r="BE286"/>
  <c r="BE311"/>
  <c r="BE333"/>
  <c r="BE346"/>
  <c r="BE349"/>
  <c r="BE353"/>
  <c r="BK364"/>
  <c r="J364"/>
  <c r="J111"/>
  <c i="6" r="F94"/>
  <c r="BE133"/>
  <c r="BE137"/>
  <c r="BE177"/>
  <c i="7" r="BE304"/>
  <c r="BE486"/>
  <c r="BE490"/>
  <c r="BE494"/>
  <c r="BE548"/>
  <c i="10" r="BE181"/>
  <c r="BE277"/>
  <c r="BE338"/>
  <c r="BE343"/>
  <c r="BE366"/>
  <c r="BE373"/>
  <c r="BE376"/>
  <c r="BE434"/>
  <c r="BE437"/>
  <c i="12" r="BE146"/>
  <c r="BE148"/>
  <c r="BE152"/>
  <c r="BE153"/>
  <c i="17" r="BE145"/>
  <c r="BE151"/>
  <c r="BE154"/>
  <c r="BE159"/>
  <c r="BE167"/>
  <c r="BE173"/>
  <c r="BE179"/>
  <c r="BE180"/>
  <c i="2" r="F92"/>
  <c r="BE147"/>
  <c r="BE151"/>
  <c r="BE157"/>
  <c r="BE159"/>
  <c r="BE178"/>
  <c r="BE188"/>
  <c r="BE203"/>
  <c r="BE219"/>
  <c r="BE226"/>
  <c r="BE260"/>
  <c r="BE262"/>
  <c r="BE270"/>
  <c r="BE278"/>
  <c r="BE300"/>
  <c r="BE324"/>
  <c r="BE328"/>
  <c r="BE344"/>
  <c r="BE466"/>
  <c r="BE469"/>
  <c r="BE479"/>
  <c r="BE522"/>
  <c r="BE539"/>
  <c r="BE566"/>
  <c r="BE576"/>
  <c r="BE580"/>
  <c r="BE599"/>
  <c r="BE657"/>
  <c r="BE660"/>
  <c r="BE748"/>
  <c r="BE774"/>
  <c r="BE778"/>
  <c r="BE820"/>
  <c r="BE826"/>
  <c i="3" r="E85"/>
  <c r="BE146"/>
  <c r="BE163"/>
  <c r="BE173"/>
  <c r="BE176"/>
  <c r="BE197"/>
  <c r="BE220"/>
  <c r="BE232"/>
  <c r="BE253"/>
  <c r="BE275"/>
  <c r="BE286"/>
  <c i="4" r="E85"/>
  <c r="F94"/>
  <c r="BE140"/>
  <c r="BE151"/>
  <c r="BE176"/>
  <c r="BE190"/>
  <c r="BE193"/>
  <c r="BE217"/>
  <c r="BE241"/>
  <c r="BE280"/>
  <c r="BE302"/>
  <c r="BE306"/>
  <c r="BE310"/>
  <c r="BE314"/>
  <c r="BE335"/>
  <c r="BE339"/>
  <c r="BK393"/>
  <c r="J393"/>
  <c r="J111"/>
  <c i="5" r="J91"/>
  <c r="BE193"/>
  <c r="BE197"/>
  <c r="BE252"/>
  <c r="BE258"/>
  <c r="BE262"/>
  <c r="BE265"/>
  <c r="BE296"/>
  <c i="6" r="J91"/>
  <c r="BE159"/>
  <c r="BE196"/>
  <c r="BE210"/>
  <c r="BE215"/>
  <c r="BE228"/>
  <c i="7" r="F131"/>
  <c r="BE155"/>
  <c r="BE178"/>
  <c r="BE190"/>
  <c r="BE206"/>
  <c r="BE288"/>
  <c r="BE348"/>
  <c r="BE422"/>
  <c r="BE426"/>
  <c r="BE491"/>
  <c r="BE591"/>
  <c r="BE598"/>
  <c r="BE606"/>
  <c r="BE630"/>
  <c r="BE643"/>
  <c r="BE652"/>
  <c r="BE668"/>
  <c r="BK697"/>
  <c r="J697"/>
  <c r="J108"/>
  <c i="8" r="BE140"/>
  <c r="BE178"/>
  <c r="BE182"/>
  <c r="BE234"/>
  <c r="BE238"/>
  <c r="BE282"/>
  <c r="BE310"/>
  <c r="BE354"/>
  <c r="BE412"/>
  <c r="BE418"/>
  <c r="BE428"/>
  <c r="BE430"/>
  <c r="BE436"/>
  <c r="BE441"/>
  <c r="BE446"/>
  <c r="BE455"/>
  <c r="BE460"/>
  <c r="BE465"/>
  <c r="BE474"/>
  <c r="BE491"/>
  <c i="9" r="E119"/>
  <c r="J127"/>
  <c r="BE140"/>
  <c r="BE154"/>
  <c r="BE286"/>
  <c r="BE324"/>
  <c r="BE398"/>
  <c r="BE399"/>
  <c r="BE406"/>
  <c r="BE432"/>
  <c r="BE438"/>
  <c r="BE441"/>
  <c r="BE445"/>
  <c r="BE448"/>
  <c r="BE459"/>
  <c r="BE461"/>
  <c r="BE468"/>
  <c r="BE476"/>
  <c r="BE478"/>
  <c r="BE493"/>
  <c r="BE496"/>
  <c r="BK371"/>
  <c r="J371"/>
  <c r="J104"/>
  <c i="10" r="BE169"/>
  <c r="BE173"/>
  <c r="BE177"/>
  <c r="BE185"/>
  <c r="BE273"/>
  <c r="BE300"/>
  <c r="BE313"/>
  <c r="BE426"/>
  <c r="BE430"/>
  <c r="BE452"/>
  <c r="BE489"/>
  <c r="BE512"/>
  <c r="BE515"/>
  <c i="1" r="BB107"/>
  <c i="10" r="BK514"/>
  <c r="J514"/>
  <c r="J108"/>
  <c i="11" r="BE180"/>
  <c r="BE275"/>
  <c r="BE368"/>
  <c r="BE373"/>
  <c r="BE446"/>
  <c r="BE513"/>
  <c i="12" r="E114"/>
  <c r="BE129"/>
  <c r="BE131"/>
  <c r="BE132"/>
  <c r="BE141"/>
  <c r="BE144"/>
  <c r="BE171"/>
  <c r="BE177"/>
  <c r="BE179"/>
  <c r="BE180"/>
  <c r="BE184"/>
  <c r="BE193"/>
  <c r="BE197"/>
  <c r="BE203"/>
  <c r="BE205"/>
  <c r="BE207"/>
  <c r="BE210"/>
  <c i="13" r="E85"/>
  <c r="F122"/>
  <c r="BE142"/>
  <c r="BE145"/>
  <c r="BE153"/>
  <c r="BE158"/>
  <c r="BE161"/>
  <c i="14" r="F119"/>
  <c r="BE126"/>
  <c r="BE129"/>
  <c r="BE130"/>
  <c r="BE132"/>
  <c r="BE141"/>
  <c r="BE142"/>
  <c r="BE149"/>
  <c r="BE155"/>
  <c i="15" r="BE133"/>
  <c r="BE137"/>
  <c r="BE138"/>
  <c r="BE141"/>
  <c r="BE143"/>
  <c r="BE148"/>
  <c r="BE157"/>
  <c r="BE158"/>
  <c i="16" r="F92"/>
  <c i="17" r="BE147"/>
  <c r="BE149"/>
  <c r="BE157"/>
  <c r="BE158"/>
  <c r="BE163"/>
  <c r="BE169"/>
  <c r="BE177"/>
  <c r="BE178"/>
  <c i="18" r="BE126"/>
  <c r="BE129"/>
  <c r="BK122"/>
  <c r="BK128"/>
  <c r="J128"/>
  <c r="J100"/>
  <c i="19" r="J115"/>
  <c r="F118"/>
  <c r="BE124"/>
  <c r="BE125"/>
  <c i="2" r="BE272"/>
  <c r="BE274"/>
  <c r="BE288"/>
  <c r="BE290"/>
  <c r="BE320"/>
  <c r="BE383"/>
  <c r="BE388"/>
  <c r="BE407"/>
  <c r="BE412"/>
  <c r="BE468"/>
  <c r="BE471"/>
  <c r="BE478"/>
  <c r="BE480"/>
  <c r="BE531"/>
  <c r="BE571"/>
  <c r="BE634"/>
  <c r="BE726"/>
  <c r="BE743"/>
  <c r="BE750"/>
  <c r="BE766"/>
  <c r="BE834"/>
  <c r="BE846"/>
  <c r="BE869"/>
  <c i="3" r="BE140"/>
  <c r="BE151"/>
  <c r="BE168"/>
  <c r="BE255"/>
  <c r="BE259"/>
  <c r="BE287"/>
  <c r="BE312"/>
  <c r="BE316"/>
  <c r="BE328"/>
  <c r="BE341"/>
  <c r="BE361"/>
  <c i="4" r="BE173"/>
  <c r="BE180"/>
  <c r="BE185"/>
  <c r="BE202"/>
  <c r="BE207"/>
  <c r="BE211"/>
  <c r="BE219"/>
  <c r="BE276"/>
  <c r="BE375"/>
  <c i="5" r="E121"/>
  <c r="F130"/>
  <c r="BE136"/>
  <c r="BE172"/>
  <c r="BE274"/>
  <c i="6" r="E118"/>
  <c r="BE185"/>
  <c r="BE188"/>
  <c r="BE232"/>
  <c r="BE235"/>
  <c r="BE245"/>
  <c r="BE248"/>
  <c i="7" r="BE170"/>
  <c r="BE174"/>
  <c r="BE182"/>
  <c r="BE186"/>
  <c r="BE294"/>
  <c r="BE311"/>
  <c r="BE319"/>
  <c r="BE327"/>
  <c r="BE332"/>
  <c r="BE383"/>
  <c r="BE392"/>
  <c r="BE412"/>
  <c r="BE468"/>
  <c r="BE519"/>
  <c r="BE530"/>
  <c r="BE533"/>
  <c r="BE538"/>
  <c r="BE568"/>
  <c r="BE584"/>
  <c r="BE588"/>
  <c r="BE603"/>
  <c r="BE605"/>
  <c r="BE612"/>
  <c r="BE614"/>
  <c r="BE621"/>
  <c r="BE638"/>
  <c r="BE639"/>
  <c r="BE650"/>
  <c r="BE667"/>
  <c r="BE670"/>
  <c r="BE698"/>
  <c i="8" r="F96"/>
  <c r="J127"/>
  <c r="BE154"/>
  <c r="BE162"/>
  <c r="BE292"/>
  <c r="BE305"/>
  <c r="BE330"/>
  <c r="BE339"/>
  <c r="BE368"/>
  <c r="BE391"/>
  <c r="BE408"/>
  <c r="BE431"/>
  <c r="BE486"/>
  <c r="BE503"/>
  <c r="BE508"/>
  <c r="BK390"/>
  <c r="J390"/>
  <c r="J103"/>
  <c i="9" r="F130"/>
  <c r="BE145"/>
  <c r="BE158"/>
  <c r="BE166"/>
  <c r="BE236"/>
  <c r="BE300"/>
  <c r="BE320"/>
  <c r="BE347"/>
  <c r="BE397"/>
  <c r="BE400"/>
  <c r="BE418"/>
  <c r="BE449"/>
  <c r="BK366"/>
  <c r="J366"/>
  <c r="J103"/>
  <c i="10" r="J93"/>
  <c r="BE135"/>
  <c r="BE236"/>
  <c r="BE240"/>
  <c r="BE258"/>
  <c r="BE282"/>
  <c r="BE411"/>
  <c r="BE447"/>
  <c r="BE453"/>
  <c r="BE461"/>
  <c r="BE481"/>
  <c r="BE502"/>
  <c r="BE510"/>
  <c i="11" r="J122"/>
  <c r="BE153"/>
  <c r="BE353"/>
  <c r="BE542"/>
  <c r="BE545"/>
  <c r="BE558"/>
  <c r="BE627"/>
  <c r="BE631"/>
  <c r="BE644"/>
  <c r="BE657"/>
  <c r="BK661"/>
  <c r="J661"/>
  <c r="J106"/>
  <c i="12" r="J89"/>
  <c r="F92"/>
  <c r="BE128"/>
  <c r="BE139"/>
  <c r="BE145"/>
  <c r="BE154"/>
  <c r="BE156"/>
  <c r="BE160"/>
  <c r="BE168"/>
  <c r="BE173"/>
  <c r="BE188"/>
  <c r="BE199"/>
  <c r="BE211"/>
  <c i="13" r="J89"/>
  <c r="BE139"/>
  <c r="BE144"/>
  <c r="BE146"/>
  <c r="BE151"/>
  <c r="BE154"/>
  <c r="BE162"/>
  <c i="14" r="J89"/>
  <c r="E112"/>
  <c r="BE143"/>
  <c r="BE159"/>
  <c i="17" r="BE144"/>
  <c r="BE150"/>
  <c r="BE155"/>
  <c r="BE165"/>
  <c r="BE170"/>
  <c r="BE176"/>
  <c r="BE181"/>
  <c i="18" r="E85"/>
  <c r="J89"/>
  <c r="F92"/>
  <c i="19" r="E111"/>
  <c r="BE126"/>
  <c r="BE130"/>
  <c r="BE131"/>
  <c r="BE133"/>
  <c r="BE134"/>
  <c r="BE136"/>
  <c i="2" r="J89"/>
  <c r="BE127"/>
  <c r="BE135"/>
  <c r="BE141"/>
  <c r="BE153"/>
  <c r="BE173"/>
  <c r="BE192"/>
  <c r="BE234"/>
  <c r="BE238"/>
  <c r="BE258"/>
  <c r="BE282"/>
  <c r="BE284"/>
  <c r="BE336"/>
  <c r="BE340"/>
  <c r="BE364"/>
  <c r="BE371"/>
  <c r="BE473"/>
  <c r="BE474"/>
  <c r="BE509"/>
  <c r="BE513"/>
  <c r="BE525"/>
  <c r="BE553"/>
  <c r="BE584"/>
  <c r="BE620"/>
  <c r="BE664"/>
  <c r="BE734"/>
  <c r="BE739"/>
  <c r="BE754"/>
  <c r="BE758"/>
  <c r="BE798"/>
  <c r="BE804"/>
  <c r="BE843"/>
  <c r="BE845"/>
  <c r="BE848"/>
  <c r="BE849"/>
  <c r="BE858"/>
  <c r="BE889"/>
  <c i="3" r="BE185"/>
  <c r="BE193"/>
  <c r="BE224"/>
  <c r="BE239"/>
  <c r="BE262"/>
  <c r="BE266"/>
  <c r="BE282"/>
  <c r="BE296"/>
  <c r="BE304"/>
  <c r="BE308"/>
  <c r="BE320"/>
  <c r="BE350"/>
  <c r="BE377"/>
  <c r="BE380"/>
  <c i="4" r="BE168"/>
  <c r="BE196"/>
  <c r="BE223"/>
  <c r="BE227"/>
  <c r="BE254"/>
  <c r="BE260"/>
  <c r="BE326"/>
  <c r="BE348"/>
  <c r="BE378"/>
  <c i="5" r="BE140"/>
  <c r="BE278"/>
  <c r="BE290"/>
  <c r="BE299"/>
  <c r="BE302"/>
  <c r="BE330"/>
  <c r="BE360"/>
  <c i="6" r="BE152"/>
  <c r="BE156"/>
  <c r="BE166"/>
  <c r="BE168"/>
  <c r="BE191"/>
  <c r="BE205"/>
  <c r="BE223"/>
  <c r="BE252"/>
  <c r="BE258"/>
  <c i="7" r="BE137"/>
  <c r="BE270"/>
  <c r="BE297"/>
  <c r="BE300"/>
  <c r="BE302"/>
  <c r="BE360"/>
  <c r="BE378"/>
  <c r="BE387"/>
  <c r="BE513"/>
  <c r="BE534"/>
  <c r="BE539"/>
  <c r="BE573"/>
  <c r="BE653"/>
  <c r="BE662"/>
  <c r="BE666"/>
  <c i="8" r="BE150"/>
  <c r="BE170"/>
  <c r="BE186"/>
  <c r="BE190"/>
  <c r="BE296"/>
  <c r="BE301"/>
  <c r="BE422"/>
  <c r="BE435"/>
  <c r="BE440"/>
  <c r="BE452"/>
  <c r="BE459"/>
  <c r="BE461"/>
  <c r="BE482"/>
  <c i="9" r="BE136"/>
  <c r="BE174"/>
  <c r="BE223"/>
  <c r="BE233"/>
  <c r="BE251"/>
  <c r="BE281"/>
  <c r="BE305"/>
  <c r="BE315"/>
  <c r="BE340"/>
  <c r="BE372"/>
  <c r="BE412"/>
  <c r="BE422"/>
  <c r="BE429"/>
  <c i="11" r="BE184"/>
  <c r="BE388"/>
  <c r="BE504"/>
  <c r="BE546"/>
  <c i="13" r="BE129"/>
  <c r="BE131"/>
  <c i="17" r="BE128"/>
  <c r="BE131"/>
  <c r="BE135"/>
  <c r="BE153"/>
  <c r="BE156"/>
  <c r="BE161"/>
  <c r="BE166"/>
  <c r="BE183"/>
  <c r="BK134"/>
  <c r="J134"/>
  <c r="J99"/>
  <c i="18" r="BE123"/>
  <c r="BK125"/>
  <c r="J125"/>
  <c r="J99"/>
  <c i="19" r="BE127"/>
  <c r="BE128"/>
  <c r="BE129"/>
  <c i="2" r="E85"/>
  <c r="BE131"/>
  <c r="BE137"/>
  <c r="BE139"/>
  <c r="BE143"/>
  <c r="BE149"/>
  <c r="BE155"/>
  <c r="BE183"/>
  <c r="BE212"/>
  <c r="BE268"/>
  <c r="BE276"/>
  <c r="BE280"/>
  <c r="BE292"/>
  <c r="BE296"/>
  <c r="BE308"/>
  <c r="BE360"/>
  <c r="BE398"/>
  <c r="BE426"/>
  <c r="BE429"/>
  <c r="BE435"/>
  <c r="BE446"/>
  <c r="BE462"/>
  <c r="BE470"/>
  <c r="BE499"/>
  <c r="BE516"/>
  <c r="BE619"/>
  <c r="BE688"/>
  <c r="BE762"/>
  <c r="BE894"/>
  <c r="BE896"/>
  <c r="BE898"/>
  <c i="3" r="BE292"/>
  <c r="BE391"/>
  <c i="4" r="BE146"/>
  <c r="BE156"/>
  <c r="BE245"/>
  <c r="BE250"/>
  <c r="BE263"/>
  <c r="BE267"/>
  <c r="BE284"/>
  <c r="BE294"/>
  <c r="BE298"/>
  <c r="BE318"/>
  <c r="BE322"/>
  <c r="BE340"/>
  <c r="BE372"/>
  <c r="BE382"/>
  <c r="BE386"/>
  <c r="BE389"/>
  <c i="5" r="BE237"/>
  <c r="BE314"/>
  <c r="BE319"/>
  <c r="BE343"/>
  <c r="BE357"/>
  <c r="BK264"/>
  <c r="J264"/>
  <c r="J105"/>
  <c i="6" r="BE148"/>
  <c r="BE162"/>
  <c r="BE214"/>
  <c r="BE218"/>
  <c r="BE239"/>
  <c r="BK204"/>
  <c r="J204"/>
  <c r="J104"/>
  <c i="7" r="BE159"/>
  <c r="BE162"/>
  <c r="BE194"/>
  <c r="BE198"/>
  <c r="BE274"/>
  <c r="BE343"/>
  <c r="BE374"/>
  <c r="BE448"/>
  <c r="BE451"/>
  <c r="BE501"/>
  <c r="BE528"/>
  <c r="BE532"/>
  <c i="8" r="BE158"/>
  <c r="BE174"/>
  <c r="BE265"/>
  <c i="9" r="BE246"/>
  <c r="BE263"/>
  <c r="BE277"/>
  <c r="BE295"/>
  <c r="BE355"/>
  <c r="BE367"/>
  <c r="BE379"/>
  <c r="BE405"/>
  <c r="BE425"/>
  <c r="BE439"/>
  <c r="BE451"/>
  <c r="BE480"/>
  <c r="BE486"/>
  <c i="10" r="E85"/>
  <c r="BE139"/>
  <c r="BE165"/>
  <c r="BE189"/>
  <c r="BE255"/>
  <c r="BE328"/>
  <c r="BE333"/>
  <c r="BE359"/>
  <c r="BE362"/>
  <c r="BE404"/>
  <c r="BE440"/>
  <c r="BE442"/>
  <c r="BE443"/>
  <c r="BE448"/>
  <c r="BE459"/>
  <c r="BE463"/>
  <c r="BE465"/>
  <c r="BE467"/>
  <c r="BE469"/>
  <c r="BE472"/>
  <c i="11" r="BE157"/>
  <c r="BE162"/>
  <c r="BE189"/>
  <c r="BE280"/>
  <c r="BE320"/>
  <c r="BE330"/>
  <c r="BE391"/>
  <c r="BE407"/>
  <c r="BE413"/>
  <c r="BE478"/>
  <c r="BE488"/>
  <c r="BE499"/>
  <c r="BE509"/>
  <c r="BE523"/>
  <c r="BE543"/>
  <c r="BE616"/>
  <c r="BE622"/>
  <c r="BE635"/>
  <c r="BE648"/>
  <c r="BK406"/>
  <c r="J406"/>
  <c r="J101"/>
  <c i="12" r="BE127"/>
  <c r="BE133"/>
  <c r="BE142"/>
  <c r="BE147"/>
  <c r="BE149"/>
  <c r="BE157"/>
  <c r="BE158"/>
  <c r="BE162"/>
  <c r="BE165"/>
  <c r="BE169"/>
  <c r="BE172"/>
  <c r="BE175"/>
  <c r="BE181"/>
  <c r="BE182"/>
  <c r="BE183"/>
  <c r="BE187"/>
  <c r="BE190"/>
  <c r="BE196"/>
  <c r="BE204"/>
  <c r="BE209"/>
  <c r="BK164"/>
  <c r="J164"/>
  <c r="J99"/>
  <c i="13" r="BE132"/>
  <c r="BE138"/>
  <c r="BE141"/>
  <c r="BE147"/>
  <c r="BE152"/>
  <c r="BE160"/>
  <c i="14" r="BE131"/>
  <c r="BE133"/>
  <c r="BE134"/>
  <c r="BE136"/>
  <c r="BE139"/>
  <c r="BE140"/>
  <c r="BE147"/>
  <c r="BE150"/>
  <c i="15" r="E85"/>
  <c r="F119"/>
  <c r="BE134"/>
  <c r="BE139"/>
  <c r="BE142"/>
  <c r="BE144"/>
  <c r="BE145"/>
  <c r="BE149"/>
  <c r="BE153"/>
  <c i="16" r="E85"/>
  <c r="J89"/>
  <c r="BE125"/>
  <c r="BE126"/>
  <c r="BE129"/>
  <c r="BE131"/>
  <c r="BE132"/>
  <c r="BE133"/>
  <c r="BE134"/>
  <c r="BE135"/>
  <c r="BE137"/>
  <c r="BE145"/>
  <c i="17" r="F92"/>
  <c r="J119"/>
  <c r="BE130"/>
  <c r="BE133"/>
  <c r="BE137"/>
  <c r="BE143"/>
  <c r="BE148"/>
  <c r="BE152"/>
  <c r="BE175"/>
  <c r="BE185"/>
  <c i="19" r="BE135"/>
  <c r="BE140"/>
  <c r="BE143"/>
  <c r="BE144"/>
  <c i="2" r="BE126"/>
  <c r="BE165"/>
  <c r="BE208"/>
  <c r="BE264"/>
  <c r="BE286"/>
  <c r="BE304"/>
  <c r="BE312"/>
  <c r="BE352"/>
  <c r="BE356"/>
  <c r="BE422"/>
  <c r="BE450"/>
  <c r="BE452"/>
  <c r="BE456"/>
  <c r="BE458"/>
  <c r="BE460"/>
  <c r="BE461"/>
  <c r="BE476"/>
  <c r="BE477"/>
  <c r="BE490"/>
  <c r="BE501"/>
  <c r="BE518"/>
  <c r="BE527"/>
  <c r="BE529"/>
  <c r="BE596"/>
  <c r="BE633"/>
  <c r="BE644"/>
  <c r="BE645"/>
  <c r="BE658"/>
  <c r="BE659"/>
  <c r="BE671"/>
  <c r="BE744"/>
  <c r="BE749"/>
  <c r="BE753"/>
  <c r="BE812"/>
  <c i="4" r="BE142"/>
  <c r="BE163"/>
  <c r="BE214"/>
  <c r="BE354"/>
  <c r="BE362"/>
  <c i="5" r="BE179"/>
  <c r="BE184"/>
  <c r="BE189"/>
  <c r="BE209"/>
  <c r="BE213"/>
  <c r="BE219"/>
  <c r="BE282"/>
  <c r="BE325"/>
  <c r="BE365"/>
  <c i="6" r="BE181"/>
  <c i="7" r="BE141"/>
  <c r="BE146"/>
  <c r="BE151"/>
  <c r="BE202"/>
  <c r="BE324"/>
  <c r="BE402"/>
  <c r="BE407"/>
  <c r="BE455"/>
  <c r="BE465"/>
  <c r="BE531"/>
  <c r="BE553"/>
  <c r="BE581"/>
  <c r="BE595"/>
  <c r="BE608"/>
  <c r="BE609"/>
  <c r="BE611"/>
  <c r="BE617"/>
  <c r="BE624"/>
  <c r="BE628"/>
  <c r="BE641"/>
  <c r="BE642"/>
  <c r="BE654"/>
  <c r="BE664"/>
  <c r="BE665"/>
  <c r="BE671"/>
  <c r="BE681"/>
  <c r="BE687"/>
  <c r="BE692"/>
  <c r="BE705"/>
  <c r="BK707"/>
  <c r="J707"/>
  <c r="J110"/>
  <c i="8" r="BE136"/>
  <c r="BE252"/>
  <c r="BE274"/>
  <c r="BE325"/>
  <c r="BE365"/>
  <c r="BE396"/>
  <c r="BE403"/>
  <c r="BE450"/>
  <c r="BE454"/>
  <c r="BE462"/>
  <c r="BE470"/>
  <c r="BE478"/>
  <c r="BE505"/>
  <c r="BK402"/>
  <c r="J402"/>
  <c r="J105"/>
  <c r="BK507"/>
  <c r="J507"/>
  <c r="J109"/>
  <c i="9" r="BE150"/>
  <c r="BE227"/>
  <c r="BE242"/>
  <c r="BE343"/>
  <c r="BE358"/>
  <c r="BE385"/>
  <c r="BE390"/>
  <c r="BE401"/>
  <c r="BE442"/>
  <c r="BE447"/>
  <c r="BE460"/>
  <c r="BE475"/>
  <c r="BE491"/>
  <c r="BK485"/>
  <c r="J485"/>
  <c r="J107"/>
  <c i="10" r="BE290"/>
  <c r="BE347"/>
  <c r="BE416"/>
  <c r="BE420"/>
  <c i="11" r="BE131"/>
  <c r="BE135"/>
  <c r="BE145"/>
  <c r="BE149"/>
  <c r="BE295"/>
  <c r="BE307"/>
  <c r="BE312"/>
  <c r="BE363"/>
  <c r="BE427"/>
  <c r="BE432"/>
  <c r="BE442"/>
  <c r="BE450"/>
  <c i="12" r="BE137"/>
  <c r="BE151"/>
  <c r="BE155"/>
  <c r="BE159"/>
  <c r="BE161"/>
  <c r="BE163"/>
  <c r="BE170"/>
  <c r="BE174"/>
  <c r="BE176"/>
  <c r="BE191"/>
  <c r="BE198"/>
  <c i="13" r="BE128"/>
  <c r="BE136"/>
  <c r="BE137"/>
  <c r="BE149"/>
  <c r="BE157"/>
  <c i="14" r="BE125"/>
  <c r="BE128"/>
  <c r="BE135"/>
  <c r="BE137"/>
  <c r="BE144"/>
  <c r="BE145"/>
  <c r="BE146"/>
  <c i="15" r="J116"/>
  <c r="BE126"/>
  <c r="BE127"/>
  <c r="BE128"/>
  <c r="BE129"/>
  <c r="BE130"/>
  <c r="BE135"/>
  <c r="BE140"/>
  <c r="BE146"/>
  <c r="BE147"/>
  <c r="BE150"/>
  <c r="BE154"/>
  <c r="BE156"/>
  <c i="16" r="BE124"/>
  <c r="BE127"/>
  <c r="BE128"/>
  <c r="BE130"/>
  <c r="BE136"/>
  <c r="BE140"/>
  <c r="BE141"/>
  <c r="BE143"/>
  <c i="17" r="BE132"/>
  <c r="BE138"/>
  <c r="BE141"/>
  <c i="2" r="BE133"/>
  <c r="BE145"/>
  <c r="BE161"/>
  <c r="BE169"/>
  <c r="BE197"/>
  <c r="BE230"/>
  <c r="BE242"/>
  <c r="BE246"/>
  <c r="BE266"/>
  <c r="BE332"/>
  <c r="BE348"/>
  <c r="BE376"/>
  <c r="BE393"/>
  <c r="BE439"/>
  <c r="BE443"/>
  <c r="BE482"/>
  <c r="BE484"/>
  <c r="BE488"/>
  <c r="BE492"/>
  <c r="BE494"/>
  <c r="BE505"/>
  <c r="BE544"/>
  <c r="BE549"/>
  <c r="BE562"/>
  <c r="BE587"/>
  <c r="BE592"/>
  <c r="BE655"/>
  <c r="BE656"/>
  <c r="BE751"/>
  <c r="BE752"/>
  <c r="BE786"/>
  <c r="BE790"/>
  <c r="BE794"/>
  <c r="BE800"/>
  <c r="BE816"/>
  <c r="BE824"/>
  <c r="BE830"/>
  <c r="BE842"/>
  <c r="BK583"/>
  <c r="J583"/>
  <c r="J100"/>
  <c i="3" r="BE136"/>
  <c r="BE142"/>
  <c r="BE156"/>
  <c r="BE199"/>
  <c r="BE203"/>
  <c r="BE212"/>
  <c r="BE228"/>
  <c r="BE236"/>
  <c r="BE242"/>
  <c r="BE271"/>
  <c r="BE278"/>
  <c r="BE337"/>
  <c r="BE345"/>
  <c r="BE356"/>
  <c r="BE364"/>
  <c r="BE369"/>
  <c r="BE374"/>
  <c r="BE388"/>
  <c i="4" r="BE136"/>
  <c r="BE231"/>
  <c r="BE235"/>
  <c r="BE238"/>
  <c r="BE256"/>
  <c r="BE272"/>
  <c r="BE288"/>
  <c r="BE289"/>
  <c r="BE290"/>
  <c r="BE359"/>
  <c r="BE392"/>
  <c r="BE394"/>
  <c i="5" r="BE142"/>
  <c r="BE175"/>
  <c r="BE199"/>
  <c r="BE203"/>
  <c r="BE240"/>
  <c r="BE243"/>
  <c r="BE247"/>
  <c r="BE270"/>
  <c r="BE293"/>
  <c r="BE306"/>
  <c r="BE310"/>
  <c r="BE338"/>
  <c r="BE363"/>
  <c i="6" r="BE142"/>
  <c r="BE146"/>
  <c r="BE172"/>
  <c i="7" r="BE703"/>
  <c r="BE708"/>
  <c i="8" r="BE445"/>
  <c r="BE458"/>
  <c i="9" r="BE467"/>
  <c r="BE469"/>
  <c r="BK495"/>
  <c r="J495"/>
  <c r="J109"/>
  <c i="10" r="BE144"/>
  <c r="BE323"/>
  <c r="BE424"/>
  <c r="BE468"/>
  <c r="BE477"/>
  <c r="BE485"/>
  <c r="BE498"/>
  <c i="11" r="BE175"/>
  <c r="BE298"/>
  <c r="BE303"/>
  <c r="BE334"/>
  <c r="BE339"/>
  <c r="BE343"/>
  <c r="BE348"/>
  <c r="BE377"/>
  <c r="BE422"/>
  <c r="BE454"/>
  <c r="BE470"/>
  <c r="BE472"/>
  <c r="BE483"/>
  <c r="BE494"/>
  <c r="BE529"/>
  <c r="BE541"/>
  <c r="BE611"/>
  <c r="BE640"/>
  <c r="BE659"/>
  <c r="BE662"/>
  <c i="12" r="BE130"/>
  <c r="BE134"/>
  <c r="BE135"/>
  <c r="BE136"/>
  <c r="BE138"/>
  <c r="BE140"/>
  <c r="BE143"/>
  <c r="BE150"/>
  <c r="BE166"/>
  <c r="BE167"/>
  <c r="BE178"/>
  <c r="BE185"/>
  <c r="BE189"/>
  <c r="BE192"/>
  <c r="BE194"/>
  <c r="BE202"/>
  <c r="BE206"/>
  <c i="13" r="BE130"/>
  <c r="BE133"/>
  <c r="BE148"/>
  <c r="BE150"/>
  <c i="14" r="BE127"/>
  <c r="BE148"/>
  <c r="BE151"/>
  <c r="BE152"/>
  <c r="BE156"/>
  <c r="BE158"/>
  <c r="BE160"/>
  <c i="15" r="BE125"/>
  <c r="BE131"/>
  <c r="BE132"/>
  <c i="16" r="BE144"/>
  <c i="17" r="E85"/>
  <c r="BE129"/>
  <c r="BE142"/>
  <c r="BE146"/>
  <c r="BE160"/>
  <c r="BE164"/>
  <c r="BE168"/>
  <c r="BE172"/>
  <c r="BE174"/>
  <c r="BE184"/>
  <c r="BE186"/>
  <c i="19" r="BE137"/>
  <c r="BE141"/>
  <c i="7" r="F40"/>
  <c i="1" r="BC103"/>
  <c i="19" r="F34"/>
  <c i="1" r="BA116"/>
  <c i="4" r="F38"/>
  <c i="1" r="BC98"/>
  <c i="7" r="F38"/>
  <c i="1" r="BA103"/>
  <c i="2" r="F34"/>
  <c i="1" r="BA95"/>
  <c i="6" r="F38"/>
  <c i="1" r="BC100"/>
  <c i="9" r="F38"/>
  <c i="1" r="BA106"/>
  <c i="13" r="F37"/>
  <c i="1" r="BD110"/>
  <c i="18" r="F35"/>
  <c i="1" r="BB115"/>
  <c i="12" r="J34"/>
  <c i="1" r="AW109"/>
  <c i="15" r="F34"/>
  <c i="1" r="BA112"/>
  <c i="3" r="F39"/>
  <c i="1" r="BD97"/>
  <c i="14" r="J34"/>
  <c i="1" r="AW111"/>
  <c i="7" r="J38"/>
  <c i="1" r="AW103"/>
  <c i="4" r="F37"/>
  <c i="1" r="BB98"/>
  <c i="4" r="J36"/>
  <c i="1" r="AW98"/>
  <c i="13" r="F35"/>
  <c i="1" r="BB110"/>
  <c i="15" r="F36"/>
  <c i="1" r="BC112"/>
  <c i="12" r="F36"/>
  <c i="1" r="BC109"/>
  <c i="18" r="J34"/>
  <c i="1" r="AW115"/>
  <c i="3" r="F38"/>
  <c i="1" r="BC97"/>
  <c i="2" r="F37"/>
  <c i="1" r="BD95"/>
  <c i="11" r="F37"/>
  <c i="1" r="BB108"/>
  <c i="16" r="F34"/>
  <c i="1" r="BA113"/>
  <c i="10" r="F40"/>
  <c i="1" r="BC107"/>
  <c i="16" r="F36"/>
  <c i="1" r="BC113"/>
  <c i="2" r="F36"/>
  <c i="1" r="BC95"/>
  <c i="17" r="J34"/>
  <c i="1" r="AW114"/>
  <c i="18" r="F37"/>
  <c i="1" r="BD115"/>
  <c i="14" r="F36"/>
  <c i="1" r="BC111"/>
  <c i="17" r="F35"/>
  <c i="1" r="BB114"/>
  <c i="13" r="J34"/>
  <c i="1" r="AW110"/>
  <c i="14" r="F35"/>
  <c i="1" r="BB111"/>
  <c i="19" r="F37"/>
  <c i="1" r="BD116"/>
  <c i="6" r="F37"/>
  <c i="1" r="BB100"/>
  <c i="17" r="F36"/>
  <c i="1" r="BC114"/>
  <c i="10" r="F41"/>
  <c i="1" r="BD107"/>
  <c i="14" r="F34"/>
  <c i="1" r="BA111"/>
  <c i="18" r="F36"/>
  <c i="1" r="BC115"/>
  <c i="6" r="F36"/>
  <c i="1" r="BA100"/>
  <c i="9" r="F39"/>
  <c i="1" r="BB106"/>
  <c i="5" r="J36"/>
  <c i="1" r="AW99"/>
  <c i="12" r="F37"/>
  <c i="1" r="BD109"/>
  <c i="15" r="J34"/>
  <c i="1" r="AW112"/>
  <c r="AS101"/>
  <c i="9" r="J38"/>
  <c i="1" r="AW106"/>
  <c i="3" r="F37"/>
  <c i="1" r="BB97"/>
  <c i="9" r="F41"/>
  <c i="1" r="BD106"/>
  <c i="5" r="F36"/>
  <c i="1" r="BA99"/>
  <c i="9" r="F40"/>
  <c i="1" r="BC106"/>
  <c i="14" r="F37"/>
  <c i="1" r="BD111"/>
  <c i="16" r="F35"/>
  <c i="1" r="BB113"/>
  <c i="3" r="J36"/>
  <c i="1" r="AW97"/>
  <c i="8" r="F38"/>
  <c i="1" r="BA104"/>
  <c i="10" r="F38"/>
  <c i="1" r="BA107"/>
  <c i="11" r="F38"/>
  <c i="1" r="BC108"/>
  <c i="4" r="F39"/>
  <c i="1" r="BD98"/>
  <c i="15" r="F35"/>
  <c i="1" r="BB112"/>
  <c i="7" r="F39"/>
  <c i="1" r="BB103"/>
  <c i="5" r="F39"/>
  <c i="1" r="BD99"/>
  <c i="19" r="F36"/>
  <c i="1" r="BC116"/>
  <c i="8" r="F40"/>
  <c i="1" r="BC104"/>
  <c i="12" r="F35"/>
  <c i="1" r="BB109"/>
  <c i="7" r="F41"/>
  <c i="1" r="BD103"/>
  <c i="3" r="F36"/>
  <c i="1" r="BA97"/>
  <c i="8" r="J38"/>
  <c i="1" r="AW104"/>
  <c i="2" r="F35"/>
  <c i="1" r="BB95"/>
  <c i="17" r="F37"/>
  <c i="1" r="BD114"/>
  <c i="13" r="F36"/>
  <c i="1" r="BC110"/>
  <c i="4" r="F36"/>
  <c i="1" r="BA98"/>
  <c i="18" r="F34"/>
  <c i="1" r="BA115"/>
  <c i="8" r="F41"/>
  <c i="1" r="BD104"/>
  <c i="13" r="F34"/>
  <c i="1" r="BA110"/>
  <c i="11" r="J36"/>
  <c i="1" r="AW108"/>
  <c i="16" r="J34"/>
  <c i="1" r="AW113"/>
  <c i="19" r="J34"/>
  <c i="1" r="AW116"/>
  <c i="10" r="J38"/>
  <c i="1" r="AW107"/>
  <c i="11" r="F36"/>
  <c i="1" r="BA108"/>
  <c i="6" r="F39"/>
  <c i="1" r="BD100"/>
  <c i="11" r="F39"/>
  <c i="1" r="BD108"/>
  <c i="5" r="F37"/>
  <c i="1" r="BB99"/>
  <c i="12" r="F34"/>
  <c i="1" r="BA109"/>
  <c i="5" r="F38"/>
  <c i="1" r="BC99"/>
  <c i="16" r="F37"/>
  <c i="1" r="BD113"/>
  <c i="19" r="F35"/>
  <c i="1" r="BB116"/>
  <c i="6" r="J36"/>
  <c i="1" r="AW100"/>
  <c i="8" r="F39"/>
  <c i="1" r="BB104"/>
  <c i="15" r="F37"/>
  <c i="1" r="BD112"/>
  <c i="2" r="J34"/>
  <c i="1" r="AW95"/>
  <c i="17" r="F34"/>
  <c i="1" r="BA114"/>
  <c i="19" l="1" r="T122"/>
  <c r="T121"/>
  <c i="14" r="R123"/>
  <c r="R122"/>
  <c i="11" r="R129"/>
  <c r="R128"/>
  <c i="2" r="R124"/>
  <c r="R123"/>
  <c i="13" r="BK155"/>
  <c r="J155"/>
  <c r="J103"/>
  <c i="17" r="P139"/>
  <c i="9" r="BK134"/>
  <c r="BK133"/>
  <c r="J133"/>
  <c r="J100"/>
  <c i="3" r="P134"/>
  <c r="P133"/>
  <c i="1" r="AU97"/>
  <c i="12" r="T125"/>
  <c i="4" r="T134"/>
  <c r="T133"/>
  <c i="19" r="R122"/>
  <c r="R121"/>
  <c i="4" r="R134"/>
  <c r="R133"/>
  <c i="15" r="R123"/>
  <c i="14" r="P153"/>
  <c r="P122"/>
  <c i="1" r="AU111"/>
  <c i="13" r="T155"/>
  <c i="11" r="T129"/>
  <c r="T128"/>
  <c i="15" r="R151"/>
  <c i="17" r="R139"/>
  <c r="R125"/>
  <c i="2" r="T124"/>
  <c r="T123"/>
  <c i="8" r="R134"/>
  <c r="R133"/>
  <c i="13" r="T125"/>
  <c r="P155"/>
  <c i="7" r="BK135"/>
  <c r="J135"/>
  <c r="J101"/>
  <c i="13" r="P134"/>
  <c i="12" r="T200"/>
  <c i="19" r="P122"/>
  <c r="P121"/>
  <c i="1" r="AU116"/>
  <c i="12" r="P125"/>
  <c r="P124"/>
  <c i="1" r="AU109"/>
  <c i="16" r="P138"/>
  <c i="9" r="R134"/>
  <c r="R133"/>
  <c i="6" r="R131"/>
  <c r="R130"/>
  <c i="5" r="T134"/>
  <c r="T133"/>
  <c i="8" r="T134"/>
  <c r="T133"/>
  <c i="6" r="BK131"/>
  <c r="J131"/>
  <c r="J99"/>
  <c i="3" r="R134"/>
  <c r="R133"/>
  <c i="6" r="P131"/>
  <c r="P130"/>
  <c i="1" r="AU100"/>
  <c i="3" r="BK372"/>
  <c r="J372"/>
  <c r="J109"/>
  <c i="9" r="P134"/>
  <c r="P133"/>
  <c i="1" r="AU106"/>
  <c i="16" r="T138"/>
  <c i="15" r="T151"/>
  <c r="T122"/>
  <c i="3" r="T134"/>
  <c r="T133"/>
  <c i="13" r="R134"/>
  <c r="R125"/>
  <c i="2" r="BK124"/>
  <c r="J124"/>
  <c r="J97"/>
  <c i="14" r="BK123"/>
  <c r="J123"/>
  <c r="J97"/>
  <c i="13" r="P125"/>
  <c i="1" r="AU110"/>
  <c i="10" r="P133"/>
  <c r="P132"/>
  <c i="1" r="AU107"/>
  <c i="18" r="BK121"/>
  <c r="J121"/>
  <c r="J97"/>
  <c i="4" r="P134"/>
  <c r="P133"/>
  <c i="1" r="AU98"/>
  <c i="12" r="R200"/>
  <c i="17" r="P126"/>
  <c r="P125"/>
  <c i="1" r="AU114"/>
  <c i="16" r="P121"/>
  <c i="1" r="AU113"/>
  <c i="12" r="R125"/>
  <c r="R124"/>
  <c i="16" r="T121"/>
  <c i="14" r="T123"/>
  <c r="T122"/>
  <c i="16" r="R121"/>
  <c i="17" r="T139"/>
  <c r="T125"/>
  <c i="10" r="R133"/>
  <c r="R132"/>
  <c i="11" r="BK129"/>
  <c r="BK128"/>
  <c r="J128"/>
  <c i="7" r="T135"/>
  <c r="T134"/>
  <c i="6" r="T131"/>
  <c r="T130"/>
  <c i="3" r="J373"/>
  <c r="J110"/>
  <c i="5" r="BK341"/>
  <c r="J341"/>
  <c r="J109"/>
  <c i="9" r="J135"/>
  <c r="J102"/>
  <c i="11" r="J130"/>
  <c r="J100"/>
  <c i="4" r="BK134"/>
  <c r="J134"/>
  <c r="J99"/>
  <c i="5" r="BK134"/>
  <c r="J134"/>
  <c r="J99"/>
  <c i="6" r="BK243"/>
  <c r="J243"/>
  <c r="J107"/>
  <c i="7" r="J136"/>
  <c r="J102"/>
  <c i="8" r="BK134"/>
  <c r="J134"/>
  <c r="J101"/>
  <c i="10" r="BK133"/>
  <c r="J133"/>
  <c r="J101"/>
  <c i="12" r="BK200"/>
  <c r="J200"/>
  <c r="J102"/>
  <c i="13" r="BK126"/>
  <c r="J126"/>
  <c r="J97"/>
  <c r="J156"/>
  <c r="J104"/>
  <c i="14" r="J124"/>
  <c r="J98"/>
  <c i="17" r="BK126"/>
  <c r="J126"/>
  <c r="J97"/>
  <c i="2" r="J125"/>
  <c r="J98"/>
  <c i="13" r="BK134"/>
  <c r="J134"/>
  <c r="J99"/>
  <c i="17" r="BK139"/>
  <c r="J139"/>
  <c r="J101"/>
  <c i="3" r="BK134"/>
  <c r="J134"/>
  <c r="J99"/>
  <c i="4" r="BK370"/>
  <c r="J370"/>
  <c r="J109"/>
  <c i="6" r="J132"/>
  <c r="J100"/>
  <c i="18" r="J122"/>
  <c r="J98"/>
  <c i="12" r="BK125"/>
  <c r="BK124"/>
  <c r="J124"/>
  <c i="14" r="BK153"/>
  <c r="J153"/>
  <c r="J100"/>
  <c i="15" r="BK151"/>
  <c r="J151"/>
  <c r="J100"/>
  <c i="16" r="J123"/>
  <c r="J98"/>
  <c r="BK138"/>
  <c r="J138"/>
  <c r="J99"/>
  <c i="15" r="BK123"/>
  <c r="J123"/>
  <c r="J97"/>
  <c i="16" r="BK121"/>
  <c r="J121"/>
  <c i="19" r="BK122"/>
  <c r="J122"/>
  <c r="J97"/>
  <c i="1" r="BD102"/>
  <c i="8" r="F37"/>
  <c i="1" r="AZ104"/>
  <c i="17" r="F33"/>
  <c i="1" r="AZ114"/>
  <c i="7" r="F37"/>
  <c i="1" r="AZ103"/>
  <c i="15" r="F33"/>
  <c i="1" r="AZ112"/>
  <c i="19" r="F33"/>
  <c i="1" r="AZ116"/>
  <c i="5" r="J35"/>
  <c i="1" r="AV99"/>
  <c r="AT99"/>
  <c i="16" r="J33"/>
  <c i="1" r="AV113"/>
  <c r="AT113"/>
  <c i="4" r="J35"/>
  <c i="1" r="AV98"/>
  <c r="AT98"/>
  <c i="11" r="J35"/>
  <c i="1" r="AV108"/>
  <c r="AT108"/>
  <c r="BC102"/>
  <c i="17" r="J33"/>
  <c i="1" r="AV114"/>
  <c r="AT114"/>
  <c r="BC96"/>
  <c r="AY96"/>
  <c r="BA102"/>
  <c r="AW102"/>
  <c i="6" r="F35"/>
  <c i="1" r="AZ100"/>
  <c i="18" r="F33"/>
  <c i="1" r="AZ115"/>
  <c r="BB102"/>
  <c r="AX102"/>
  <c i="4" r="F35"/>
  <c i="1" r="AZ98"/>
  <c r="BB96"/>
  <c r="AX96"/>
  <c i="7" r="J37"/>
  <c i="1" r="AV103"/>
  <c r="AT103"/>
  <c r="BD105"/>
  <c i="12" r="F33"/>
  <c i="1" r="AZ109"/>
  <c r="AS94"/>
  <c i="16" r="J30"/>
  <c i="1" r="AG113"/>
  <c r="AN113"/>
  <c r="AU102"/>
  <c i="3" r="F35"/>
  <c i="1" r="AZ97"/>
  <c i="13" r="F33"/>
  <c i="1" r="AZ110"/>
  <c i="15" r="J33"/>
  <c i="1" r="AV112"/>
  <c r="AT112"/>
  <c i="18" r="J33"/>
  <c i="1" r="AV115"/>
  <c r="AT115"/>
  <c r="BC105"/>
  <c r="AY105"/>
  <c i="8" r="J37"/>
  <c i="1" r="AV104"/>
  <c r="AT104"/>
  <c i="10" r="F37"/>
  <c i="1" r="AZ107"/>
  <c i="10" r="J37"/>
  <c i="1" r="AV107"/>
  <c r="AT107"/>
  <c i="19" r="J33"/>
  <c i="1" r="AV116"/>
  <c r="AT116"/>
  <c i="11" r="J32"/>
  <c i="1" r="AG108"/>
  <c r="AN108"/>
  <c i="12" r="J30"/>
  <c i="1" r="AG109"/>
  <c i="2" r="F33"/>
  <c i="1" r="AZ95"/>
  <c i="12" r="J33"/>
  <c i="1" r="AV109"/>
  <c r="AT109"/>
  <c i="5" r="F35"/>
  <c i="1" r="AZ99"/>
  <c i="11" r="F35"/>
  <c i="1" r="AZ108"/>
  <c i="2" r="J33"/>
  <c i="1" r="AV95"/>
  <c r="AT95"/>
  <c i="13" r="J33"/>
  <c i="1" r="AV110"/>
  <c r="AT110"/>
  <c i="16" r="F33"/>
  <c i="1" r="AZ113"/>
  <c i="6" r="J35"/>
  <c i="1" r="AV100"/>
  <c r="AT100"/>
  <c r="BD96"/>
  <c r="BA105"/>
  <c r="AW105"/>
  <c i="9" r="J37"/>
  <c i="1" r="AV106"/>
  <c r="AT106"/>
  <c i="14" r="F33"/>
  <c i="1" r="AZ111"/>
  <c i="14" r="J33"/>
  <c i="1" r="AV111"/>
  <c r="AT111"/>
  <c r="BA96"/>
  <c r="AW96"/>
  <c r="BB105"/>
  <c r="AX105"/>
  <c i="3" r="J35"/>
  <c i="1" r="AV97"/>
  <c r="AT97"/>
  <c i="9" r="F37"/>
  <c i="1" r="AZ106"/>
  <c i="12" l="1" r="T124"/>
  <c i="15" r="R122"/>
  <c i="12" r="J39"/>
  <c i="16" r="J39"/>
  <c i="11" r="J41"/>
  <c i="9" r="J134"/>
  <c r="J101"/>
  <c i="17" r="BK125"/>
  <c r="J125"/>
  <c r="J96"/>
  <c i="2" r="BK123"/>
  <c r="J123"/>
  <c r="J96"/>
  <c i="4" r="BK133"/>
  <c r="J133"/>
  <c i="5" r="BK133"/>
  <c r="J133"/>
  <c r="J98"/>
  <c i="6" r="BK130"/>
  <c r="J130"/>
  <c r="J98"/>
  <c i="7" r="BK134"/>
  <c r="J134"/>
  <c r="J100"/>
  <c i="10" r="BK132"/>
  <c r="J132"/>
  <c r="J100"/>
  <c i="11" r="J129"/>
  <c r="J99"/>
  <c i="13" r="BK125"/>
  <c r="J125"/>
  <c i="15" r="BK122"/>
  <c r="J122"/>
  <c r="J96"/>
  <c i="11" r="J98"/>
  <c i="12" r="J96"/>
  <c r="J125"/>
  <c r="J97"/>
  <c i="18" r="BK120"/>
  <c r="J120"/>
  <c r="J96"/>
  <c i="3" r="BK133"/>
  <c r="J133"/>
  <c i="8" r="BK133"/>
  <c r="J133"/>
  <c i="16" r="J96"/>
  <c i="14" r="BK122"/>
  <c r="J122"/>
  <c r="J96"/>
  <c i="19" r="BK121"/>
  <c r="J121"/>
  <c r="J96"/>
  <c i="1" r="BD101"/>
  <c r="BC101"/>
  <c r="AY101"/>
  <c r="AN109"/>
  <c r="AZ96"/>
  <c r="AV96"/>
  <c r="AT96"/>
  <c r="AZ102"/>
  <c r="AY102"/>
  <c i="13" r="J30"/>
  <c i="1" r="AG110"/>
  <c r="AN110"/>
  <c i="8" r="J34"/>
  <c i="1" r="AG104"/>
  <c r="AN104"/>
  <c i="3" r="J32"/>
  <c i="1" r="AG97"/>
  <c r="AN97"/>
  <c r="AZ105"/>
  <c r="AV105"/>
  <c r="AT105"/>
  <c r="AU96"/>
  <c r="BB101"/>
  <c r="AX101"/>
  <c i="4" r="J32"/>
  <c i="1" r="AG98"/>
  <c r="AN98"/>
  <c r="BA101"/>
  <c r="AW101"/>
  <c r="AU105"/>
  <c i="9" r="J34"/>
  <c i="1" r="AG106"/>
  <c r="AN106"/>
  <c i="3" l="1" r="J41"/>
  <c i="4" r="J98"/>
  <c i="8" r="J100"/>
  <c i="9" r="J43"/>
  <c i="13" r="J96"/>
  <c i="4" r="J41"/>
  <c i="8" r="J43"/>
  <c i="3" r="J98"/>
  <c i="13" r="J39"/>
  <c i="1" r="BA94"/>
  <c r="W30"/>
  <c r="BD94"/>
  <c r="W33"/>
  <c r="BC94"/>
  <c r="W32"/>
  <c r="BB94"/>
  <c r="AX94"/>
  <c r="AU101"/>
  <c r="AZ101"/>
  <c r="AV101"/>
  <c r="AT101"/>
  <c r="AU94"/>
  <c i="6" r="J32"/>
  <c i="1" r="AG100"/>
  <c r="AN100"/>
  <c i="10" r="J34"/>
  <c i="1" r="AG107"/>
  <c r="AN107"/>
  <c i="15" r="J30"/>
  <c i="1" r="AG112"/>
  <c r="AN112"/>
  <c i="7" r="J34"/>
  <c i="1" r="AG103"/>
  <c r="AN103"/>
  <c i="2" r="J30"/>
  <c i="1" r="AG95"/>
  <c r="AN95"/>
  <c i="18" r="J30"/>
  <c i="1" r="AG115"/>
  <c r="AN115"/>
  <c i="5" r="J32"/>
  <c i="1" r="AG99"/>
  <c r="AN99"/>
  <c i="14" r="J30"/>
  <c i="1" r="AG111"/>
  <c r="AN111"/>
  <c i="19" r="J30"/>
  <c i="1" r="AG116"/>
  <c r="AN116"/>
  <c i="17" r="J30"/>
  <c i="1" r="AG114"/>
  <c r="AN114"/>
  <c r="AV102"/>
  <c r="AT102"/>
  <c i="2" l="1" r="J39"/>
  <c i="17" r="J39"/>
  <c i="19" r="J39"/>
  <c i="5" r="J41"/>
  <c i="14" r="J39"/>
  <c i="18" r="J39"/>
  <c i="6" r="J41"/>
  <c i="7" r="J43"/>
  <c i="10" r="J43"/>
  <c i="15" r="J39"/>
  <c i="1" r="AZ94"/>
  <c r="AV94"/>
  <c r="AK29"/>
  <c r="AG96"/>
  <c r="AN96"/>
  <c r="AY94"/>
  <c r="W31"/>
  <c r="AW94"/>
  <c r="AK30"/>
  <c r="AG102"/>
  <c r="AN102"/>
  <c r="AG105"/>
  <c r="AN105"/>
  <c l="1" r="W29"/>
  <c r="AT94"/>
  <c r="AG101"/>
  <c r="AN101"/>
  <c l="1" r="AG94"/>
  <c r="AK26"/>
  <c r="AK35"/>
  <c l="1" r="AN94"/>
</calcChain>
</file>

<file path=xl/sharedStrings.xml><?xml version="1.0" encoding="utf-8"?>
<sst xmlns="http://schemas.openxmlformats.org/spreadsheetml/2006/main">
  <si>
    <t>Export Komplet</t>
  </si>
  <si>
    <t/>
  </si>
  <si>
    <t>2.0</t>
  </si>
  <si>
    <t>ZAMOK</t>
  </si>
  <si>
    <t>False</t>
  </si>
  <si>
    <t>{833b01de-fe93-4f96-9833-18648ddfa677}</t>
  </si>
  <si>
    <t>0,01</t>
  </si>
  <si>
    <t>21</t>
  </si>
  <si>
    <t>15</t>
  </si>
  <si>
    <t>REKAPITULACE STAVBY</t>
  </si>
  <si>
    <t xml:space="preserve">v ---  níže se nacházejí doplnkové a pomocné údaje k sestavám  --- v</t>
  </si>
  <si>
    <t>Návod na vyplnění</t>
  </si>
  <si>
    <t>0,001</t>
  </si>
  <si>
    <t>Kód:</t>
  </si>
  <si>
    <t>1</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</si>
  <si>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</si>
  <si>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</si>
  <si>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Strakonická - rozšíření, č. akce 999 170, Praha 5</t>
  </si>
  <si>
    <t>KSO:</t>
  </si>
  <si>
    <t>CC-CZ:</t>
  </si>
  <si>
    <t>Místo:</t>
  </si>
  <si>
    <t>ulice Strakonická</t>
  </si>
  <si>
    <t>Datum:</t>
  </si>
  <si>
    <t>10. 1. 2020</t>
  </si>
  <si>
    <t>Zadavatel:</t>
  </si>
  <si>
    <t>IČ:</t>
  </si>
  <si>
    <t>03447286</t>
  </si>
  <si>
    <t>Technická správa komunikací hl. m. Prahy a.s.</t>
  </si>
  <si>
    <t>DIČ:</t>
  </si>
  <si>
    <t>CZ03447286</t>
  </si>
  <si>
    <t>Uchazeč:</t>
  </si>
  <si>
    <t>Vyplň údaj</t>
  </si>
  <si>
    <t>Projektant:</t>
  </si>
  <si>
    <t>48592722</t>
  </si>
  <si>
    <t>DIPRO, spol s r.o.</t>
  </si>
  <si>
    <t>CZ48592722</t>
  </si>
  <si>
    <t>True</t>
  </si>
  <si>
    <t>Zpracovatel:</t>
  </si>
  <si>
    <t>05733171</t>
  </si>
  <si>
    <t>TMI Building s.r.o.</t>
  </si>
  <si>
    <t>CZ05733171</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</si>
  <si>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</si>
  <si>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</si>
  <si>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</si>
  <si>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</si>
  <si>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</si>
  <si>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</si>
  <si>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</si>
  <si>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</si>
  <si>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</si>
  <si>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</si>
  <si>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</si>
  <si>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</si>
  <si>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</si>
  <si>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</si>
  <si>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</si>
  <si>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</si>
  <si>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</si>
  <si>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</si>
  <si>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</si>
  <si>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</si>
  <si>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</si>
  <si>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</si>
  <si>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</si>
  <si>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</si>
  <si>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</si>
  <si>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</si>
  <si>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</si>
  <si>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</si>
  <si>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</si>
  <si>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</si>
  <si>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</si>
  <si>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</si>
  <si>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</si>
  <si>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</si>
  <si>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</si>
  <si>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</si>
  <si>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</si>
  <si>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</si>
  <si>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</si>
  <si>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</si>
  <si>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</si>
  <si>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</si>
  <si>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</si>
  <si>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</si>
  <si>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</si>
  <si>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</si>
  <si>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100</t>
  </si>
  <si>
    <t>Komunikace</t>
  </si>
  <si>
    <t>STA</t>
  </si>
  <si>
    <t>{ded8e631-579b-426b-81d7-a70982c30553}</t>
  </si>
  <si>
    <t>2</t>
  </si>
  <si>
    <t>SO 200</t>
  </si>
  <si>
    <t>Opěrné zdi</t>
  </si>
  <si>
    <t>{fda42442-ddd7-4a45-a518-954d09f7a567}</t>
  </si>
  <si>
    <t>SO 200.1</t>
  </si>
  <si>
    <t>Opěrná zeď č. 1</t>
  </si>
  <si>
    <t>Soupis</t>
  </si>
  <si>
    <t>{98270c23-b3f1-4ee8-9c3c-37edcefbfa0d}</t>
  </si>
  <si>
    <t>SO 200.2</t>
  </si>
  <si>
    <t>Opěrná zeď č. 2</t>
  </si>
  <si>
    <t>{72015d15-d7c5-4210-8d50-f137dd70cff1}</t>
  </si>
  <si>
    <t>SO 200.3</t>
  </si>
  <si>
    <t>Opěrná zeď č. 3</t>
  </si>
  <si>
    <t>{bc55fcf6-4c8b-422f-989f-4b00e4d3efbb}</t>
  </si>
  <si>
    <t>SO 200.4</t>
  </si>
  <si>
    <t>Ochranná zeď regulační stanice</t>
  </si>
  <si>
    <t>{8dd8afc5-58e6-4645-89d0-8d02ef67e394}</t>
  </si>
  <si>
    <t>SO 300</t>
  </si>
  <si>
    <t>Dešťová kanalizace</t>
  </si>
  <si>
    <t>{87419f8d-d08e-4b6d-816d-fb091b83859e}</t>
  </si>
  <si>
    <t>SO 311</t>
  </si>
  <si>
    <t>Dešťová kanalizace, km 0,06882 - 0,38650</t>
  </si>
  <si>
    <t>{8b241f62-cfbc-46f9-9bcb-490c3483bf3d}</t>
  </si>
  <si>
    <t>SO 311.1</t>
  </si>
  <si>
    <t>3</t>
  </si>
  <si>
    <t>{8e5c034a-85dc-4b9c-b104-17e54779ac9b}</t>
  </si>
  <si>
    <t>SO 311.2</t>
  </si>
  <si>
    <t>Nové přípojky UV napojené do DK1 včetně rušení stávajících</t>
  </si>
  <si>
    <t>{a43ef416-d210-400d-b104-bdc32c6a5bbf}</t>
  </si>
  <si>
    <t>SO 312</t>
  </si>
  <si>
    <t>Dešťová kanalizace, km 0,36850 - 0,78970</t>
  </si>
  <si>
    <t>{a25ea9f7-644b-4233-af5a-73dea0d6fb62}</t>
  </si>
  <si>
    <t>SO 312.1</t>
  </si>
  <si>
    <t>{874080ba-e8ac-4207-bd35-d2b0567a6c18}</t>
  </si>
  <si>
    <t>SO 312.2</t>
  </si>
  <si>
    <t>Nové přípojky UV napojené do DK2 včetně rušení stávajících</t>
  </si>
  <si>
    <t>{f4b95134-7c5f-4828-9a2a-60847461d602}</t>
  </si>
  <si>
    <t>SO 313</t>
  </si>
  <si>
    <t>Ostatní přípojky UV</t>
  </si>
  <si>
    <t>{65c9e263-0328-447e-a939-bbba3f437ebd}</t>
  </si>
  <si>
    <t>SO 410</t>
  </si>
  <si>
    <t>Přeložky PRE</t>
  </si>
  <si>
    <t>{9f168748-13ba-4f50-a039-43b48ed49ff0}</t>
  </si>
  <si>
    <t>SO 420</t>
  </si>
  <si>
    <t>Přeložky VO</t>
  </si>
  <si>
    <t>{dba8463c-f2b9-4190-89f3-7eae54a4ab88}</t>
  </si>
  <si>
    <t>SO 430</t>
  </si>
  <si>
    <t>Přeložky CETIN</t>
  </si>
  <si>
    <t>{105de55a-ae82-43f7-8a26-6e7bb2a8c33f}</t>
  </si>
  <si>
    <t>SO 432</t>
  </si>
  <si>
    <t>Přeložky SŽDC</t>
  </si>
  <si>
    <t>{80dc9f64-5547-4f26-a0c0-21545d8714a6}</t>
  </si>
  <si>
    <t>SO 440</t>
  </si>
  <si>
    <t>Přeložky TSK</t>
  </si>
  <si>
    <t>{723c2e48-c49d-426c-be02-110cf23337ff}</t>
  </si>
  <si>
    <t>SO 500</t>
  </si>
  <si>
    <t>Přeložka plynovodu STL</t>
  </si>
  <si>
    <t>{18ea7d64-db90-4a87-920f-0205b1db6c69}</t>
  </si>
  <si>
    <t>VRN</t>
  </si>
  <si>
    <t>Vedlejší rozpočtové náklady</t>
  </si>
  <si>
    <t>{066fecf4-29bf-4e6c-933b-dcce7f1f519e}</t>
  </si>
  <si>
    <t>ON</t>
  </si>
  <si>
    <t>Ostatní náklady</t>
  </si>
  <si>
    <t>{70f76d20-170c-48fb-b4a9-070b8cf9591e}</t>
  </si>
  <si>
    <t>Suť_živice</t>
  </si>
  <si>
    <t>Suť živice</t>
  </si>
  <si>
    <t>t</t>
  </si>
  <si>
    <t>11777,008</t>
  </si>
  <si>
    <t>Suť_beton</t>
  </si>
  <si>
    <t>Suť beton</t>
  </si>
  <si>
    <t>2326,2</t>
  </si>
  <si>
    <t>KRYCÍ LIST SOUPISU PRACÍ</t>
  </si>
  <si>
    <t>Suť_celkem</t>
  </si>
  <si>
    <t>Suť celkem</t>
  </si>
  <si>
    <t>17106,733</t>
  </si>
  <si>
    <t>Vozovka_bourání</t>
  </si>
  <si>
    <t>Vozovka bourání</t>
  </si>
  <si>
    <t>m2</t>
  </si>
  <si>
    <t>23420</t>
  </si>
  <si>
    <t>Kusový_materiál</t>
  </si>
  <si>
    <t>Kusový materiál</t>
  </si>
  <si>
    <t>50,269</t>
  </si>
  <si>
    <t>Bourání_přídlažba</t>
  </si>
  <si>
    <t>Bourání betonové přídlažby</t>
  </si>
  <si>
    <t>1365</t>
  </si>
  <si>
    <t>Objekt:</t>
  </si>
  <si>
    <t>Vytrhání_obrub_záhon</t>
  </si>
  <si>
    <t>Vytrhání záhonových obrub</t>
  </si>
  <si>
    <t>m</t>
  </si>
  <si>
    <t>1100</t>
  </si>
  <si>
    <t>SO 100 - Komunikace</t>
  </si>
  <si>
    <t>Vytrhání_obrub_kamen</t>
  </si>
  <si>
    <t>Vytrhání obrub kamenných</t>
  </si>
  <si>
    <t>2730</t>
  </si>
  <si>
    <t>Bourání_chodník</t>
  </si>
  <si>
    <t>Bourání chodníku živičného</t>
  </si>
  <si>
    <t>2500</t>
  </si>
  <si>
    <t>Písmena</t>
  </si>
  <si>
    <t>kus</t>
  </si>
  <si>
    <t>435</t>
  </si>
  <si>
    <t>Šipky</t>
  </si>
  <si>
    <t>24</t>
  </si>
  <si>
    <t>Řezání</t>
  </si>
  <si>
    <t>2840</t>
  </si>
  <si>
    <t>Zeleň</t>
  </si>
  <si>
    <t>2580</t>
  </si>
  <si>
    <t>Vegetační_dlažba</t>
  </si>
  <si>
    <t>Vegetační dlažba</t>
  </si>
  <si>
    <t>78</t>
  </si>
  <si>
    <t>Obruba_ABO</t>
  </si>
  <si>
    <t>Obruba ABO</t>
  </si>
  <si>
    <t>465</t>
  </si>
  <si>
    <t>Obruba_OP3</t>
  </si>
  <si>
    <t>Obrubník OP3</t>
  </si>
  <si>
    <t>2085</t>
  </si>
  <si>
    <t>Skládka_1_3</t>
  </si>
  <si>
    <t>Výkopek na skládku třída těžitelnosti 1-3</t>
  </si>
  <si>
    <t>m3</t>
  </si>
  <si>
    <t>2555,1</t>
  </si>
  <si>
    <t>Odkopávky</t>
  </si>
  <si>
    <t>3397</t>
  </si>
  <si>
    <t>Odkopávky_3</t>
  </si>
  <si>
    <t>Odkopávky třída těžitelnosti 3</t>
  </si>
  <si>
    <t>1019,1</t>
  </si>
  <si>
    <t>Odkopávky_4</t>
  </si>
  <si>
    <t>Odkopávky třída těžitelnosti 4</t>
  </si>
  <si>
    <t>2377,9</t>
  </si>
  <si>
    <t>Skládka_4_5</t>
  </si>
  <si>
    <t>Výkopek na skládku třída těžitelnosti 4-5</t>
  </si>
  <si>
    <t>Bourání_nestmel_vrs</t>
  </si>
  <si>
    <t>Bourání nestmelených vrstev</t>
  </si>
  <si>
    <t>2740</t>
  </si>
  <si>
    <t>REKAPITULACE ČLENĚNÍ SOUPISU PRACÍ</t>
  </si>
  <si>
    <t>Kód dílu - Popis</t>
  </si>
  <si>
    <t>Cena celkem [CZK]</t>
  </si>
  <si>
    <t>Náklady ze soupisu prací</t>
  </si>
  <si>
    <t>-1</t>
  </si>
  <si>
    <t>HSV - Práce a dodávky HSV</t>
  </si>
  <si>
    <t xml:space="preserve">    1 - Zemní práce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</si>
  <si>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</si>
  <si>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</si>
  <si>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</si>
  <si>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</si>
  <si>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</si>
  <si>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</si>
  <si>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</si>
  <si>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</si>
  <si>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</si>
  <si>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</si>
  <si>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</si>
  <si>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</si>
  <si>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</si>
  <si>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</si>
  <si>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</si>
  <si>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</si>
  <si>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</si>
  <si>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</si>
  <si>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</si>
  <si>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</si>
  <si>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</si>
  <si>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</si>
  <si>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</si>
  <si>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111209111</t>
  </si>
  <si>
    <t xml:space="preserve">Spálení proutí, klestu z prořezávek a odstraněných křovin  pro jakoukoliv dřevinu</t>
  </si>
  <si>
    <t>CS ÚRS 2020 01</t>
  </si>
  <si>
    <t>4</t>
  </si>
  <si>
    <t>1525004736</t>
  </si>
  <si>
    <t>111211101</t>
  </si>
  <si>
    <t>Odstranění křovin a stromů s odstraněním kořenů ručně průměru kmene do 100 mm jakékoliv plochy v rovině nebo ve svahu o sklonu do 1:5</t>
  </si>
  <si>
    <t>-2005271512</t>
  </si>
  <si>
    <t>PSC</t>
  </si>
  <si>
    <t xml:space="preserve">Poznámka k souboru cen:_x000d_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</si>
  <si>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</si>
  <si>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"Nadlimitní keřové skupiny" 200,000</t>
  </si>
  <si>
    <t>Součet</t>
  </si>
  <si>
    <t>112151316</t>
  </si>
  <si>
    <t>Pokácení stromu postupné bez spouštění částí kmene a koruny o průměru na řezné ploše pařezu přes 600 do 700 mm</t>
  </si>
  <si>
    <t>-2037917695</t>
  </si>
  <si>
    <t xml:space="preserve">Poznámka k souboru cen:_x000d_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t>
  </si>
  <si>
    <t>112151317</t>
  </si>
  <si>
    <t>Pokácení stromu postupné bez spouštění částí kmene a koruny o průměru na řezné ploše pařezu přes 700 do 800 mm</t>
  </si>
  <si>
    <t>-228755911</t>
  </si>
  <si>
    <t>5</t>
  </si>
  <si>
    <t>112151318</t>
  </si>
  <si>
    <t>Pokácení stromu postupné bez spouštění částí kmene a koruny o průměru na řezné ploše pařezu přes 800 do 900 mm</t>
  </si>
  <si>
    <t>1492145015</t>
  </si>
  <si>
    <t>6</t>
  </si>
  <si>
    <t>112151319</t>
  </si>
  <si>
    <t>Pokácení stromu postupné bez spouštění částí kmene a koruny o průměru na řezné ploše pařezu přes 900 do 1000 mm</t>
  </si>
  <si>
    <t>-1974753502</t>
  </si>
  <si>
    <t>7</t>
  </si>
  <si>
    <t>112151320</t>
  </si>
  <si>
    <t>Pokácení stromu postupné bez spouštění částí kmene a koruny o průměru na řezné ploše pařezu přes 1000 do 1100 mm</t>
  </si>
  <si>
    <t>-472259496</t>
  </si>
  <si>
    <t>8</t>
  </si>
  <si>
    <t>112151321</t>
  </si>
  <si>
    <t>Pokácení stromu postupné bez spouštění částí kmene a koruny o průměru na řezné ploše pařezu přes 1100 do 1200 mm</t>
  </si>
  <si>
    <t>1589741210</t>
  </si>
  <si>
    <t>9</t>
  </si>
  <si>
    <t>112151322</t>
  </si>
  <si>
    <t>Pokácení stromu postupné bez spouštění částí kmene a koruny o průměru na řezné ploše pařezu přes 1200 do 1300 mm</t>
  </si>
  <si>
    <t>-190209965</t>
  </si>
  <si>
    <t>10</t>
  </si>
  <si>
    <t>112151323</t>
  </si>
  <si>
    <t>Pokácení stromu postupné bez spouštění částí kmene a koruny o průměru na řezné ploše pařezu přes 1300 do 1400 mm</t>
  </si>
  <si>
    <t>-120822443</t>
  </si>
  <si>
    <t>11</t>
  </si>
  <si>
    <t>112151325R</t>
  </si>
  <si>
    <t>Pokácení stromu postupné bez spouštění částí kmene a koruny o průměru na řezné ploše pařezu přes 1500 mm</t>
  </si>
  <si>
    <t>1083746172</t>
  </si>
  <si>
    <t>12</t>
  </si>
  <si>
    <t>112251103</t>
  </si>
  <si>
    <t>Odstranění pařezů strojně s jejich vykopáním, vytrháním nebo odstřelením průměru přes 500 do 700 mm</t>
  </si>
  <si>
    <t>-2053729603</t>
  </si>
  <si>
    <t xml:space="preserve">Poznámka k souboru cen:_x000d_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</si>
  <si>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13</t>
  </si>
  <si>
    <t>112251104</t>
  </si>
  <si>
    <t>Odstranění pařezů strojně s jejich vykopáním, vytrháním nebo odstřelením průměru přes 700 do 900 mm</t>
  </si>
  <si>
    <t>1132040888</t>
  </si>
  <si>
    <t>14</t>
  </si>
  <si>
    <t>112251105</t>
  </si>
  <si>
    <t>Odstranění pařezů strojně s jejich vykopáním, vytrháním nebo odstřelením průměru přes 900 do 1100 mm</t>
  </si>
  <si>
    <t>424437446</t>
  </si>
  <si>
    <t>112251107</t>
  </si>
  <si>
    <t>Odstranění pařezů strojně s jejich vykopáním, vytrháním nebo odstřelením průměru přes 1100 do 1300 mm</t>
  </si>
  <si>
    <t>-1146945232</t>
  </si>
  <si>
    <t>16</t>
  </si>
  <si>
    <t>112251108</t>
  </si>
  <si>
    <t>Odstranění pařezů strojně s jejich vykopáním, vytrháním nebo odstřelením průměru přes 1300 do 1500 mm</t>
  </si>
  <si>
    <t>1197558645</t>
  </si>
  <si>
    <t>17</t>
  </si>
  <si>
    <t>112251109R</t>
  </si>
  <si>
    <t>Odstranění pařezů strojně s jejich vykopáním, vytrháním nebo odstřelením průměru přes 1500 mm</t>
  </si>
  <si>
    <t>-1458965185</t>
  </si>
  <si>
    <t>18</t>
  </si>
  <si>
    <t>113106161</t>
  </si>
  <si>
    <t>Rozebrání dlažeb a dílců vozovek a ploch s přemístěním hmot na skládku na vzdálenost do 3 m nebo s naložením na dopravní prostředek, s jakoukoliv výplní spár ručně z drobných kostek nebo odseků s ložem z kameniva</t>
  </si>
  <si>
    <t>797278640</t>
  </si>
  <si>
    <t xml:space="preserve">Poznámka k souboru cen:_x000d_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</si>
  <si>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"Bourání dlažeb z kamenných kostek drobných - odměřeno ze situace" 160,000</t>
  </si>
  <si>
    <t>19</t>
  </si>
  <si>
    <t>113106242</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</si>
  <si>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cementovou maltou</t>
  </si>
  <si>
    <t>1438630926</t>
  </si>
  <si>
    <t>"Rozebrání stávající betonové přídlažby - odměřeno ze situace" 1365,000</t>
  </si>
  <si>
    <t>20</t>
  </si>
  <si>
    <t>113107124</t>
  </si>
  <si>
    <t>Odstranění podkladů nebo krytů ručně s přemístěním hmot na skládku na vzdálenost do 3 m nebo s naložením na dopravní prostředek z kameniva hrubého drceného, o tl. vrstvy přes 300 do 400 mm</t>
  </si>
  <si>
    <t>1483595002</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</si>
  <si>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</si>
  <si>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"Bourání ruční nestemelných vrstev - 10%" Bourání_nestmel_vrs*0,10</t>
  </si>
  <si>
    <t>113107130</t>
  </si>
  <si>
    <t>Odstranění podkladů nebo krytů ručně s přemístěním hmot na skládku na vzdálenost do 3 m nebo s naložením na dopravní prostředek z betonu prostého, o tl. vrstvy do 100 mm</t>
  </si>
  <si>
    <t>-46729950</t>
  </si>
  <si>
    <t>Stávající podkladní betonové vrstvy tl. 60mm</t>
  </si>
  <si>
    <t>"Ruční dobourání - 10% z celkové plochy" Bourání_chodník*0,10</t>
  </si>
  <si>
    <t>22</t>
  </si>
  <si>
    <t>113107141</t>
  </si>
  <si>
    <t>Odstranění podkladů nebo krytů ručně s přemístěním hmot na skládku na vzdálenost do 3 m nebo s naložením na dopravní prostředek živičných, o tl. vrstvy do 50 mm</t>
  </si>
  <si>
    <t>-1149360662</t>
  </si>
  <si>
    <t>Stávající živičné vrstvy tl. 40mm</t>
  </si>
  <si>
    <t>23</t>
  </si>
  <si>
    <t>113107143</t>
  </si>
  <si>
    <t>Odstranění podkladů nebo krytů ručně s přemístěním hmot na skládku na vzdálenost do 3 m nebo s naložením na dopravní prostředek živičných, o tl. vrstvy přes 100 do 150 mm</t>
  </si>
  <si>
    <t>-1155319619</t>
  </si>
  <si>
    <t>Stávající živičné vrstvy tl. 130mm</t>
  </si>
  <si>
    <t>"Ruční dobourání - 10% z celkové plochy" Vozovka_bourání*0,10</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</si>
  <si>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</si>
  <si>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</si>
  <si>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-2019751959</t>
  </si>
  <si>
    <t>"Bourání dlažeb z kamenných kostek drobných - odměřeno ze situace" 200,000</t>
  </si>
  <si>
    <t>25</t>
  </si>
  <si>
    <t>113107222</t>
  </si>
  <si>
    <t>Odstranění podkladů nebo krytů strojně plochy jednotlivě přes 200 m2 s přemístěním hmot na skládku na vzdálenost do 20 m nebo s naložením na dopravní prostředek z kameniva hrubého drceného, o tl. vrstvy přes 100 do 200 mm</t>
  </si>
  <si>
    <t>-28121573</t>
  </si>
  <si>
    <t>Stávající nestmelené vrstvy tl. 150mm</t>
  </si>
  <si>
    <t>"Strojní bourání " Bourání_chodník</t>
  </si>
  <si>
    <t>26</t>
  </si>
  <si>
    <t>113107224</t>
  </si>
  <si>
    <t>Odstranění podkladů nebo krytů strojně plochy jednotlivě přes 200 m2 s přemístěním hmot na skládku na vzdálenost do 20 m nebo s naložením na dopravní prostředek z kameniva hrubého drceného, o tl. vrstvy přes 300 do 400 mm</t>
  </si>
  <si>
    <t>910925105</t>
  </si>
  <si>
    <t>"Bourání stávající nestmelené vrstvy - odměřeno ze situace" 2740,000</t>
  </si>
  <si>
    <t>"Bourání strojní nestemelných vrstev - 90%" Bourání_nestmel_vrs*0,90</t>
  </si>
  <si>
    <t>27</t>
  </si>
  <si>
    <t>113107230</t>
  </si>
  <si>
    <t>Odstranění podkladů nebo krytů strojně plochy jednotlivě přes 200 m2 s přemístěním hmot na skládku na vzdálenost do 20 m nebo s naložením na dopravní prostředek z betonu prostého, o tl. vrstvy do 100 mm</t>
  </si>
  <si>
    <t>-1035949970</t>
  </si>
  <si>
    <t>"Strojní bourání - 90% z celkové plochy" Bourání_chodník*0,90</t>
  </si>
  <si>
    <t>28</t>
  </si>
  <si>
    <t>113107231</t>
  </si>
  <si>
    <t>Odstranění podkladů nebo krytů strojně plochy jednotlivě přes 200 m2 s přemístěním hmot na skládku na vzdálenost do 20 m nebo s naložením na dopravní prostředek z betonu prostého, o tl. vrstvy přes 100 do 150 mm</t>
  </si>
  <si>
    <t>-1023059420</t>
  </si>
  <si>
    <t>"Bourání stmelené vrstvy pro osazení geomříže - odměřeno ze situace" 2740,000</t>
  </si>
  <si>
    <t>29</t>
  </si>
  <si>
    <t>113107241</t>
  </si>
  <si>
    <t>Odstranění podkladů nebo krytů strojně plochy jednotlivě přes 200 m2 s přemístěním hmot na skládku na vzdálenost do 20 m nebo s naložením na dopravní prostředek živičných, o tl. vrstvy do 50 mm</t>
  </si>
  <si>
    <t>1481108143</t>
  </si>
  <si>
    <t>"Bourání stávajícího živičné chodníku - odměřeno ze situace" 2500</t>
  </si>
  <si>
    <t>30</t>
  </si>
  <si>
    <t>113154465</t>
  </si>
  <si>
    <t xml:space="preserve">Frézování živičného podkladu nebo krytu  s naložením na dopravní prostředek plochy přes 10 000 m2 s překážkami v trase pruhu šířky do 2 m, tloušťky vrstvy 200 mm</t>
  </si>
  <si>
    <t>-386137696</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</si>
  <si>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</si>
  <si>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"Bourání stávající živičné vozovky - odměřeno ze situace" 23420</t>
  </si>
  <si>
    <t>"Frézování - 90% z celkové plochy" Vozovka_bourání*0,90</t>
  </si>
  <si>
    <t>31</t>
  </si>
  <si>
    <t>113201112</t>
  </si>
  <si>
    <t xml:space="preserve">Vytrhání obrub  s vybouráním lože, s přemístěním hmot na skládku na vzdálenost do 3 m nebo s naložením na dopravní prostředek silničních ležatých</t>
  </si>
  <si>
    <t>2062227122</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</si>
  <si>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</si>
  <si>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"Vytrhání stávajících kamenný obrub - odměřeno ze situace" 2730,000</t>
  </si>
  <si>
    <t>32</t>
  </si>
  <si>
    <t>113204111</t>
  </si>
  <si>
    <t xml:space="preserve">Vytrhání obrub  s vybouráním lože, s přemístěním hmot na skládku na vzdálenost do 3 m nebo s naložením na dopravní prostředek záhonových</t>
  </si>
  <si>
    <t>1851749591</t>
  </si>
  <si>
    <t>"Vytrhání stávajících záhonových obrub - odměřeno ze situace" 1100,000</t>
  </si>
  <si>
    <t>33</t>
  </si>
  <si>
    <t>121151123</t>
  </si>
  <si>
    <t>Sejmutí ornice strojně při souvislé ploše přes 500 m2, tl. vrstvy do 200 mm</t>
  </si>
  <si>
    <t>-1774820284</t>
  </si>
  <si>
    <t xml:space="preserve">Poznámka k souboru cen:_x000d_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</si>
  <si>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"Sejmutí ornice - odměřeno ze situace" 7680,000</t>
  </si>
  <si>
    <t>34</t>
  </si>
  <si>
    <t>122257204</t>
  </si>
  <si>
    <t>Odkopávky a prokopávky nezapažené pro silnice a dálnice strojně v omezeném prostoru v hornině třídy těžitelnosti I přes 100 m3</t>
  </si>
  <si>
    <t>631548910</t>
  </si>
  <si>
    <t xml:space="preserve">Poznámka k souboru cen:_x000d_
1. Ceny jsou určeny pro vykopávky: a) příkopů pro silnice, dálnice a to i tehdy, jsou-li vykopávky příkopů prováděny samostatně, b) v zemnících na suchu, jestliže tyto zemníky přímo souvisejí s odkopávkami nebo prokopávkami pro spodní stavbu silnic a dálnic. 2. V cenách jsou započteny i náklady na přemístění výkopku v příčných profilech na vzdálenost do 15 m nebo naložení na dopravní prostředek. </t>
  </si>
  <si>
    <t>35</t>
  </si>
  <si>
    <t>122457204</t>
  </si>
  <si>
    <t>Odkopávky a prokopávky nezapažené pro silnice a dálnice strojně v omezeném prostoru v hornině třídy těžitelnosti II přes 100 m3</t>
  </si>
  <si>
    <t>-642990749</t>
  </si>
  <si>
    <t>36</t>
  </si>
  <si>
    <t>129001101</t>
  </si>
  <si>
    <t>Příplatek k cenám vykopávek za ztížení vykopávky v blízkosti podzemního vedení nebo výbušnin v horninách jakékoliv třídy</t>
  </si>
  <si>
    <t>-1051395198</t>
  </si>
  <si>
    <t xml:space="preserve">Poznámka k souboru cen:_x000d_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v němž je nutno při vykopávce postupovat opatrně, větší prostor, platí cena pro celý objem výkopku v tomto prostoru. - není v projektu uvedena, avšak která podle projektu nebo podle sdělení investora jsou pravděpodobně ve výkopišti uložena, se rovná objemu výkopu, která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</si>
  <si>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"Odkopávky - odměřeno ze situace" 7680*0,400</t>
  </si>
  <si>
    <t>"Odkopávky dotčené stavbou v okolí dotčených částí - předpoklad" 325</t>
  </si>
  <si>
    <t>"Odkopávky třída těžitelnosti 3 - 30%" Odkopávky*0,30</t>
  </si>
  <si>
    <t>"Odkopávky třída těžitelnosti 4 - 70%" Odkopávky*0,70</t>
  </si>
  <si>
    <t>Odkopávky*0,50</t>
  </si>
  <si>
    <t>37</t>
  </si>
  <si>
    <t>162201403</t>
  </si>
  <si>
    <t>Vodorovné přemístění větví, kmenů nebo pařezů s naložením, složením a dopravou do 1000 m větví stromů listnatých, průměru kmene přes 500 do 700 mm</t>
  </si>
  <si>
    <t>-96124729</t>
  </si>
  <si>
    <t xml:space="preserve">Poznámka k souboru cen:_x000d_
1. Průměr kmene i pařezu se měří v místě řezu. 2. Měrná jednotka kus je 1 strom. </t>
  </si>
  <si>
    <t>38</t>
  </si>
  <si>
    <t>162201404</t>
  </si>
  <si>
    <t>Vodorovné přemístění větví, kmenů nebo pařezů s naložením, složením a dopravou do 1000 m větví stromů listnatých, průměru kmene přes 700 do 900 mm</t>
  </si>
  <si>
    <t>-979515522</t>
  </si>
  <si>
    <t>39</t>
  </si>
  <si>
    <t>162201413</t>
  </si>
  <si>
    <t>Vodorovné přemístění větví, kmenů nebo pařezů s naložením, složením a dopravou do 1000 m kmenů stromů listnatých, průměru přes 500 do 700 mm</t>
  </si>
  <si>
    <t>353727274</t>
  </si>
  <si>
    <t>40</t>
  </si>
  <si>
    <t>162201414</t>
  </si>
  <si>
    <t>Vodorovné přemístění větví, kmenů nebo pařezů s naložením, složením a dopravou do 1000 m kmenů stromů listnatých, průměru přes 700 do 900 mm</t>
  </si>
  <si>
    <t>1839966765</t>
  </si>
  <si>
    <t>41</t>
  </si>
  <si>
    <t>162201423</t>
  </si>
  <si>
    <t>Vodorovné přemístění větví, kmenů nebo pařezů s naložením, složením a dopravou do 1000 m pařezů kmenů, průměru přes 500 do 700 mm</t>
  </si>
  <si>
    <t>444439106</t>
  </si>
  <si>
    <t>42</t>
  </si>
  <si>
    <t>162201424</t>
  </si>
  <si>
    <t>Vodorovné přemístění větví, kmenů nebo pařezů s naložením, složením a dopravou do 1000 m pařezů kmenů, průměru přes 700 do 900 mm</t>
  </si>
  <si>
    <t>2098452432</t>
  </si>
  <si>
    <t>43</t>
  </si>
  <si>
    <t>162201500</t>
  </si>
  <si>
    <t>Vodorovné přemístění větví, kmenů nebo pařezů s naložením, složením a dopravou do 1000 m větví stromů listnatých, průměru kmene přes 900 do 1100 mm</t>
  </si>
  <si>
    <t>-1494175356</t>
  </si>
  <si>
    <t>44</t>
  </si>
  <si>
    <t>162201501</t>
  </si>
  <si>
    <t>Vodorovné přemístění větví, kmenů nebo pařezů s naložením, složením a dopravou do 1000 m větví stromů listnatých, průměru kmene přes 1100 do 1300 mm</t>
  </si>
  <si>
    <t>-682756966</t>
  </si>
  <si>
    <t>45</t>
  </si>
  <si>
    <t>162201502</t>
  </si>
  <si>
    <t>Vodorovné přemístění větví, kmenů nebo pařezů s naložením, složením a dopravou do 1000 m větví stromů listnatých, průměru kmene přes 1300 do 1500 mm</t>
  </si>
  <si>
    <t>-719487687</t>
  </si>
  <si>
    <t>46</t>
  </si>
  <si>
    <t>162201503R</t>
  </si>
  <si>
    <t>Vodorovné přemístění větví, kmenů nebo pařezů s naložením, složením a dopravou do 1000 m větví stromů listnatých, průměru kmene přes 1500 mm</t>
  </si>
  <si>
    <t>1587045657</t>
  </si>
  <si>
    <t>47</t>
  </si>
  <si>
    <t>162201510</t>
  </si>
  <si>
    <t>Vodorovné přemístění větví, kmenů nebo pařezů s naložením, složením a dopravou do 1000 m kmenů stromů listnatých, průměru přes 900 do 1100 mm</t>
  </si>
  <si>
    <t>-115854151</t>
  </si>
  <si>
    <t>48</t>
  </si>
  <si>
    <t>162201511</t>
  </si>
  <si>
    <t>Vodorovné přemístění větví, kmenů nebo pařezů s naložením, složením a dopravou do 1000 m kmenů stromů listnatých, průměru přes 1100 do 1300 mm</t>
  </si>
  <si>
    <t>1593123791</t>
  </si>
  <si>
    <t>49</t>
  </si>
  <si>
    <t>162201512</t>
  </si>
  <si>
    <t>Vodorovné přemístění větví, kmenů nebo pařezů s naložením, složením a dopravou do 1000 m kmenů stromů listnatých, průměru přes 1300 do 1500 mm</t>
  </si>
  <si>
    <t>1748108782</t>
  </si>
  <si>
    <t>50</t>
  </si>
  <si>
    <t>162201513R</t>
  </si>
  <si>
    <t>Vodorovné přemístění větví, kmenů nebo pařezů s naložením, složením a dopravou do 1000 m kmenů stromů listnatých, průměru přes 1500 mm</t>
  </si>
  <si>
    <t>1609993252</t>
  </si>
  <si>
    <t>51</t>
  </si>
  <si>
    <t>162201520</t>
  </si>
  <si>
    <t>Vodorovné přemístění větví, kmenů nebo pařezů s naložením, složením a dopravou do 1000 m pařezů kmenů, průměru přes 900 do 1100 mm</t>
  </si>
  <si>
    <t>-847012867</t>
  </si>
  <si>
    <t>52</t>
  </si>
  <si>
    <t>162201521</t>
  </si>
  <si>
    <t>Vodorovné přemístění větví, kmenů nebo pařezů s naložením, složením a dopravou do 1000 m pařezů kmenů, průměru přes 1100 do 1300 mm</t>
  </si>
  <si>
    <t>-1479938762</t>
  </si>
  <si>
    <t>53</t>
  </si>
  <si>
    <t>162201522</t>
  </si>
  <si>
    <t>Vodorovné přemístění větví, kmenů nebo pařezů s naložením, složením a dopravou do 1000 m pařezů kmenů, průměru přes 1300 do 1500 mm</t>
  </si>
  <si>
    <t>489442990</t>
  </si>
  <si>
    <t>54</t>
  </si>
  <si>
    <t>162201523R</t>
  </si>
  <si>
    <t>Vodorovné přemístění větví, kmenů nebo pařezů s naložením, složením a dopravou do 1000 m pařezů kmenů, průměru přes 1500 mm</t>
  </si>
  <si>
    <t>1335179246</t>
  </si>
  <si>
    <t>55</t>
  </si>
  <si>
    <t>162301933</t>
  </si>
  <si>
    <t>Vodorovné přemístění větví, kmenů nebo pařezů s naložením, složením a dopravou Příplatek k cenám za každých dalších i započatých 1000 m přes 1000 m větví stromů listnatých, průměru kmene přes 500 do 700 mm</t>
  </si>
  <si>
    <t>-861454408</t>
  </si>
  <si>
    <t>"Skládka ve vzdálenosti 15km" 1*14</t>
  </si>
  <si>
    <t>56</t>
  </si>
  <si>
    <t>162301934</t>
  </si>
  <si>
    <t>Vodorovné přemístění větví, kmenů nebo pařezů s naložením, složením a dopravou Příplatek k cenám za každých dalších i započatých 1000 m přes 1000 m větví stromů listnatých, průměru kmene přes 700 do 900 mm</t>
  </si>
  <si>
    <t>256305944</t>
  </si>
  <si>
    <t>"Skládka ve vzdálenosti 15km" 6*14</t>
  </si>
  <si>
    <t>57</t>
  </si>
  <si>
    <t>162301935</t>
  </si>
  <si>
    <t>Vodorovné přemístění větví, kmenů nebo pařezů s naložením, složením a dopravou Příplatek k cenám za každých dalších i započatých 1000 m přes 1000 m větví stromů listnatých, průměru kmene přes 900 do 1100 mm</t>
  </si>
  <si>
    <t>-1848753403</t>
  </si>
  <si>
    <t>"Skládka ve vzdálenosti 15km" 7*14</t>
  </si>
  <si>
    <t>58</t>
  </si>
  <si>
    <t>162301936</t>
  </si>
  <si>
    <t>Vodorovné přemístění větví, kmenů nebo pařezů s naložením, složením a dopravou Příplatek k cenám za každých dalších i započatých 1000 m přes 1000 m větví stromů listnatých, průměru kmene přes 1100 do 1300 mm</t>
  </si>
  <si>
    <t>-2105453645</t>
  </si>
  <si>
    <t>"Skládka ve vzdálenosti 15km" 3*14</t>
  </si>
  <si>
    <t>59</t>
  </si>
  <si>
    <t>162301937</t>
  </si>
  <si>
    <t>Vodorovné přemístění větví, kmenů nebo pařezů s naložením, složením a dopravou Příplatek k cenám za každých dalších i započatých 1000 m přes 1000 m větví stromů listnatých, průměru kmene přes 1300 do 1500 mm</t>
  </si>
  <si>
    <t>826671574</t>
  </si>
  <si>
    <t>60</t>
  </si>
  <si>
    <t>162301938R</t>
  </si>
  <si>
    <t>Vodorovné přemístění větví, kmenů nebo pařezů s naložením, složením a dopravou Příplatek k cenám za každých dalších i započatých 1000 m přes 1000 m větví stromů listnatých, průměru kmene přes 1500 mm</t>
  </si>
  <si>
    <t>-487782716</t>
  </si>
  <si>
    <t>"Skládka ve vzdálenosti 15km" 16*14</t>
  </si>
  <si>
    <t>61</t>
  </si>
  <si>
    <t>162301953</t>
  </si>
  <si>
    <t>Vodorovné přemístění větví, kmenů nebo pařezů s naložením, složením a dopravou Příplatek k cenám za každých dalších i započatých 1000 m přes 1000 m kmenů stromů listnatých, o průměru přes 500 do 700 mm</t>
  </si>
  <si>
    <t>1091612373</t>
  </si>
  <si>
    <t>62</t>
  </si>
  <si>
    <t>162301954</t>
  </si>
  <si>
    <t>Vodorovné přemístění větví, kmenů nebo pařezů s naložením, složením a dopravou Příplatek k cenám za každých dalších i započatých 1000 m přes 1000 m kmenů stromů listnatých, o průměru přes 700 do 900 mm</t>
  </si>
  <si>
    <t>936969002</t>
  </si>
  <si>
    <t>63</t>
  </si>
  <si>
    <t>162301955</t>
  </si>
  <si>
    <t>Vodorovné přemístění větví, kmenů nebo pařezů s naložením, složením a dopravou Příplatek k cenám za každých dalších i započatých 1000 m přes 1000 m kmenů stromů listnatých, o průměru přes 900 do 1100 mm</t>
  </si>
  <si>
    <t>1294111494</t>
  </si>
  <si>
    <t>64</t>
  </si>
  <si>
    <t>162301956</t>
  </si>
  <si>
    <t>Vodorovné přemístění větví, kmenů nebo pařezů s naložením, složením a dopravou Příplatek k cenám za každých dalších i započatých 1000 m přes 1000 m kmenů stromů listnatých, o průměru přes 1100 do 1300 mm</t>
  </si>
  <si>
    <t>1124662815</t>
  </si>
  <si>
    <t>65</t>
  </si>
  <si>
    <t>162301957</t>
  </si>
  <si>
    <t>Vodorovné přemístění větví, kmenů nebo pařezů s naložením, složením a dopravou Příplatek k cenám za každých dalších i započatých 1000 m přes 1000 m kmenů stromů listnatých, o průměru přes 1300 do 1500 mm</t>
  </si>
  <si>
    <t>767510762</t>
  </si>
  <si>
    <t>66</t>
  </si>
  <si>
    <t>162301958R</t>
  </si>
  <si>
    <t>Vodorovné přemístění větví, kmenů nebo pařezů s naložením, složením a dopravou Příplatek k cenám za každých dalších i započatých 1000 m přes 1000 m kmenů stromů listnatých, o průměru přes 1500 mm</t>
  </si>
  <si>
    <t>1732099109</t>
  </si>
  <si>
    <t>67</t>
  </si>
  <si>
    <t>162301973</t>
  </si>
  <si>
    <t>Vodorovné přemístění větví, kmenů nebo pařezů s naložením, složením a dopravou Příplatek k cenám za každých dalších i započatých 1000 m přes 1000 m pařezů kmenů, průměru přes 500 do 700 mm</t>
  </si>
  <si>
    <t>-1795199823</t>
  </si>
  <si>
    <t>68</t>
  </si>
  <si>
    <t>162301974</t>
  </si>
  <si>
    <t>Vodorovné přemístění větví, kmenů nebo pařezů s naložením, složením a dopravou Příplatek k cenám za každých dalších i započatých 1000 m přes 1000 m pařezů kmenů, průměru přes 700 do 900 mm</t>
  </si>
  <si>
    <t>-731834589</t>
  </si>
  <si>
    <t>69</t>
  </si>
  <si>
    <t>162301975</t>
  </si>
  <si>
    <t>Vodorovné přemístění větví, kmenů nebo pařezů s naložením, složením a dopravou Příplatek k cenám za každých dalších i započatých 1000 m přes 1000 m pařezů kmenů, průměru přes 900 do 1100 mm</t>
  </si>
  <si>
    <t>1207107908</t>
  </si>
  <si>
    <t>70</t>
  </si>
  <si>
    <t>162301976</t>
  </si>
  <si>
    <t>Vodorovné přemístění větví, kmenů nebo pařezů s naložením, složením a dopravou Příplatek k cenám za každých dalších i započatých 1000 m přes 1000 m pařezů kmenů, průměru přes 1100 do 1300 mm</t>
  </si>
  <si>
    <t>1742553471</t>
  </si>
  <si>
    <t>71</t>
  </si>
  <si>
    <t>162301977</t>
  </si>
  <si>
    <t>Vodorovné přemístění větví, kmenů nebo pařezů s naložením, složením a dopravou Příplatek k cenám za každých dalších i započatých 1000 m přes 1000 m pařezů kmenů, průměru přes 1300 do 1500 mm</t>
  </si>
  <si>
    <t>-1001624731</t>
  </si>
  <si>
    <t>72</t>
  </si>
  <si>
    <t>162301978R</t>
  </si>
  <si>
    <t>Vodorovné přemístění větví, kmenů nebo pařezů s naložením, složením a dopravou Příplatek k cenám za každých dalších i započatých 1000 m přes 1000 m pařezů kmenů, průměru přes 1500 mm</t>
  </si>
  <si>
    <t>-2079685198</t>
  </si>
  <si>
    <t>73</t>
  </si>
  <si>
    <t>162451106</t>
  </si>
  <si>
    <t>Vodorovné přemístění výkopku nebo sypaniny po suchu na obvyklém dopravním prostředku, bez naložení výkopku, avšak se složením bez rozhrnutí z horniny třídy těžitelnosti I skupiny 1 až 3 na vzdálenost přes 1 500 do 2 000 m</t>
  </si>
  <si>
    <t>-1317780970</t>
  </si>
  <si>
    <t xml:space="preserve">Poznámka k souboru cen:_x000d_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</si>
  <si>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Odvoz ornice na mezideponii</t>
  </si>
  <si>
    <t>"Sejmutí ornice - odměřeno ze situace" 7680,000*0,200</t>
  </si>
  <si>
    <t>Odvoz odkopávek na mezideponii</t>
  </si>
  <si>
    <t>74</t>
  </si>
  <si>
    <t>162451126</t>
  </si>
  <si>
    <t>Vodorovné přemístění výkopku nebo sypaniny po suchu na obvyklém dopravním prostředku, bez naložení výkopku, avšak se složením bez rozhrnutí z horniny třídy těžitelnosti II na vzdálenost skupiny 4 a 5 na vzdálenost přes 1 500 do 2 000 m</t>
  </si>
  <si>
    <t>1573366419</t>
  </si>
  <si>
    <t>75</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</si>
  <si>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</si>
  <si>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</si>
  <si>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1914541490</t>
  </si>
  <si>
    <t>76</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</si>
  <si>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</si>
  <si>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</si>
  <si>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-1554738555</t>
  </si>
  <si>
    <t>Skládka ve vzdálenosti 15km</t>
  </si>
  <si>
    <t>Skládka_1_3*5</t>
  </si>
  <si>
    <t>77</t>
  </si>
  <si>
    <t>162751137</t>
  </si>
  <si>
    <t>Vodorovné přemístění výkopku nebo sypaniny po suchu na obvyklém dopravním prostředku, bez naložení výkopku, avšak se složením bez rozhrnutí z horniny třídy těžitelnosti II na vzdálenost skupiny 4 a 5 na vzdálenost přes 9 000 do 10 000 m</t>
  </si>
  <si>
    <t>-100162827</t>
  </si>
  <si>
    <t>162751139</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</si>
  <si>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započatých 1 000 m</t>
  </si>
  <si>
    <t>-2141771185</t>
  </si>
  <si>
    <t>Skládka_4_5*5</t>
  </si>
  <si>
    <t>79</t>
  </si>
  <si>
    <t>167151111</t>
  </si>
  <si>
    <t>Nakládání, skládání a překládání neulehlého výkopku nebo sypaniny strojně nakládání, množství přes 100 m3, z hornin třídy těžitelnosti I, skupiny 1 až 3</t>
  </si>
  <si>
    <t>2096040797</t>
  </si>
  <si>
    <t xml:space="preserve">Poznámka k souboru cen:_x000d_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</si>
  <si>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Naložení výkopku po sejmutí ornice</t>
  </si>
  <si>
    <t>Naložení výkopku na mezideponii</t>
  </si>
  <si>
    <t>Naložení výkopu z odkopávek na mezideponii</t>
  </si>
  <si>
    <t>80</t>
  </si>
  <si>
    <t>167151112</t>
  </si>
  <si>
    <t>Nakládání, skládání a překládání neulehlého výkopku nebo sypaniny strojně nakládání, množství přes 100 m3, z hornin třídy těžitelnosti II, skpiny 4 a 5</t>
  </si>
  <si>
    <t>665808348</t>
  </si>
  <si>
    <t>81</t>
  </si>
  <si>
    <t>171201231</t>
  </si>
  <si>
    <t>Poplatek za uložení stavebního odpadu na recyklační skládce (skládkovné) zeminy a kamení zatříděného do Katalogu odpadů pod kódem 17 05 04</t>
  </si>
  <si>
    <t>628879535</t>
  </si>
  <si>
    <t>P</t>
  </si>
  <si>
    <t>Poznámka k položce:_x000d_
Cena v místě obvyklá.</t>
  </si>
  <si>
    <t>Skládka_1_3*1,85</t>
  </si>
  <si>
    <t>Skládka_4_5*1,85</t>
  </si>
  <si>
    <t>82</t>
  </si>
  <si>
    <t>171251201</t>
  </si>
  <si>
    <t>Uložení sypaniny na skládky nebo meziskládky bez hutnění s upravením uložené sypaniny do předepsaného tvaru</t>
  </si>
  <si>
    <t>405683983</t>
  </si>
  <si>
    <t xml:space="preserve">Poznámka k souboru cen:_x000d_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</si>
  <si>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83</t>
  </si>
  <si>
    <t>180405111</t>
  </si>
  <si>
    <t>Založení trávníků ve vegetačních dlaždicích nebo prefabrikátech výsevem semene v rovině nebo na svahu do 1:5</t>
  </si>
  <si>
    <t>75915442</t>
  </si>
  <si>
    <t xml:space="preserve">Poznámka k souboru cen:_x000d_
1. Ceny lze použít pro založení trávníku ve všech typech vegetačních tvárnic. 2. V cenách jsou započteny i náklady pokosení, naložení a odvoz odpadu do 20 km se složením. 3. V cenách nejsou započteny náklady na: a) přípravu půdy, b) travní semeno a substrát, tyto náklady se oceňují ve specifikaci, c) vypletí a zalévání; tyto práce se oceňují cenami části C02 souborů cen 185 80-42 Vypletí a 185 80-43 Zalití rostlin vodou, d) konstrukci podloží a dodání zatravňovacích prefabrikátů, e) uložení odpadu na skládce. </t>
  </si>
  <si>
    <t>84</t>
  </si>
  <si>
    <t>M</t>
  </si>
  <si>
    <t>00572410</t>
  </si>
  <si>
    <t>osivo směs travní parková</t>
  </si>
  <si>
    <t>kg</t>
  </si>
  <si>
    <t>1519747127</t>
  </si>
  <si>
    <t>Vegetační_dlažba*0,015</t>
  </si>
  <si>
    <t>85</t>
  </si>
  <si>
    <t>181152302</t>
  </si>
  <si>
    <t>Úprava pláně na stavbách silnic a dálnic strojně v zářezech mimo skalních se zhutněním</t>
  </si>
  <si>
    <t>1721595013</t>
  </si>
  <si>
    <t xml:space="preserve">Poznámka k souboru cen:_x000d_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</si>
  <si>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"Konstrukce živičného chodníku - odměřeno ze situace" 2500</t>
  </si>
  <si>
    <t>"Konstrukce asfaltové vozovky - odměřeno ze situace" 7560</t>
  </si>
  <si>
    <t>"Vegetační dlažba v okolí ORL" Vegetační_dlažba</t>
  </si>
  <si>
    <t>86</t>
  </si>
  <si>
    <t>181252301</t>
  </si>
  <si>
    <t>Úprava pláně na stavbách silnic a dálnic strojně na násypech bez zhutnění</t>
  </si>
  <si>
    <t>790152292</t>
  </si>
  <si>
    <t>87</t>
  </si>
  <si>
    <t>181311103</t>
  </si>
  <si>
    <t>Rozprostření a urovnání ornice v rovině nebo ve svahu sklonu do 1:5 ručně při souvislé ploše, tl. vrstvy do 200 mm</t>
  </si>
  <si>
    <t>-1098583096</t>
  </si>
  <si>
    <t xml:space="preserve">Poznámka k souboru cen:_x000d_
1. V ceně jsou započteny i náklady na případné nutné přemístění hromad nebo dočasných skládek na místo spotřeby ze vzdálenosti do 3 m. 2. V ceně nejsou započteny náklady na získání ornice. </t>
  </si>
  <si>
    <t>"Zeleň - odměřeno ze situace" 2580,000</t>
  </si>
  <si>
    <t>88</t>
  </si>
  <si>
    <t>10364101</t>
  </si>
  <si>
    <t xml:space="preserve">zemina pro terénní úpravy -  ornice</t>
  </si>
  <si>
    <t>-1675639008</t>
  </si>
  <si>
    <t>Zeleň*0,200*1,85</t>
  </si>
  <si>
    <t>89</t>
  </si>
  <si>
    <t>181451131</t>
  </si>
  <si>
    <t>Založení trávníku na půdě předem připravené plochy přes 1000 m2 výsevem včetně utažení parkového v rovině nebo na svahu do 1:5</t>
  </si>
  <si>
    <t>-1642356568</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</si>
  <si>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</si>
  <si>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90</t>
  </si>
  <si>
    <t>-1480681632</t>
  </si>
  <si>
    <t>2580*0,015 'Přepočtené koeficientem množství</t>
  </si>
  <si>
    <t>91</t>
  </si>
  <si>
    <t>182313101</t>
  </si>
  <si>
    <t>Vyplnění otvorů ornicí v mřížovinových nebo vylehčených tvárnicích nebo panelech pro jakýkoliv tvar a velikost otvorů</t>
  </si>
  <si>
    <t>-1674624767</t>
  </si>
  <si>
    <t xml:space="preserve">Poznámka k souboru cen:_x000d_
1. V cenách nejsou započteny náklady na dodání ornice; práce spojené s dodáním ornice se oceňují příslušnými cenami. 2. Množství měrných jednotek se určí v m2 plochy zpevněné panely nebo tvárnicemi. </t>
  </si>
  <si>
    <t>92</t>
  </si>
  <si>
    <t>183101315</t>
  </si>
  <si>
    <t>Hloubení jamek pro vysazování rostlin v zemině tř.1 až 4 s výměnou půdy z 100% v rovině nebo na svahu do 1:5, objemu přes 0,125 do 0,40 m3</t>
  </si>
  <si>
    <t>-1608089669</t>
  </si>
  <si>
    <t xml:space="preserve">Poznámka k souboru cen:_x000d_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</si>
  <si>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93</t>
  </si>
  <si>
    <t>183101321</t>
  </si>
  <si>
    <t>Hloubení jamek pro vysazování rostlin v zemině tř.1 až 4 s výměnou půdy z 100% v rovině nebo na svahu do 1:5, objemu přes 0,40 do 1,00 m3</t>
  </si>
  <si>
    <t>170545756</t>
  </si>
  <si>
    <t>94</t>
  </si>
  <si>
    <t>10371547R</t>
  </si>
  <si>
    <t>substrát organicko minerální</t>
  </si>
  <si>
    <t>1905798733</t>
  </si>
  <si>
    <t>95</t>
  </si>
  <si>
    <t>10364195R</t>
  </si>
  <si>
    <t>substrát minerální</t>
  </si>
  <si>
    <t>383515718</t>
  </si>
  <si>
    <t>96</t>
  </si>
  <si>
    <t>183403153</t>
  </si>
  <si>
    <t xml:space="preserve">Obdělání půdy  hrabáním v rovině nebo na svahu do 1:5</t>
  </si>
  <si>
    <t>1867307008</t>
  </si>
  <si>
    <t xml:space="preserve">Poznámka k souboru cen:_x000d_
1. Každé opakované obdělání půdy se oceňuje samostatně. 2. Ceny -3114 a -3115 lze použít i pro obdělání půdy aktivními branami. </t>
  </si>
  <si>
    <t>97</t>
  </si>
  <si>
    <t>184102116</t>
  </si>
  <si>
    <t xml:space="preserve">Výsadba dřeviny s balem do předem vyhloubené jamky se zalitím  v rovině nebo na svahu do 1:5, při průměru balu přes 600 do 800 mm</t>
  </si>
  <si>
    <t>1181965847</t>
  </si>
  <si>
    <t xml:space="preserve">Poznámka k souboru cen:_x000d_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</si>
  <si>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98</t>
  </si>
  <si>
    <t>25445780R</t>
  </si>
  <si>
    <t>Acer campestre - Javor Babyka ok 12-14 cm</t>
  </si>
  <si>
    <t>617084247</t>
  </si>
  <si>
    <t>99</t>
  </si>
  <si>
    <t>25445781R</t>
  </si>
  <si>
    <t>Cerasus avium - Třešeň ptačí ok 12-14 cm</t>
  </si>
  <si>
    <t>1793301753</t>
  </si>
  <si>
    <t>100</t>
  </si>
  <si>
    <t>25445782R</t>
  </si>
  <si>
    <t>Padus avium - Střemcha obecná ok 12-14 cm</t>
  </si>
  <si>
    <t>949067509</t>
  </si>
  <si>
    <t>101</t>
  </si>
  <si>
    <t>25445783R</t>
  </si>
  <si>
    <t>Quercus robur - Dub letní ok 12-14 cm</t>
  </si>
  <si>
    <t>-1875440597</t>
  </si>
  <si>
    <t>102</t>
  </si>
  <si>
    <t>25445784R</t>
  </si>
  <si>
    <t>Tilia cordata - Lípa malolistá ok 12-14 cm</t>
  </si>
  <si>
    <t>-1236840380</t>
  </si>
  <si>
    <t>103</t>
  </si>
  <si>
    <t>25445785R</t>
  </si>
  <si>
    <t>Ulmus laevis - Jilm vaz ok 12-14 cm</t>
  </si>
  <si>
    <t>-132549708</t>
  </si>
  <si>
    <t>104</t>
  </si>
  <si>
    <t>184102211</t>
  </si>
  <si>
    <t xml:space="preserve">Výsadba keře bez balu do předem vyhloubené jamky se zalitím  v rovině nebo na svahu do 1:5 výšky do 1 m v terénu</t>
  </si>
  <si>
    <t>-1735411629</t>
  </si>
  <si>
    <t xml:space="preserve">Poznámka k souboru cen:_x000d_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</si>
  <si>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105</t>
  </si>
  <si>
    <t>25445786R</t>
  </si>
  <si>
    <t>Euonymus europaeus - Brslen evropský v 60-100 cm</t>
  </si>
  <si>
    <t>-180971821</t>
  </si>
  <si>
    <t>106</t>
  </si>
  <si>
    <t>25445787R</t>
  </si>
  <si>
    <t>Ligustrum vulgare - Ptačí zob obecný v 60-100 cm</t>
  </si>
  <si>
    <t>-1468746194</t>
  </si>
  <si>
    <t>107</t>
  </si>
  <si>
    <t>25445788R</t>
  </si>
  <si>
    <t>Ribes alpinum - Meruzalka alpská v 60-80 cm</t>
  </si>
  <si>
    <t>-257540163</t>
  </si>
  <si>
    <t>108</t>
  </si>
  <si>
    <t>25445789R</t>
  </si>
  <si>
    <t>Swida sanquinea - Svída krvavá v 60-100 cm</t>
  </si>
  <si>
    <t>833688973</t>
  </si>
  <si>
    <t>109</t>
  </si>
  <si>
    <t>184215211</t>
  </si>
  <si>
    <t>Ukotvení dřeviny podzemním kotvením do volné zeminy tř. 1 až 4, obvodu kmene do 250 mm</t>
  </si>
  <si>
    <t>1697404680</t>
  </si>
  <si>
    <t xml:space="preserve">Poznámka k souboru cen:_x000d_
1. V cenách jsou započteny i náklady na ochranu proti poškození kmene v místě vzepření. 2. V cenách nejsou započteny náklady na kotevní a vyvazovací prvky. </t>
  </si>
  <si>
    <t>110</t>
  </si>
  <si>
    <t>085332650R</t>
  </si>
  <si>
    <t xml:space="preserve">systém kotvení stromu pouze ze zemní bal ve volné půdě </t>
  </si>
  <si>
    <t>-721169757</t>
  </si>
  <si>
    <t>Poznámka k položce:_x000d_
Set - pomocí tří textilních popruhů, upevněných v půdě kotvami z "černého železa" a jedním popruhem s ráčnovým napínákem._x000d_
Například typ KOTVOS KSB-Z2-set.</t>
  </si>
  <si>
    <t>111</t>
  </si>
  <si>
    <t>085332762R</t>
  </si>
  <si>
    <t>drcené keramické kamenivo frakce 2-8 (drcený liapor)</t>
  </si>
  <si>
    <t>-731382694</t>
  </si>
  <si>
    <t>"Spodní vrstva" 2*2*0,20*66</t>
  </si>
  <si>
    <t>"Výplň liadrainu" 0,01*1*4*66</t>
  </si>
  <si>
    <t>112</t>
  </si>
  <si>
    <t>085332781R</t>
  </si>
  <si>
    <t>závlahová sonda - perforovaná hadice průměr 80 mm, koncová zátka zaklapávací</t>
  </si>
  <si>
    <t>-1580249556</t>
  </si>
  <si>
    <t xml:space="preserve">Poznámka k položce:_x000d_
2,5 m/strom_x000d_
</t>
  </si>
  <si>
    <t>113</t>
  </si>
  <si>
    <t>085332782R</t>
  </si>
  <si>
    <t>koncová zátka zaklapávací průměr 80mm</t>
  </si>
  <si>
    <t>1519476163</t>
  </si>
  <si>
    <t>Poznámka k položce:_x000d_
Například typ Greenmax.</t>
  </si>
  <si>
    <t>114</t>
  </si>
  <si>
    <t>184215311</t>
  </si>
  <si>
    <t>Ukotvení dřeviny nadzemním kotvením za kmen pomocí textilních popruhů a ocelových lanek do volné zeminy tř. 1 až 4, obvodu kmene do 250 mm</t>
  </si>
  <si>
    <t>1939639076</t>
  </si>
  <si>
    <t xml:space="preserve">Poznámka k souboru cen:_x000d_
1. V cenách jsou započteny i náklady na ochranu proti poškození kmene v místě vzepření. 2. V cenách nejsou započteny náklady na kotvící a vyvazovací prvky. </t>
  </si>
  <si>
    <t>115</t>
  </si>
  <si>
    <t>227351427R</t>
  </si>
  <si>
    <t>vázací popruh šíře 20mm</t>
  </si>
  <si>
    <t>-889730293</t>
  </si>
  <si>
    <t>116</t>
  </si>
  <si>
    <t>184501141</t>
  </si>
  <si>
    <t>Zhotovení obalu kmene z rákosové nebo kokosové rohože v rovině nebo na svahu do 1:5</t>
  </si>
  <si>
    <t>-107414633</t>
  </si>
  <si>
    <t xml:space="preserve">Poznámka k souboru cen:_x000d_
1. V cenách nejsou započteny náklady na dodání rohože tyto náklady se oceňují ve specifikaci. </t>
  </si>
  <si>
    <t>0,30*0,300*66</t>
  </si>
  <si>
    <t>117</t>
  </si>
  <si>
    <t>285036229R</t>
  </si>
  <si>
    <t>rákosová rohož, výška min. 1800mm</t>
  </si>
  <si>
    <t>-1887670395</t>
  </si>
  <si>
    <t>Poznámka k položce:_x000d_
0,3m/strom</t>
  </si>
  <si>
    <t>118</t>
  </si>
  <si>
    <t>184801121</t>
  </si>
  <si>
    <t xml:space="preserve">Ošetření vysazených dřevin  solitérních v rovině nebo na svahu do 1:5</t>
  </si>
  <si>
    <t>-675323533</t>
  </si>
  <si>
    <t xml:space="preserve">Poznámka k souboru cen:_x000d_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</si>
  <si>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"Řez stromů - povýsadbová péče" 66</t>
  </si>
  <si>
    <t>119</t>
  </si>
  <si>
    <t>184802111</t>
  </si>
  <si>
    <t xml:space="preserve">Chemické odplevelení půdy před založením kultury, trávníku nebo zpevněných ploch  o výměře jednotlivě přes 20 m2 v rovině nebo na svahu do 1:5 postřikem na široko</t>
  </si>
  <si>
    <t>-1627430550</t>
  </si>
  <si>
    <t xml:space="preserve">Poznámka k souboru cen:_x000d_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</si>
  <si>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120</t>
  </si>
  <si>
    <t>184802611</t>
  </si>
  <si>
    <t xml:space="preserve">Chemické odplevelení po založení kultury  v rovině nebo na svahu do 1:5 postřikem na široko</t>
  </si>
  <si>
    <t>-1661594742</t>
  </si>
  <si>
    <t xml:space="preserve">Poznámka k souboru cen:_x000d_
1. Ceny -2613, -2617, -2623, -2627, -2633, -2637, -2643 a -2647 jsou určeny pro odplevelení ploch o ploše do 10 m2 jednotlivě, nebo pro odstranění hnízd plevelů o ploše do 20 m2 jednotlivě vzdálených od sebe nejméně 5 m. 2. Ceny nelze použít pro chemické odplevelení trávníku; tyto práce se oceňují cenami části A02 souboru cen 184 80-2 . Chemické odplevelení před založením kultury. 3. V cenách -2611 až -2614, -2621 až -2624, -2631 až –2634 a -2641 až -2644 jsou započteny i náklady na dovoz vody do 10 km. 4. V cenách o sklonu svahu přes 1:1 jsou uvažovány podmínky pro svahy běžně schůdné; bez použití lezeckých technik. V případě použití lezeckých technik se tyto náklady oceňují individuálně. </t>
  </si>
  <si>
    <t>121</t>
  </si>
  <si>
    <t>184818231R</t>
  </si>
  <si>
    <t>Ochrana kmene bedněním před poškozením stavebním provozem zřízení včetně odstranění výšky bednění do 2 m průměru kmene do 900 mm půdorys 2,5x2,5m</t>
  </si>
  <si>
    <t>2101865188</t>
  </si>
  <si>
    <t>2,5*4*2,0*20</t>
  </si>
  <si>
    <t>122</t>
  </si>
  <si>
    <t>184852322</t>
  </si>
  <si>
    <t>Řez stromů prováděný lezeckou technikou výchovný (S-RV) alejové stromy, výšky přes 4 do 6 m</t>
  </si>
  <si>
    <t>-799603810</t>
  </si>
  <si>
    <t xml:space="preserve">Poznámka k souboru cen:_x000d_
1. V cenách jsou započteny i náklady na rozřezání větví a jejich přemístění na hromady na vzdálenost do 20 m. 2. V cenách nejsou započteny náklady na: a) dendrologický průzkum. Tyto náklady se oceňují cenami souboru cen 183 91-11.. - Dendrologický průzkum stromu, b) tahové zkoušky. Tyto náklady se oceňují cenami souboru cen 184 81-11.. - Přístrojové metody hodnocení stavu stromu, c) bezpečnostní vazby. Tyto náklady se oceňují cenami souboru cen 184 81-83.. - Instalace bezpečnostních vazeb pro zajištění koruny stromu, d) skládku rozřezaných větví. 3. Plocha koruny se určí jako součin ideálního průmětu koruny stromu a jeho výšky. Ideální průměr stromu je součet nejkratší a nejdelší vzdálenosti svislého obrysu koruny od kmene. 4. Plocha koruny příplatku se určí z procentního podílu překážky k prostoru vymezenému okapovou linií stromu. Za překážky se považuje např. svah přes 1:2 nebo různé stavby a komunikace zasahující do okapové linie stromu. 5. Příplatek k ceně dle plochy koruny stromu se započítává za každých započatých 25 % překážky v půdorysném průmětu stromu vymezeném okapovou linií stromu. Celkový příplatek může činit maximálně čtyřnásobek uvedené ceny. 6. Za překážky jsou považovány objekty jako např. komunikace, svah 1:2, stavební objekty apod. 7. Měrnou jednotkou kus se u řezu rozumí jeden strom. </t>
  </si>
  <si>
    <t>123</t>
  </si>
  <si>
    <t>184911161</t>
  </si>
  <si>
    <t>Mulčování záhonů kačírkem nebo drceným kamenivem tloušťky mulče přes 50 do 100 mm v rovině nebo na svahu do 1:5</t>
  </si>
  <si>
    <t>-950337566</t>
  </si>
  <si>
    <t xml:space="preserve">Poznámka k souboru cen:_x000d_
1. V cenách jsou započteny i náklady na naložení odpadu na dopravní prostředek, odvoz do 20 km a složení odpadu. 2. V cenách nejsou započteny náklady na: a) uložení odpadu na skládku, b) mulč v podobě kačírku nebo drceného kameniva, tento se oceňuje ve specifikaci. 3. Ceny jsou určeny pro zpracování materiálem o frakci do 63 mm. Nad velikost této frakce se práce oceňuje individuálně. </t>
  </si>
  <si>
    <t>50,000</t>
  </si>
  <si>
    <t>124</t>
  </si>
  <si>
    <t>58343872</t>
  </si>
  <si>
    <t>kamenivo drcené hrubé frakce 8/16</t>
  </si>
  <si>
    <t>2104905967</t>
  </si>
  <si>
    <t>8,55</t>
  </si>
  <si>
    <t>125</t>
  </si>
  <si>
    <t>184952366R</t>
  </si>
  <si>
    <t>Protikořenová bariéra včetně instalace do výšky 300mm</t>
  </si>
  <si>
    <t>543058716</t>
  </si>
  <si>
    <t>Poznámka k položce:_x000d_
Například typ DeepRoot.</t>
  </si>
  <si>
    <t>126</t>
  </si>
  <si>
    <t>281635217R</t>
  </si>
  <si>
    <t>hydrogel pro použití do půdy</t>
  </si>
  <si>
    <t>1048553953</t>
  </si>
  <si>
    <t>Poznámka k položce:_x000d_
3 kg/m3</t>
  </si>
  <si>
    <t>127</t>
  </si>
  <si>
    <t>185802114</t>
  </si>
  <si>
    <t xml:space="preserve">Hnojení půdy nebo trávníku  v rovině nebo na svahu do 1:5 umělým hnojivem s rozdělením k jednotlivým rostlinám</t>
  </si>
  <si>
    <t>1804262059</t>
  </si>
  <si>
    <t xml:space="preserve">Poznámka k souboru cen:_x000d_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</si>
  <si>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128</t>
  </si>
  <si>
    <t>205306572R</t>
  </si>
  <si>
    <t>tabletové hnojivo typu Silvamix s pozvolným uvolňováním</t>
  </si>
  <si>
    <t>2049875534</t>
  </si>
  <si>
    <t>Komunikace pozemní</t>
  </si>
  <si>
    <t>129</t>
  </si>
  <si>
    <t>564851111</t>
  </si>
  <si>
    <t xml:space="preserve">Podklad ze štěrkodrti ŠD  s rozprostřením a zhutněním, po zhutnění tl. 150 mm</t>
  </si>
  <si>
    <t>1947030669</t>
  </si>
  <si>
    <t>"Konstrukce živičného chodníku - odměřeno ze situace" 2100</t>
  </si>
  <si>
    <t>"Konstrukce asfaltové vozovky - odměřeno ze situace" 9834</t>
  </si>
  <si>
    <t>130</t>
  </si>
  <si>
    <t>564962111</t>
  </si>
  <si>
    <t xml:space="preserve">Podklad z mechanicky zpevněného kameniva MZK (minerální beton)  s rozprostřením a s hutněním, po zhutnění tl. 200 mm</t>
  </si>
  <si>
    <t>2068839168</t>
  </si>
  <si>
    <t xml:space="preserve">Poznámka k souboru cen:_x000d_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</si>
  <si>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"Konstrukce asfaltové vozovky - odměřeno ze situace" 10988</t>
  </si>
  <si>
    <t>131</t>
  </si>
  <si>
    <t>565176121R</t>
  </si>
  <si>
    <t xml:space="preserve">Asfaltový beton vrstva podkladní ACP 22 (obalované kamenivo hrubozrnné - OKH)  s rozprostřením a zhutněním v pruhu šířky přes 3 m, po zhutnění tl. 100 mm</t>
  </si>
  <si>
    <t>-2053271260</t>
  </si>
  <si>
    <t xml:space="preserve">Poznámka k souboru cen:_x000d_
1. Cenami 565 1.-610 lze oceňovat např. chodníky, úzké cesty a vjezdy v pruhu šířky do 1,5 m jakékoliv délky a jednotlivé plochy velikosti do 10 m2. 2. ČSN EN 13108-1 připouští pro ACP 22 pouze tl. 60 až 100 mm. </t>
  </si>
  <si>
    <t>"Konstrukce asfaltové vozovky - odměřeno ze situace" 11406</t>
  </si>
  <si>
    <t>132</t>
  </si>
  <si>
    <t>567122110R</t>
  </si>
  <si>
    <t>Podklad ze směsi stmelené cementem SC bez dilatačních spár, s rozprostřením a zhutněním SC C 8/10 (KSC I), po zhutnění tl. 120 mm</t>
  </si>
  <si>
    <t>-1404449756</t>
  </si>
  <si>
    <t xml:space="preserve">Poznámka k souboru cen:_x000d_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</si>
  <si>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133</t>
  </si>
  <si>
    <t>573191111R</t>
  </si>
  <si>
    <t>Postřik infiltrační kationaktivní emulzí v množství 1,00 kg/m2</t>
  </si>
  <si>
    <t>-1077431126</t>
  </si>
  <si>
    <t xml:space="preserve">Poznámka k souboru cen:_x000d_
1. V ceně nejsou započteny náklady na popř. projektem předepsané očištění vozovky, které se oceňuje cenou 938 90-8411 Očištění povrchu saponátovým roztokem části C 01 tohoto katalogu. </t>
  </si>
  <si>
    <t>134</t>
  </si>
  <si>
    <t>573231106R</t>
  </si>
  <si>
    <t>Postřik spojovací PS bez posypu kamenivem ze silniční emulze, v množství 0,30 kg/m2</t>
  </si>
  <si>
    <t>1540700997</t>
  </si>
  <si>
    <t>"Konstrukce asfaltové vozovky - odměřeno ze situace" (23420+7725)*2</t>
  </si>
  <si>
    <t>135</t>
  </si>
  <si>
    <t>576133111R</t>
  </si>
  <si>
    <t xml:space="preserve">Asfaltový koberec mastixový SMA 8 (AKMJ)  s rozprostřením a se zhutněním v pruhu šířky do 3 m, po zhutnění tl. 40 mm</t>
  </si>
  <si>
    <t>880586529</t>
  </si>
  <si>
    <t>Poznámka k položce:_x000d_
Cena v místě obvyklá. Viz. vzorový příčný řez č. 1 - D.1.1.4.1</t>
  </si>
  <si>
    <t>"Konstrukce asfaltové vozovky - odměřeno ze situace" 14976</t>
  </si>
  <si>
    <t>136</t>
  </si>
  <si>
    <t>577186121R</t>
  </si>
  <si>
    <t>Asfaltový beton vrstva ložní ACL 22 S tl 90 mm š přes 3 m z nemodifikovaného asfaltu</t>
  </si>
  <si>
    <t>1490156591</t>
  </si>
  <si>
    <t xml:space="preserve">Poznámka k souboru cen:_x000d_
1. Cenami 577 1.-60 lze oceňovat např. chodníky, úzké cesty a vjezdy v pruhu šířky do 1,5 m jakékoliv délky a jednotlivé plochy velikosti do 10 m2. 2. ČSN EN 13108-1 připouští pro ACL 22 pouze tl. 60 až 90 mm. </t>
  </si>
  <si>
    <t>"Konstrukce asfaltové vozovky - odměřeno ze situace" 23420+7725</t>
  </si>
  <si>
    <t>137</t>
  </si>
  <si>
    <t>578143133R</t>
  </si>
  <si>
    <t xml:space="preserve">Litý asfalt MA 11 (LAS) s rozprostřením  z modifikovaného asfaltu v pruhu šířky do 3 m tl. 40 mm</t>
  </si>
  <si>
    <t>552830705</t>
  </si>
  <si>
    <t xml:space="preserve">Poznámka k souboru cen:_x000d_
1. V cenách jsou započteny i náklady na napojení pracovních spár. 2. V cenách nejsou započteny náklady na příp. projektem předepsané: a) zdrsňovací posypy, které se oceňují cenami souboru cen 578 90- Zdrsňovací posyp litého asfaltu, b) posypy drobným kamenivem, které se oceňují cenami souboru cen 572 40- Posyp živičného podkladu nebo krytu části C 01 tohoto katalogu. </t>
  </si>
  <si>
    <t>"Konstrukce asfaltové vozovky - odměřeno ze situace" 16169</t>
  </si>
  <si>
    <t>138</t>
  </si>
  <si>
    <t>596412211</t>
  </si>
  <si>
    <t xml:space="preserve">Kladení dlažby z betonových vegetačních dlaždic pozemních komunikací  s ložem z kameniva těženého nebo drceného tl. do 50 mm, s vyplněním spár a vegetačních otvorů, s hutněním vibrováním tl. 80 mm, pro plochy přes 50 do 100 m2</t>
  </si>
  <si>
    <t>-1067377193</t>
  </si>
  <si>
    <t xml:space="preserve">Poznámka k souboru cen:_x000d_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</si>
  <si>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"Vegetační dlažba v okolí ORL" 78,000</t>
  </si>
  <si>
    <t>139</t>
  </si>
  <si>
    <t>59246099R</t>
  </si>
  <si>
    <t>dlažba plošná betonová vegetační 600x400x80mm</t>
  </si>
  <si>
    <t>-1415316021</t>
  </si>
  <si>
    <t>"Vegetační dlažba v okolí ORL - prořez 3%" 78,000*1,03</t>
  </si>
  <si>
    <t>Trubní vedení</t>
  </si>
  <si>
    <t>140</t>
  </si>
  <si>
    <t>899431111</t>
  </si>
  <si>
    <t xml:space="preserve">Výšková úprava uličního vstupu nebo vpusti do 200 mm  zvýšením krycího hrnce, šoupěte nebo hydrantu bez úpravy armatur</t>
  </si>
  <si>
    <t>353750349</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</si>
  <si>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</si>
  <si>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Ostatní konstrukce a práce, bourání</t>
  </si>
  <si>
    <t>141</t>
  </si>
  <si>
    <t>911334641</t>
  </si>
  <si>
    <t>Mostní svodidla ocelová s osazením sloupků kotvením do mostní konstrukce, se svodnicí úrovně zádržnosti H4</t>
  </si>
  <si>
    <t>205442688</t>
  </si>
  <si>
    <t xml:space="preserve">Poznámka k souboru cen:_x000d_
1. Ceny neobsahují pružný nátěr spáry mezi betonem a sloupkem, tyto se oceňují souborem cen 628 61-11.. Nátěr mostních betonových konstrukcí akrylátový na siloxanové a plasticko-elastické bázi. </t>
  </si>
  <si>
    <t>Nová ocelová svodidla - odměřeno ze situace</t>
  </si>
  <si>
    <t>"Celková délka svodidel" 2250</t>
  </si>
  <si>
    <t>142</t>
  </si>
  <si>
    <t>911334951R</t>
  </si>
  <si>
    <t>Příplatek za ztíženou montáž mostních svodidel ocelových úrovně zádržnosti H4</t>
  </si>
  <si>
    <t>1922042918</t>
  </si>
  <si>
    <t>143</t>
  </si>
  <si>
    <t>911381813</t>
  </si>
  <si>
    <t xml:space="preserve">Odstranění silničního betonového svodidla  s naložením na dopravní prostředek délky 2 m, výšky 1,0 m</t>
  </si>
  <si>
    <t>324016836</t>
  </si>
  <si>
    <t>"Rušení stávajících betonových svodidel - odměřeno ze situace" 41,800</t>
  </si>
  <si>
    <t>144</t>
  </si>
  <si>
    <t>914111111</t>
  </si>
  <si>
    <t xml:space="preserve">Montáž svislé dopravní značky základní  velikosti do 1 m2 objímkami na sloupky nebo konzoly</t>
  </si>
  <si>
    <t>1806206253</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</si>
  <si>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</si>
  <si>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"Situace 1. díl" 0,000</t>
  </si>
  <si>
    <t xml:space="preserve">"Situace 2. díl" </t>
  </si>
  <si>
    <t>"B4" 2,00</t>
  </si>
  <si>
    <t>"E5" 2,00</t>
  </si>
  <si>
    <t>"E13" 2,00</t>
  </si>
  <si>
    <t>"E7a" 2,00</t>
  </si>
  <si>
    <t>"E3a" 2,00</t>
  </si>
  <si>
    <t xml:space="preserve">"Situace 3. díl" </t>
  </si>
  <si>
    <t>"B20a" 2,000</t>
  </si>
  <si>
    <t>"Situace 4. díl" 0,000</t>
  </si>
  <si>
    <t xml:space="preserve">"Situace 5. díl" </t>
  </si>
  <si>
    <t>"Situace 6. díl" 0,000</t>
  </si>
  <si>
    <t xml:space="preserve">"Situace 7. díl" </t>
  </si>
  <si>
    <t>"C9a" 1,000</t>
  </si>
  <si>
    <t>"Jednosměrka" 1,000</t>
  </si>
  <si>
    <t>"Zákaz vstupu chodcům" 1,000</t>
  </si>
  <si>
    <t>145</t>
  </si>
  <si>
    <t>40444174R</t>
  </si>
  <si>
    <t>dopravní značka plochy do 1,0m2</t>
  </si>
  <si>
    <t>-1709863313</t>
  </si>
  <si>
    <t>146</t>
  </si>
  <si>
    <t>914211111</t>
  </si>
  <si>
    <t xml:space="preserve">Montáž svislé dopravní značky velkoplošné  velikosti do 6 m2</t>
  </si>
  <si>
    <t>739980354</t>
  </si>
  <si>
    <t xml:space="preserve">Poznámka k souboru cen:_x000d_
1. V cenách jsou započteny i náklady na: a) zemní práce s odhozem výkopku na vzdálenost do 3 m, b) železobetonovou základovou konstrukci 2. V cenách nejsou započteny náklady na: a) dodání značek a nosné konstrukce, včetně spojovacího materiálu, tyto se oceňují ve specifikaci b) naložení a odklizení výkopku, tyto se oceňují cenami části A 01 katalogu 800-1 Zemní práce. </t>
  </si>
  <si>
    <t>"Situace 2. díl" 0,000</t>
  </si>
  <si>
    <t>"IP19" 2,000</t>
  </si>
  <si>
    <t>"IS7a" 1,000</t>
  </si>
  <si>
    <t>"Situace 4. díl"</t>
  </si>
  <si>
    <t>"IP20a" 2,000</t>
  </si>
  <si>
    <t>"Situace 5. díl" 0,000</t>
  </si>
  <si>
    <t>"Situace 7. díl" 0,000</t>
  </si>
  <si>
    <t>147</t>
  </si>
  <si>
    <t>40445646R</t>
  </si>
  <si>
    <t>dopravní značka plochy do 6,0m2</t>
  </si>
  <si>
    <t>-375665916</t>
  </si>
  <si>
    <t>148</t>
  </si>
  <si>
    <t>914211112</t>
  </si>
  <si>
    <t xml:space="preserve">Montáž svislé dopravní značky velkoplošné  velikosti do 12 m2</t>
  </si>
  <si>
    <t>-280033885</t>
  </si>
  <si>
    <t>"Situace 2. díl" 1,000</t>
  </si>
  <si>
    <t>"Situace 3. díl" 1,000</t>
  </si>
  <si>
    <t>149</t>
  </si>
  <si>
    <t>40445647R</t>
  </si>
  <si>
    <t>dopravní značka plochy do 12,0m2</t>
  </si>
  <si>
    <t>488557948</t>
  </si>
  <si>
    <t>150</t>
  </si>
  <si>
    <t>914511111</t>
  </si>
  <si>
    <t xml:space="preserve">Montáž sloupku dopravních značek  délky do 3,5 m do betonového základu</t>
  </si>
  <si>
    <t>-978015213</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</si>
  <si>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</si>
  <si>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"Situace 2. díl" 2,000</t>
  </si>
  <si>
    <t>"Situace 3. díl" 6,000</t>
  </si>
  <si>
    <t>"Situace 7. díl" 2,000</t>
  </si>
  <si>
    <t>151</t>
  </si>
  <si>
    <t>40445230R</t>
  </si>
  <si>
    <t>sloupek pro dopravní značku Zn D 70mm v 3,5m</t>
  </si>
  <si>
    <t>-1487449338</t>
  </si>
  <si>
    <t>152</t>
  </si>
  <si>
    <t>40445241R</t>
  </si>
  <si>
    <t>patka pro sloupek Al D 70mm</t>
  </si>
  <si>
    <t>642313726</t>
  </si>
  <si>
    <t>153</t>
  </si>
  <si>
    <t>40445257R</t>
  </si>
  <si>
    <t>svorka upínací na sloupek D 70mm</t>
  </si>
  <si>
    <t>-345137638</t>
  </si>
  <si>
    <t>154</t>
  </si>
  <si>
    <t>40445254R</t>
  </si>
  <si>
    <t>víčko plastové na sloupek D 70mm</t>
  </si>
  <si>
    <t>1913474260</t>
  </si>
  <si>
    <t>155</t>
  </si>
  <si>
    <t>40445271R</t>
  </si>
  <si>
    <t>fólie retroreflexní na sloupek 100x100mm</t>
  </si>
  <si>
    <t>1638224689</t>
  </si>
  <si>
    <t>156</t>
  </si>
  <si>
    <t>915331111</t>
  </si>
  <si>
    <t xml:space="preserve">Vodorovné značení předformovaným termoplastem  čáry šířky 120 mm</t>
  </si>
  <si>
    <t>473846883</t>
  </si>
  <si>
    <t xml:space="preserve">Poznámka k souboru cen:_x000d_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</si>
  <si>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"V2a 3,0/6,0/0,125" 2800</t>
  </si>
  <si>
    <t>157</t>
  </si>
  <si>
    <t>915331112</t>
  </si>
  <si>
    <t xml:space="preserve">Vodorovné značení předformovaným termoplastem  čáry šířky 250 mm</t>
  </si>
  <si>
    <t>-1657866411</t>
  </si>
  <si>
    <t>"V4/0,250" 2800,000</t>
  </si>
  <si>
    <t>"V2b 3,0/1,5/0,250" 2800,000</t>
  </si>
  <si>
    <t>"V13a" 50,00</t>
  </si>
  <si>
    <t>158</t>
  </si>
  <si>
    <t>915341113</t>
  </si>
  <si>
    <t xml:space="preserve">Vodorovné značení předformovaným termoplastem  šipky velikosti 5 m</t>
  </si>
  <si>
    <t>-424970647</t>
  </si>
  <si>
    <t>Výkres Situace 1. díl</t>
  </si>
  <si>
    <t>"V9a" 0,000</t>
  </si>
  <si>
    <t>Výkres Situace 2. díl</t>
  </si>
  <si>
    <t>Výkres Situace 3. díl</t>
  </si>
  <si>
    <t>"V9a" 15,000</t>
  </si>
  <si>
    <t>Výkres Situace 4. díl</t>
  </si>
  <si>
    <t>"V9a" 3,000</t>
  </si>
  <si>
    <t>Výkres Situace 5. díl</t>
  </si>
  <si>
    <t>Výkres Situace 6. díl</t>
  </si>
  <si>
    <t>Výkres Situace 7. díl</t>
  </si>
  <si>
    <t>"V9a" 6,000</t>
  </si>
  <si>
    <t>159</t>
  </si>
  <si>
    <t>915351112</t>
  </si>
  <si>
    <t xml:space="preserve">Vodorovné značení předformovaným termoplastem  písmena nebo číslice velikosti do 2,5 m</t>
  </si>
  <si>
    <t>-1759497140</t>
  </si>
  <si>
    <t>"BUS" 6*3</t>
  </si>
  <si>
    <t>"TAXI" 6*4</t>
  </si>
  <si>
    <t>"IZS" 6*3</t>
  </si>
  <si>
    <t>"MP" 6*2</t>
  </si>
  <si>
    <t>"BUS" 7*3</t>
  </si>
  <si>
    <t>"TAXI" 7*4</t>
  </si>
  <si>
    <t>"IZS" 7*3</t>
  </si>
  <si>
    <t>"MP" 7*2</t>
  </si>
  <si>
    <t>"BUS" 3*3</t>
  </si>
  <si>
    <t>"TAXI" 3*4</t>
  </si>
  <si>
    <t>"IZS" 3*3</t>
  </si>
  <si>
    <t>"MP" 3*2</t>
  </si>
  <si>
    <t>"BUS" 1*3</t>
  </si>
  <si>
    <t>"TAXI" 1*4</t>
  </si>
  <si>
    <t>"IZS" 1*3</t>
  </si>
  <si>
    <t>"MP" 1*2</t>
  </si>
  <si>
    <t>"TAXI" 5*4</t>
  </si>
  <si>
    <t>"IZS" 5*3</t>
  </si>
  <si>
    <t>"MP" 5*2</t>
  </si>
  <si>
    <t>160</t>
  </si>
  <si>
    <t>915611111</t>
  </si>
  <si>
    <t xml:space="preserve">Předznačení pro vodorovné značení  stříkané barvou nebo prováděné z nátěrových hmot liniové dělicí čáry, vodicí proužky</t>
  </si>
  <si>
    <t>-965570373</t>
  </si>
  <si>
    <t xml:space="preserve">Poznámka k souboru cen:_x000d_
1. Množství měrných jednotek se určuje: a) pro cenu -1111 v m délky dělicí čáry nebo vodícího proužku (včetně mezer), b) pro cenu -1112 v m2 natírané nebo stříkané plochy. </t>
  </si>
  <si>
    <t>"V13a" 50,000</t>
  </si>
  <si>
    <t>161</t>
  </si>
  <si>
    <t>915621111</t>
  </si>
  <si>
    <t xml:space="preserve">Předznačení pro vodorovné značení  stříkané barvou nebo prováděné z nátěrových hmot plošné šipky, symboly, nápisy</t>
  </si>
  <si>
    <t>443075494</t>
  </si>
  <si>
    <t>Písmena*1,0</t>
  </si>
  <si>
    <t>Šipky*1,0</t>
  </si>
  <si>
    <t>162</t>
  </si>
  <si>
    <t>916231213</t>
  </si>
  <si>
    <t>Osazení chodníkového obrubníku betonového se zřízením lože, s vyplněním a zatřením spár cementovou maltou stojatého s boční opěrou z betonu prostého, do lože z betonu prostého</t>
  </si>
  <si>
    <t>933661042</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</si>
  <si>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</si>
  <si>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"Obrubník ABO - odměřeno ze situace" 465,000</t>
  </si>
  <si>
    <t>163</t>
  </si>
  <si>
    <t>58245101R</t>
  </si>
  <si>
    <t>obrubník betonový chodníkový ABO 15-10 1000/80/200mm</t>
  </si>
  <si>
    <t>-739039810</t>
  </si>
  <si>
    <t>164</t>
  </si>
  <si>
    <t>916241113</t>
  </si>
  <si>
    <t>Osazení obrubníku kamenného se zřízením lože, s vyplněním a zatřením spár cementovou maltou ležatého s boční opěrou z betonu prostého, do lože z betonu prostého</t>
  </si>
  <si>
    <t>1906858543</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</si>
  <si>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</si>
  <si>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"Obrubník kamenný OP3 - odměřeno ze situace" 2085,000</t>
  </si>
  <si>
    <t>165</t>
  </si>
  <si>
    <t>58380301R</t>
  </si>
  <si>
    <t>OP3 - obrubník kamenný žulový přímý 250x200mm</t>
  </si>
  <si>
    <t>-1855010508</t>
  </si>
  <si>
    <t>166</t>
  </si>
  <si>
    <t>58380302R</t>
  </si>
  <si>
    <t>OP3 - obrubník kamenný žulový obloukový R 0,5-1m 250x200mm</t>
  </si>
  <si>
    <t>-1520187877</t>
  </si>
  <si>
    <t>167</t>
  </si>
  <si>
    <t>58380303R</t>
  </si>
  <si>
    <t>OP3 - obrubník kamenný žulový obloukový R 1-3m 250x200mm</t>
  </si>
  <si>
    <t>-1172894180</t>
  </si>
  <si>
    <t>168</t>
  </si>
  <si>
    <t>58380304R</t>
  </si>
  <si>
    <t>OP3 - obrubník kamenný žulový obloukový R 3-5m 250x200mm</t>
  </si>
  <si>
    <t>472914197</t>
  </si>
  <si>
    <t>169</t>
  </si>
  <si>
    <t>58380305R</t>
  </si>
  <si>
    <t>OP3 - obrubník kamenný žulový obloukový R 5-10m 250x200mm</t>
  </si>
  <si>
    <t>-2048991340</t>
  </si>
  <si>
    <t>170</t>
  </si>
  <si>
    <t>58380306R</t>
  </si>
  <si>
    <t>OP3 - obrubník kamenný žulový obloukový R 10-25m 250x200mm</t>
  </si>
  <si>
    <t>-1628702958</t>
  </si>
  <si>
    <t>171</t>
  </si>
  <si>
    <t>916991121</t>
  </si>
  <si>
    <t xml:space="preserve">Lože pod obrubníky, krajníky nebo obruby z dlažebních kostek  z betonu prostého tř. C 16/20</t>
  </si>
  <si>
    <t>652725255</t>
  </si>
  <si>
    <t>Obruba_ABO*(0,20-0,10)*(0,20-0,10)</t>
  </si>
  <si>
    <t>Obruba_OP3*(0,35-0,10)*(0,35-0,10)</t>
  </si>
  <si>
    <t>172</t>
  </si>
  <si>
    <t>919721221</t>
  </si>
  <si>
    <t>Geomříž pro vyztužení asfaltového povrchu ze skelných vláken</t>
  </si>
  <si>
    <t>1457776787</t>
  </si>
  <si>
    <t xml:space="preserve">Poznámka k souboru cen:_x000d_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</si>
  <si>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"Konstrukce asfaltové vozovky - odměřeno ze situace - předpoklad 40% z celkové plochy" Vozovka_bourání*0,400</t>
  </si>
  <si>
    <t>173</t>
  </si>
  <si>
    <t>919731123</t>
  </si>
  <si>
    <t xml:space="preserve">Zarovnání styčné plochy podkladu nebo krytu podél vybourané části komunikace nebo zpevněné plochy  živičné tl. přes 100 do 200 mm</t>
  </si>
  <si>
    <t>268276761</t>
  </si>
  <si>
    <t xml:space="preserve">Poznámka k souboru cen:_x000d_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</si>
  <si>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174</t>
  </si>
  <si>
    <t>919732211</t>
  </si>
  <si>
    <t>Styčná pracovní spára při napojení nového živičného povrchu na stávající se zalitím za tepla modifikovanou asfaltovou hmotou s posypem vápenným hydrátem šířky do 15 mm, hloubky do 25 mm včetně prořezání spáry</t>
  </si>
  <si>
    <t>919422365</t>
  </si>
  <si>
    <t xml:space="preserve">Poznámka k souboru cen:_x000d_
1. V cenách jsou započteny i náklady na vyčištění spár, na impregnaci a zalití spár včetně dodání hmot. </t>
  </si>
  <si>
    <t>"Řezání v místech napojení na stávající vozovku" 10,000*4</t>
  </si>
  <si>
    <t>"Řezání v místech dle technických podmínek staničení 0,000-900,000" 900*2</t>
  </si>
  <si>
    <t>"Řezání v místech dle technických podmínek staničení 900,0-1400,00" 500*2</t>
  </si>
  <si>
    <t>"Řezání v místech dle technických podmínek staničení 1400-1800,00" 400*2</t>
  </si>
  <si>
    <t>"Řezání v místech dle technických podmínek staničení 1800-2800,00" 1000*2</t>
  </si>
  <si>
    <t>175</t>
  </si>
  <si>
    <t>919733111</t>
  </si>
  <si>
    <t>Úprava povrchu živičného krytu broušením tl. do 2 mm</t>
  </si>
  <si>
    <t>-1632270499</t>
  </si>
  <si>
    <t xml:space="preserve">Poznámka k souboru cen:_x000d_
1. Cena je určena pro: a) broušení živičných podkladů nebo krytů předepsané projektem provést s rovností povrchu větší, než je rovnost povrchu podkladu nebo krytu stanovená příslušnou technickou normou (ČSN, TP a pod.), b) projektem předepsané opravy a údržbu stávajících komunikací. 2. Broušení živičného krytu nebo podkladu za každé další i započaté 2 mm tloušťky přes 2 mm se oceňuje touto cenou. </t>
  </si>
  <si>
    <t>"Konstrukce asfaltové vozovky - odměřeno ze situace" 4175,000-2850,000</t>
  </si>
  <si>
    <t>176</t>
  </si>
  <si>
    <t>919735113</t>
  </si>
  <si>
    <t xml:space="preserve">Řezání stávajícího živičného krytu nebo podkladu  hloubky přes 100 do 150 mm</t>
  </si>
  <si>
    <t>694008537</t>
  </si>
  <si>
    <t xml:space="preserve">Poznámka k souboru cen:_x000d_
1. V cenách jsou započteny i náklady na spotřebu vody. </t>
  </si>
  <si>
    <t>"Řezání v místech dle technických podmínek staničení 0,000-900,000" 900</t>
  </si>
  <si>
    <t>"Řezání v místech dle technických podmínek staničení 900,0-1400,00" 500</t>
  </si>
  <si>
    <t>"Řezání v místech dle technických podmínek staničení 1400-1800,00" 400</t>
  </si>
  <si>
    <t>"Řezání v místech dle technických podmínek staničení 1800-2800,00" 1000</t>
  </si>
  <si>
    <t>177</t>
  </si>
  <si>
    <t>919735123</t>
  </si>
  <si>
    <t xml:space="preserve">Řezání stávajícího betonového krytu nebo podkladu  hloubky přes 100 do 150 mm</t>
  </si>
  <si>
    <t>1342961741</t>
  </si>
  <si>
    <t>178</t>
  </si>
  <si>
    <t>938908411</t>
  </si>
  <si>
    <t>Čištění vozovek splachováním vodou povrchu podkladu nebo krytu živičného, betonového nebo dlážděného</t>
  </si>
  <si>
    <t>-1995178946</t>
  </si>
  <si>
    <t xml:space="preserve">Poznámka k souboru cen:_x000d_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</si>
  <si>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179</t>
  </si>
  <si>
    <t>938909331</t>
  </si>
  <si>
    <t>Čištění vozovek metením bláta, prachu nebo hlinitého nánosu s odklizením na hromady na vzdálenost do 20 m nebo naložením na dopravní prostředek ručně povrchu podkladu nebo krytu betonového nebo živičného</t>
  </si>
  <si>
    <t>-63201975</t>
  </si>
  <si>
    <t>180</t>
  </si>
  <si>
    <t>964102487R</t>
  </si>
  <si>
    <t>Zrušení stávajícího odvodňovacího žlabu</t>
  </si>
  <si>
    <t>-190184008</t>
  </si>
  <si>
    <t>Poznámka k položce:_x000d_
Včetně odvozu a ekologické likvidace</t>
  </si>
  <si>
    <t>181</t>
  </si>
  <si>
    <t>966005311</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</si>
  <si>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</si>
  <si>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-397228255</t>
  </si>
  <si>
    <t xml:space="preserve">Poznámka k souboru cen:_x000d_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</si>
  <si>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"Rušení stávajících ocelovvých svodidel - odměřeno ze situace" 121,750</t>
  </si>
  <si>
    <t>182</t>
  </si>
  <si>
    <t>966006132</t>
  </si>
  <si>
    <t xml:space="preserve">Odstranění dopravních nebo orientačních značek se sloupkem  s uložením hmot na vzdálenost do 20 m nebo s naložením na dopravní prostředek, se zásypem jam a jeho zhutněním s betonovou patkou</t>
  </si>
  <si>
    <t>-588333552</t>
  </si>
  <si>
    <t xml:space="preserve">Poznámka k souboru cen:_x000d_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</si>
  <si>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"Demontáž ocelového sloupku dopravní značky včetně patky" 7,00</t>
  </si>
  <si>
    <t>183</t>
  </si>
  <si>
    <t>966006132R</t>
  </si>
  <si>
    <t xml:space="preserve">Odstranění dopravních nebo orientačních značek se 2 sloupky  s uložením hmot na vzdálenost do 20 m nebo s naložením na dopravní prostředek, se zásypem jam a jeho zhutněním s betonovou patkou</t>
  </si>
  <si>
    <t>-282679472</t>
  </si>
  <si>
    <t>"Demontáž dopravní značky plochy přes 2,0m2 na 2 sloupcích" 4,00</t>
  </si>
  <si>
    <t>184</t>
  </si>
  <si>
    <t>966006133R</t>
  </si>
  <si>
    <t>-1091599042</t>
  </si>
  <si>
    <t>"Demontáž dopravní značky plochy přes 4,0m2 s ocelovou konstrukcí" 4,00</t>
  </si>
  <si>
    <t>185</t>
  </si>
  <si>
    <t>966006211</t>
  </si>
  <si>
    <t xml:space="preserve">Odstranění (demontáž) svislých dopravních značek  s odklizením materiálu na skládku na vzdálenost do 20 m nebo s naložením na dopravní prostředek ze sloupů, sloupků nebo konzol</t>
  </si>
  <si>
    <t>1060351647</t>
  </si>
  <si>
    <t xml:space="preserve">Poznámka k souboru cen:_x000d_
1. Přemístění demontovaných značek na vzdálenost přes 20 m se oceňuje cenami souborů cen 997 22-1 Vodorovná doprava vybouraných hmot. </t>
  </si>
  <si>
    <t>"Demontáž dopravní značky plochy do 1,0m2 ze sloupků" 12,00</t>
  </si>
  <si>
    <t>186</t>
  </si>
  <si>
    <t>966006212R</t>
  </si>
  <si>
    <t>-576834291</t>
  </si>
  <si>
    <t>"Demontáž dopravní značky plochy přes 2,0m2 ze sloupů VO" 4,00</t>
  </si>
  <si>
    <t>187</t>
  </si>
  <si>
    <t>968205047R</t>
  </si>
  <si>
    <t>Čištění odvodňovacího žlabu průměru do 250mm</t>
  </si>
  <si>
    <t>943380382</t>
  </si>
  <si>
    <t>Poznámka k položce:_x000d_
Součástí položky je i odvoz a ekologická likvidace materiálu z čištění.</t>
  </si>
  <si>
    <t>188</t>
  </si>
  <si>
    <t>979024441</t>
  </si>
  <si>
    <t>Očištění vybouraných prvků komunikací od spojovacího materiálu s odklizením a uložením očištěných hmot a spojovacího materiálu na skládku na vzdálenost do 10 m obrubníků a krajníků, vybouraných z jakéhokoliv lože a s jakoukoliv výplní spár zahradních</t>
  </si>
  <si>
    <t>1163958226</t>
  </si>
  <si>
    <t xml:space="preserve">Poznámka k souboru cen:_x000d_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</si>
  <si>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189</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</si>
  <si>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</si>
  <si>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</si>
  <si>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-573064836</t>
  </si>
  <si>
    <t>190</t>
  </si>
  <si>
    <t>979054442</t>
  </si>
  <si>
    <t>Očištění vybouraných prvků komunikací od spojovacího materiálu s odklizením a uložením očištěných hmot a spojovacího materiálu na skládku na vzdálenost do 10 m dlaždic, desek nebo tvarovek s původním vyplněním spár cementovou maltou</t>
  </si>
  <si>
    <t>-877995717</t>
  </si>
  <si>
    <t>191</t>
  </si>
  <si>
    <t>979071121</t>
  </si>
  <si>
    <t xml:space="preserve">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t>
  </si>
  <si>
    <t>-1059659274</t>
  </si>
  <si>
    <t xml:space="preserve">Poznámka k souboru cen:_x000d_
1. Ceny jsou určeny jen pro očištění vybouraných kostek uložených do lože ze sypkého materiálu bez pojiva. 2. Přemístění vybouraných dlažebních kostek na vzdálenost přes 3 m se oceňuje cenami souborů cen 997 22-1 Vodorovná doprava suti. </t>
  </si>
  <si>
    <t>192</t>
  </si>
  <si>
    <t>999415274R</t>
  </si>
  <si>
    <t>Přesun elektrického pilířku včetně napojení do objektu PVS</t>
  </si>
  <si>
    <t>kpl</t>
  </si>
  <si>
    <t>2095050279</t>
  </si>
  <si>
    <t>193</t>
  </si>
  <si>
    <t>999515374R</t>
  </si>
  <si>
    <t>Rozšíření portálu návěstidla</t>
  </si>
  <si>
    <t>1098295791</t>
  </si>
  <si>
    <t>194</t>
  </si>
  <si>
    <t>999515375R</t>
  </si>
  <si>
    <t>-64374310</t>
  </si>
  <si>
    <t>195</t>
  </si>
  <si>
    <t>999524147R</t>
  </si>
  <si>
    <t>Demontáž stávajících betonových lavic na BUS zastávkách</t>
  </si>
  <si>
    <t>-682560490</t>
  </si>
  <si>
    <t>196</t>
  </si>
  <si>
    <t>999530418R</t>
  </si>
  <si>
    <t>Demontáž BUS zastávek</t>
  </si>
  <si>
    <t>1165740592</t>
  </si>
  <si>
    <t>197</t>
  </si>
  <si>
    <t>999540424R</t>
  </si>
  <si>
    <t>Demontáž BUS označníků</t>
  </si>
  <si>
    <t>418510394</t>
  </si>
  <si>
    <t>198</t>
  </si>
  <si>
    <t>999621024R</t>
  </si>
  <si>
    <t>Demontáž odpadkového koše na BUS zastávkách</t>
  </si>
  <si>
    <t>2063284893</t>
  </si>
  <si>
    <t>199</t>
  </si>
  <si>
    <t>999621147R</t>
  </si>
  <si>
    <t>Demontáž nádoby na posypový materiál na BUS zastávkách</t>
  </si>
  <si>
    <t>1133470523</t>
  </si>
  <si>
    <t>200</t>
  </si>
  <si>
    <t>999847205R</t>
  </si>
  <si>
    <t>Demontáž stávajících billboardů včetně konstrukce</t>
  </si>
  <si>
    <t>-764983032</t>
  </si>
  <si>
    <t>Poznámka k položce:_x000d_
Součástí položky je i likvidace ŽB základů včetně odvozu a ekologické likvidace</t>
  </si>
  <si>
    <t>997</t>
  </si>
  <si>
    <t>Přesun sutě</t>
  </si>
  <si>
    <t>201</t>
  </si>
  <si>
    <t>997002511</t>
  </si>
  <si>
    <t xml:space="preserve">Vodorovné přemístění suti a vybouraných hmot  bez naložení, se složením a hrubým urovnáním na vzdálenost do 1 km</t>
  </si>
  <si>
    <t>1216684520</t>
  </si>
  <si>
    <t xml:space="preserve">Poznámka k souboru cen:_x000d_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</si>
  <si>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"Doprava kusového materiálu" Kusový_materiál</t>
  </si>
  <si>
    <t>"Doprava vybourané sutě" Suť_celkem</t>
  </si>
  <si>
    <t>202</t>
  </si>
  <si>
    <t>997002519</t>
  </si>
  <si>
    <t xml:space="preserve">Vodorovné přemístění suti a vybouraných hmot  bez naložení, se složením a hrubým urovnáním Příplatek k ceně za každý další i započatý 1 km přes 1 km</t>
  </si>
  <si>
    <t>-594165371</t>
  </si>
  <si>
    <t>"Sklad investora ve vzdálenosti 20km" Kusový_materiál*19</t>
  </si>
  <si>
    <t>"Skládka ve vzdálenosti 15km" Suť_celkem*14</t>
  </si>
  <si>
    <t>203</t>
  </si>
  <si>
    <t>997221611</t>
  </si>
  <si>
    <t xml:space="preserve">Nakládání na dopravní prostředky  pro vodorovnou dopravu suti</t>
  </si>
  <si>
    <t>1946580332</t>
  </si>
  <si>
    <t xml:space="preserve">Poznámka k souboru cen:_x000d_
1. Ceny lze použít i pro překládání při lomené dopravě. 2. Ceny nelze použít při dopravě po železnici, po vodě nebo neobvyklými dopravními prostředky. </t>
  </si>
  <si>
    <t>"Živice" 10791,936+220,500+740,072+24,500</t>
  </si>
  <si>
    <t>"Beton" 890,500+540,000+60,000+791,700+44,000</t>
  </si>
  <si>
    <t>Suť_kamenivo</t>
  </si>
  <si>
    <t>"Kamenivo" 1430,280+725,000+58,000+158,920+580,125+51,200</t>
  </si>
  <si>
    <t>204</t>
  </si>
  <si>
    <t>997221612</t>
  </si>
  <si>
    <t xml:space="preserve">Nakládání na dopravní prostředky  pro vodorovnou dopravu vybouraných hmot</t>
  </si>
  <si>
    <t>-1363198045</t>
  </si>
  <si>
    <t>"Nakládání rušených betonových svodidel" 36,700</t>
  </si>
  <si>
    <t>"Nakládání rušených ocelových svodidel" 5,114</t>
  </si>
  <si>
    <t>"Nakládání demontovaných lavic na BUS zastávkách" 1,000</t>
  </si>
  <si>
    <t>"Nakládání demontovaných BUS zastávek" 2,200</t>
  </si>
  <si>
    <t>"Nakládání demontovaných BUS označníků" 0,150</t>
  </si>
  <si>
    <t>"Nakládání demontovaných odpadkových košů na BUS zastávkách" 0,080</t>
  </si>
  <si>
    <t>"Nakládání demontovaných nádob na posypový materiál na BUS zastávkách" 0,035</t>
  </si>
  <si>
    <t>"Nakládání demontovaného ocelového sloupku dopravní značky včetně patky" 0,574</t>
  </si>
  <si>
    <t>"Nakládání demontované dopravní značky plochy přes 2,0m2 na 2 sloupcích" 0,768</t>
  </si>
  <si>
    <t>"Nakládání demontované dopravní značky plochy přes 4,0m2 s ocelovou konstrukcí" 1,568</t>
  </si>
  <si>
    <t>"Nakládání demontované dopravní značky plochy do 1,0m2 ze sloupků" 0,048</t>
  </si>
  <si>
    <t>"Nakládání demontované dopravní značky plochy přes 2,0m2 ze sloupů VO" 0,032</t>
  </si>
  <si>
    <t>"Nakládání demontovaných billboardů" 2,000</t>
  </si>
  <si>
    <t>205</t>
  </si>
  <si>
    <t>997221861</t>
  </si>
  <si>
    <t>Poplatek za uložení stavebního odpadu na recyklační skládce (skládkovné) z prostého betonu zatříděného do Katalogu odpadů pod kódem 17 01 01</t>
  </si>
  <si>
    <t>-633898837</t>
  </si>
  <si>
    <t>206</t>
  </si>
  <si>
    <t>997221875</t>
  </si>
  <si>
    <t>Poplatek za uložení stavebního odpadu na recyklační skládce (skládkovné) asfaltového bez obsahu dehtu zatříděného do Katalogu odpadů pod kódem 17 03 02</t>
  </si>
  <si>
    <t>-1602838991</t>
  </si>
  <si>
    <t>998</t>
  </si>
  <si>
    <t>Přesun hmot</t>
  </si>
  <si>
    <t>207</t>
  </si>
  <si>
    <t>998225111</t>
  </si>
  <si>
    <t xml:space="preserve">Přesun hmot pro komunikace s krytem z kameniva, monolitickým betonovým nebo živičným  dopravní vzdálenost do 200 m jakékoliv délky objektu</t>
  </si>
  <si>
    <t>-1651835701</t>
  </si>
  <si>
    <t xml:space="preserve">Poznámka k souboru cen:_x000d_
1. Ceny lze použít i pro plochy letišť s krytem monolitickým betonovým nebo živičným. </t>
  </si>
  <si>
    <t>208</t>
  </si>
  <si>
    <t>998225191</t>
  </si>
  <si>
    <t xml:space="preserve">Přesun hmot pro komunikace s krytem z kameniva, monolitickým betonovým nebo živičným  Příplatek k ceně za zvětšený přesun přes vymezenou největší dopravní vzdálenost do 1000 m</t>
  </si>
  <si>
    <t>2016252385</t>
  </si>
  <si>
    <t>209</t>
  </si>
  <si>
    <t>998229111</t>
  </si>
  <si>
    <t>Přesun hmot ruční pro pozemní komunikace s naložením a složením na vzdálenost do 50 m, s krytem z kameniva, monolitickým betonovým nebo živičným</t>
  </si>
  <si>
    <t>646286498</t>
  </si>
  <si>
    <t xml:space="preserve">Poznámka k souboru cen:_x000d_
1. Ceny jsou určeny pro přesun hmot pro nepřístupné plochy, kam není možný příjezd dopravních prostředků – především pro vnitřní plochy objektů např. atria, terasy. </t>
  </si>
  <si>
    <t>SO 200 - Opěrné zdi</t>
  </si>
  <si>
    <t>Soupis:</t>
  </si>
  <si>
    <t>SO 200.1 - Opěrná zeď č. 1</t>
  </si>
  <si>
    <t xml:space="preserve">    2 - Zakládání</t>
  </si>
  <si>
    <t xml:space="preserve">    3 - Svislé a kompletní konstrukce</t>
  </si>
  <si>
    <t xml:space="preserve">    4 - Vodorovné konstrukce</t>
  </si>
  <si>
    <t xml:space="preserve">    6 - Úpravy povrchů, podlahy a osazování výplní</t>
  </si>
  <si>
    <t>PSV - Práce a dodávky PSV</t>
  </si>
  <si>
    <t xml:space="preserve">    711 - Izolace proti vodě, vlhkosti a plynům</t>
  </si>
  <si>
    <t xml:space="preserve">    762 - Konstrukce tesařské</t>
  </si>
  <si>
    <t>131151206</t>
  </si>
  <si>
    <t>Hloubení zapažených jam a zářezů strojně s urovnáním dna do předepsaného profilu a spádu v hornině třídy těžitelnosti I skupiny 1 a 2 přes 1 000 do 5 000 m3</t>
  </si>
  <si>
    <t>440137676</t>
  </si>
  <si>
    <t>Poznámka k položce:_x000d_
Poznámka k položce: Otevření zapaženého výkopu na předepsanou úroveň (úroveň pilotážní roviny)</t>
  </si>
  <si>
    <t>(11,24*17,3)+(9,6*20)+(9,2*20)+(9,6*20)+(9,8*20)+(9,4*20)+(9,8*20)+(9,8*20)+(9,6*20)+(9,6*20)+(9,3*20)+(9,4*20)+(9,4*20)+(9,5*20)+(9,6*20)+(9,8*20)</t>
  </si>
  <si>
    <t>13010758</t>
  </si>
  <si>
    <t>ocel profilová IPE 270 jakost 11 375</t>
  </si>
  <si>
    <t>1132521893</t>
  </si>
  <si>
    <t>Poznámka k položce:_x000d_
Poznámka k položce: Hmotnost: 37,00 kg/m Zápory IPE 270 dl. 5,5 m po 1,5 m (37 kg/m) = &gt; 200 kg / 5.5 m</t>
  </si>
  <si>
    <t>151721111</t>
  </si>
  <si>
    <t xml:space="preserve">Pažení do ocelových zápor  bez ohledu na druh pažin, s odstraněním pažení, hloubky výkopu do 4 m</t>
  </si>
  <si>
    <t>-1288195268</t>
  </si>
  <si>
    <t xml:space="preserve">Poznámka k položce:_x000d_
Poznámka k položce: Celková položka zahrnuje dočasné pažení,  osazení zápor do  připravených vrtů, případné zaberanění. Zápory IPE 270 dl. 5,5 m po 1,5 m (36,1 kg/m) = &gt; 200 kg / 5.5 m</t>
  </si>
  <si>
    <t>315,12*1,7</t>
  </si>
  <si>
    <t>162451105</t>
  </si>
  <si>
    <t>Vodorovné přemístění výkopku nebo sypaniny po suchu na obvyklém dopravním prostředku, bez naložení výkopku, avšak se složením bez rozhrnutí z horniny třídy těžitelnosti I skupiny 1 až 3 na vzdálenost přes 1 000 do 1 500 m</t>
  </si>
  <si>
    <t>2051887402</t>
  </si>
  <si>
    <t xml:space="preserve">Poznámka k položce:_x000d_
Poznámka k položce: Otevření zapaženého výkopu na předepsanou úroveň (úroveň pilotážní roviny)  rozvoz zeminy v blízkosti výkopu pro opětovný zásyp (včetně zeminy po pilotáži)</t>
  </si>
  <si>
    <t>624*0,283"vytěžená zemina po pilotáži"</t>
  </si>
  <si>
    <t>-297503440</t>
  </si>
  <si>
    <t xml:space="preserve">Poznámka k položce:_x000d_
Poznámka k položce: Otevření zapaženého výkopu na předepsanou úroveň (úroveň pilotážní roviny)  Odvoz zeminy, která se již nebude vracet do konstrukce zásypu</t>
  </si>
  <si>
    <t>3062,452-(1832,008*(2/3))"objem zeminy která se nepoužije do zásypu"</t>
  </si>
  <si>
    <t>-150738903</t>
  </si>
  <si>
    <t xml:space="preserve">Poznámka k položce:_x000d_
Poznámka k položce: Otevření zapaženého výkopu na předepsanou úroveň (úroveň pilotážní roviny)  Odvoz zeminy, která se již nebude vracet do konstrukce zásypu (včetně zeminy po pilotáži)</t>
  </si>
  <si>
    <t>(2017,705*1800)/1000</t>
  </si>
  <si>
    <t>1953180548</t>
  </si>
  <si>
    <t>174151101</t>
  </si>
  <si>
    <t>Zásyp sypaninou z jakékoliv horniny strojně s uložením výkopku ve vrstvách se zhutněním jam, šachet, rýh nebo kolem objektů v těchto vykopávkách</t>
  </si>
  <si>
    <t>-2141725405</t>
  </si>
  <si>
    <t>Poznámka k položce:_x000d_
Poznámka k položce: Hutněný zásyp zeminou z výkopku. Hutnit na předepsanou úroveň hutnění.</t>
  </si>
  <si>
    <t>(5,2*17,3)+(5,2*20)+(5,2*20)+(5,2*20)+(5,6*20)+(6*20)+(5,6*20)+(5,6*20)+(5,6*20)+(5,6*20)+(5,6*20)+(5,1*20)+(5,2*20)+(5,1*20)+(5,1*20)+(5,1*20)"rub"</t>
  </si>
  <si>
    <t>0,4* (96,960+218,160)"zásyp před zdí"</t>
  </si>
  <si>
    <t>58337331</t>
  </si>
  <si>
    <t>štěrkopísek frakce 0/22</t>
  </si>
  <si>
    <t>-1542644079</t>
  </si>
  <si>
    <t>Poznámka k položce:_x000d_
Poznámka k položce: 1/3 výkopku bude nahrazena novým materiálem (hutněná vrstva štěrkopísku)</t>
  </si>
  <si>
    <t>Zakládání</t>
  </si>
  <si>
    <t>212752131</t>
  </si>
  <si>
    <t>Trativody z drenážních trubek pro liniové stavby a komunikace se zřízením štěrkového lože pod trubky a s jejich obsypem v otevřeném výkopu trubka korugovaná sendvičová PE-HD SN 4 neperforovaná DN 100</t>
  </si>
  <si>
    <t>1848559339</t>
  </si>
  <si>
    <t>Poznámka k položce:_x000d_
Poznámka k položce: Příčná drenážní trubka vyústění na terén před dřík zdi. 2 ks v jednom dilatačním dílu</t>
  </si>
  <si>
    <t>2,5*26*2</t>
  </si>
  <si>
    <t>212792212</t>
  </si>
  <si>
    <t>Odvodnění mostní opěry z plastových trub drenážní potrubí flexibilní DN 160</t>
  </si>
  <si>
    <t>569247969</t>
  </si>
  <si>
    <t>Poznámka k položce:_x000d_
Poznámka k položce: Podélná drenážní trubka v rubové části zdi. + 10% délky V cenách nejsou započteny náklady na zemní práce, na betonáž podkladu , na obklad potrubí drenážním betonem, na obklad štěrkem a na filtrační obal.</t>
  </si>
  <si>
    <t>(96,960+218,160)</t>
  </si>
  <si>
    <t>0,1*315,125</t>
  </si>
  <si>
    <t>212972113</t>
  </si>
  <si>
    <t>Opláštění drenážních trub filtrační textilií DN 160</t>
  </si>
  <si>
    <t>-103417789</t>
  </si>
  <si>
    <t>Poznámka k položce:_x000d_
Poznámka k položce: Ochrana drenážní trubky V cenách jsou započteny i náklady na nařezání filtrační textilie na potřebnou šířku, rozprostření pruhu textilie na uložené drenážní potrubí, urovnání a napnutí textilie před uložením zásypového materiálu a odsun zbytku textilie.</t>
  </si>
  <si>
    <t>226212212</t>
  </si>
  <si>
    <t xml:space="preserve">Velkoprofilové vrty náběrovým vrtáním svislé zapažené  ocelovými pažnicemi průměru přes 550 do 650 mm, v hl od 0 do 10 m v hornině tř. II</t>
  </si>
  <si>
    <t>-825103628</t>
  </si>
  <si>
    <t>26*4*6</t>
  </si>
  <si>
    <t>231212112</t>
  </si>
  <si>
    <t xml:space="preserve">Zřízení výplně pilot zapažených s vytažením pažnic z vrtu  svislých z betonu železového, v hl od 0 do 10 m, při průměru piloty přes 450 do 650 mm</t>
  </si>
  <si>
    <t>1099141154</t>
  </si>
  <si>
    <t>Poznámka k položce:_x000d_
Poznámka k položce: Náklady na uložení výztuže a nastavení armokošů.</t>
  </si>
  <si>
    <t>58933332</t>
  </si>
  <si>
    <t>beton C 30/37 XF3 kamenivo frakce 0/16</t>
  </si>
  <si>
    <t>-1344129118</t>
  </si>
  <si>
    <t>Poznámka k položce:_x000d_
Poznámka k položce: Beton pilot</t>
  </si>
  <si>
    <t>231611114</t>
  </si>
  <si>
    <t xml:space="preserve">Výztuž pilot betonovaných do země  z oceli 10 505 (R)</t>
  </si>
  <si>
    <t>-1344851197</t>
  </si>
  <si>
    <t>Poznámka k položce:_x000d_
Poznámka k položce: 250 kg výztuže / m3 betonu</t>
  </si>
  <si>
    <t>176,592*0,25</t>
  </si>
  <si>
    <t>239111112</t>
  </si>
  <si>
    <t xml:space="preserve">Odbourání vrchní znehodnocené části výplně betonových pilot  při průměru piloty přes 450 do 650 mm</t>
  </si>
  <si>
    <t>825758911</t>
  </si>
  <si>
    <t>Poznámka k položce:_x000d_
Poznámka k položce: Odbourání horní části přebetonované piloty na požadovanou úroveň</t>
  </si>
  <si>
    <t>26*4*0,5</t>
  </si>
  <si>
    <t>Svislé a kompletní konstrukce</t>
  </si>
  <si>
    <t>317321018</t>
  </si>
  <si>
    <t xml:space="preserve">Římsy opěrných zdí a valů z betonu železového  tř. C 30/37</t>
  </si>
  <si>
    <t>152529399</t>
  </si>
  <si>
    <t>Poznámka k položce:_x000d_
Poznámka k položce: ŽB monolitická římsa ve sklonu 2,5 %, přes pracovní spáru provázána s dříkem opěrné zdi.</t>
  </si>
  <si>
    <t>0,2*315,12</t>
  </si>
  <si>
    <t>317353111</t>
  </si>
  <si>
    <t xml:space="preserve">Bednění říms opěrných zdí a valů  jakéhokoliv tvaru přímých, zalomených nebo jinak zakřivených zřízení</t>
  </si>
  <si>
    <t>-1516691285</t>
  </si>
  <si>
    <t>0,8*(96,960+218,160)</t>
  </si>
  <si>
    <t>317353112</t>
  </si>
  <si>
    <t xml:space="preserve">Bednění říms opěrných zdí a valů  jakéhokoliv tvaru přímých, zalomených nebo jinak zakřivených odstranění</t>
  </si>
  <si>
    <t>873177067</t>
  </si>
  <si>
    <t>317361016</t>
  </si>
  <si>
    <t xml:space="preserve">Výztuž říms opěrných zdí a valů z oceli  10 505 (R) nebo BSt 500</t>
  </si>
  <si>
    <t>-1016775602</t>
  </si>
  <si>
    <t>Poznámka k položce:_x000d_
Poznámka k položce: 150 kg/ m3</t>
  </si>
  <si>
    <t>327313215</t>
  </si>
  <si>
    <t xml:space="preserve">Opěrné zdi a valy z betonu prostého  bez zvláštních nároků na vliv prostředí tř. C 12/15</t>
  </si>
  <si>
    <t>592012770</t>
  </si>
  <si>
    <t>Poznámka k položce:_x000d_
Poznámka k položce: Podkladní beton pod dříkem opěrné zdi C 12/15 X0 tl. 150 mm. + těsnící vrstva za rubem zdi.</t>
  </si>
  <si>
    <t>1,5*0,20*315,12</t>
  </si>
  <si>
    <t>327314217</t>
  </si>
  <si>
    <t xml:space="preserve">Opěrné zdi a valy z betonu prostého  odolného proti agresivnímu prostředí tř. C 25/30</t>
  </si>
  <si>
    <t>-1631421320</t>
  </si>
  <si>
    <t>Poznámka k položce:_x000d_
Poznámka k položce: Betonové lože pod dlažbou beton C25/30- XF3</t>
  </si>
  <si>
    <t>0,1*1,3*315,12"betonové lože pod dlažbou beton"</t>
  </si>
  <si>
    <t>327314218</t>
  </si>
  <si>
    <t xml:space="preserve">Opěrné zdi a valy z betonu prostého  odolného proti agresivnímu prostředí tř. C 30/37</t>
  </si>
  <si>
    <t>1227377498</t>
  </si>
  <si>
    <t>Poznámka k položce:_x000d_
Poznámka k položce: Zajištění paty odláždění ztužující práh beton C30/37- XF4</t>
  </si>
  <si>
    <t>0,85*0,550*315,12"zajištění paty odláždění"</t>
  </si>
  <si>
    <t>327324128</t>
  </si>
  <si>
    <t xml:space="preserve">Opěrné zdi a valy z betonu železového  odolný proti agresivnímu prostředí tř. C 30/37</t>
  </si>
  <si>
    <t>1290640526</t>
  </si>
  <si>
    <t>Poznámka k položce:_x000d_
Poznámka k položce: Dřik ŽB opěrné zdi beton C 30/37 - XF2, XD1</t>
  </si>
  <si>
    <t>(1*17,3)+(1*20)+(1*20)+(1,1*20)+(1,18*20)+(1,1*20)+(1,1*20)+(1,1*20)+(1,1*20)+(1,1*20)+(1*20)+(1*20)+(1*20)+(1*20)+(1*20)+(1*20)</t>
  </si>
  <si>
    <t>327351211</t>
  </si>
  <si>
    <t xml:space="preserve">Bednění opěrných zdí a valů  svislých i skloněných, výšky do 20 m zřízení</t>
  </si>
  <si>
    <t>-109432995</t>
  </si>
  <si>
    <t>(2*1,5)*(96,960+218,160)</t>
  </si>
  <si>
    <t>327351221</t>
  </si>
  <si>
    <t xml:space="preserve">Bednění opěrných zdí a valů  svislých i skloněných, výšky do 20 m odstranění</t>
  </si>
  <si>
    <t>-1889030208</t>
  </si>
  <si>
    <t>327361006</t>
  </si>
  <si>
    <t xml:space="preserve">Výztuž opěrných zdí a valů  průměru do 12 mm, z oceli 10 505 (R) nebo BSt 500</t>
  </si>
  <si>
    <t>657310684</t>
  </si>
  <si>
    <t>Poznámka k položce:_x000d_
Poznámka k položce: 150 kg výztuže / m3 betonu</t>
  </si>
  <si>
    <t>334791112</t>
  </si>
  <si>
    <t xml:space="preserve">Prostup v betonových zdech z plastových trub  průměru do DN 110</t>
  </si>
  <si>
    <t>1020979489</t>
  </si>
  <si>
    <t>Poznámka k položce:_x000d_
Poznámka k položce: prostupy pro příčnou drenážní trubka vyústění na terén před dřík zdi. 2 ks v jednom dilatačním dílu</t>
  </si>
  <si>
    <t>1*26*2</t>
  </si>
  <si>
    <t>Vodorovné konstrukce</t>
  </si>
  <si>
    <t>465513157</t>
  </si>
  <si>
    <t xml:space="preserve">Dlažba svahu u mostních opěr z upraveného lomového žulového kamene  s vyspárováním maltou MC 25, šíře spáry 15 mm do betonového lože C 25/30 tloušťky 200 mm, plochy přes 10 m2</t>
  </si>
  <si>
    <t>1230176077</t>
  </si>
  <si>
    <t xml:space="preserve">Poznámka k položce:_x000d_
Poznámka k položce: Nové opevnění svahu.  V cenách jsou započteny náklady na dodání písku nebo betonové směsi pro lože a spáry, rozhrnutí a úpravu lože do tl. 140 mm, navlhčení podkladu, rozměření a výběr, případně upravení kamene s urovnáním povrchu lícování dlažby a vyspárovaní MC 25, šíře spáry 15 mm.</t>
  </si>
  <si>
    <t>1,3*315,12"odláždění svahu před zdí - plocha dlažby"</t>
  </si>
  <si>
    <t>58380651</t>
  </si>
  <si>
    <t>kámen lomový netříděný žula odval</t>
  </si>
  <si>
    <t>-326172935</t>
  </si>
  <si>
    <t>564231111</t>
  </si>
  <si>
    <t xml:space="preserve">Podklad nebo podsyp ze štěrkopísku ŠP  s rozprostřením, vlhčením a zhutněním, po zhutnění tl. 100 mm</t>
  </si>
  <si>
    <t>-2026264621</t>
  </si>
  <si>
    <t>Poznámka k položce:_x000d_
Poznámka k položce: Nové opevnění svahu. Podsyp hutněným ŠP podklad TL. 100 mm</t>
  </si>
  <si>
    <t>1,3*315,12"odláždění svahu před zdí"</t>
  </si>
  <si>
    <t>58337302</t>
  </si>
  <si>
    <t>štěrkopísek frakce 0/16</t>
  </si>
  <si>
    <t>-1846302487</t>
  </si>
  <si>
    <t>Poznámka k položce:_x000d_
Poznámka k položce: Nové opevnění svahu. Podsyp hutněným ŠP podklad TL. 100 mm (objem tíha 1950 kg/m3)</t>
  </si>
  <si>
    <t>Úpravy povrchů, podlahy a osazování výplní</t>
  </si>
  <si>
    <t>628611131</t>
  </si>
  <si>
    <t xml:space="preserve">Nátěr mostních betonových konstrukcí  akrylátový na siloxanové a plasticko-elastické bázi 2x ochranný pružný OS-C (OS 4)</t>
  </si>
  <si>
    <t>1912240829</t>
  </si>
  <si>
    <t xml:space="preserve">Poznámka k položce:_x000d_
Poznámka k položce: Poznámka k položce: NÁTĚRY BETON KONSTR TYP  S4 (OS - C) Hydrofobizační nátěr říms</t>
  </si>
  <si>
    <t>0,7*(96,960+218,160)</t>
  </si>
  <si>
    <t>628613231</t>
  </si>
  <si>
    <t>Protikorozní ochrana ocelových mostních konstrukcí včetně otryskání povrchu základní a podkladní epoxidový a vrchní polyuretanový nátěr s metalizací I. třídy</t>
  </si>
  <si>
    <t>1102779483</t>
  </si>
  <si>
    <t>Poznámka k položce:_x000d_
Poznámka k položce: PKO ZÁBRADLÍ: dle TKP kap. 19-B pro korozní zatížení C4 + K8 s minimální životností ochranného povlaku 15 let – skladba ochranného povlaku IIIA: 	očištění povrchu mořením v kyselině Be (dle ČSN ISO 8501-1) 	žárové zinkování ponorem mimo stavbu		tl. 70 um 	epoxidový zinkofosfátový nátěr (2 vrstvy)	tl. 150 um 	alifatický vrchní polyuretanový nátěr		tl. 60 um. Položka je včetně obnovy nátěru na PKO nosné konstrukce a zábradlí na lávce do budovy PVS</t>
  </si>
  <si>
    <t>(315,12+25)*1,5</t>
  </si>
  <si>
    <t>911122111</t>
  </si>
  <si>
    <t>Oprava částí ocelového zábradlí mostů svařovaného nebo šroubovaného výroba dílů hmotnosti do 50 kg</t>
  </si>
  <si>
    <t>36318226</t>
  </si>
  <si>
    <t>Poznámka k položce:_x000d_
Poznámka k položce: odhad hmotnosti zábradlí 51 kg/m</t>
  </si>
  <si>
    <t>315,12*51</t>
  </si>
  <si>
    <t>911122211</t>
  </si>
  <si>
    <t>Oprava částí ocelového zábradlí mostů svařovaného nebo šroubovaného montáž dílů hmotnosti do 50 kg</t>
  </si>
  <si>
    <t>611551483</t>
  </si>
  <si>
    <t>13010930</t>
  </si>
  <si>
    <t>ocel profilová UPE 120 jakost 11 375</t>
  </si>
  <si>
    <t>1545315798</t>
  </si>
  <si>
    <t>Poznámka k položce:_x000d_
Poznámka k položce: horní madlo</t>
  </si>
  <si>
    <t>16,071*0,328</t>
  </si>
  <si>
    <t>13010742</t>
  </si>
  <si>
    <t>ocel profilová IPE 100 jakost 11 375</t>
  </si>
  <si>
    <t>616513150</t>
  </si>
  <si>
    <t>Poznámka k položce:_x000d_
Poznámka k položce: sloupek zábradlí</t>
  </si>
  <si>
    <t>16,071*0,0931</t>
  </si>
  <si>
    <t>HLT.333151</t>
  </si>
  <si>
    <t>Kotevní šroub HAS-E-F-5.8 M12x110/168</t>
  </si>
  <si>
    <t>610203679</t>
  </si>
  <si>
    <t>HLT.2164508</t>
  </si>
  <si>
    <t>Chemická patrona HVU2 M16x125</t>
  </si>
  <si>
    <t>1021256722</t>
  </si>
  <si>
    <t>13611238</t>
  </si>
  <si>
    <t>plech ocelový hladký jakost S235JR tl 15mm tabule</t>
  </si>
  <si>
    <t>2069908351</t>
  </si>
  <si>
    <t>Poznámka k položce:_x000d_
Poznámka k položce: kotevní desky sloupků</t>
  </si>
  <si>
    <t>16,071*0,026</t>
  </si>
  <si>
    <t>13010216</t>
  </si>
  <si>
    <t>tyč ocelová plochá jakost 11 375 40x20mm</t>
  </si>
  <si>
    <t>-1943655027</t>
  </si>
  <si>
    <t>Poznámka k položce:_x000d_
Poznámka k položce: svislá výplň, závěsy</t>
  </si>
  <si>
    <t>16,071*0,55</t>
  </si>
  <si>
    <t>919121233</t>
  </si>
  <si>
    <t xml:space="preserve">Utěsnění dilatačních spár zálivkou za studena  v cementobetonovém nebo živičném krytu včetně adhezního nátěru bez těsnicího profilu pod zálivkou, pro komůrky šířky 20 mm, hloubky 40 mm</t>
  </si>
  <si>
    <t>1899696128</t>
  </si>
  <si>
    <t>Poznámka k položce:_x000d_
Poznámka k položce: Spára na styku obrusné vrstvy chodníku s římsou bude opatřena trvale pružnou těsnící zálivkou z modifikovaného asfaltu.</t>
  </si>
  <si>
    <t>931992113</t>
  </si>
  <si>
    <t xml:space="preserve">Výplň dilatačních spár z polystyrenu  pěnového, tloušťky 40 mm</t>
  </si>
  <si>
    <t>-8062236</t>
  </si>
  <si>
    <t>Poznámka k položce:_x000d_
Poznámka k položce: těsnění dilatační spáry (římsa a dřík opěrné zdi)</t>
  </si>
  <si>
    <t>1,4*26</t>
  </si>
  <si>
    <t>931994142</t>
  </si>
  <si>
    <t xml:space="preserve">Těsnění spáry betonové konstrukce pásy, profily, tmely  tmelem polyuretanovým spáry dilatační do 4,0 cm2</t>
  </si>
  <si>
    <t>-1507237979</t>
  </si>
  <si>
    <t>Poznámka k položce:_x000d_
Poznámka k položce: těsnění dilatační spáry</t>
  </si>
  <si>
    <t>26*3,5</t>
  </si>
  <si>
    <t>985121121</t>
  </si>
  <si>
    <t>Tryskání degradovaného betonu stěn, rubu kleneb a podlah vodou pod tlakem do 300 barů</t>
  </si>
  <si>
    <t>1116971574</t>
  </si>
  <si>
    <t>Poznámka k položce:_x000d_
Poznámka k položce: Celoplošná sanace pochozí plochy lávky do budovy PVS Omytí plochy tlakovou vodou</t>
  </si>
  <si>
    <t>12*2,3</t>
  </si>
  <si>
    <t>985121123</t>
  </si>
  <si>
    <t>Tryskání degradovaného betonu stěn, rubu kleneb a podlah vodou pod tlakem přes 1 250 do 2 500 barů</t>
  </si>
  <si>
    <t>943035978</t>
  </si>
  <si>
    <t>Poznámka k položce:_x000d_
Poznámka k položce: Celoplošná sanace pochozí plochy lávky do budovy PVS Odbourání degradovaného betonu</t>
  </si>
  <si>
    <t>12*2,3*0,6</t>
  </si>
  <si>
    <t>985311312</t>
  </si>
  <si>
    <t>Reprofilace betonu sanačními maltami na cementové bázi ručně rubu kleneb a podlah, tloušťky přes 10 do 20 mm</t>
  </si>
  <si>
    <t>1431145728</t>
  </si>
  <si>
    <t>Poznámka k položce:_x000d_
Poznámka k položce: Celoplošná sanace pochozí plochy lávky do budovy PVS</t>
  </si>
  <si>
    <t>985311314</t>
  </si>
  <si>
    <t>Reprofilace betonu sanačními maltami na cementové bázi ručně rubu kleneb a podlah, tloušťky přes 30 do 40 mm</t>
  </si>
  <si>
    <t>852434361</t>
  </si>
  <si>
    <t>12*2,3*0,2</t>
  </si>
  <si>
    <t>985312132</t>
  </si>
  <si>
    <t>Stěrka k vyrovnání ploch reprofilovaného betonu rubu kleneb a podlah, tloušťky přes 2 do 3 mm</t>
  </si>
  <si>
    <t>-30195087</t>
  </si>
  <si>
    <t>985321112</t>
  </si>
  <si>
    <t>Ochranný nátěr betonářské výztuže 1 vrstva tloušťky 1 mm na cementové bázi rubu kleneb a podlah</t>
  </si>
  <si>
    <t>1681761449</t>
  </si>
  <si>
    <t>12*2,3*0,1</t>
  </si>
  <si>
    <t>985323211</t>
  </si>
  <si>
    <t>Spojovací můstek reprofilovaného betonu na epoxidové bázi, tloušťky 1 mm</t>
  </si>
  <si>
    <t>-1553634013</t>
  </si>
  <si>
    <t>-878684998</t>
  </si>
  <si>
    <t>Poznámka k položce:_x000d_
Poznámka k položce: Vybouraná část přebetonovaných pilot 0,5 m</t>
  </si>
  <si>
    <t>29,588"odbourané části pilot"</t>
  </si>
  <si>
    <t>765641927</t>
  </si>
  <si>
    <t>997002611</t>
  </si>
  <si>
    <t xml:space="preserve">Nakládání suti a vybouraných hmot na dopravní prostředek  pro vodorovné přemístění</t>
  </si>
  <si>
    <t>-492067629</t>
  </si>
  <si>
    <t>997013601</t>
  </si>
  <si>
    <t>Poplatek za uložení stavebního odpadu na skládce (skládkovné) z prostého betonu zatříděného do Katalogu odpadů pod kódem 17 01 01</t>
  </si>
  <si>
    <t>-597078881</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</si>
  <si>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</si>
  <si>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998001011</t>
  </si>
  <si>
    <t xml:space="preserve">Přesun hmot  pro piloty nebo podzemní stěny betonované na místě</t>
  </si>
  <si>
    <t>916360771</t>
  </si>
  <si>
    <t>Poznámka k položce:_x000d_
Poznámka k položce: Přesuny hmot pro zřízení pilot: betonová výplň, výztuž ( z výkazu viz výše) Přesuny hmot pro pažení výkopu.</t>
  </si>
  <si>
    <t>428,942"betonová výplň"</t>
  </si>
  <si>
    <t>49,151"výztuž"</t>
  </si>
  <si>
    <t>42,939+14,143+(64,284*600/1000)"pažící konstrukce"</t>
  </si>
  <si>
    <t>998153131</t>
  </si>
  <si>
    <t xml:space="preserve">Přesun hmot pro zdi a valy samostatné  se svislou nosnou konstrukcí zděnou nebo monolitickou betonovou tyčovou nebo plošnou vodorovná dopravní vzdálenost do 50 m, pro zdi výšky do 12 m</t>
  </si>
  <si>
    <t>-1408277994</t>
  </si>
  <si>
    <t>Poznámka k položce:_x000d_
Poznámka k položce: Přesuny hmot pro zřízení opěrné zdi: beton opěrné zdi a římsy, výztuž, podkladní beton</t>
  </si>
  <si>
    <t>1718,295"Svislé a kompletní konstrukce"</t>
  </si>
  <si>
    <t>18,171"Ostatní konstrukce a práce"</t>
  </si>
  <si>
    <t>998153135</t>
  </si>
  <si>
    <t xml:space="preserve">Přesun hmot pro zdi a valy samostatné  se svislou nosnou konstrukcí zděnou nebo monolitickou betonovou tyčovou nebo plošnou Příplatek k ceně za zvětšený přesun přes vymezenou největší dopravní vzdálenost do 5000 m</t>
  </si>
  <si>
    <t>581626148</t>
  </si>
  <si>
    <t>1736,466*5</t>
  </si>
  <si>
    <t>998223011</t>
  </si>
  <si>
    <t xml:space="preserve">Přesun hmot pro pozemní komunikace s krytem dlážděným  dopravní vzdálenost do 200 m jakékoliv délky objektu</t>
  </si>
  <si>
    <t>1391775217</t>
  </si>
  <si>
    <t>Poznámka k položce:_x000d_
Poznámka k položce: Přesuny hmot pro zřízení odláždění před zdíi: podkladní beton, dlažba, štěrkopísek</t>
  </si>
  <si>
    <t>586,299"Vodorovné konstrukce"</t>
  </si>
  <si>
    <t>163,863"Komunikace pozemní"</t>
  </si>
  <si>
    <t>998223095</t>
  </si>
  <si>
    <t xml:space="preserve">Přesun hmot pro pozemní komunikace s krytem dlážděným  Příplatek k ceně za zvětšený přesun přes vymezenou největší dopravní vzdálenost za každých dalších 5000 m přes 5000 m</t>
  </si>
  <si>
    <t>1240308467</t>
  </si>
  <si>
    <t>750,162*5</t>
  </si>
  <si>
    <t>PSV</t>
  </si>
  <si>
    <t>Práce a dodávky PSV</t>
  </si>
  <si>
    <t>711</t>
  </si>
  <si>
    <t>Izolace proti vodě, vlhkosti a plynům</t>
  </si>
  <si>
    <t>711142559</t>
  </si>
  <si>
    <t xml:space="preserve">Provedení izolace proti zemní vlhkosti pásy přitavením  NAIP na ploše svislé S</t>
  </si>
  <si>
    <t>-7768252</t>
  </si>
  <si>
    <t>2,5*(96,960+218,160)</t>
  </si>
  <si>
    <t>BTX.10000010</t>
  </si>
  <si>
    <t>BITUMAX AL S35 (role/10m2)</t>
  </si>
  <si>
    <t>1369057083</t>
  </si>
  <si>
    <t>787,8*1,2 "Přepočtené koeficientem množství</t>
  </si>
  <si>
    <t>711412001</t>
  </si>
  <si>
    <t xml:space="preserve">Provedení izolace proti povrchové a podpovrchové tlakové vodě natěradly a tmely za studena  na ploše svislé S nátěrem penetračním</t>
  </si>
  <si>
    <t>-1419644389</t>
  </si>
  <si>
    <t>2,5*(96,960+218,160)*2</t>
  </si>
  <si>
    <t>787,8</t>
  </si>
  <si>
    <t>11163150</t>
  </si>
  <si>
    <t>lak penetrační asfaltový</t>
  </si>
  <si>
    <t>-1956170147</t>
  </si>
  <si>
    <t>Poznámka k položce:_x000d_
Poznámka k položce: Spotřeba 0,3-0,4kg/m2</t>
  </si>
  <si>
    <t>2363,4*0,00035 "Přepočtené koeficientem množství</t>
  </si>
  <si>
    <t>711412002</t>
  </si>
  <si>
    <t xml:space="preserve">Provedení izolace proti povrchové a podpovrchové tlakové vodě natěradly a tmely za studena  na ploše svislé S nátěrem lakem asfaltovým</t>
  </si>
  <si>
    <t>-1894213959</t>
  </si>
  <si>
    <t>1,1*(96,960+218,160)</t>
  </si>
  <si>
    <t>11163153</t>
  </si>
  <si>
    <t>emulze asfaltová penetrační</t>
  </si>
  <si>
    <t>litr</t>
  </si>
  <si>
    <t>1713059457</t>
  </si>
  <si>
    <t>346,632*0,4 "Přepočtené koeficientem množství</t>
  </si>
  <si>
    <t>998711101</t>
  </si>
  <si>
    <t xml:space="preserve">Přesun hmot pro izolace proti vodě, vlhkosti a plynům  stanovený z hmotnosti přesunovaného materiálu vodorovná dopravní vzdálenost do 50 m v objektech výšky do 6 m</t>
  </si>
  <si>
    <t>239020173</t>
  </si>
  <si>
    <t>762</t>
  </si>
  <si>
    <t>Konstrukce tesařské</t>
  </si>
  <si>
    <t>762081150</t>
  </si>
  <si>
    <t xml:space="preserve">Práce společné pro tesařské konstrukce  hoblování hraněného řeziva přímo na staveništi</t>
  </si>
  <si>
    <t>452550522</t>
  </si>
  <si>
    <t>315,12*1,7*0,120</t>
  </si>
  <si>
    <t>SO 200.2 - Opěrná zeď č. 2</t>
  </si>
  <si>
    <t>678862477</t>
  </si>
  <si>
    <t>(17*24,4)+(10*21,5)+(10,4*20)+(10,5*20)+(11,5*20)+(10,7*20)+(10,7*20)+(10,9*20)+(10,9*20)+(10,9*20)+(11,0*14,4)</t>
  </si>
  <si>
    <t>-1744868217</t>
  </si>
  <si>
    <t>676368429</t>
  </si>
  <si>
    <t>217,5*1,7</t>
  </si>
  <si>
    <t>-506308079</t>
  </si>
  <si>
    <t>396*0,283"vytěžená zemina po pilotáži"</t>
  </si>
  <si>
    <t>1482929937</t>
  </si>
  <si>
    <t>2518,2-(1614,989*(2/3))"objem zeminy která se nepoužije do zásypu"</t>
  </si>
  <si>
    <t>-461622219</t>
  </si>
  <si>
    <t>(1553,609*1800)/1000</t>
  </si>
  <si>
    <t>925555206</t>
  </si>
  <si>
    <t>-2061231471</t>
  </si>
  <si>
    <t>(9,67*24,4)+(6,45*21,5)+(6,4*20)+(6,5*20)+(6,4*20)+(6,5*20)+(6,5*20)+(6,5*20)+(6,6*20)+(6,5*20)+(6,5*14,4)"rub"</t>
  </si>
  <si>
    <t>0,5*217,532"zásyp před zdí"</t>
  </si>
  <si>
    <t>-1803488047</t>
  </si>
  <si>
    <t>1430841937</t>
  </si>
  <si>
    <t>2,5*18*2</t>
  </si>
  <si>
    <t>-204626432</t>
  </si>
  <si>
    <t>217,532</t>
  </si>
  <si>
    <t>0,1*217,532</t>
  </si>
  <si>
    <t>-1980066820</t>
  </si>
  <si>
    <t>1376206222</t>
  </si>
  <si>
    <t>18*4*5,5</t>
  </si>
  <si>
    <t>-927518033</t>
  </si>
  <si>
    <t>-1901982001</t>
  </si>
  <si>
    <t>-382146537</t>
  </si>
  <si>
    <t>112,068*0,25</t>
  </si>
  <si>
    <t>-453905791</t>
  </si>
  <si>
    <t>18*4*0,5</t>
  </si>
  <si>
    <t>-1515397373</t>
  </si>
  <si>
    <t>0,2*217,532</t>
  </si>
  <si>
    <t>1233331624</t>
  </si>
  <si>
    <t>0,8*(217,532)</t>
  </si>
  <si>
    <t>-1055544163</t>
  </si>
  <si>
    <t>-1738008553</t>
  </si>
  <si>
    <t>1562895133</t>
  </si>
  <si>
    <t>1,5*0,20*217,532</t>
  </si>
  <si>
    <t>906651123</t>
  </si>
  <si>
    <t>0,1*1,3*217,532"betonové lože pod dlažbou beton"</t>
  </si>
  <si>
    <t>-105675617</t>
  </si>
  <si>
    <t xml:space="preserve">Poznámka k položce:_x000d_
Poznámka k položce: Zajištění paty odláždění ztužující práh beton  C30/37- XF4</t>
  </si>
  <si>
    <t>0,85*0,550*217,532"zajištění paty odláždění"</t>
  </si>
  <si>
    <t>382293957</t>
  </si>
  <si>
    <t>1,3*217,532</t>
  </si>
  <si>
    <t>-946472647</t>
  </si>
  <si>
    <t>(2*1,6)*(217,532)</t>
  </si>
  <si>
    <t>-1361437479</t>
  </si>
  <si>
    <t>-463035820</t>
  </si>
  <si>
    <t>0,150*282,792</t>
  </si>
  <si>
    <t>-1824247620</t>
  </si>
  <si>
    <t>1*18*2</t>
  </si>
  <si>
    <t>1450036855</t>
  </si>
  <si>
    <t>1,3*217,532"odláždění svahu před zdí - plocha dlažby"</t>
  </si>
  <si>
    <t>-1202418171</t>
  </si>
  <si>
    <t>2073491556</t>
  </si>
  <si>
    <t>1,3*217,532"odláždění svahu před zdí"</t>
  </si>
  <si>
    <t>788237093</t>
  </si>
  <si>
    <t>493024729</t>
  </si>
  <si>
    <t>0,7*217,532</t>
  </si>
  <si>
    <t>594046986</t>
  </si>
  <si>
    <t>Poznámka k položce:_x000d_
Poznámka k položce: PKO ZÁBRADLÍ: dle TKP kap. 19-B pro korozní zatížení C4 + K8 s minimální životností ochranného povlaku 15 let – skladba ochranného povlaku IIIA: 	očištění povrchu mořením v kyselině Be (dle ČSN ISO 8501-1) 	žárové zinkování ponorem mimo stavbu		tl. 70 um 	epoxidový zinkofosfátový nátěr (2 vrstvy)	tl. 150 um 	alifatický vrchní polyuretanový nátěr		tl. 60 um.</t>
  </si>
  <si>
    <t>218*1,5</t>
  </si>
  <si>
    <t>-423256656</t>
  </si>
  <si>
    <t>219*51</t>
  </si>
  <si>
    <t>-459543442</t>
  </si>
  <si>
    <t>1352461541</t>
  </si>
  <si>
    <t>11,169*0,328</t>
  </si>
  <si>
    <t>1248731997</t>
  </si>
  <si>
    <t>11,169*0,0931</t>
  </si>
  <si>
    <t>-2094250897</t>
  </si>
  <si>
    <t>-2064446105</t>
  </si>
  <si>
    <t>20698316</t>
  </si>
  <si>
    <t>11,169*0,026</t>
  </si>
  <si>
    <t>-1733064217</t>
  </si>
  <si>
    <t>11,169*0,55</t>
  </si>
  <si>
    <t>-859143478</t>
  </si>
  <si>
    <t>217,5</t>
  </si>
  <si>
    <t>-1993463260</t>
  </si>
  <si>
    <t>1,5*18</t>
  </si>
  <si>
    <t>-1665201879</t>
  </si>
  <si>
    <t>18*3,5</t>
  </si>
  <si>
    <t>963053937</t>
  </si>
  <si>
    <t xml:space="preserve">Bourání železobetonových monolitických schodišťových ramen  na schodnicích s vybouráním schodnic</t>
  </si>
  <si>
    <t>-459345482</t>
  </si>
  <si>
    <t>Poznámka k položce:_x000d_
Poznámka k položce: Vybourání přístupového schodiště v km 1,591 100 včetně kamenných stupňů, schodnice.</t>
  </si>
  <si>
    <t>2*5</t>
  </si>
  <si>
    <t>1507547173</t>
  </si>
  <si>
    <t xml:space="preserve">Poznámka k položce:_x000d_
Poznámka k položce: sanace po vybourání přístupového schodiště v km 1,591 100  Omytí plochy tlakovou vodou</t>
  </si>
  <si>
    <t>-93501136</t>
  </si>
  <si>
    <t xml:space="preserve">Poznámka k položce:_x000d_
Poznámka k položce: sanace po vybourání přístupového schodiště v km 1,591 100  Předúprava podkladu pro lokální sanaci</t>
  </si>
  <si>
    <t>-516337845</t>
  </si>
  <si>
    <t xml:space="preserve">Poznámka k položce:_x000d_
Poznámka k položce: sanace po vybourání přístupového schodiště v km 1,591 100  refrofilace vybourané části</t>
  </si>
  <si>
    <t>1428966267</t>
  </si>
  <si>
    <t xml:space="preserve">Poznámka k položce:_x000d_
Poznámka k položce: sanace po vybourání přístupového schodiště v km 1,591 100  sanační stěrka</t>
  </si>
  <si>
    <t>1949151263</t>
  </si>
  <si>
    <t xml:space="preserve">Poznámka k položce:_x000d_
Poznámka k položce: sanace po vybourání přístupového schodiště v km 1,591 100  spojovací můstek</t>
  </si>
  <si>
    <t>-657924063</t>
  </si>
  <si>
    <t>20,484"odbourané části pilot"</t>
  </si>
  <si>
    <t>1220037177</t>
  </si>
  <si>
    <t>-570918912</t>
  </si>
  <si>
    <t>527709481</t>
  </si>
  <si>
    <t>-265101297</t>
  </si>
  <si>
    <t>272,213"betonová výplň"</t>
  </si>
  <si>
    <t>31,192"výztuž"</t>
  </si>
  <si>
    <t>29,508+9,761+(44,370*600/1000)"pažící konstrukce"</t>
  </si>
  <si>
    <t>-45177376</t>
  </si>
  <si>
    <t>1324,548"Svislé a kompletní konstrukce"</t>
  </si>
  <si>
    <t>12,16"Ostatní konstrukce a práce"</t>
  </si>
  <si>
    <t>-1861932516</t>
  </si>
  <si>
    <t>1336,708*5</t>
  </si>
  <si>
    <t>1440028014</t>
  </si>
  <si>
    <t>404,731"Vodorovné konstrukce"</t>
  </si>
  <si>
    <t>113,117"Komunikace pozemní"</t>
  </si>
  <si>
    <t>1684570159</t>
  </si>
  <si>
    <t>517,848*5</t>
  </si>
  <si>
    <t>-252267737</t>
  </si>
  <si>
    <t>2,7*217,532</t>
  </si>
  <si>
    <t>-1075527413</t>
  </si>
  <si>
    <t>587,336*1,2 "Přepočtené koeficientem množství</t>
  </si>
  <si>
    <t>1293543957</t>
  </si>
  <si>
    <t>2,7*217,532*2</t>
  </si>
  <si>
    <t>587,336</t>
  </si>
  <si>
    <t>1136551658</t>
  </si>
  <si>
    <t>1762,009*0,00035 "Přepočtené koeficientem množství</t>
  </si>
  <si>
    <t>-101935644</t>
  </si>
  <si>
    <t>1,1*217,532</t>
  </si>
  <si>
    <t>1714343258</t>
  </si>
  <si>
    <t>239,285*0,4 "Přepočtené koeficientem množství</t>
  </si>
  <si>
    <t>583785784</t>
  </si>
  <si>
    <t>924142087</t>
  </si>
  <si>
    <t>217,5*1,7*0,120</t>
  </si>
  <si>
    <t>SO 200.3 - Opěrná zeď č. 3</t>
  </si>
  <si>
    <t>-865639017</t>
  </si>
  <si>
    <t>(7,16*34,1)+(9,45*85,7)+(9,2*100)+(8,9*100)+(9,2*100)+(8,4*100)+(8,4*100)+(8,6*100)+(9*100)+(10,8*100)+(11,2*108)</t>
  </si>
  <si>
    <t>38889115</t>
  </si>
  <si>
    <t>1893809647</t>
  </si>
  <si>
    <t>1028*1,5</t>
  </si>
  <si>
    <t>2058001004</t>
  </si>
  <si>
    <t>3054*0,283"vytěžená zemina po pilotáži"</t>
  </si>
  <si>
    <t>-1558180347</t>
  </si>
  <si>
    <t>9513,621-(4772,621*(2/3))"objem zeminy která se nepoužije do zásypu"</t>
  </si>
  <si>
    <t>-1279458793</t>
  </si>
  <si>
    <t>(7196,156*1800)/1000</t>
  </si>
  <si>
    <t>111022192</t>
  </si>
  <si>
    <t>1000126082</t>
  </si>
  <si>
    <t>(4,13*34,1)+(4,84*85,7)+(4,73*100)+(4,39*100)+(4,7*100)+(4,45*100)+(4,44*100)+(4,49*100)+(4,57*100)+(5*100)+(5*108)"rub a líc"</t>
  </si>
  <si>
    <t>-667198745</t>
  </si>
  <si>
    <t>-1188368436</t>
  </si>
  <si>
    <t>2,5*85*2</t>
  </si>
  <si>
    <t>2049469695</t>
  </si>
  <si>
    <t>1027,96</t>
  </si>
  <si>
    <t>0,1*1027,96</t>
  </si>
  <si>
    <t>1264989270</t>
  </si>
  <si>
    <t>-342218884</t>
  </si>
  <si>
    <t>83*6*6</t>
  </si>
  <si>
    <t>11*6</t>
  </si>
  <si>
    <t>1320166344</t>
  </si>
  <si>
    <t>-1084435724</t>
  </si>
  <si>
    <t>-1892591702</t>
  </si>
  <si>
    <t>864,282*0,25</t>
  </si>
  <si>
    <t>1188336772</t>
  </si>
  <si>
    <t>83*6*0,5</t>
  </si>
  <si>
    <t>11*0,5</t>
  </si>
  <si>
    <t>-376783530</t>
  </si>
  <si>
    <t>0,203*1027,96</t>
  </si>
  <si>
    <t>1755797896</t>
  </si>
  <si>
    <t>0,7*1027,96</t>
  </si>
  <si>
    <t>716373839</t>
  </si>
  <si>
    <t>979205335</t>
  </si>
  <si>
    <t>-309723557</t>
  </si>
  <si>
    <t>1,65*0,20*1027,96</t>
  </si>
  <si>
    <t>-77648874</t>
  </si>
  <si>
    <t>0,1*2,0*1027,96"betonové lože pod dlažbou beton"</t>
  </si>
  <si>
    <t>1905903536</t>
  </si>
  <si>
    <t>0,85*0,550*1027,96"zajištění paty odláždění"</t>
  </si>
  <si>
    <t>1210275552</t>
  </si>
  <si>
    <t>1,03*1027,96</t>
  </si>
  <si>
    <t>180072662</t>
  </si>
  <si>
    <t>(2*1,3)*1027,96</t>
  </si>
  <si>
    <t>-2101971743</t>
  </si>
  <si>
    <t>-2100456881</t>
  </si>
  <si>
    <t>0,150*1058,799</t>
  </si>
  <si>
    <t>-2004085773</t>
  </si>
  <si>
    <t>1*85*2</t>
  </si>
  <si>
    <t>-1357347677</t>
  </si>
  <si>
    <t>2*1027,96"odláždění svahu před zdí - plocha dlažby"</t>
  </si>
  <si>
    <t>1643917437</t>
  </si>
  <si>
    <t>1614632</t>
  </si>
  <si>
    <t>2*1027,96"odláždění svahu před zdí"</t>
  </si>
  <si>
    <t>-651798750</t>
  </si>
  <si>
    <t>338255670</t>
  </si>
  <si>
    <t>1,0*1027,96</t>
  </si>
  <si>
    <t>911334621</t>
  </si>
  <si>
    <t>Mostní svodidla ocelová s osazením sloupků kotvením do mostní konstrukce, se svodnicí úrovně zádržnosti H2</t>
  </si>
  <si>
    <t>-1671944745</t>
  </si>
  <si>
    <t>Poznámka k položce:_x000d_
Poznámka k položce: Celková položka zahrnuje: - kompletní dodávku všech dílů ocelového svodidla s předepsanou povrchovou úpravou včetně spojovacích a dilatačních prvků. - montáž a osazení svodidla, kotvení t.j. kotavní šrouby, vrty a zálivky, nivelační hmoty pod kotevní desky</t>
  </si>
  <si>
    <t>1028</t>
  </si>
  <si>
    <t>-702674226</t>
  </si>
  <si>
    <t>-1763073529</t>
  </si>
  <si>
    <t>1,23*85</t>
  </si>
  <si>
    <t>1940705571</t>
  </si>
  <si>
    <t>85*3,5</t>
  </si>
  <si>
    <t>1115932639</t>
  </si>
  <si>
    <t>-707078955</t>
  </si>
  <si>
    <t>-166865598</t>
  </si>
  <si>
    <t>239924199</t>
  </si>
  <si>
    <t>440069477</t>
  </si>
  <si>
    <t>482352578</t>
  </si>
  <si>
    <t>-1051217885</t>
  </si>
  <si>
    <t>144,811"odbourané části pilot"</t>
  </si>
  <si>
    <t>849388628</t>
  </si>
  <si>
    <t>1737700921</t>
  </si>
  <si>
    <t>1365110771</t>
  </si>
  <si>
    <t>-1387697366</t>
  </si>
  <si>
    <t>2099,341"betonová výplň"</t>
  </si>
  <si>
    <t>240,556"výztuž"</t>
  </si>
  <si>
    <t>139,601+40,079+(185,040*600/1000)"pažící konstrukce"</t>
  </si>
  <si>
    <t>1751416858</t>
  </si>
  <si>
    <t>5785,049"Svislé a kompletní konstrukce"</t>
  </si>
  <si>
    <t>47,472"Ostatní konstrukce a práce"</t>
  </si>
  <si>
    <t>-1928954734</t>
  </si>
  <si>
    <t>5832,521*5</t>
  </si>
  <si>
    <t>298677515</t>
  </si>
  <si>
    <t>2942,433"Vodorovné konstrukce"</t>
  </si>
  <si>
    <t>822,368"Komunikace pozemní"</t>
  </si>
  <si>
    <t>-1071703756</t>
  </si>
  <si>
    <t>3764,801*5</t>
  </si>
  <si>
    <t>963585500</t>
  </si>
  <si>
    <t>2,1*1027,96</t>
  </si>
  <si>
    <t>335855672</t>
  </si>
  <si>
    <t>2158,716*1,2 "Přepočtené koeficientem množství</t>
  </si>
  <si>
    <t>1534023320</t>
  </si>
  <si>
    <t>2,1*1027,96*2</t>
  </si>
  <si>
    <t>2158,716</t>
  </si>
  <si>
    <t>-697757263</t>
  </si>
  <si>
    <t>6476,148*0,00035 "Přepočtené koeficientem množství</t>
  </si>
  <si>
    <t>1736283047</t>
  </si>
  <si>
    <t>1,1*1027,96</t>
  </si>
  <si>
    <t>2139035080</t>
  </si>
  <si>
    <t>1130,756*0,4 "Přepočtené koeficientem množství</t>
  </si>
  <si>
    <t>1827894078</t>
  </si>
  <si>
    <t>-90762711</t>
  </si>
  <si>
    <t>1028*1,5*0,120</t>
  </si>
  <si>
    <t>SO 200.4 - Ochranná zeď regulační stanice</t>
  </si>
  <si>
    <t>-1836266661</t>
  </si>
  <si>
    <t>2*25</t>
  </si>
  <si>
    <t>1661194505</t>
  </si>
  <si>
    <t>55*0,283"vytěžená zemina po pilotáži"</t>
  </si>
  <si>
    <t>-660027822</t>
  </si>
  <si>
    <t>65,656-12,417</t>
  </si>
  <si>
    <t>1986830760</t>
  </si>
  <si>
    <t>43867271</t>
  </si>
  <si>
    <t>-203079657</t>
  </si>
  <si>
    <t>25* (0,205+0,54)"zásyp před a za zdí"</t>
  </si>
  <si>
    <t>550114893</t>
  </si>
  <si>
    <t>2147270722</t>
  </si>
  <si>
    <t>11*5</t>
  </si>
  <si>
    <t>1112486003</t>
  </si>
  <si>
    <t>-825991703</t>
  </si>
  <si>
    <t>2077638869</t>
  </si>
  <si>
    <t>15,565*0,25</t>
  </si>
  <si>
    <t>-503490201</t>
  </si>
  <si>
    <t>1940916609</t>
  </si>
  <si>
    <t>Poznámka k položce:_x000d_
Poznámka k položce: Podkladní beton pod dříkem opěrné zdi C 12/15 X0 tl. 150 mm.</t>
  </si>
  <si>
    <t>0,2*1,2*23</t>
  </si>
  <si>
    <t>1437399667</t>
  </si>
  <si>
    <t>1,15*15+(0,9*8)</t>
  </si>
  <si>
    <t>841558783</t>
  </si>
  <si>
    <t>2,2*2*25</t>
  </si>
  <si>
    <t>1805809340</t>
  </si>
  <si>
    <t>1491998988</t>
  </si>
  <si>
    <t>Poznámka k položce:_x000d_
Poznámka k položce: 200 kg výztuže / m3 betonu</t>
  </si>
  <si>
    <t>0,2*24,450</t>
  </si>
  <si>
    <t>1449633971</t>
  </si>
  <si>
    <t>Poznámka k položce:_x000d_
Poznámka k položce: Úprava terénu v okolí zdi a oplocení</t>
  </si>
  <si>
    <t>1,1*25</t>
  </si>
  <si>
    <t>-1271648103</t>
  </si>
  <si>
    <t>Poznámka k položce:_x000d_
Poznámka k položce: Úprava terénu v okolí zdi a oplocení Podsyp hutněným ŠP podklad TL. 100 mm (objem tíha 1950 kg/m3)</t>
  </si>
  <si>
    <t>27,5*0,1*1950/1000</t>
  </si>
  <si>
    <t>-812307096</t>
  </si>
  <si>
    <t>-663053209</t>
  </si>
  <si>
    <t>3,130"odbourané části pilot"</t>
  </si>
  <si>
    <t>1466436998</t>
  </si>
  <si>
    <t>514877404</t>
  </si>
  <si>
    <t>-1755604923</t>
  </si>
  <si>
    <t>1625351816</t>
  </si>
  <si>
    <t>37,807"betonová výplň"</t>
  </si>
  <si>
    <t>4,332"výztuž"</t>
  </si>
  <si>
    <t>582678640</t>
  </si>
  <si>
    <t>77,8"Svislé a kompletní konstrukce"</t>
  </si>
  <si>
    <t>1047424880</t>
  </si>
  <si>
    <t>77,8*5</t>
  </si>
  <si>
    <t>551275880</t>
  </si>
  <si>
    <t>11,688"Komunikace pozemní"</t>
  </si>
  <si>
    <t>1863906676</t>
  </si>
  <si>
    <t>11,688*5</t>
  </si>
  <si>
    <t>-1721498924</t>
  </si>
  <si>
    <t>25*(1,1+0,4)</t>
  </si>
  <si>
    <t>1685849826</t>
  </si>
  <si>
    <t>37,5*0,00035 "Přepočtené koeficientem množství</t>
  </si>
  <si>
    <t>-2144294947</t>
  </si>
  <si>
    <t>25*(1,1+0,4)*2</t>
  </si>
  <si>
    <t>721868304</t>
  </si>
  <si>
    <t>75*0,4 "Přepočtené koeficientem množství</t>
  </si>
  <si>
    <t>-1165012772</t>
  </si>
  <si>
    <t>Odkopávky_3_r</t>
  </si>
  <si>
    <t>Odkopávky třída těžitelnosti 3 - ručně</t>
  </si>
  <si>
    <t>142,848</t>
  </si>
  <si>
    <t>Odkopávky_3_s</t>
  </si>
  <si>
    <t>Odkopávky třída těžitelnosti 3 - strojně</t>
  </si>
  <si>
    <t>214,272</t>
  </si>
  <si>
    <t>Odkopávky_4_r</t>
  </si>
  <si>
    <t>Odkopávky třída těžitelnosti 4 - ručně</t>
  </si>
  <si>
    <t>333,312</t>
  </si>
  <si>
    <t>Odkopávky_4_s</t>
  </si>
  <si>
    <t>Odkopávky třída těžitelnosti 4 - strojně</t>
  </si>
  <si>
    <t>499,968</t>
  </si>
  <si>
    <t>Hloubení_jam_3_r</t>
  </si>
  <si>
    <t>Hloubení jam třída těžitelnosti 3 - ručně</t>
  </si>
  <si>
    <t>23,208</t>
  </si>
  <si>
    <t>Hloubení_jam_3_s</t>
  </si>
  <si>
    <t>Hloubení jam třída těžitelnosti 3 - strojně</t>
  </si>
  <si>
    <t>34,812</t>
  </si>
  <si>
    <t>Hloubení_jam_4_r</t>
  </si>
  <si>
    <t>Hloubení jam třída těžitelnosti 4 - ručně</t>
  </si>
  <si>
    <t>54,152</t>
  </si>
  <si>
    <t>SO 300 - Dešťová kanalizace</t>
  </si>
  <si>
    <t>Hloubení_jam_4_s</t>
  </si>
  <si>
    <t>Hloubení jam třída těžitelnosti 4 - strojně</t>
  </si>
  <si>
    <t>81,228</t>
  </si>
  <si>
    <t>Hloubení_rýh_3_r</t>
  </si>
  <si>
    <t>Hloubení rýh třída těžitelnosti 3 - ručně</t>
  </si>
  <si>
    <t>259,189</t>
  </si>
  <si>
    <t>SO 311 - Dešťová kanalizace, km 0,06882 - 0,38650</t>
  </si>
  <si>
    <t>Hloubení_rýh_3_s</t>
  </si>
  <si>
    <t>Hloubení rýh třída těžitelnosti 3 - strojně</t>
  </si>
  <si>
    <t>388,784</t>
  </si>
  <si>
    <t>Úroveň 3:</t>
  </si>
  <si>
    <t>Hloubení_rýh_4_r</t>
  </si>
  <si>
    <t>Hloubení rýh třída těžitelnosti 4 - ručně</t>
  </si>
  <si>
    <t>604,775</t>
  </si>
  <si>
    <t>SO 311.1 - Dešťová kanalizace</t>
  </si>
  <si>
    <t>Hloubení_rýh_4_s</t>
  </si>
  <si>
    <t>Hloubení rýh třída těžitelnosti 4 - strojně</t>
  </si>
  <si>
    <t>907,163</t>
  </si>
  <si>
    <t>Rýha_400</t>
  </si>
  <si>
    <t>Rýha pro potrubí DN 400</t>
  </si>
  <si>
    <t>1,6</t>
  </si>
  <si>
    <t>Rýha_600</t>
  </si>
  <si>
    <t>Rýha pro potrubí DN 600</t>
  </si>
  <si>
    <t>1,8</t>
  </si>
  <si>
    <t>Rýha_800</t>
  </si>
  <si>
    <t>Rýha pro potrubí DN 800</t>
  </si>
  <si>
    <t>Koef_nakypření</t>
  </si>
  <si>
    <t>Koeficient nakypření</t>
  </si>
  <si>
    <t>1,23</t>
  </si>
  <si>
    <t>Potrubí_400</t>
  </si>
  <si>
    <t>Potrubí DN 400</t>
  </si>
  <si>
    <t>Potrubí_600</t>
  </si>
  <si>
    <t>Potrubí DN 600</t>
  </si>
  <si>
    <t>Potrubí_800</t>
  </si>
  <si>
    <t>Potrubí DN 800</t>
  </si>
  <si>
    <t>146,7</t>
  </si>
  <si>
    <t>Bourání_beton</t>
  </si>
  <si>
    <t>Bourání beton</t>
  </si>
  <si>
    <t>Hloubení_rýh</t>
  </si>
  <si>
    <t>Hloubení rýh</t>
  </si>
  <si>
    <t>2159,911</t>
  </si>
  <si>
    <t>Hloubení_šachet</t>
  </si>
  <si>
    <t>Hloubení šachet</t>
  </si>
  <si>
    <t>235,347</t>
  </si>
  <si>
    <t>Hloubení_šachet_3_s</t>
  </si>
  <si>
    <t>Hloubení šachet třída těžitelnosti 3 - strojně</t>
  </si>
  <si>
    <t>42,362</t>
  </si>
  <si>
    <t>Hloubení_šachet_3_r</t>
  </si>
  <si>
    <t>Hloubení šachet třída těžitelnosti 3 - ručně</t>
  </si>
  <si>
    <t>28,242</t>
  </si>
  <si>
    <t>Hloubení_šachet_4_s</t>
  </si>
  <si>
    <t>Hloubení šachet třída těžitelnosti 4 - strojně</t>
  </si>
  <si>
    <t>98,846</t>
  </si>
  <si>
    <t>Hloubení_šachet_4_r</t>
  </si>
  <si>
    <t>Hloubení šachet třída těžitelnosti 4 - ručně</t>
  </si>
  <si>
    <t>65,897</t>
  </si>
  <si>
    <t>Hloubení_jam</t>
  </si>
  <si>
    <t>Hloubení jam</t>
  </si>
  <si>
    <t>193,4</t>
  </si>
  <si>
    <t xml:space="preserve">Odkopávky </t>
  </si>
  <si>
    <t>1190,4</t>
  </si>
  <si>
    <t>Pažící_box_4</t>
  </si>
  <si>
    <t>Pažící box do hloubky 4,0m</t>
  </si>
  <si>
    <t>2485,064</t>
  </si>
  <si>
    <t>Pažící_box_6</t>
  </si>
  <si>
    <t>Pažící box do hloubky 6,0m</t>
  </si>
  <si>
    <t>417,966</t>
  </si>
  <si>
    <t>Štětovnice</t>
  </si>
  <si>
    <t>1023,3</t>
  </si>
  <si>
    <t>Pažení_šachet</t>
  </si>
  <si>
    <t>Pažení šachet</t>
  </si>
  <si>
    <t>390,568</t>
  </si>
  <si>
    <t>Lože</t>
  </si>
  <si>
    <t>Lože pod potrubí</t>
  </si>
  <si>
    <t>136,35</t>
  </si>
  <si>
    <t>Obsyp</t>
  </si>
  <si>
    <t>Obsyp potrubí</t>
  </si>
  <si>
    <t>491,4</t>
  </si>
  <si>
    <t>Zásyp</t>
  </si>
  <si>
    <t>Zásyp rýh a šachet</t>
  </si>
  <si>
    <t>2652,465</t>
  </si>
  <si>
    <t>1394,472</t>
  </si>
  <si>
    <t>3288,769</t>
  </si>
  <si>
    <t>Zásyp_ručně</t>
  </si>
  <si>
    <t>Zásyp ručně</t>
  </si>
  <si>
    <t>795,74</t>
  </si>
  <si>
    <t>Lože_ORL</t>
  </si>
  <si>
    <t>Lože pod ORL</t>
  </si>
  <si>
    <t>5,973</t>
  </si>
  <si>
    <t>Podkladní_deska</t>
  </si>
  <si>
    <t>Podkladní deska</t>
  </si>
  <si>
    <t>43,35</t>
  </si>
  <si>
    <t>Podkladní_deska_ORL</t>
  </si>
  <si>
    <t>Podkladní deska pod ORL</t>
  </si>
  <si>
    <t>8,959</t>
  </si>
  <si>
    <t>Obetonování_potrubí</t>
  </si>
  <si>
    <t>Obetonování potrubí</t>
  </si>
  <si>
    <t>223,74</t>
  </si>
  <si>
    <t>Obetonování_ORL</t>
  </si>
  <si>
    <t>Obetonování ORL</t>
  </si>
  <si>
    <t>28,77</t>
  </si>
  <si>
    <t>Obsyp_ručně</t>
  </si>
  <si>
    <t>Obsyp ručně</t>
  </si>
  <si>
    <t>147,42</t>
  </si>
  <si>
    <t>Lože_šachta</t>
  </si>
  <si>
    <t>Lože pod šachtu</t>
  </si>
  <si>
    <t>8,56</t>
  </si>
  <si>
    <t>HZS - Hodinové zúčtovací sazby</t>
  </si>
  <si>
    <t>115001103</t>
  </si>
  <si>
    <t>Převedení vody potrubím průměru DN přes 150 do 250</t>
  </si>
  <si>
    <t>-2081986398</t>
  </si>
  <si>
    <t xml:space="preserve">Poznámka k souboru cen:_x000d_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hadice, těsnění po dobu provozu a opotřebení hmot, b) podpěrné konstrukce dřevěné. 6. V ceně nejsou započteny náklady na nutné zemní práce; tyto se oceňují příslušnými cenami souborů cen této části. </t>
  </si>
  <si>
    <t>"Převedení vod při čerpání - předpoklad" 100,000</t>
  </si>
  <si>
    <t>115101201</t>
  </si>
  <si>
    <t>Čerpání vody na dopravní výšku do 10 m s uvažovaným průměrným přítokem do 500 l/min</t>
  </si>
  <si>
    <t>hod</t>
  </si>
  <si>
    <t>-1277273325</t>
  </si>
  <si>
    <t xml:space="preserve">Poznámka k souboru cen:_x000d_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</si>
  <si>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Čerpání vod při realizace Potrubí DN 400, DN 600, DN 800 a ORL - 4 čerpadla současně po dobu výstavby - předpoklad</t>
  </si>
  <si>
    <t>90*24*4</t>
  </si>
  <si>
    <t>115101301</t>
  </si>
  <si>
    <t>Pohotovost záložní čerpací soupravy pro dopravní výšku do 10 m s uvažovaným průměrným přítokem do 500 l/min</t>
  </si>
  <si>
    <t>den</t>
  </si>
  <si>
    <t>1627638507</t>
  </si>
  <si>
    <t xml:space="preserve">Poznámka k souboru cen:_x000d_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</si>
  <si>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90*4</t>
  </si>
  <si>
    <t>119001401</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</si>
  <si>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ocelového nebo litinového, jmenovité světlosti DN do 200 mm</t>
  </si>
  <si>
    <t>448534318</t>
  </si>
  <si>
    <t xml:space="preserve">Poznámka k souboru cen:_x000d_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</si>
  <si>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2*4</t>
  </si>
  <si>
    <t>119001422</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</si>
  <si>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přes 3 do 6 kabelů</t>
  </si>
  <si>
    <t>-815589767</t>
  </si>
  <si>
    <t>5*4</t>
  </si>
  <si>
    <t>122211101</t>
  </si>
  <si>
    <t>Odkopávky a prokopávky ručně zapažené i nezapažené v hornině třídy těžitelnosti I skupiny 3</t>
  </si>
  <si>
    <t>1343270369</t>
  </si>
  <si>
    <t xml:space="preserve">Poznámka k souboru cen:_x000d_
1. Ceny lze použít pro jakékoliv množství odkopané zeminy. 2. V cenách jsou započteny i náklady na přehození výkopku na vzdálenost do 3 m nebo naložení na dopravní prostředek. </t>
  </si>
  <si>
    <t>122251304</t>
  </si>
  <si>
    <t>Odkopávky a prokopávky nezapažené strojně v omezeném prostoru v hornině třídy těžitelnosti I skupiny 3 přes 100 m3</t>
  </si>
  <si>
    <t>-1123064451</t>
  </si>
  <si>
    <t xml:space="preserve">Poznámka k souboru cen:_x000d_
1. V cenách jsou započteny i náklady na přehození výkopku na vzdálenost do 3 m nebo naložení na dopravní prostředek. </t>
  </si>
  <si>
    <t>122311101</t>
  </si>
  <si>
    <t>Odkopávky a prokopávky ručně zapažené i nezapažené v hornině třídy těžitelnosti II skupiny 4</t>
  </si>
  <si>
    <t>-400040585</t>
  </si>
  <si>
    <t>122351304</t>
  </si>
  <si>
    <t>Odkopávky a prokopávky nezapažené strojně v omezeném prostoru v hornině třídy těžitelnosti II skupiny 4 přes 100 m3</t>
  </si>
  <si>
    <t>1174953580</t>
  </si>
  <si>
    <t>131213102</t>
  </si>
  <si>
    <t>Hloubení jam ručně zapažených i nezapažených s urovnáním dna do předepsaného profilu a spádu v hornině třídy těžitelnosti I skupiny 3 nesoudržných</t>
  </si>
  <si>
    <t>797933050</t>
  </si>
  <si>
    <t xml:space="preserve">Poznámka k souboru cen:_x000d_
1. V cenách jsou započteny i náklady na přehození výkopku na přilehlém terénu na vzdálenost do 3 m od okraje jámy nebo naložení na dopravní prostředek. </t>
  </si>
  <si>
    <t>131253202</t>
  </si>
  <si>
    <t>Hloubení zapažených jam a zářezů strojně s urovnáním dna do předepsaného profilu a spádu v omezeném prostoru v hornině třídy těžitelnosti I skupiny 3 přes 20 do 50 m3</t>
  </si>
  <si>
    <t>-338654460</t>
  </si>
  <si>
    <t xml:space="preserve">Poznámka k souboru cen:_x000d_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Výpočet objemu vykopávky v pažených prostorách se stanovuje dle přílohy č. 3 tohoto katalogu. </t>
  </si>
  <si>
    <t>131313102</t>
  </si>
  <si>
    <t>Hloubení jam ručně zapažených i nezapažených s urovnáním dna do předepsaného profilu a spádu v hornině třídy těžitelnosti II skupiny 4 nesoudržných</t>
  </si>
  <si>
    <t>-857277412</t>
  </si>
  <si>
    <t>131353203</t>
  </si>
  <si>
    <t>Hloubení zapažených jam a zářezů strojně s urovnáním dna do předepsaného profilu a spádu v omezeném prostoru v hornině třídy těžitelnosti II skupiny 4 přes 50 do 100 m3</t>
  </si>
  <si>
    <t>1502417698</t>
  </si>
  <si>
    <t>132212212</t>
  </si>
  <si>
    <t>Hloubení rýh šířky přes 800 do 2 000 mm ručně zapažených i nezapažených, s urovnáním dna do předepsaného profilu a spádu v hornině třídy těžitelnosti I skupiny 3 nesoudržných</t>
  </si>
  <si>
    <t>-616783806</t>
  </si>
  <si>
    <t xml:space="preserve">Poznámka k souboru cen:_x000d_
1. V cenách jsou započteny i náklady na: a) přehození výkopku na přilehlém terénu na vzdálenost do 3 m od podélné osy rýhy nebo naložení výkopku na dopravní prostředek, </t>
  </si>
  <si>
    <t>132255204</t>
  </si>
  <si>
    <t>Hloubení zapažených rýh šířky přes 800 do 2 000 mm strojně s urovnáním dna do předepsaného profilu a spádu v omezeném prostoru v hornině třídy těžitelnosti I skupiny 3 přes 100 m3</t>
  </si>
  <si>
    <t>-1128881170</t>
  </si>
  <si>
    <t xml:space="preserve">Poznámka k souboru cen:_x000d_
1. V cenách jsou započteny i náklady na případné nutné přemístění výkopku ve výkopišti na vzdálenost do 3 m a na přehození výkopku na přilehlém terénu na vzdálenost do 3 m od osy rýhy nebo naložení na dopravní prostředek. </t>
  </si>
  <si>
    <t>132312212</t>
  </si>
  <si>
    <t>Hloubení rýh šířky přes 800 do 2 000 mm ručně zapažených i nezapažených, s urovnáním dna do předepsaného profilu a spádu v hornině třídy těžitelnosti II skupiny 4 nesoudržných</t>
  </si>
  <si>
    <t>-1787731728</t>
  </si>
  <si>
    <t>132355204</t>
  </si>
  <si>
    <t>Hloubení zapažených rýh šířky přes 800 do 2 000 mm strojně s urovnáním dna do předepsaného profilu a spádu v omezeném prostoru v hornině třídy těžitelnosti II skupiny 4 přes 100 m3</t>
  </si>
  <si>
    <t>-1668313929</t>
  </si>
  <si>
    <t>139001101</t>
  </si>
  <si>
    <t>Příplatek k cenám hloubených vykopávek za ztížení vykopávky v blízkosti podzemního vedení nebo výbušnin pro jakoukoliv třídu horniny</t>
  </si>
  <si>
    <t>-1741703779</t>
  </si>
  <si>
    <t xml:space="preserve">Poznámka k souboru cen:_x000d_
1. Cena je určena: a) pro podzemní vedení procházející hloubenou vykopávkou nebo uložené ve stěně výkopu při jakékoliv hloubce vedení pod původním terénem nebo jeho výšce nade dnem výkopu a jakémkoliv směru vedení ke stranám výkopu; b)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3.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4. Je-li vedení uloženo ve výkopišti tak, že se vykopávka v celém výše popsaném objemu nevykopává, např. blízko stěn nebo dna výkopu, oceňuje se ztížení vykopávky jen pro tu část objemu, v níž se ztížená vykopávka provádí. 5. Jsou-li ve výkopišti dvě vedení položena tak blízko sebe, že se výše uvedené objemy pro obě vedení pronikají, určí se množství ztížení vykopávky tak, aby se pronik započetl jen jednou. 6. Objem ztížení vykopávky se od celkového objemu výkopu neodečítá. 7. Dočasné zajištění různých podzemních vedení ve výkopišti se oceňuje cenami souboru cen 119 00-14 Dočasné zajištění podzemního potrubí nebo vedení ve výkopišti. </t>
  </si>
  <si>
    <t>"Rýha pro potrubí DN 400" 1,600</t>
  </si>
  <si>
    <t>"Rýha pro potrubí DN 600" 1,800</t>
  </si>
  <si>
    <t>"Rýha pro potrubí DN 800" 2,000</t>
  </si>
  <si>
    <t>"Koeficient nakypření" 1,23</t>
  </si>
  <si>
    <t>"Staničení 0,0000-6,9100" (6,9100-0,0000)*Rýha_800*1,995</t>
  </si>
  <si>
    <t>"Staničení 6,9100-41,800" (41,800-6,9100)*Rýha_800*2,385</t>
  </si>
  <si>
    <t>"Staničení 41,800-70,000" (70,000-41,800)*Rýha_800*1,905</t>
  </si>
  <si>
    <t>"Staničení 80,300-96,830" (96,830-80,300)*Rýha_800*1,835</t>
  </si>
  <si>
    <t>"Staničení 96,830-105,10" (105,10-96,830)*Rýha_800*2,935</t>
  </si>
  <si>
    <t>"Staničení 105,10-112,00" (112,00-105,10)*Rýha_800*4,070</t>
  </si>
  <si>
    <t>"Staničení 112,00-157,00" (157,00-112,00)*Rýha_800*4,020</t>
  </si>
  <si>
    <t>"Staničení 157,00-292,00" (292,00-157,00)*Rýha_600*3,460</t>
  </si>
  <si>
    <t>"Staničení 292,00-337,00" (337,00-292,00)*Rýha_600*2,935</t>
  </si>
  <si>
    <t>"Staničení 337,00-427,00" (427,00-337,00)*Rýha_400*2,545</t>
  </si>
  <si>
    <t>"Rozšíření pro šachty na potrubí DN 800 - Š1.1.,Š1.2.,Š1.3.,Š1.4.,Š1.5.,Š1.6." 2,80*(2,80-Rýha_800)*(2,010+1,780+1,810+1,910+4,20+3,84)</t>
  </si>
  <si>
    <t>"Rozšíření pro šachty na potrubí DN 600 - Š1.7.,Š1.8.,Š1.9.,Š1.10" 2,60*(2,60-Rýha_600)*(3,610+3,270+3,080+2,790)</t>
  </si>
  <si>
    <t>"Rozšíření pro šachty na potrubí DN 400 - Š1.11.,Š1.12." 2,40*(2,40-Rýha_400)*(2,430+2,300)</t>
  </si>
  <si>
    <t>"Trativod - předpoklad 0,200m3/m běžný" (Potrubí_400+Potrubí_600+Potrubí_800)*0,200</t>
  </si>
  <si>
    <t>"Jímka pro trativod - předpoklad po 20,00m" 21,00*0,50*0,50*0,50</t>
  </si>
  <si>
    <t>"Jímka pro trativod - v místě ORL" 2,00*0,50*0,50*0,50</t>
  </si>
  <si>
    <t>-Hloubení_šachet</t>
  </si>
  <si>
    <t>-Bourání_beton</t>
  </si>
  <si>
    <t>"Hloubení rýh třída těžitelnosti 3 - 30%, strojně 60%" Hloubení_rýh*0,30*0,60</t>
  </si>
  <si>
    <t>"Hloubení rýh třída těžitelnosti 3 - 30%, ručně 40%" Hloubení_rýh*0,30*0,40</t>
  </si>
  <si>
    <t>"Hloubení rýh třída těžitelnosti 4 - 70%, strojně 60%" Hloubení_rýh*0,70*0,60</t>
  </si>
  <si>
    <t>"Hloubení rýh třída těžitelnosti 4 - 70%, ručně 40%" Hloubení_rýh*0,70*0,40</t>
  </si>
  <si>
    <t>"Šachty na potrubí DN 800- Š1.1.,Š1.2.,Š1.3.,Š1.4.,Š1.5.,Š1.6." 2,80*2,80*(2,010+1,780+1,810+1,910+4,20+3,84)</t>
  </si>
  <si>
    <t>"Šachty na potrubí DN 600 - Š1.7.,Š1.8.,Š1.9.,Š1.10" 2,60*2,60*(3,610+3,270+3,080+2,790)</t>
  </si>
  <si>
    <t>"Šachty na potrubí DN 400 - Š1.11.,Š1.12." 2,40*2,40*(2,430+2,300)</t>
  </si>
  <si>
    <t>"Hloubení šachet třída těžitelnosti 3 - 30%, strojně 60%" Hloubení_šachet*0,30*0,60</t>
  </si>
  <si>
    <t>"Hloubení šachet třída těžitelnosti 3 - 30%, ručně 40%" Hloubení_šachet*0,30*0,40</t>
  </si>
  <si>
    <t>"Hloubení šachet třída těžitelnosti 4 - 70%, strojně 60%" Hloubení_šachet*0,70*0,60</t>
  </si>
  <si>
    <t>"Hloubení šachet třída těžitelnosti 4 - 70%, ručně 40%" Hloubení_šachet*0,70*0,40</t>
  </si>
  <si>
    <t>Zemní práce pro ORL - hloubení jam - svahování výkopku</t>
  </si>
  <si>
    <t>193,400</t>
  </si>
  <si>
    <t>"Hloubení jam třída těžitelnosti 3 - 30%, strojně 60%" Hloubení_jam*0,30*0,60</t>
  </si>
  <si>
    <t>"Hloubení jam třída těžitelnosti 3 - 30%, ručně 40%" Hloubení_jam*0,30*0,40</t>
  </si>
  <si>
    <t>"Hloubení jam třída těžitelnosti 4 - 70%, strojně 60%" Hloubení_jam*0,70*0,60</t>
  </si>
  <si>
    <t>"Hloubení jam třída těžitelnosti 4 - 70%, ručně 40%" Hloubení_jam*0,70*0,40</t>
  </si>
  <si>
    <t>Předvýkop - zřízení pracovní roviny pro ORL</t>
  </si>
  <si>
    <t>58,300</t>
  </si>
  <si>
    <t>Předvýkop - zřízení pracovní roviny pro VO</t>
  </si>
  <si>
    <t>167,400</t>
  </si>
  <si>
    <t>Zemní práce (výkop VO) včetně odstranění násypu pracovní roviny</t>
  </si>
  <si>
    <t>964,700</t>
  </si>
  <si>
    <t>"Odkopávky ORL třída těžitelnosti 3 - 30%, strojně 60%" Odkopávky*0,30*0,60</t>
  </si>
  <si>
    <t>"Odkopávky ORL třída těžitelnosti 3 - 30%, ručně 40%" Odkopávky*0,30*0,40</t>
  </si>
  <si>
    <t>"Odkopávky ORL třída těžitelnosti 4 - 70%, strojně 60%" Odkopávky*0,70*0,60</t>
  </si>
  <si>
    <t>"Odkopávky ORL třída těžitelnosti 4 - 70%, ručně 40%" Odkopávky*0,70*0,40</t>
  </si>
  <si>
    <t>(Hloubení_rýh_3_s+Hloubení_rýh_4_s+Hloubení_šachet_3_s+Hloubení_šachet_4_s+Hloubení_jam_3_s+Hloubení_jam_4_s+Odkopávky_3_s+Odkopávky_4_s)*0,50</t>
  </si>
  <si>
    <t>139951121</t>
  </si>
  <si>
    <t>Bourání konstrukcí v hloubených vykopávkách strojně s přemístěním suti na hromady na vzdálenost do 20 m nebo s naložením na dopravní prostředek z betonu prostého neprokládaného</t>
  </si>
  <si>
    <t>-818477665</t>
  </si>
  <si>
    <t xml:space="preserve">Poznámka k souboru cen:_x000d_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toto bourání se oceňuje individuálně. 4. Svislé, příp. vodorovné přemístění materiálu z rozbouraných konstrukcí ve výkopišti se oceňuje jako přemístění výkopku z hornin třídy těžitelnosti III cenami souboru cen 161 Svislé přemístění výkopku, příp. 162 Vodorovné přemístění výkopku se složením, ale bez naložení a rozprostření. 5. Objem vybouraného materiálu pro přemístění se rovná objemu konstrukcí před rozbouráním. </t>
  </si>
  <si>
    <t>"Předpoklad bourání betonu zastiženého při vykopávkách" 35,000</t>
  </si>
  <si>
    <t>151811132</t>
  </si>
  <si>
    <t>Zřízení pažicích boxů pro pažení a rozepření stěn rýh podzemního vedení hloubka výkopu do 4 m, šířka přes 1,2 do 2,5 m</t>
  </si>
  <si>
    <t>-93272092</t>
  </si>
  <si>
    <t xml:space="preserve">Poznámka k souboru cen:_x000d_
1. Množství měrných jednotek pažicích boxů se určuje v m2 celkové zapažené plochy (započítávají se obě strany výkopu). </t>
  </si>
  <si>
    <t>"Staničení 0,0000-6,9100" (6,9100-0,0000)*1,995*2</t>
  </si>
  <si>
    <t>"Staničení 6,9100-41,800" (41,800-6,9100)*2,385*2</t>
  </si>
  <si>
    <t>"Staničení 41,800-70,000" (70,000-41,800)*1,905*2</t>
  </si>
  <si>
    <t>"Staničení 80,300-96,830" (96,830-80,300)*1,835*2</t>
  </si>
  <si>
    <t>"Staničení 96,830-105,10" (105,10-96,830)*2,935*2</t>
  </si>
  <si>
    <t>"Staničení 105,10-112,00" (112,00-105,10)*4,070*2</t>
  </si>
  <si>
    <t>"Staničení 112,00-157,00" (157,00-112,00)*4,020*2</t>
  </si>
  <si>
    <t>"Staničení 157,00-292,00" (292,00-157,00)*3,460*2</t>
  </si>
  <si>
    <t>"Staničení 292,00-337,00" (337,00-292,00)*2,935*2</t>
  </si>
  <si>
    <t>"Staničení 337,00-427,00" (427,00-337,00)*2,545*2</t>
  </si>
  <si>
    <t>151811142</t>
  </si>
  <si>
    <t>Zřízení pažicích boxů pro pažení a rozepření stěn rýh podzemního vedení hloubka výkopu přes 4 do 6 m, šířka přes 1,2 do 2,5 m</t>
  </si>
  <si>
    <t>-2038367615</t>
  </si>
  <si>
    <t>151811232</t>
  </si>
  <si>
    <t>Odstranění pažicích boxů pro pažení a rozepření stěn rýh podzemního vedení hloubka výkopu do 4 m, šířka přes 1,2 do 2,5 m</t>
  </si>
  <si>
    <t>-1291166998</t>
  </si>
  <si>
    <t>151811242</t>
  </si>
  <si>
    <t>Odstranění pažicích boxů pro pažení a rozepření stěn rýh podzemního vedení hloubka výkopu přes 4 do 6 m, šířka přes 1,2 do 2,5 m</t>
  </si>
  <si>
    <t>-1597129263</t>
  </si>
  <si>
    <t>153111131</t>
  </si>
  <si>
    <t xml:space="preserve">Úprava ocelových štětovnic pro štětové stěny  svaření z terénu, štětovnic na skládce příčné</t>
  </si>
  <si>
    <t>-2071555798</t>
  </si>
  <si>
    <t xml:space="preserve">Poznámka k souboru cen:_x000d_
1. V cenách nejsou započteny náklady na: a) dodání štětovnic trvale zabudovaných; tyto náklady se oceňují ve specifikaci, b) opotřebení štětovnic dočasně zabudovaných; tyto náklady se oceňují ve specifikaci jako 0,5 násobek pořizovací ceny materiálu, c) zřízení stěn z ocelových štětovnic - beraněných; tyto náklady se oceňují cenami souboru cen 153 11-2 Stěny beraněné z ocelových štětovnic, - nasazených; tyto náklady se oceňují cenami souboru cen 153 11-4 Zřízení štětových stěn z ocelových štětovnic, válcovaných tyčí nebo kolejnic nasazených. </t>
  </si>
  <si>
    <t>153111132</t>
  </si>
  <si>
    <t xml:space="preserve">Úprava ocelových štětovnic pro štětové stěny  svaření z terénu, štětovnic na skládce podélné</t>
  </si>
  <si>
    <t>-717414617</t>
  </si>
  <si>
    <t>153112131</t>
  </si>
  <si>
    <t xml:space="preserve">Zřízení beraněných stěn z ocelových štětovnic  z terénu zaberanění štětovnic ve stísněných podmínkách, délky do 4 m</t>
  </si>
  <si>
    <t>-1961183957</t>
  </si>
  <si>
    <t xml:space="preserve">Poznámka k souboru cen:_x000d_
1. V cenách -2111 a -2112 jsou započteny i náklady na případné zdvojování štětovnic. 2. V cenách nejsou započteny náklady na: a) dodání nebo opotřebení štětovnic. - dodání štětovnic trvale zabudovaných se oceňuje ve specifikaci. - opotřebení štětovnic dočasně zabudovaných se oceňuje ve specifikaci jako 0,5 násobek pořizovací ceny materiálu. b) úpravu štětovnic pro manipulaci, řezání nebo sváření, tyto úpravy se oceňují cenami 153 11-1. . . Úprava ocelových štětovnic </t>
  </si>
  <si>
    <t>ORL</t>
  </si>
  <si>
    <t>"Beraněné Štětovnice V 604" 292,500</t>
  </si>
  <si>
    <t>VO</t>
  </si>
  <si>
    <t>"Beraněné Štětovnice V 604" 730,800</t>
  </si>
  <si>
    <t>257142387R</t>
  </si>
  <si>
    <t>štětovnice VL 604</t>
  </si>
  <si>
    <t>-28014627</t>
  </si>
  <si>
    <t>Předpoklad hmotnosti štětovnice VL 604 - 121,80Kg/m2</t>
  </si>
  <si>
    <t>312,00*121,80/1000</t>
  </si>
  <si>
    <t>765,60*121,80/1000</t>
  </si>
  <si>
    <t>153113120</t>
  </si>
  <si>
    <t xml:space="preserve">Vytažení stěn z ocelových štětovnic zaberaněných  z terénu délky do 12 m ve stísněných podmínkách, zaberaněných na hloubku do 12 m</t>
  </si>
  <si>
    <t>-190279756</t>
  </si>
  <si>
    <t xml:space="preserve">Poznámka k souboru cen:_x000d_
1. V cenách nejsou započteny náklady na úpravu štětovnic pro manipulaci, řezání nebo sváření tyto úpravy se oceňují cenami 153 11-1. . . Úprava ocelových štětovnic 2. Množství měrných jednotek se určuje v m2 plochy zaberaněné části stěny. </t>
  </si>
  <si>
    <t>50% štětovnic vytažených z břehu</t>
  </si>
  <si>
    <t>0,50*730,80</t>
  </si>
  <si>
    <t>153113131R</t>
  </si>
  <si>
    <t>Příplatek za ztížené geologické podmínky při zaberanění ocelových štětovnic na dl do 4 m ve stísněných podmínkách z terénu</t>
  </si>
  <si>
    <t>-1833921218</t>
  </si>
  <si>
    <t>153113239R</t>
  </si>
  <si>
    <t>Vytažení stěn z ocelových štětovnic zaberaněných pontonu délky do 12 m, zaberaněných na hloubku do 12 m</t>
  </si>
  <si>
    <t>1432574305</t>
  </si>
  <si>
    <t>50% štětovnic vytažených z lodi</t>
  </si>
  <si>
    <t>153191111</t>
  </si>
  <si>
    <t>Zřízení variabilního pažení výkopu svařovaným ocelovým ohlubňovým rámem se štětovnicemi plochy výkopu do 30 m2</t>
  </si>
  <si>
    <t>293280899</t>
  </si>
  <si>
    <t xml:space="preserve">Poznámka k souboru cen:_x000d_
1. Ceny nelze použít pro oceňování rozepření stěn rýh pro podzemní vedení v hloubce do 8 m; toto rozepření je započteno v cenách souboru cen 151 . 0-11 Zřízení pažení a rozepření stěn rýh pro podzemní vedení pro všechny šířky rýhy. 2. Ceny jsou určeny pro překopy inženýrských sítí do maximální hloubky 2,2 m. 3. Z celkové bedněné plochy se odečítají nebedněné plochy stěn jednotlivě přes 0,50 m2. </t>
  </si>
  <si>
    <t>"Šachty na potrubí DN 800- Š1.1.,Š1.2.,Š1.3.,Š1.4.,Š1.5.,Š1.6." 2,80*4*(2,010+1,780+1,810+1,910+4,200+3,840+6*0,300)</t>
  </si>
  <si>
    <t>"Šachty na potrubí DN 600 - Š1.7.,Š1.8.,Š1.9.,Š1.10" 2,60*4*(3,610+3,270+3,080+2,790+4*0,300)</t>
  </si>
  <si>
    <t>"Šachty na potrubí DN 400 - Š1.11.,Š1.12." 2,40*4*(2,430+2,300+2*0,300)</t>
  </si>
  <si>
    <t>153191221</t>
  </si>
  <si>
    <t>Odstranění variabilního pažení výkopu svařovaným ocelovým ohlubňovým rámem se štětovnicemi plochy výkopu do 30 m2</t>
  </si>
  <si>
    <t>817250261</t>
  </si>
  <si>
    <t xml:space="preserve">Poznámka k souboru cen:_x000d_
1. Ceny jsou určeny pro překopy inženýrských sítí do maximální hloubky 2,2 m. </t>
  </si>
  <si>
    <t>162351104</t>
  </si>
  <si>
    <t>Vodorovné přemístění výkopku nebo sypaniny po suchu na obvyklém dopravním prostředku, bez naložení výkopku, avšak se složením bez rozhrnutí z horniny třídy těžitelnosti I skupiny 1 až 3 na vzdálenost přes 500 do 1 000 m</t>
  </si>
  <si>
    <t>1187382341</t>
  </si>
  <si>
    <t>Přesun sypkého materiálu v rámci staveniště</t>
  </si>
  <si>
    <t>Lože+Lože_šachta+Obsyp+Zásyp</t>
  </si>
  <si>
    <t>-1053161982</t>
  </si>
  <si>
    <t>Přesun výkopku na mezideponii</t>
  </si>
  <si>
    <t>Hloubení_rýh_3_s*Koef_nakypření</t>
  </si>
  <si>
    <t>Hloubení_rýh_3_r*Koef_nakypření</t>
  </si>
  <si>
    <t>Hloubení_šachet_3_s*Koef_nakypření</t>
  </si>
  <si>
    <t>Hloubení_šachet_3_r*Koef_nakypření</t>
  </si>
  <si>
    <t>Hloubení_jam_3_s*Koef_nakypření</t>
  </si>
  <si>
    <t>Hloubení_jam_3_r*Koef_nakypření</t>
  </si>
  <si>
    <t>Odkopávky_3_s*Koef_nakypření</t>
  </si>
  <si>
    <t>Odkopávky_3_r*Koef_nakypření</t>
  </si>
  <si>
    <t>-1516873775</t>
  </si>
  <si>
    <t>Hloubení_rýh_4_s*Koef_nakypření</t>
  </si>
  <si>
    <t>Hloubení_rýh_4_r*Koef_nakypření</t>
  </si>
  <si>
    <t>Hloubení_šachet_4_s*Koef_nakypření</t>
  </si>
  <si>
    <t>Hloubení_šachet_4_r*Koef_nakypření</t>
  </si>
  <si>
    <t>Hloubení_jam_4_s*Koef_nakypření</t>
  </si>
  <si>
    <t>Hloubení_jam_4_r*Koef_nakypření</t>
  </si>
  <si>
    <t>Odkopávky_4_s*Koef_nakypření</t>
  </si>
  <si>
    <t>Odkopávky_4_r*Koef_nakypření</t>
  </si>
  <si>
    <t>Přesun vybourané betonu na mezideponii</t>
  </si>
  <si>
    <t>-364295773</t>
  </si>
  <si>
    <t>1090082731</t>
  </si>
  <si>
    <t>-1230646080</t>
  </si>
  <si>
    <t>-1812764425</t>
  </si>
  <si>
    <t>167151101</t>
  </si>
  <si>
    <t>Nakládání, skládání a překládání neulehlého výkopku nebo sypaniny strojně nakládání, množství do 100 m3, z horniny třídy těžitelnosti I, skupiny 1 až 3</t>
  </si>
  <si>
    <t>114652497</t>
  </si>
  <si>
    <t>Nakládání výkopku pro přesun sypkých materiálu v rámci staveniště</t>
  </si>
  <si>
    <t>-927262194</t>
  </si>
  <si>
    <t>Nakládání výkopku na mezideponii pro odvoz na skládku</t>
  </si>
  <si>
    <t>-1178105919</t>
  </si>
  <si>
    <t>171151111</t>
  </si>
  <si>
    <t>Uložení sypanin do násypů s rozprostřením sypaniny ve vrstvách a s hrubým urovnáním zhutněných z hornin nesoudržných sypkých</t>
  </si>
  <si>
    <t>-38334526</t>
  </si>
  <si>
    <t xml:space="preserve">Poznámka k souboru cen:_x000d_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</si>
  <si>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VO - násyp (zřízení pracovní roviny)</t>
  </si>
  <si>
    <t>389,500</t>
  </si>
  <si>
    <t>1457236054</t>
  </si>
  <si>
    <t>-Bourání_beton*1,85</t>
  </si>
  <si>
    <t>-1407609842</t>
  </si>
  <si>
    <t>174111101</t>
  </si>
  <si>
    <t>Zásyp sypaninou z jakékoliv horniny ručně s uložením výkopku ve vrstvách se zhutněním jam, šachet, rýh nebo kolem objektů v těchto vykopávkách</t>
  </si>
  <si>
    <t>1471733946</t>
  </si>
  <si>
    <t xml:space="preserve">Poznámka k souboru cen:_x000d_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</si>
  <si>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252932962</t>
  </si>
  <si>
    <t xml:space="preserve">Poznámka k souboru cen:_x000d_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</si>
  <si>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-Lože</t>
  </si>
  <si>
    <t>-Lože_šachta</t>
  </si>
  <si>
    <t>-Lože_ORL</t>
  </si>
  <si>
    <t>-Podkladní_deska</t>
  </si>
  <si>
    <t>-Podkladní_deska_ORL</t>
  </si>
  <si>
    <t>-Obsyp</t>
  </si>
  <si>
    <t>-Obetonování_potrubí</t>
  </si>
  <si>
    <t>-Obetonování_ORL</t>
  </si>
  <si>
    <t>"Odpočet potrubí DN 400" -3,14*0,200*0,200*Potrubí_400</t>
  </si>
  <si>
    <t>"Odpočet potrubí DN 600" -3,14*0,300*0,300*Potrubí_600</t>
  </si>
  <si>
    <t>"Odpočet potrubí DN 800" -3,14*0,400*0,400*Potrubí_800</t>
  </si>
  <si>
    <t>"Odpočet ORL" -3,14*1,250*1,250*8,890</t>
  </si>
  <si>
    <t>"Zásyp ručně - 30%" Zásyp*0,30</t>
  </si>
  <si>
    <t>Zásyp_strojně</t>
  </si>
  <si>
    <t>"Zásyp strojně - 70%" Zásyp*0,70</t>
  </si>
  <si>
    <t>58344197</t>
  </si>
  <si>
    <t>štěrkodrť frakce 0/63</t>
  </si>
  <si>
    <t>-703900064</t>
  </si>
  <si>
    <t>Zásyp*2,01</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</si>
  <si>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</si>
  <si>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</si>
  <si>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-445450495</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</si>
  <si>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</si>
  <si>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</si>
  <si>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</si>
  <si>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-1990118628</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</si>
  <si>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</si>
  <si>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Potrubí_400*Rýha_400*(0,400+0,300)</t>
  </si>
  <si>
    <t>Potrubí_600*Rýha_600*(0,600+0,300)</t>
  </si>
  <si>
    <t>Potrubí_800*Rýha_800*(0,800+0,300)</t>
  </si>
  <si>
    <t>"Odpočet obetonování" -Obetonování_potrubí</t>
  </si>
  <si>
    <t>"Obsyp ručně - 30%" Obsyp*0,30</t>
  </si>
  <si>
    <t>Obsyp_strojně</t>
  </si>
  <si>
    <t>"Obsyp strojně - 70%" Obsyp*0,70</t>
  </si>
  <si>
    <t>-612078612</t>
  </si>
  <si>
    <t>Obsyp*2,010</t>
  </si>
  <si>
    <t>181951112</t>
  </si>
  <si>
    <t>Úprava pláně vyrovnáním výškových rozdílů strojně v hornině třídy těžitelnosti I, skupiny 1 až 3 se zhutněním</t>
  </si>
  <si>
    <t>-1679127121</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</si>
  <si>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</si>
  <si>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"Staničení 0,0000-6,9100" (6,9100-0,0000)*Rýha_800</t>
  </si>
  <si>
    <t>"Staničení 6,9100-41,800" (41,800-6,9100)*Rýha_800</t>
  </si>
  <si>
    <t>"Staničení 41,800-70,000" (70,000-41,800)*Rýha_800</t>
  </si>
  <si>
    <t>"Staničení 80,300-96,830" (96,830-80,300)*Rýha_800</t>
  </si>
  <si>
    <t>"Staničení 96,830-105,10" (105,10-96,830)*Rýha_800</t>
  </si>
  <si>
    <t>"Staničení 105,10-112,00" (112,00-105,10)*Rýha_800</t>
  </si>
  <si>
    <t>"Staničení 112,00-157,00" (157,00-112,00)*Rýha_800</t>
  </si>
  <si>
    <t>"Staničení 157,00-292,00" (292,00-157,00)*Rýha_600</t>
  </si>
  <si>
    <t>"Staničení 292,00-337,00" (337,00-292,00)*Rýha_600</t>
  </si>
  <si>
    <t>"Staničení 337,00-427,00" (427,00-337,00)*Rýha_400</t>
  </si>
  <si>
    <t>"Rozšíření pro šachty na potrubí DN 800 - Š1.1.,Š1.2.,Š1.3.,Š1.4.,Š1.5.,Š1.6." 2,80*(2,80-Rýha_800)*6</t>
  </si>
  <si>
    <t>"Rozšíření pro šachty na potrubí DN 600 - Š1.7.,Š1.8.,Š1.9.,Š1.10" 2,60*(2,60-Rýha_600)*4</t>
  </si>
  <si>
    <t>"Rozšíření pro šachty na potrubí DN 400 - Š1.11.,Š1.12." 2,40*(2,40-Rýha_400)*2</t>
  </si>
  <si>
    <t>212751136</t>
  </si>
  <si>
    <t>Trativody z drenážních a melioračních trubek pro meliorace, dočasné nebo odlehčovací drenáže se zřízením štěrkového lože pod trubky a s jejich obsypem v otevřeném výkopu trubka flexibilní PVC-U SN 4 neperforovaná DN 160</t>
  </si>
  <si>
    <t>-831747070</t>
  </si>
  <si>
    <t xml:space="preserve">Poznámka k souboru cen:_x000d_
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</si>
  <si>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Potrubí_400+Potrubí_600+Potrubí_800</t>
  </si>
  <si>
    <t>235874024R</t>
  </si>
  <si>
    <t>Ukotvení ORL ke štětovnicím</t>
  </si>
  <si>
    <t>-1515435513</t>
  </si>
  <si>
    <t>258417246R</t>
  </si>
  <si>
    <t>Ostatní práce spojené s výústním objektem</t>
  </si>
  <si>
    <t>1091490340</t>
  </si>
  <si>
    <t xml:space="preserve">Poznámka k položce:_x000d_
Rozsah prací dle výkresu E3/3.34._x000d_
Záhozová patka, kamenné zpevnění břehu, napojení zpevnění břehu na stávající, zabezpečení prostoru v místě stavby,_x000d_
čerpání vod, převedení vod, ztížené podmínky v místě provádění, dočasná studna, dlažba z lomového kamene._x000d_
</t>
  </si>
  <si>
    <t>359901211</t>
  </si>
  <si>
    <t>Monitoring stok (kamerový systém) jakékoli výšky nová kanalizace</t>
  </si>
  <si>
    <t>1439286269</t>
  </si>
  <si>
    <t xml:space="preserve">Poznámka k souboru cen:_x000d_
1. V ceně jsou započteny náklady na zhotovení záznamu o prohlídce a protokolu prohlídky. </t>
  </si>
  <si>
    <t>"Potrubí DN 400" 90,000</t>
  </si>
  <si>
    <t>"Potrubí DN 600" 180,000</t>
  </si>
  <si>
    <t>"Potrubí DN 800" 70,00+76,70</t>
  </si>
  <si>
    <t>451541111</t>
  </si>
  <si>
    <t>Lože pod potrubí, stoky a drobné objekty v otevřeném výkopu ze štěrkodrtě 0-63 mm</t>
  </si>
  <si>
    <t>-491064795</t>
  </si>
  <si>
    <t xml:space="preserve">Poznámka k souboru cen:_x000d_
1. Ceny -1111 a -1192 lze použít i pro zřízení sběrných vrstev nad drenážními trubkami. 2. V cenách -5111 a -1192 jsou započteny i náklady na prohození výkopku získaného při zemních pracích. </t>
  </si>
  <si>
    <t>(1,000+1,395+6,500+2,405+1,000)*(1,000+2,856+1,000)*0,100</t>
  </si>
  <si>
    <t>Lože pod šachty</t>
  </si>
  <si>
    <t>"Šachty na potrubí DN 800- Š1.1.,Š1.2.,Š1.3.,Š1.4.,Š1.5.,Š1.6." 2,80*2,80*0,100*6</t>
  </si>
  <si>
    <t>"Šachty na potrubí DN 600 - Š1.7.,Š1.8.,Š1.9.,Š1.10" 2,60*2,60*0,100*4</t>
  </si>
  <si>
    <t>"Šachty na potrubí DN 400 - Š1.11.,Š1.12." 2,40*2,40*0,100*2</t>
  </si>
  <si>
    <t>Lože_ORL+Lože_šachta</t>
  </si>
  <si>
    <t>451573111</t>
  </si>
  <si>
    <t>Lože pod potrubí, stoky a drobné objekty v otevřeném výkopu z písku a štěrkopísku do 63 mm</t>
  </si>
  <si>
    <t>-1714560190</t>
  </si>
  <si>
    <t>Potrubí_400*Rýha_400*0,100</t>
  </si>
  <si>
    <t>Potrubí_600*Rýha_600*0,150</t>
  </si>
  <si>
    <t>Potrubí_800*Rýha_800*0,250</t>
  </si>
  <si>
    <t>452112111</t>
  </si>
  <si>
    <t>Osazení betonových dílců prstenců nebo rámů pod poklopy a mříže, výšky do 100 mm</t>
  </si>
  <si>
    <t>378198484</t>
  </si>
  <si>
    <t xml:space="preserve">Poznámka k souboru cen:_x000d_
1. V cenách nejsou započteny náklady na dodávku betonových výrobků; tyto se oceňují ve specifikaci. </t>
  </si>
  <si>
    <t>"TBW-Q 100/625/120 XF4" 6,000</t>
  </si>
  <si>
    <t>"TBW-Q 80/625/120" 1,000</t>
  </si>
  <si>
    <t>"TBW-Q 80/625/120 XF4" 4,000</t>
  </si>
  <si>
    <t>"TBW-Q 60/625/120" 1,000</t>
  </si>
  <si>
    <t>"TBW-Q 60/625/120 XF4" 1,000</t>
  </si>
  <si>
    <t>"TBW-Q 40/625/120 XF4" 1,000</t>
  </si>
  <si>
    <t>592100100R</t>
  </si>
  <si>
    <t>vyrovnávací betonový šachtový prstenec TBW-Q 40/625/120 XF4</t>
  </si>
  <si>
    <t>303610993</t>
  </si>
  <si>
    <t>592100101R</t>
  </si>
  <si>
    <t>vyrovnávací betonový šachtový prstenec TBW-Q 60/625/120 XF4</t>
  </si>
  <si>
    <t>-2004618037</t>
  </si>
  <si>
    <t>592100101R1</t>
  </si>
  <si>
    <t>vyrovnávací betonový šachtový prstenec TBW-Q 60/625/120</t>
  </si>
  <si>
    <t>1440721253</t>
  </si>
  <si>
    <t>592100102R</t>
  </si>
  <si>
    <t>vyrovnávací betonový šachtový prstenec TBW-Q 80/625/120 XF4</t>
  </si>
  <si>
    <t>-1055506707</t>
  </si>
  <si>
    <t>592100102R1</t>
  </si>
  <si>
    <t>vyrovnávací betonový šachtový prstenec TBW-Q 80/625/120</t>
  </si>
  <si>
    <t>1949206680</t>
  </si>
  <si>
    <t>592100103R</t>
  </si>
  <si>
    <t>vyrovnávací betonový šachtový prstenec TBW-Q 100/625/120 XF4</t>
  </si>
  <si>
    <t>-1363649179</t>
  </si>
  <si>
    <t>452112121</t>
  </si>
  <si>
    <t>Osazení betonových dílců prstenců nebo rámů pod poklopy a mříže, výšky přes 100 do 200 mm</t>
  </si>
  <si>
    <t>-1995885134</t>
  </si>
  <si>
    <t>"TBW-Q 120/625/120 XF4" 2,000</t>
  </si>
  <si>
    <t>592100104R</t>
  </si>
  <si>
    <t>vyrovnávací betonový šachtový prstenec TBW-Q 120/625/120 XF4</t>
  </si>
  <si>
    <t>1338573283</t>
  </si>
  <si>
    <t>452311131</t>
  </si>
  <si>
    <t>Podkladní a zajišťovací konstrukce z betonu prostého v otevřeném výkopu desky pod potrubí, stoky a drobné objekty z betonu tř. C 12/15</t>
  </si>
  <si>
    <t>-1861500784</t>
  </si>
  <si>
    <t xml:space="preserve">Poznámka k souboru cen:_x000d_
1. Ceny -1121 až -1191 a -1192 lze použít i pro ochrannou vrstvu pod železobetonové konstrukce. 2. Ceny -2121 až -2191 a -2192 jsou určeny pro jakékoliv úkosy sedel. </t>
  </si>
  <si>
    <t>Podkladní deska pod potrubí v úseku Výústní objekt - Š1.5</t>
  </si>
  <si>
    <t>(112,000-10,300)*Rýha_800*0,150</t>
  </si>
  <si>
    <t>Podkladní deska pod šachtu</t>
  </si>
  <si>
    <t>"Šachty na potrubí DN 800- Š1.1.,Š1.2.,Š1.3.,Š1.4.,Š1.5.,Š1.6." 2,80*2,80*0,150*6</t>
  </si>
  <si>
    <t>"Šachty na potrubí DN 600 - Š1.7.,Š1.8.,Š1.9.,Š1.10" 2,60*2,60*0,150*4</t>
  </si>
  <si>
    <t>"Šachty na potrubí DN 400 - Š1.11.,Š1.12." 2,40*2,40*0,150*2</t>
  </si>
  <si>
    <t>452321151</t>
  </si>
  <si>
    <t>Podkladní a zajišťovací konstrukce z betonu železového v otevřeném výkopu desky pod potrubí, stoky a drobné objekty z betonu tř. C 20/25</t>
  </si>
  <si>
    <t>764253408</t>
  </si>
  <si>
    <t>(1,000+1,395+6,500+2,405+1,000)*(1,000+2,856+1,000)*0,150</t>
  </si>
  <si>
    <t>452351101</t>
  </si>
  <si>
    <t>Bednění podkladních a zajišťovacích konstrukcí v otevřeném výkopu desek nebo sedlových loží pod potrubí, stoky a drobné objekty</t>
  </si>
  <si>
    <t>1885943747</t>
  </si>
  <si>
    <t>(112,000-10,300)*0,150*2</t>
  </si>
  <si>
    <t>((1,000+1,395+6,500+2,405+1,000)+(1,000+2,856+1,000))*0,150</t>
  </si>
  <si>
    <t>Podkladní deska pod šachty</t>
  </si>
  <si>
    <t>"Šachty na potrubí DN 800- Š1.1.,Š1.2.,Š1.3.,Š1.4.,Š1.5.,Š1.6." 2,80*4*0,150*6</t>
  </si>
  <si>
    <t>"Šachty na potrubí DN 600 - Š1.7.,Š1.8.,Š1.9.,Š1.10" 2,60*4*0,150*4</t>
  </si>
  <si>
    <t>"Šachty na potrubí DN 400 - Š1.11.,Š1.12." 2,40*4*0,150*2</t>
  </si>
  <si>
    <t>452368113</t>
  </si>
  <si>
    <t>Výztuž podkladních desek, bloků nebo pražců v otevřeném výkopu z betonářské oceli 10 505 (R) nebo BSt 500</t>
  </si>
  <si>
    <t>702276092</t>
  </si>
  <si>
    <t>Předpoklad vyztužení 150kg/m3</t>
  </si>
  <si>
    <t>Podkladní_deska_ORL*150/1000</t>
  </si>
  <si>
    <t>591141111</t>
  </si>
  <si>
    <t xml:space="preserve">Kladení dlažby z kostek  s provedením lože do tl. 50 mm, s vyplněním spár, s dvojím beraněním a se smetením přebytečného materiálu na krajnici velkých z kamene, do lože z cementové malty</t>
  </si>
  <si>
    <t>-1359497908</t>
  </si>
  <si>
    <t xml:space="preserve">Poznámka k souboru cen:_x000d_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</si>
  <si>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Dlažba do betonu v okolí šachtových poklopů - celkem 4 kusy - dle tabulky šachtových poklop DK1</t>
  </si>
  <si>
    <t>(3,14*0,65*0,65-3,14*0,300*0,300)*4</t>
  </si>
  <si>
    <t>58381008</t>
  </si>
  <si>
    <t>kostka dlažební žula velká 15/17</t>
  </si>
  <si>
    <t>-141880000</t>
  </si>
  <si>
    <t>4,176*1,01 'Přepočtené koeficientem množství</t>
  </si>
  <si>
    <t>871390430</t>
  </si>
  <si>
    <t>Montáž kanalizačního potrubí z plastů z polypropylenu PP korugovaného nebo žebrovaného SN 16 DN 400</t>
  </si>
  <si>
    <t>-2060343979</t>
  </si>
  <si>
    <t xml:space="preserve">Poznámka k souboru cen:_x000d_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</si>
  <si>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28617279R</t>
  </si>
  <si>
    <t>trubka kanalizační PP korugovaná DN 400x6000mm SN16</t>
  </si>
  <si>
    <t>232031812</t>
  </si>
  <si>
    <t>Potrubí_400*1,015</t>
  </si>
  <si>
    <t>871440430</t>
  </si>
  <si>
    <t>Montáž kanalizačního potrubí z plastů z polypropylenu PP korugovaného nebo žebrovaného SN 16 DN 600</t>
  </si>
  <si>
    <t>2107661541</t>
  </si>
  <si>
    <t>28617281R</t>
  </si>
  <si>
    <t>trubka kanalizační PP korugovaná DN 600x6000mm SN16</t>
  </si>
  <si>
    <t>1831330162</t>
  </si>
  <si>
    <t>Potrubí_600*1,015</t>
  </si>
  <si>
    <t>871470430</t>
  </si>
  <si>
    <t>Montáž kanalizačního potrubí z plastů z polypropylenu PP korugovaného nebo žebrovaného SN 16 DN 800</t>
  </si>
  <si>
    <t>-1996924961</t>
  </si>
  <si>
    <t>28617282R</t>
  </si>
  <si>
    <t>trubka kanalizační PP korugovaná DN 800x6000mm SN16</t>
  </si>
  <si>
    <t>461438635</t>
  </si>
  <si>
    <t>Potrubí_800*1,015</t>
  </si>
  <si>
    <t>87570430R</t>
  </si>
  <si>
    <t>Příplatek za montáž potrubí přes DN 400 při pažení boxy</t>
  </si>
  <si>
    <t>272120209</t>
  </si>
  <si>
    <t>877390430</t>
  </si>
  <si>
    <t>Montáž tvarovek na kanalizačním plastovém potrubí z polypropylenu PP korugovaného nebo žebrovaného spojek, redukcí nebo navrtávacích sedel DN 400</t>
  </si>
  <si>
    <t>-1415758600</t>
  </si>
  <si>
    <t xml:space="preserve">Poznámka k souboru cen:_x000d_
1. V cenách montáže tvarovek nejsou započteny náklady na dodání tvarovek. Tyto náklady se oceňují ve specifikaci. 2. V cenách montáže tvarovek jsou započteny náklady na dodání těsnicích kroužků, pokud tyto nejsou součástí dodávky tvarovek. </t>
  </si>
  <si>
    <t>28617424R</t>
  </si>
  <si>
    <t>spojka přesuvná kanalizace PP korugované DN 400</t>
  </si>
  <si>
    <t>1421545484</t>
  </si>
  <si>
    <t>877390440</t>
  </si>
  <si>
    <t>Montáž tvarovek na kanalizačním plastovém potrubí z polypropylenu PP korugovaného nebo žebrovaného šachtových vložek DN 400</t>
  </si>
  <si>
    <t>1213728271</t>
  </si>
  <si>
    <t>28617484R</t>
  </si>
  <si>
    <t>vložka šachtová kanalizace PP korugované DN 400</t>
  </si>
  <si>
    <t>618671242</t>
  </si>
  <si>
    <t>877440430</t>
  </si>
  <si>
    <t>Montáž tvarovek na kanalizačním plastovém potrubí z polypropylenu PP korugovaného nebo žebrovaného spojek, redukcí nebo navrtávacích sedel DN 600</t>
  </si>
  <si>
    <t>-1920730236</t>
  </si>
  <si>
    <t>28617426R</t>
  </si>
  <si>
    <t>spojka přesuvná kanalizace PP korugované DN 600</t>
  </si>
  <si>
    <t>-1952591760</t>
  </si>
  <si>
    <t>877440440</t>
  </si>
  <si>
    <t>Montáž tvarovek na kanalizačním plastovém potrubí z polypropylenu PP korugovaného nebo žebrovaného šachtových vložek DN 600</t>
  </si>
  <si>
    <t>-524935622</t>
  </si>
  <si>
    <t>28617486R</t>
  </si>
  <si>
    <t>vložka šachtová kanalizace PP korugované DN 600</t>
  </si>
  <si>
    <t>2134079365</t>
  </si>
  <si>
    <t>877470430</t>
  </si>
  <si>
    <t>Montáž tvarovek na kanalizačním plastovém potrubí z polypropylenu PP korugovaného nebo žebrovaného spojek, redukcí nebo navrtávacích sedel DN 800</t>
  </si>
  <si>
    <t>318554222</t>
  </si>
  <si>
    <t>28617427R</t>
  </si>
  <si>
    <t>spojka přesuvná kanalizace PP korugované DN 800</t>
  </si>
  <si>
    <t>433485508</t>
  </si>
  <si>
    <t>877470440</t>
  </si>
  <si>
    <t>Montáž tvarovek na kanalizačním plastovém potrubí z polypropylenu PP korugovaného nebo žebrovaného šachtových vložek DN 800</t>
  </si>
  <si>
    <t>-1139235860</t>
  </si>
  <si>
    <t>28617487R</t>
  </si>
  <si>
    <t>vložka šachtová kanalizace PP korugované DN 800</t>
  </si>
  <si>
    <t>-816928041</t>
  </si>
  <si>
    <t>887346027R</t>
  </si>
  <si>
    <t>Ocelový odlučovač ropných látek 10,30x2,90x2,65m</t>
  </si>
  <si>
    <t>-1955618375</t>
  </si>
  <si>
    <t>Poznámka k položce:_x000d_
Součástí položky je i set stavidla, přepadu a regulátor průtoku vody 20-30 l/s - výška vody 1 až 1,5m</t>
  </si>
  <si>
    <t>892240748R</t>
  </si>
  <si>
    <t>Tlaková zkouška šachet</t>
  </si>
  <si>
    <t>1217952296</t>
  </si>
  <si>
    <t>892392121</t>
  </si>
  <si>
    <t>Tlakové zkoušky vzduchem těsnícími vaky ucpávkovými DN 400</t>
  </si>
  <si>
    <t>úsek</t>
  </si>
  <si>
    <t>1442955739</t>
  </si>
  <si>
    <t xml:space="preserve">Poznámka k souboru cen:_x000d_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</si>
  <si>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892442121</t>
  </si>
  <si>
    <t>Tlakové zkoušky vzduchem těsnícími vaky ucpávkovými DN 600</t>
  </si>
  <si>
    <t>-1129157221</t>
  </si>
  <si>
    <t>892472121</t>
  </si>
  <si>
    <t>Tlakové zkoušky vzduchem těsnícími vaky ucpávkovými DN 800</t>
  </si>
  <si>
    <t>-1015097905</t>
  </si>
  <si>
    <t>894411311</t>
  </si>
  <si>
    <t>Osazení betonových nebo železobetonových dílců pro šachty skruží rovných</t>
  </si>
  <si>
    <t>297816377</t>
  </si>
  <si>
    <t xml:space="preserve">Poznámka k souboru cen:_x000d_
1. V cenách nejsou započteny náklady na dodání betonových nebo železobetonových dílců a těsnění; dodání těchto se oceňuje ve specifikaci. </t>
  </si>
  <si>
    <t>"TBS-Q 1000/250/120-SP XF4" 6,00</t>
  </si>
  <si>
    <t>"TBS-Q 1000/500/120-SP XF4" 5,00</t>
  </si>
  <si>
    <t>"TBS-Q 1000/1000/120-SP XF4" 5,00</t>
  </si>
  <si>
    <t>"TBS-Q 1200/250/150-SP" 1,00</t>
  </si>
  <si>
    <t>"TBS-Q 1200/250/150-SP XF4" 3,00</t>
  </si>
  <si>
    <t>592150100R</t>
  </si>
  <si>
    <t>betonová šachtová skruž TBS-Q 1000/250/120-SP XF4</t>
  </si>
  <si>
    <t>-100573506</t>
  </si>
  <si>
    <t>592150101R</t>
  </si>
  <si>
    <t>betonová šachtová skruž TBS-Q 1000/500/120-SP XF4</t>
  </si>
  <si>
    <t>962493709</t>
  </si>
  <si>
    <t>592150102R</t>
  </si>
  <si>
    <t>betonová šachtová skruž TBS-Q 1000/1000/120-SP XF4</t>
  </si>
  <si>
    <t>803962911</t>
  </si>
  <si>
    <t>592150200R</t>
  </si>
  <si>
    <t>betonová šachtová skruž TBS-Q 1200/250/150-SP XF4</t>
  </si>
  <si>
    <t>544281533</t>
  </si>
  <si>
    <t>592150200R1</t>
  </si>
  <si>
    <t>betonová šachtová skruž TBS-Q 1200/250/150-SP</t>
  </si>
  <si>
    <t>567027878</t>
  </si>
  <si>
    <t>894412411</t>
  </si>
  <si>
    <t>Osazení betonových nebo železobetonových dílců pro šachty skruží přechodových</t>
  </si>
  <si>
    <t>-248124871</t>
  </si>
  <si>
    <t>"TZK-Q 1200/270-1000 XF4" 2,000</t>
  </si>
  <si>
    <t>"TZK-Q 1200/200-625" 1,000</t>
  </si>
  <si>
    <t>"TZK-Q 1200/200 int. poklop XF4" 3,000</t>
  </si>
  <si>
    <t>"TBR-Q 600/1000x625/120 SP K" 8,000</t>
  </si>
  <si>
    <t>592200100R</t>
  </si>
  <si>
    <t>betonová šachtová přechodová deska TZK-Q 1200/270-1000 XF4</t>
  </si>
  <si>
    <t>1224066044</t>
  </si>
  <si>
    <t>592200101R</t>
  </si>
  <si>
    <t>betonová šachtová přechodová deska TZK-Q 1200/200-625</t>
  </si>
  <si>
    <t>-1021321733</t>
  </si>
  <si>
    <t>592200102R</t>
  </si>
  <si>
    <t>betonová šachtová přechodová deska TZK-Q 1200/200 integrovaný poklop XF4</t>
  </si>
  <si>
    <t>-1242584790</t>
  </si>
  <si>
    <t>592200120R</t>
  </si>
  <si>
    <t>betonový šachtový konus TBR-Q 600/1000x625/120 SPK</t>
  </si>
  <si>
    <t>-760790808</t>
  </si>
  <si>
    <t>894414111</t>
  </si>
  <si>
    <t>Osazení betonových nebo železobetonových dílců pro šachty skruží základových (dno)</t>
  </si>
  <si>
    <t>-1084016006</t>
  </si>
  <si>
    <t>Viz. tabulka šachet pro DK1</t>
  </si>
  <si>
    <t>"TBZ-Q PERF400-885 XF4" 2,00</t>
  </si>
  <si>
    <t>"TBZ-Q PERF600-1085 XF4" 4,00</t>
  </si>
  <si>
    <t>"TBZ-Q PERF800-1400" 1,00</t>
  </si>
  <si>
    <t>"TBZ-Q PERF800-1400 XF4" 5,00</t>
  </si>
  <si>
    <t>592250100R</t>
  </si>
  <si>
    <t>betonové šachtové dno TBZ-Q 400-885 XF4</t>
  </si>
  <si>
    <t>298543018</t>
  </si>
  <si>
    <t>592250102R</t>
  </si>
  <si>
    <t>betonové šachtové dno TBZ-Q 600-1085 XF4</t>
  </si>
  <si>
    <t>-1463248252</t>
  </si>
  <si>
    <t>592250103R</t>
  </si>
  <si>
    <t>betonové šachtové dno TBZ-Q 800-1400 XF4</t>
  </si>
  <si>
    <t>679505031</t>
  </si>
  <si>
    <t>592250103R1</t>
  </si>
  <si>
    <t>betonové šachtové dno TBZ-Q 800-1400</t>
  </si>
  <si>
    <t>-1539952262</t>
  </si>
  <si>
    <t>592450108R</t>
  </si>
  <si>
    <t>šachtové těsnění DN 1000</t>
  </si>
  <si>
    <t>-3631402</t>
  </si>
  <si>
    <t>592450109R</t>
  </si>
  <si>
    <t>šachtové těsnění DN 1200</t>
  </si>
  <si>
    <t>1951914922</t>
  </si>
  <si>
    <t>899104112</t>
  </si>
  <si>
    <t>Osazení poklopů litinových a ocelových včetně rámů pro třídu zatížení D400, E600</t>
  </si>
  <si>
    <t>2044430267</t>
  </si>
  <si>
    <t xml:space="preserve">Poznámka k souboru cen:_x000d_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</si>
  <si>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592500109R</t>
  </si>
  <si>
    <t>poklop litinový D400 samonivelační, s odvětráním kruhový rám litina, víko litina výšky 140mm</t>
  </si>
  <si>
    <t>-946170211</t>
  </si>
  <si>
    <t>899623141</t>
  </si>
  <si>
    <t>Obetonování potrubí nebo zdiva stok betonem prostým v otevřeném výkopu, beton tř. C 12/15</t>
  </si>
  <si>
    <t>-1831023143</t>
  </si>
  <si>
    <t xml:space="preserve">Poznámka k souboru cen:_x000d_
1. Obetonování zdiva stok ve štole se oceňuje cenami souboru cen 359 31-02 Výplň za rubem cihelného zdiva stok části A 03 tohoto katalogu. </t>
  </si>
  <si>
    <t>Obetonování potrubí v úseku Výústní objekt - Š1.5</t>
  </si>
  <si>
    <t>(112,000-10,300)*Rýha_800*(0,800+0,300)</t>
  </si>
  <si>
    <t>"Předpoklad obetonování" 28,770</t>
  </si>
  <si>
    <t>Obetonování_potrubí+Obetonování_ORL</t>
  </si>
  <si>
    <t>899643111</t>
  </si>
  <si>
    <t>Bednění pro obetonování potrubí v otevřeném výkopu</t>
  </si>
  <si>
    <t>764312682</t>
  </si>
  <si>
    <t>(112,000-10,300)*(0,800+0,300)*2</t>
  </si>
  <si>
    <t>((1,000+1,395+6,500+2,405+1,000)+(1,000+2,856+1,000))*2*0,500</t>
  </si>
  <si>
    <t>899653111R</t>
  </si>
  <si>
    <t>Upevnění potrubí ve výkopu ocelovými pásky</t>
  </si>
  <si>
    <t>903377453</t>
  </si>
  <si>
    <t>Poznámka k položce:_x000d_
Včetně kotvícího materiálu.</t>
  </si>
  <si>
    <t>Zajištění poutrbí pomocí upínacích ocelových pásků kotvených do základové desky - předpoklad 3kusy/trubka (6,0m)</t>
  </si>
  <si>
    <t>899722114</t>
  </si>
  <si>
    <t>Krytí potrubí z plastů výstražnou fólií z PVC šířky 40 cm</t>
  </si>
  <si>
    <t>-832872766</t>
  </si>
  <si>
    <t>-1792919162</t>
  </si>
  <si>
    <t>Bourání_beton*2,30</t>
  </si>
  <si>
    <t>998276101</t>
  </si>
  <si>
    <t>Přesun hmot pro trubní vedení hloubené z trub z plastických hmot nebo sklolaminátových pro vodovody nebo kanalizace v otevřeném výkopu dopravní vzdálenost do 15 m</t>
  </si>
  <si>
    <t>-1499580800</t>
  </si>
  <si>
    <t xml:space="preserve">Poznámka k souboru cen:_x000d_
1. Položky přesunu hmot nelze užít pro zeminu, sypaniny, štěrkopísek, kamenivo ap. Případná manipulace s tímto materiálem se oceňuje souborem cen 162 2.-.... Vodorovné přemístění výkopku nebo sypaniny katalogu 800-1 Zemní práce. </t>
  </si>
  <si>
    <t>998276125</t>
  </si>
  <si>
    <t>Přesun hmot pro trubní vedení hloubené z trub z plastických hmot nebo sklolaminátových Příplatek k cenám za zvětšený přesun přes vymezenou největší dopravní vzdálenost přes 500 do 1000 m</t>
  </si>
  <si>
    <t>-1002400806</t>
  </si>
  <si>
    <t>HZS</t>
  </si>
  <si>
    <t>Hodinové zúčtovací sazby</t>
  </si>
  <si>
    <t>HZS2222</t>
  </si>
  <si>
    <t xml:space="preserve">Hodinové zúčtovací sazby profesí PSV  provádění stavebních instalací elektrikář odborný</t>
  </si>
  <si>
    <t>512</t>
  </si>
  <si>
    <t>-1409462327</t>
  </si>
  <si>
    <t>65,347</t>
  </si>
  <si>
    <t>98,021</t>
  </si>
  <si>
    <t>152,477</t>
  </si>
  <si>
    <t>228,715</t>
  </si>
  <si>
    <t>Rýha_200</t>
  </si>
  <si>
    <t>Rýha pro potrubí DN 200</t>
  </si>
  <si>
    <t>1,3</t>
  </si>
  <si>
    <t>Potrubí_200</t>
  </si>
  <si>
    <t>Potrubí DN 200</t>
  </si>
  <si>
    <t>17,4</t>
  </si>
  <si>
    <t>544,559</t>
  </si>
  <si>
    <t>843,108</t>
  </si>
  <si>
    <t>2,262</t>
  </si>
  <si>
    <t>SO 311.2 - Nové přípojky UV napojené do DK1 včetně rušení stávajících</t>
  </si>
  <si>
    <t>11,31</t>
  </si>
  <si>
    <t>625,83</t>
  </si>
  <si>
    <t>238,91</t>
  </si>
  <si>
    <t>102,889</t>
  </si>
  <si>
    <t>18,52</t>
  </si>
  <si>
    <t>12,347</t>
  </si>
  <si>
    <t>43,213</t>
  </si>
  <si>
    <t>28,809</t>
  </si>
  <si>
    <t>222,824</t>
  </si>
  <si>
    <t>Suť_plast_potrubí</t>
  </si>
  <si>
    <t>Suť z plastového potrubí</t>
  </si>
  <si>
    <t>2,096</t>
  </si>
  <si>
    <t>572,453</t>
  </si>
  <si>
    <t>187,749</t>
  </si>
  <si>
    <t>7,5</t>
  </si>
  <si>
    <t>3,393</t>
  </si>
  <si>
    <t>7,088</t>
  </si>
  <si>
    <t>4,992</t>
  </si>
  <si>
    <t>-1954613067</t>
  </si>
  <si>
    <t>"Převedení vod při čerpání - předpoklad" 30</t>
  </si>
  <si>
    <t>1290142642</t>
  </si>
  <si>
    <t>Čerpání vod při realizace Potrubí DN 200 - 1 čerpadlo po dobu výstavby - předpoklad</t>
  </si>
  <si>
    <t>8*2*24</t>
  </si>
  <si>
    <t>-1621004317</t>
  </si>
  <si>
    <t>8*2</t>
  </si>
  <si>
    <t>187055553</t>
  </si>
  <si>
    <t>8,00</t>
  </si>
  <si>
    <t>1982081264</t>
  </si>
  <si>
    <t>8*2,00</t>
  </si>
  <si>
    <t>-2080742057</t>
  </si>
  <si>
    <t>132255203</t>
  </si>
  <si>
    <t>Hloubení zapažených rýh šířky přes 800 do 2 000 mm strojně s urovnáním dna do předepsaného profilu a spádu v omezeném prostoru v hornině třídy těžitelnosti I skupiny 3 přes 50 do 100 m3</t>
  </si>
  <si>
    <t>1774228813</t>
  </si>
  <si>
    <t>-1577798332</t>
  </si>
  <si>
    <t>-16972502</t>
  </si>
  <si>
    <t>133212012</t>
  </si>
  <si>
    <t>Hloubení šachet ručně zapažených i nezapažených v horninách třídy těžitelnosti I skupiny 3, půdorysná plocha výkopu přes 4 do 20 m2</t>
  </si>
  <si>
    <t>90114567</t>
  </si>
  <si>
    <t xml:space="preserve">Poznámka k souboru cen:_x000d_
1. Ceny jsou určeny pro šachty hloubky do 6 m. Šachty větších hloubek se oceňují individuálně. 2. V cenách jsou započteny i náklady na svislé přemístění výkopku, urovnání dna do předepsaného profilu a spádu, přehození výkopku na přilehlém terénu na vzdálenost do 3 m od hrany šachty nebo naložení na dopravní prostředek. </t>
  </si>
  <si>
    <t>133254101</t>
  </si>
  <si>
    <t>Hloubení zapažených šachet strojně v hornině třídy těžitelnosti I skupiny 3 do 20 m3</t>
  </si>
  <si>
    <t>1016946049</t>
  </si>
  <si>
    <t xml:space="preserve">Poznámka k souboru cen:_x000d_
1. Ceny jsou určeny pro šachty hloubky do 12 m. Šachty větších hloubek se oceňují individuálně. 2. V cenách jsou započteny i náklady na: a) svislé přemístění výkopku, b) urovnání dna do předepsaného profilu a spádu. c) přehození výkopku na přilehlém terénu na vzdálenost do 3 m od hrany šachty nebo naložení na dopravní prostředek. </t>
  </si>
  <si>
    <t>133312012</t>
  </si>
  <si>
    <t>Hloubení šachet ručně zapažených i nezapažených v horninách třídy těžitelnosti II skupiny 4, půdorysná plocha výkopu přes 4 do 20 m2</t>
  </si>
  <si>
    <t>-479225028</t>
  </si>
  <si>
    <t>133354102</t>
  </si>
  <si>
    <t>Hloubení zapažených šachet strojně v hornině třídy těžitelnosti II skupiny 4 přes 20 do 50 m3</t>
  </si>
  <si>
    <t>-66919492</t>
  </si>
  <si>
    <t>-245938311</t>
  </si>
  <si>
    <t>"Rýha pro potrubí DN 200" 1,300</t>
  </si>
  <si>
    <t>Hloubení rýh pro rušené UV</t>
  </si>
  <si>
    <t>"UV338" 20,300*Rýha_200*2,300-3,14*0,100*0,100*20,300</t>
  </si>
  <si>
    <t>"UV332" 20,300*Rýha_200*2,410-3,14*0,100*0,100*20,300</t>
  </si>
  <si>
    <t>"UV318" 23,500*Rýha_200*2,670-3,14*0,100*0,100*23,500</t>
  </si>
  <si>
    <t>"UV305" 18,200*Rýha_200*2,950-3,14*0,100*0,100*18,200</t>
  </si>
  <si>
    <t>"UV294" 18,200*Rýha_200*3,160-3,14*0,100*0,100*18,200</t>
  </si>
  <si>
    <t>"UV283" 13,100*Rýha_200*3,380-3,14*0,100*0,100*13,100</t>
  </si>
  <si>
    <t>"UV277" 13,100*Rýha_200*3,660-3,14*0,100*0,100*13,100</t>
  </si>
  <si>
    <t>"UV21" 13,000*Rýha_200*3,890-3,14*0,100*0,100*13,000</t>
  </si>
  <si>
    <t>Hloubení rýh pro nové UV</t>
  </si>
  <si>
    <t>"UV338" 4,000*Rýha_200*2,300</t>
  </si>
  <si>
    <t>"Trativod - předpoklad 0,200m3/m běžný" 4,000*0,200</t>
  </si>
  <si>
    <t>"Jímka pro trativod - předpoklad 1 přípojka/1 jímka" 1,00*0,50*0,50*0,50</t>
  </si>
  <si>
    <t>Hloubení šachet pro nové UV</t>
  </si>
  <si>
    <t>"UV332" 2,300*2,300*2,410</t>
  </si>
  <si>
    <t>"UV318" 2,300*2,300*2,670</t>
  </si>
  <si>
    <t>"UV305" 2,300*2,300*2,950</t>
  </si>
  <si>
    <t>"UV294" 2,300*2,300*3,160</t>
  </si>
  <si>
    <t>"UV283" 2,300*2,300*3,380</t>
  </si>
  <si>
    <t>"UV277" 2,300*2,300*3,660</t>
  </si>
  <si>
    <t>"UV21" 2,300*2,300*3,890</t>
  </si>
  <si>
    <t>"Jímka pro trativod - předpoklad 1 přípojka/1 jímka" 7,00*0,50*0,50*0,50</t>
  </si>
  <si>
    <t>(Hloubení_rýh_3_s+Hloubení_rýh_4_s+Hloubení_šachet_3_s+Hloubení_šachet_4_s)*0,50</t>
  </si>
  <si>
    <t>2040841290</t>
  </si>
  <si>
    <t>"Předpoklad bourání betonu zastiženého při vykopávkách" 15,000</t>
  </si>
  <si>
    <t>-1989785910</t>
  </si>
  <si>
    <t>"UV338" 20,300*2,300*2</t>
  </si>
  <si>
    <t>"UV332" 20,300*2,410*2</t>
  </si>
  <si>
    <t>"UV318" 23,500*2,670*2</t>
  </si>
  <si>
    <t>"UV305" 18,200*2,950*2</t>
  </si>
  <si>
    <t>"UV294" 18,200*3,160*2</t>
  </si>
  <si>
    <t>"UV283" 13,100*3,380*2</t>
  </si>
  <si>
    <t>"UV277" 13,100*3,660*2</t>
  </si>
  <si>
    <t>"UV21" 13,000*3,890*2</t>
  </si>
  <si>
    <t>"UV338" 4,000*2,300*2</t>
  </si>
  <si>
    <t>1605877416</t>
  </si>
  <si>
    <t>1855357986</t>
  </si>
  <si>
    <t>"UV332" 2,300*(2,410+0,300)*4</t>
  </si>
  <si>
    <t>"UV318" 2,300*(2,670+0,300)*4</t>
  </si>
  <si>
    <t>"UV305" 2,300*(2,950+0,300)*4</t>
  </si>
  <si>
    <t>"UV294" 2,300*(3,160+0,300)*4</t>
  </si>
  <si>
    <t>"UV283" 2,300*(3,380+0,300)*4</t>
  </si>
  <si>
    <t>"UV277" 2,300*(3,660+0,300)*4</t>
  </si>
  <si>
    <t>"UV21" 2,300*(3,890+0,300)*4</t>
  </si>
  <si>
    <t>-1574257265</t>
  </si>
  <si>
    <t>-2095167586</t>
  </si>
  <si>
    <t>Lože+Obsyp+Zásyp</t>
  </si>
  <si>
    <t>2045523963</t>
  </si>
  <si>
    <t>-2001846932</t>
  </si>
  <si>
    <t>168943016</t>
  </si>
  <si>
    <t>1775636625</t>
  </si>
  <si>
    <t>-2097834711</t>
  </si>
  <si>
    <t>-1400249246</t>
  </si>
  <si>
    <t>-1232488670</t>
  </si>
  <si>
    <t>-1512852515</t>
  </si>
  <si>
    <t>-1500278633</t>
  </si>
  <si>
    <t>-956519306</t>
  </si>
  <si>
    <t>1187045815</t>
  </si>
  <si>
    <t>-1078634357</t>
  </si>
  <si>
    <t>-2093101050</t>
  </si>
  <si>
    <t>"Odpočet potrubí DN 200" -3,14*0,100*0,100*Potrubí_200</t>
  </si>
  <si>
    <t>-1051779473</t>
  </si>
  <si>
    <t>-617739081</t>
  </si>
  <si>
    <t>-532917544</t>
  </si>
  <si>
    <t>Potrubí_200*Rýha_200*(0,200+0,300)</t>
  </si>
  <si>
    <t>587051841</t>
  </si>
  <si>
    <t>-1293710455</t>
  </si>
  <si>
    <t>"UV338" 20,300*Rýha_200</t>
  </si>
  <si>
    <t>"UV332" 20,300*Rýha_200</t>
  </si>
  <si>
    <t>"UV318" 23,500*Rýha_200</t>
  </si>
  <si>
    <t>"UV305" 18,200*Rýha_200</t>
  </si>
  <si>
    <t>"UV294" 18,200*Rýha_200</t>
  </si>
  <si>
    <t>"UV283" 13,100*Rýha_200</t>
  </si>
  <si>
    <t>"UV277" 13,100*Rýha_200</t>
  </si>
  <si>
    <t>"UV21" 13,000*Rýha_200</t>
  </si>
  <si>
    <t>"UV338" 4,000*Rýha_200</t>
  </si>
  <si>
    <t>"UV332" 2,300*2,300</t>
  </si>
  <si>
    <t>"UV318" 2,300*2,300</t>
  </si>
  <si>
    <t>"UV305" 2,300*2,300</t>
  </si>
  <si>
    <t>"UV294" 2,300*2,300</t>
  </si>
  <si>
    <t>"UV283" 2,300*2,300</t>
  </si>
  <si>
    <t>"UV277" 2,300*2,300</t>
  </si>
  <si>
    <t>"UV21" 2,300*2,300</t>
  </si>
  <si>
    <t>-1071307991</t>
  </si>
  <si>
    <t>-59273595</t>
  </si>
  <si>
    <t>"Potrubí DN 200" 17,400</t>
  </si>
  <si>
    <t>"Potrubí DN 600" 0</t>
  </si>
  <si>
    <t>"Potrubí DN 800" 0</t>
  </si>
  <si>
    <t>1065415725</t>
  </si>
  <si>
    <t>Potrubí_200*Rýha_200*0,100</t>
  </si>
  <si>
    <t>871350430</t>
  </si>
  <si>
    <t>Montáž kanalizačního potrubí z plastů z polypropylenu PP korugovaného nebo žebrovaného SN 16 DN 200</t>
  </si>
  <si>
    <t>95707275</t>
  </si>
  <si>
    <t>28617276R</t>
  </si>
  <si>
    <t>trubka kanalizační PP korugovaná DN 200x6000mm SN16</t>
  </si>
  <si>
    <t>-2145316445</t>
  </si>
  <si>
    <t>17,4*1,015 'Přepočtené koeficientem množství</t>
  </si>
  <si>
    <t>871365811</t>
  </si>
  <si>
    <t>Bourání stávajícího potrubí z PVC nebo polypropylenu PP v otevřeném výkopu DN přes 150 do 250</t>
  </si>
  <si>
    <t>-1392632326</t>
  </si>
  <si>
    <t xml:space="preserve">Poznámka k souboru cen:_x000d_
1. Ceny jsou určeny pro bourání vodovodního a kanalizačního potrubí. 2. V cenách jsou započteny náklady na bourání potrubí včetně tvarovek. </t>
  </si>
  <si>
    <t>"Stávající potrubí PVC-U DN 200" 139,700</t>
  </si>
  <si>
    <t>877350410</t>
  </si>
  <si>
    <t>Montáž tvarovek na kanalizačním plastovém potrubí z polypropylenu PP korugovaného nebo žebrovaného kolen DN 200</t>
  </si>
  <si>
    <t>-1763535445</t>
  </si>
  <si>
    <t>8*3</t>
  </si>
  <si>
    <t>28617330R</t>
  </si>
  <si>
    <t>koleno kanalizace PP KG DN 200x30°</t>
  </si>
  <si>
    <t>1466627486</t>
  </si>
  <si>
    <t>8*1</t>
  </si>
  <si>
    <t>28617339R</t>
  </si>
  <si>
    <t>koleno kanalizace PP KG DN 200x45°</t>
  </si>
  <si>
    <t>-1548563678</t>
  </si>
  <si>
    <t>877355211</t>
  </si>
  <si>
    <t xml:space="preserve">Montáž tvarovek na kanalizačním potrubí z trub z plastu  z tvrdého PVC nebo z polypropylenu v otevřeném výkopu jednoosých DN 200</t>
  </si>
  <si>
    <t>-1477450154</t>
  </si>
  <si>
    <t xml:space="preserve">Poznámka k souboru cen:_x000d_
1. V cenách nejsou započteny náklady na dodání tvarovek. Tvarovky se oceňují ve ve specifikaci. </t>
  </si>
  <si>
    <t>28617449R</t>
  </si>
  <si>
    <t>přechody z hladkých trub na kanalizaci PP korugovanou DN 200</t>
  </si>
  <si>
    <t>-1857561435</t>
  </si>
  <si>
    <t>877390420</t>
  </si>
  <si>
    <t>Montáž tvarovek na kanalizačním plastovém potrubí z polypropylenu PP korugovaného nebo žebrovaného odboček DN 400</t>
  </si>
  <si>
    <t>1984940578</t>
  </si>
  <si>
    <t>"UV338,UV332,UV318" 3,000</t>
  </si>
  <si>
    <t>28617384R</t>
  </si>
  <si>
    <t>odbočka kanalizace PP korugované 45° DN 400/200</t>
  </si>
  <si>
    <t>-1405214811</t>
  </si>
  <si>
    <t>877440420</t>
  </si>
  <si>
    <t>Montáž tvarovek na kanalizačním plastovém potrubí z polypropylenu PP korugovaného nebo žebrovaného odboček DN 600</t>
  </si>
  <si>
    <t>-1006779759</t>
  </si>
  <si>
    <t>"UV305, UV294,UV283,UV277" 4,000</t>
  </si>
  <si>
    <t>28617386R</t>
  </si>
  <si>
    <t>odbočka kanalizace PP korugované 45° DN 600/200</t>
  </si>
  <si>
    <t>-777798770</t>
  </si>
  <si>
    <t>877440421R</t>
  </si>
  <si>
    <t>Montáž tvarovek na kanalizačním plastovém potrubí z polypropylenu PP korugovaného nebo žebrovaného sedlových odboček DN 800</t>
  </si>
  <si>
    <t>-503009007</t>
  </si>
  <si>
    <t>"UV21" 1,000</t>
  </si>
  <si>
    <t>28617387R</t>
  </si>
  <si>
    <t>sedlová odbočka kanalizace PP korugované 90° DN 800/200</t>
  </si>
  <si>
    <t>-472429101</t>
  </si>
  <si>
    <t>890411811</t>
  </si>
  <si>
    <t>Bourání šachet a jímek ručně velikosti obestavěného prostoru do 1,5 m3 z prefabrikovaných skruží</t>
  </si>
  <si>
    <t>255226882</t>
  </si>
  <si>
    <t xml:space="preserve">Poznámka k souboru cen:_x000d_
1. Ceny jsou určeny pro vodovodní a kanalizačné šachty. 2. Šachty velikosti nad 5 m3 obestavěného prostoru se oceňují cenami katalogu 801-3 Budov a haly - bourání konstrukcí. </t>
  </si>
  <si>
    <t>"Stávající UV" 0,50*0,50*1,30*8</t>
  </si>
  <si>
    <t>892352121</t>
  </si>
  <si>
    <t>Tlakové zkoušky vzduchem těsnícími vaky ucpávkovými DN 200</t>
  </si>
  <si>
    <t>1748156440</t>
  </si>
  <si>
    <t>895941311</t>
  </si>
  <si>
    <t xml:space="preserve">Zřízení vpusti kanalizační  uliční z betonových dílců typ UVB-50</t>
  </si>
  <si>
    <t>1076220143</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</si>
  <si>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</si>
  <si>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59223355R</t>
  </si>
  <si>
    <t>dno betonové TBV-Q 450/330/1a PVC DN 200</t>
  </si>
  <si>
    <t>722999246</t>
  </si>
  <si>
    <t>59223358R</t>
  </si>
  <si>
    <t>středová skruž betonová TBV-Q 450/295/6a</t>
  </si>
  <si>
    <t>1559743153</t>
  </si>
  <si>
    <t>59223359R</t>
  </si>
  <si>
    <t>horní skruž betonová TBV-Q 450/295/5b</t>
  </si>
  <si>
    <t>-4028475</t>
  </si>
  <si>
    <t>59223360R</t>
  </si>
  <si>
    <t>vyrovnávací prstenec betonový TBV-Q 390/60/10a</t>
  </si>
  <si>
    <t>-457160091</t>
  </si>
  <si>
    <t>59223361R</t>
  </si>
  <si>
    <t>prstenec betonový pro uchycení koše TBV 450-500/170 Praha</t>
  </si>
  <si>
    <t>1777593985</t>
  </si>
  <si>
    <t>59223362R</t>
  </si>
  <si>
    <t>roznášecí betonová skruž TBV 620/290 Praha</t>
  </si>
  <si>
    <t>-1653606135</t>
  </si>
  <si>
    <t>59223363R</t>
  </si>
  <si>
    <t>kalový koš DIN 4052, tvar A4 výšky 600mm</t>
  </si>
  <si>
    <t>-266144885</t>
  </si>
  <si>
    <t>59223401R</t>
  </si>
  <si>
    <t>rám zabetonovaný DIN 19583-9 530/406 mm</t>
  </si>
  <si>
    <t>219349986</t>
  </si>
  <si>
    <t>899102211</t>
  </si>
  <si>
    <t>Demontáž poklopů litinových a ocelových včetně rámů, hmotnosti jednotlivě přes 50 do 100 Kg</t>
  </si>
  <si>
    <t>1290936975</t>
  </si>
  <si>
    <t>"Stávající UV" 8,000</t>
  </si>
  <si>
    <t>-1866548989</t>
  </si>
  <si>
    <t>Obetonování těles UV a svislých části potrubí UV</t>
  </si>
  <si>
    <t>7,50</t>
  </si>
  <si>
    <t>550944594</t>
  </si>
  <si>
    <t>21,50</t>
  </si>
  <si>
    <t>1868385078</t>
  </si>
  <si>
    <t>-819066579</t>
  </si>
  <si>
    <t>912480494</t>
  </si>
  <si>
    <t>-678113311</t>
  </si>
  <si>
    <t>997013813</t>
  </si>
  <si>
    <t>Poplatek za uložení stavebního odpadu na skládce (skládkovné) z plastických hmot zatříděného do Katalogu odpadů pod kódem 17 02 03</t>
  </si>
  <si>
    <t>657786083</t>
  </si>
  <si>
    <t>1418266196</t>
  </si>
  <si>
    <t>"Živice" 0</t>
  </si>
  <si>
    <t>"Beton" 4,992</t>
  </si>
  <si>
    <t>"Kamenivo" 0,000</t>
  </si>
  <si>
    <t>"Suť z bouraného potrubí plastového" 2,096</t>
  </si>
  <si>
    <t>-223690549</t>
  </si>
  <si>
    <t>1147698138</t>
  </si>
  <si>
    <t>510194869</t>
  </si>
  <si>
    <t>8*2*4</t>
  </si>
  <si>
    <t>248,245</t>
  </si>
  <si>
    <t>SO 312 - Dešťová kanalizace, km 0,36850 - 0,78970</t>
  </si>
  <si>
    <t>372,367</t>
  </si>
  <si>
    <t>579,238</t>
  </si>
  <si>
    <t>SO 312.1 - Dešťová kanalizace</t>
  </si>
  <si>
    <t>868,857</t>
  </si>
  <si>
    <t>Rýha_500</t>
  </si>
  <si>
    <t>Rýha pro potrubí DN 500</t>
  </si>
  <si>
    <t>1,7</t>
  </si>
  <si>
    <t>Potrubí_500</t>
  </si>
  <si>
    <t>Potrubí DN 500</t>
  </si>
  <si>
    <t>221</t>
  </si>
  <si>
    <t>2068,706</t>
  </si>
  <si>
    <t>159,877</t>
  </si>
  <si>
    <t>28,778</t>
  </si>
  <si>
    <t>19,185</t>
  </si>
  <si>
    <t>67,148</t>
  </si>
  <si>
    <t>44,766</t>
  </si>
  <si>
    <t>2551,52</t>
  </si>
  <si>
    <t>285,848</t>
  </si>
  <si>
    <t>88,355</t>
  </si>
  <si>
    <t>562,13</t>
  </si>
  <si>
    <t>1496,034</t>
  </si>
  <si>
    <t>822,347</t>
  </si>
  <si>
    <t>1948,811</t>
  </si>
  <si>
    <t>448,81</t>
  </si>
  <si>
    <t>5,429</t>
  </si>
  <si>
    <t>168,639</t>
  </si>
  <si>
    <t>Podkladní_deska_šach</t>
  </si>
  <si>
    <t>8,144</t>
  </si>
  <si>
    <t>2037300731</t>
  </si>
  <si>
    <t>438435580</t>
  </si>
  <si>
    <t>Čerpání vod při realizace Potrubí DN 400, DN 500 - 4 čerpadla současně po dobu výstavby - předpoklad</t>
  </si>
  <si>
    <t>-1079545018</t>
  </si>
  <si>
    <t>1250960641</t>
  </si>
  <si>
    <t>3*4</t>
  </si>
  <si>
    <t>1614714555</t>
  </si>
  <si>
    <t>1915683292</t>
  </si>
  <si>
    <t>1369195102</t>
  </si>
  <si>
    <t>261121806</t>
  </si>
  <si>
    <t>-873909216</t>
  </si>
  <si>
    <t>-1945040029</t>
  </si>
  <si>
    <t>"Rýha pro potrubí DN 500" 1,700</t>
  </si>
  <si>
    <t>"Staničení 0,0000-221,00" (221,00-0,0000)*Rýha_500*3,560</t>
  </si>
  <si>
    <t>"Staničení 221,00-421,00" (421,00-221,00)*Rýha_400*2,445</t>
  </si>
  <si>
    <t>"Rozšíření pro šachty na potrubí DN 500 - Š2.1.,Š2.2.,Š2.3.,Š2.4.,Š2.5." 2,50*(2,50-Rýha_500)*(3,860+3,690+3,440+3,210+2,920)</t>
  </si>
  <si>
    <t>"Rozšíření pro šachty na potrubí DN 400 - Š2.6.,Š2.7.,Š2.8.,Š2.9." 2,40*(2,40-Rýha_400)*(2,580+2,400+2,230+1,970)</t>
  </si>
  <si>
    <t>"Trativod - předpoklad 0,200m3/m běžný" (Potrubí_400+Potrubí_500)*0,200</t>
  </si>
  <si>
    <t>"Šachty na potrubí DN 500 - Š2.1.,Š2.2.,Š2.3.,Š2.4.,Š2.5."2,50*2,50*(3,860+3,690+3,440+3,210+2,920)</t>
  </si>
  <si>
    <t>"Šachty na potrubí DN 400 - Š2.6.,Š2.7.,Š2.8.,Š2.9." 2,40*2,40*(2,580+2,400+2,230+1,970)</t>
  </si>
  <si>
    <t>Zemní práce - hloubení jam</t>
  </si>
  <si>
    <t>0,000</t>
  </si>
  <si>
    <t>Předvýkop - zřízení pracovní roviny</t>
  </si>
  <si>
    <t>637161479</t>
  </si>
  <si>
    <t>"Předpoklad bourání betonu zastiženého při vykopávkách" 30,000</t>
  </si>
  <si>
    <t>880785122</t>
  </si>
  <si>
    <t>"Staničení 0,0000-221,00" (221,00-0,0000)*3,560*2</t>
  </si>
  <si>
    <t>"Staničení 221,00-421,00" (421,00-221,00)*2,445*2</t>
  </si>
  <si>
    <t>-821089829</t>
  </si>
  <si>
    <t>-1560587649</t>
  </si>
  <si>
    <t>"Šachty na potrubí DN 500 - Š2.1.,Š2.2.,Š2.3.,Š2.4.,Š2.5."2,50*4*(3,860+3,690+3,440+3,210+2,920+5*0,300)</t>
  </si>
  <si>
    <t>"Šachty na potrubí DN 400 - Š2.6.,Š2.7.,Š2.8.,Š2.9." 2,40*4*(2,580+2,400+2,230+1,970+4*0,300)</t>
  </si>
  <si>
    <t>-742038540</t>
  </si>
  <si>
    <t>-1467079633</t>
  </si>
  <si>
    <t>1947245755</t>
  </si>
  <si>
    <t>1221196271</t>
  </si>
  <si>
    <t>325815047</t>
  </si>
  <si>
    <t>-1158687810</t>
  </si>
  <si>
    <t>-1250156910</t>
  </si>
  <si>
    <t>1763449310</t>
  </si>
  <si>
    <t>-905684219</t>
  </si>
  <si>
    <t>-882486480</t>
  </si>
  <si>
    <t>-529394171</t>
  </si>
  <si>
    <t>960391446</t>
  </si>
  <si>
    <t>2078126021</t>
  </si>
  <si>
    <t>1062592100</t>
  </si>
  <si>
    <t>709539711</t>
  </si>
  <si>
    <t>-Podkladní_deska_šach</t>
  </si>
  <si>
    <t>"Odpočet potrubí DN 500" -3,14*0,250*0,250*Potrubí_500</t>
  </si>
  <si>
    <t>-1567452824</t>
  </si>
  <si>
    <t>-1764286872</t>
  </si>
  <si>
    <t>-605277623</t>
  </si>
  <si>
    <t>Potrubí_500*Rýha_500*(0,600+0,300)</t>
  </si>
  <si>
    <t>-1994531242</t>
  </si>
  <si>
    <t>1683256105</t>
  </si>
  <si>
    <t>"Staničení 0,0000-221,00" (221,00-0,0000)*Rýha_500</t>
  </si>
  <si>
    <t>"Staničení 221,00-421,00" (421,00-221,00)*Rýha_400</t>
  </si>
  <si>
    <t>"Rozšíření pro šachty na potrubí DN 500 - Š2.1.,Š2.2.,Š2.3.,Š2.4.,Š2.5." 2,50*(2,50-Rýha_500)*5</t>
  </si>
  <si>
    <t>"Rozšíření pro šachty na potrubí DN 400 - Š2.6.,Š2.7.,Š2.8.,Š2.9." 2,40*(2,40-Rýha_400)*4</t>
  </si>
  <si>
    <t>498910369</t>
  </si>
  <si>
    <t>Potrubí_400+Potrubí_500</t>
  </si>
  <si>
    <t>-700759918</t>
  </si>
  <si>
    <t>"Potrubí DN 400" 200,000</t>
  </si>
  <si>
    <t>"Potrubí DN 500" 221,000</t>
  </si>
  <si>
    <t>"Potrubí DN 800" 0,000</t>
  </si>
  <si>
    <t>1370235267</t>
  </si>
  <si>
    <t>Lože po šachty</t>
  </si>
  <si>
    <t>"Šachty na potrubí DN 500 - Š2.1.,Š2.2.,Š2.3.,Š2.4.,Š2.5."2,50*2,50*0,100*5</t>
  </si>
  <si>
    <t>"Šachty na potrubí DN 400 - Š2.6.,Š2.7.,Š2.8.,Š2.9." 2,40*2,40*0,100*4</t>
  </si>
  <si>
    <t>-1572117048</t>
  </si>
  <si>
    <t>Potrubí_500*Rýha_500*0,150</t>
  </si>
  <si>
    <t>-2138527652</t>
  </si>
  <si>
    <t>"TBW-Q 80/625/120 XF4" 2,000</t>
  </si>
  <si>
    <t>1952638279</t>
  </si>
  <si>
    <t>-37395382</t>
  </si>
  <si>
    <t>-294646590</t>
  </si>
  <si>
    <t>-249298754</t>
  </si>
  <si>
    <t>781926032</t>
  </si>
  <si>
    <t>-1852664773</t>
  </si>
  <si>
    <t>781176479</t>
  </si>
  <si>
    <t>Betonová deska po šachty</t>
  </si>
  <si>
    <t>"Šachty na potrubí DN 500 - Š2.1.,Š2.2.,Š2.3.,Š2.4.,Š2.5."2,50*2,50*0,150*5</t>
  </si>
  <si>
    <t>"Šachty na potrubí DN 400 - Š2.6.,Š2.7.,Š2.8.,Š2.9." 2,40*2,40*0,150*4</t>
  </si>
  <si>
    <t>-80156619</t>
  </si>
  <si>
    <t>Bednění podkladních desek pod šachty</t>
  </si>
  <si>
    <t>"Šachty na potrubí DN 500 - Š2.1.,Š2.2.,Š2.3.,Š2.4.,Š2.5."2,50*4*0,150*5</t>
  </si>
  <si>
    <t>"Šachty na potrubí DN 400 - Š2.6.,Š2.7.,Š2.8.,Š2.9." 2,40*4*0,150*4</t>
  </si>
  <si>
    <t>859114769</t>
  </si>
  <si>
    <t>-1418133194</t>
  </si>
  <si>
    <t>871420430</t>
  </si>
  <si>
    <t>Montáž kanalizačního potrubí z plastů z polypropylenu PP korugovaného nebo žebrovaného SN 16 DN 500</t>
  </si>
  <si>
    <t>-242612856</t>
  </si>
  <si>
    <t>28617280</t>
  </si>
  <si>
    <t>trubka kanalizační PP korugovaná DN 500x6000mm SN16</t>
  </si>
  <si>
    <t>1620565634</t>
  </si>
  <si>
    <t>Potrubí_500*1,015</t>
  </si>
  <si>
    <t>-1535660477</t>
  </si>
  <si>
    <t>-1216998927</t>
  </si>
  <si>
    <t>-401077710</t>
  </si>
  <si>
    <t>-1860099534</t>
  </si>
  <si>
    <t>-1885818315</t>
  </si>
  <si>
    <t>877420430</t>
  </si>
  <si>
    <t>Montáž tvarovek na kanalizačním plastovém potrubí z polypropylenu PP korugovaného nebo žebrovaného spojek, redukcí nebo navrtávacích sedel DN 500</t>
  </si>
  <si>
    <t>570149981</t>
  </si>
  <si>
    <t>28617425</t>
  </si>
  <si>
    <t>spojka přesuvná kanalizace PP korugované DN 500</t>
  </si>
  <si>
    <t>1109955341</t>
  </si>
  <si>
    <t>877420440</t>
  </si>
  <si>
    <t>Montáž tvarovek na kanalizačním plastovém potrubí z polypropylenu PP korugovaného nebo žebrovaného šachtových vložek DN 500</t>
  </si>
  <si>
    <t>-1908356967</t>
  </si>
  <si>
    <t>28617485</t>
  </si>
  <si>
    <t>vložka šachtová kanalizace PP korugované DN 500</t>
  </si>
  <si>
    <t>1545539900</t>
  </si>
  <si>
    <t>-1893561698</t>
  </si>
  <si>
    <t>-1565492674</t>
  </si>
  <si>
    <t>892422121</t>
  </si>
  <si>
    <t>Tlakové zkoušky vzduchem těsnícími vaky ucpávkovými DN 500</t>
  </si>
  <si>
    <t>-1356079268</t>
  </si>
  <si>
    <t>-1819678923</t>
  </si>
  <si>
    <t>"TBS-Q 1000/250/120-SP XF4" 3,00</t>
  </si>
  <si>
    <t>"TBS-Q 1000/1000/120-SP XF4" 6,00</t>
  </si>
  <si>
    <t>-1215034970</t>
  </si>
  <si>
    <t>-335676244</t>
  </si>
  <si>
    <t>-1365946873</t>
  </si>
  <si>
    <t>756748341</t>
  </si>
  <si>
    <t>"TZK-Q 200/120 int. poklop XF4" 1,000</t>
  </si>
  <si>
    <t>592200103R</t>
  </si>
  <si>
    <t>betonová šachtová přechodová deska TZK-Q 200/120 T integrovaný poklop XF4</t>
  </si>
  <si>
    <t>549283758</t>
  </si>
  <si>
    <t>-952280404</t>
  </si>
  <si>
    <t>-167063113</t>
  </si>
  <si>
    <t>Viz. tabulka šachet pro DK2</t>
  </si>
  <si>
    <t>"TBZ-Q PERF400-885 XF4" 4,00</t>
  </si>
  <si>
    <t>"TBZ-Q PERF500-1085 XF4" 5,00</t>
  </si>
  <si>
    <t>-480407433</t>
  </si>
  <si>
    <t>592250101R</t>
  </si>
  <si>
    <t>betonové šachtové dno TBZ-Q 500-1085 XF4</t>
  </si>
  <si>
    <t>1027607587</t>
  </si>
  <si>
    <t>-1781210290</t>
  </si>
  <si>
    <t>1687931979</t>
  </si>
  <si>
    <t>-289360822</t>
  </si>
  <si>
    <t>936087094</t>
  </si>
  <si>
    <t>1456743853</t>
  </si>
  <si>
    <t>-741657865</t>
  </si>
  <si>
    <t>932667542</t>
  </si>
  <si>
    <t>1294170195</t>
  </si>
  <si>
    <t>40,109</t>
  </si>
  <si>
    <t>60,164</t>
  </si>
  <si>
    <t>93,589</t>
  </si>
  <si>
    <t>140,383</t>
  </si>
  <si>
    <t>19,517</t>
  </si>
  <si>
    <t>29,275</t>
  </si>
  <si>
    <t>45,539</t>
  </si>
  <si>
    <t>68,309</t>
  </si>
  <si>
    <t>334,245</t>
  </si>
  <si>
    <t>SO 312.2 - Nové přípojky UV napojené do DK2 včetně rušení stávajících</t>
  </si>
  <si>
    <t>162,64</t>
  </si>
  <si>
    <t>518,116</t>
  </si>
  <si>
    <t>306,544</t>
  </si>
  <si>
    <t>2,288</t>
  </si>
  <si>
    <t>11,44</t>
  </si>
  <si>
    <t>473,104</t>
  </si>
  <si>
    <t>183,35</t>
  </si>
  <si>
    <t>442,818</t>
  </si>
  <si>
    <t>141,931</t>
  </si>
  <si>
    <t>9,5</t>
  </si>
  <si>
    <t>17,6</t>
  </si>
  <si>
    <t>3,432</t>
  </si>
  <si>
    <t>18,699</t>
  </si>
  <si>
    <t>18,456</t>
  </si>
  <si>
    <t>0,243</t>
  </si>
  <si>
    <t>-979566809</t>
  </si>
  <si>
    <t>134901961</t>
  </si>
  <si>
    <t>11*2*24</t>
  </si>
  <si>
    <t>-714460393</t>
  </si>
  <si>
    <t>11*2</t>
  </si>
  <si>
    <t>-1980795430</t>
  </si>
  <si>
    <t>11,00</t>
  </si>
  <si>
    <t>156255159</t>
  </si>
  <si>
    <t>11*2,00</t>
  </si>
  <si>
    <t>430597960</t>
  </si>
  <si>
    <t>2123135747</t>
  </si>
  <si>
    <t>-1862662018</t>
  </si>
  <si>
    <t>-383390484</t>
  </si>
  <si>
    <t>179020807</t>
  </si>
  <si>
    <t>133254102</t>
  </si>
  <si>
    <t>Hloubení zapažených šachet strojně v hornině třídy těžitelnosti I skupiny 3 přes 20 do 50 m3</t>
  </si>
  <si>
    <t>1812921604</t>
  </si>
  <si>
    <t>-978626623</t>
  </si>
  <si>
    <t>133354103</t>
  </si>
  <si>
    <t>Hloubení zapažených šachet strojně v hornině třídy těžitelnosti II skupiny 4 přes 50 do 100 m3</t>
  </si>
  <si>
    <t>1860167972</t>
  </si>
  <si>
    <t>-225675053</t>
  </si>
  <si>
    <t>"UV258" 13,100*Rýha_200*4,00-3,14*0,100*0,100*13,100</t>
  </si>
  <si>
    <t>"UV235" 11,200*Rýha_200*3,820-3,14*0,100*0,100*11,200</t>
  </si>
  <si>
    <t>"UV216" 8,600*Rýha_200*3,650-3,14*0,100*0,100*8,600</t>
  </si>
  <si>
    <t>"UV201" 7,000*Rýha_200*3,450-3,14*0,100*0,100*7,000</t>
  </si>
  <si>
    <t>"UV20" 7,000*Rýha_200*3,270-3,14*0,100*0,100*7,000</t>
  </si>
  <si>
    <t>"UV19" 5,600*Rýha_200*3,050-3,14*0,100*0,100*5,600</t>
  </si>
  <si>
    <t>"UV38" 6,700*Rýha_200*2,800-3,14*0,100*0,100*6,700</t>
  </si>
  <si>
    <t>"UV46" 5,100*Rýha_200*2,550-3,14*0,100*0,100*5,100</t>
  </si>
  <si>
    <t>"UV65" 5,500*Rýha_200*2,400-3,14*0,100*0,100*5,500</t>
  </si>
  <si>
    <t>"UV82" 5,500*Rýha_200*2,250-3,14*0,100*0,100*5,500</t>
  </si>
  <si>
    <t>"UV101" 5,300*Rýha_200*2,080-3,14*0,100*0,100*5,300</t>
  </si>
  <si>
    <t>"UV258" 2,300*2,300*4,00</t>
  </si>
  <si>
    <t>"UV235" 2,300*2,300*3,820</t>
  </si>
  <si>
    <t>"UV216" 2,300*2,300*3,650</t>
  </si>
  <si>
    <t>"UV201" 2,300*2,300*3,450</t>
  </si>
  <si>
    <t>"UV20" 2,300*2,300*3,270</t>
  </si>
  <si>
    <t>"UV19" 2,300*2,300*3,050</t>
  </si>
  <si>
    <t>"UV38" 2,300*2,300*2,800</t>
  </si>
  <si>
    <t>"UV46" 2,300*2,300*2,550</t>
  </si>
  <si>
    <t>"UV65" 2,300*2,300*2,400</t>
  </si>
  <si>
    <t>"UV82" 2,300*2,300*2,250</t>
  </si>
  <si>
    <t>"UV101" 2,300*2,300*2,080</t>
  </si>
  <si>
    <t>"Jímka pro trativod - předpoklad 1 přípojka/1 jímka" 11,00*0,50*0,50*0,50</t>
  </si>
  <si>
    <t>1500991337</t>
  </si>
  <si>
    <t>-210212052</t>
  </si>
  <si>
    <t>"UV258" 13,100*4,000*2</t>
  </si>
  <si>
    <t>"UV235" 11,200*3,820*2</t>
  </si>
  <si>
    <t>"UV216" 8,600*3,650*2</t>
  </si>
  <si>
    <t>"UV201" 7,000*3,450*2</t>
  </si>
  <si>
    <t>"UV20" 7,000*3,270*2</t>
  </si>
  <si>
    <t>"UV19" 5,600*3,050*2</t>
  </si>
  <si>
    <t>"UV38" 6,700*2,800*2</t>
  </si>
  <si>
    <t>"UV46" 5,100*2,550*2</t>
  </si>
  <si>
    <t>"UV65" 5,500*2,400*2</t>
  </si>
  <si>
    <t>"UV82" 5,500*2,250*2</t>
  </si>
  <si>
    <t>"UV101" 5,300*2,080*2</t>
  </si>
  <si>
    <t>902753556</t>
  </si>
  <si>
    <t>1652154181</t>
  </si>
  <si>
    <t>"UV258" 2,300*4,00*4</t>
  </si>
  <si>
    <t>"UV235" 2,300*3,820*4</t>
  </si>
  <si>
    <t>"UV216" 2,300*3,650*4</t>
  </si>
  <si>
    <t>"UV201" 2,300*3,450*4</t>
  </si>
  <si>
    <t>"UV20" 2,300*3,270*4</t>
  </si>
  <si>
    <t>"UV19" 2,300*3,050*4</t>
  </si>
  <si>
    <t>"UV38" 2,300*2,800*4</t>
  </si>
  <si>
    <t>"UV46" 2,300*2,550*4</t>
  </si>
  <si>
    <t>"UV65" 2,300*2,400*4</t>
  </si>
  <si>
    <t>"UV82" 2,300*2,250*4</t>
  </si>
  <si>
    <t>"UV101" 2,300*2,080*4</t>
  </si>
  <si>
    <t>-1613919981</t>
  </si>
  <si>
    <t>-930192135</t>
  </si>
  <si>
    <t>1786940416</t>
  </si>
  <si>
    <t>-886420318</t>
  </si>
  <si>
    <t>-1788665772</t>
  </si>
  <si>
    <t>325129507</t>
  </si>
  <si>
    <t>82844594</t>
  </si>
  <si>
    <t>1773931987</t>
  </si>
  <si>
    <t>-1990547898</t>
  </si>
  <si>
    <t>1131974376</t>
  </si>
  <si>
    <t>684712827</t>
  </si>
  <si>
    <t>1484739601</t>
  </si>
  <si>
    <t>1223903042</t>
  </si>
  <si>
    <t>181593499</t>
  </si>
  <si>
    <t>787338946</t>
  </si>
  <si>
    <t>-527746764</t>
  </si>
  <si>
    <t>-19733796</t>
  </si>
  <si>
    <t>-928225517</t>
  </si>
  <si>
    <t>1176567593</t>
  </si>
  <si>
    <t>-1254097623</t>
  </si>
  <si>
    <t>"UV258" 13,100*Rýha_200</t>
  </si>
  <si>
    <t>"UV235" 11,200*Rýha_200</t>
  </si>
  <si>
    <t>"UV216" 8,600*Rýha_200</t>
  </si>
  <si>
    <t>"UV201" 7,000*Rýha_200</t>
  </si>
  <si>
    <t>"UV20" 7,000*Rýha_200</t>
  </si>
  <si>
    <t>"UV19" 5,600*Rýha_200</t>
  </si>
  <si>
    <t>"UV38" 6,700*Rýha_200</t>
  </si>
  <si>
    <t>"UV46" 5,100*Rýha_200</t>
  </si>
  <si>
    <t>"UV65" 5,500*Rýha_200</t>
  </si>
  <si>
    <t>"UV82" 5,500*Rýha_200</t>
  </si>
  <si>
    <t>"UV101" 5,300*Rýha_200</t>
  </si>
  <si>
    <t>"UV258" 2,300*2,300</t>
  </si>
  <si>
    <t>"UV235" 2,300*2,300</t>
  </si>
  <si>
    <t>"UV216" 2,300*2,300</t>
  </si>
  <si>
    <t>"UV201" 2,300*2,300</t>
  </si>
  <si>
    <t>"UV20" 2,300*2,300</t>
  </si>
  <si>
    <t>"UV19" 2,300*2,300</t>
  </si>
  <si>
    <t>"UV38" 2,300*2,300</t>
  </si>
  <si>
    <t>"UV46" 2,300*2,300</t>
  </si>
  <si>
    <t>"UV65" 2,300*2,300</t>
  </si>
  <si>
    <t>"UV82" 2,300*2,300</t>
  </si>
  <si>
    <t>"UV101" 2,300*2,300</t>
  </si>
  <si>
    <t>-1906095604</t>
  </si>
  <si>
    <t>"Potrubí DN 200" 17,600</t>
  </si>
  <si>
    <t>1912760297</t>
  </si>
  <si>
    <t>810351811</t>
  </si>
  <si>
    <t>Bourání stávajícího potrubí z betonu v otevřeném výkopu DN do 200</t>
  </si>
  <si>
    <t>1258528313</t>
  </si>
  <si>
    <t>"Stávající potrubí z betonu DN 200" 64,40</t>
  </si>
  <si>
    <t>-1180154389</t>
  </si>
  <si>
    <t>434611088</t>
  </si>
  <si>
    <t>-1891668377</t>
  </si>
  <si>
    <t>"Stávající potrubí PVC-U DN 200" 16,200</t>
  </si>
  <si>
    <t>2008438590</t>
  </si>
  <si>
    <t>11*3</t>
  </si>
  <si>
    <t>1625726346</t>
  </si>
  <si>
    <t>11*1</t>
  </si>
  <si>
    <t>-2005688803</t>
  </si>
  <si>
    <t>457558327</t>
  </si>
  <si>
    <t>1529602080</t>
  </si>
  <si>
    <t>137263570</t>
  </si>
  <si>
    <t>"UV38,UV46,UV65,UV82,UV101" 5,000</t>
  </si>
  <si>
    <t>1229923856</t>
  </si>
  <si>
    <t>877420420</t>
  </si>
  <si>
    <t>Montáž tvarovek na kanalizačním plastovém potrubí z polypropylenu PP korugovaného nebo žebrovaného odboček DN 500</t>
  </si>
  <si>
    <t>477802171</t>
  </si>
  <si>
    <t>"UV258,UV235,UV216,UV201,UV20,UV19" 6,000</t>
  </si>
  <si>
    <t>28617385</t>
  </si>
  <si>
    <t>odbočka kanalizace PP korugované 45° DN 500/200</t>
  </si>
  <si>
    <t>-587945540</t>
  </si>
  <si>
    <t>1706061044</t>
  </si>
  <si>
    <t>"Stávající UV" 0,50*0,50*1,30*11</t>
  </si>
  <si>
    <t>922405517</t>
  </si>
  <si>
    <t>1911230870</t>
  </si>
  <si>
    <t>881800991</t>
  </si>
  <si>
    <t>-776882652</t>
  </si>
  <si>
    <t>1115658351</t>
  </si>
  <si>
    <t>1226827222</t>
  </si>
  <si>
    <t>-590500515</t>
  </si>
  <si>
    <t>-1786138554</t>
  </si>
  <si>
    <t>1483234826</t>
  </si>
  <si>
    <t>-794033758</t>
  </si>
  <si>
    <t>46257875</t>
  </si>
  <si>
    <t>"Stávající UV" 11,000</t>
  </si>
  <si>
    <t>-522770976</t>
  </si>
  <si>
    <t>9,50</t>
  </si>
  <si>
    <t>-332020604</t>
  </si>
  <si>
    <t>25,50</t>
  </si>
  <si>
    <t>2022748424</t>
  </si>
  <si>
    <t>-2062614348</t>
  </si>
  <si>
    <t>998575531</t>
  </si>
  <si>
    <t>1196754552</t>
  </si>
  <si>
    <t>-1410108218</t>
  </si>
  <si>
    <t>64188308</t>
  </si>
  <si>
    <t>"Beton" 6,864+11,592</t>
  </si>
  <si>
    <t>"Suť z bouraného potrubí plastového" 0,243</t>
  </si>
  <si>
    <t>373048877</t>
  </si>
  <si>
    <t>2677933</t>
  </si>
  <si>
    <t>750526438</t>
  </si>
  <si>
    <t>11*2*4</t>
  </si>
  <si>
    <t>172,681</t>
  </si>
  <si>
    <t>721,78</t>
  </si>
  <si>
    <t>189,6</t>
  </si>
  <si>
    <t>1352,4</t>
  </si>
  <si>
    <t>862,231</t>
  </si>
  <si>
    <t>330,057</t>
  </si>
  <si>
    <t>830,132</t>
  </si>
  <si>
    <t>258,669</t>
  </si>
  <si>
    <t>SO 313 - Ostatní přípojky UV</t>
  </si>
  <si>
    <t>31,138</t>
  </si>
  <si>
    <t>69,982</t>
  </si>
  <si>
    <t>62,172</t>
  </si>
  <si>
    <t>0,081</t>
  </si>
  <si>
    <t>20,722</t>
  </si>
  <si>
    <t>31,083</t>
  </si>
  <si>
    <t>48,351</t>
  </si>
  <si>
    <t>72,526</t>
  </si>
  <si>
    <t>86,614</t>
  </si>
  <si>
    <t>129,92</t>
  </si>
  <si>
    <t>202,098</t>
  </si>
  <si>
    <t>303,148</t>
  </si>
  <si>
    <t>Suť_kamenina_potrubí</t>
  </si>
  <si>
    <t>Suť z kameninové potrubí</t>
  </si>
  <si>
    <t>7,729</t>
  </si>
  <si>
    <t>Lože_potrubí_KT</t>
  </si>
  <si>
    <t>Lože pod potrubí z kameniny</t>
  </si>
  <si>
    <t>0,546</t>
  </si>
  <si>
    <t>Podkladní_deska_KT</t>
  </si>
  <si>
    <t>Podkladní deska pod KT potrubí</t>
  </si>
  <si>
    <t>Potrubí_DN150</t>
  </si>
  <si>
    <t>Potrubí DN150</t>
  </si>
  <si>
    <t>Potrubí_DN200</t>
  </si>
  <si>
    <t>140,6</t>
  </si>
  <si>
    <t>535733366</t>
  </si>
  <si>
    <t>-1807794725</t>
  </si>
  <si>
    <t>(49+11)*2*24</t>
  </si>
  <si>
    <t>-1511937577</t>
  </si>
  <si>
    <t>(49+11)*2</t>
  </si>
  <si>
    <t>89835217</t>
  </si>
  <si>
    <t>40,00</t>
  </si>
  <si>
    <t>1809831699</t>
  </si>
  <si>
    <t>(49+11)*2,00</t>
  </si>
  <si>
    <t>-177687494</t>
  </si>
  <si>
    <t>132255201</t>
  </si>
  <si>
    <t>Hloubení zapažených rýh šířky přes 800 do 2 000 mm strojně s urovnáním dna do předepsaného profilu a spádu v omezeném prostoru v hornině třídy těžitelnosti I skupiny 3 do 20 m3</t>
  </si>
  <si>
    <t>-712710777</t>
  </si>
  <si>
    <t>Poznámka k položce:_x000d_
Nasazení položky je vztaženo objemově na jednu rýhu/přípojku.</t>
  </si>
  <si>
    <t>513632318</t>
  </si>
  <si>
    <t>132355201</t>
  </si>
  <si>
    <t>Hloubení zapažených rýh šířky přes 800 do 2 000 mm strojně s urovnáním dna do předepsaného profilu a spádu v omezeném prostoru v hornině třídy těžitelnosti II skupiny 4 do 20 m3</t>
  </si>
  <si>
    <t>-2103490613</t>
  </si>
  <si>
    <t>-1039709577</t>
  </si>
  <si>
    <t>-926038293</t>
  </si>
  <si>
    <t>Poznámka k položce:_x000d_
Nasazení položky je vztaženo objemově na jednu šachtu/přípojku.</t>
  </si>
  <si>
    <t>1923082291</t>
  </si>
  <si>
    <t>133354101</t>
  </si>
  <si>
    <t>Hloubení zapažených šachet strojně v hornině třídy těžitelnosti II skupiny 4 do 20 m3</t>
  </si>
  <si>
    <t>118789082</t>
  </si>
  <si>
    <t>-113591262</t>
  </si>
  <si>
    <t>Zkrácení stávajících přípojek UV - rýha</t>
  </si>
  <si>
    <t>"UV930" 2,60*Rýha_200*3,000-3,14*0,075*0,075*2,60</t>
  </si>
  <si>
    <t>"UV1054" 3,60*Rýha_200*3,000-3,14*0,075*0,075*3,60</t>
  </si>
  <si>
    <t>"UV1164"4,00*Rýha_200*3,000-3,14*0,075*0,075*4,00</t>
  </si>
  <si>
    <t>"UV1208" 2,40*Rýha_200*3,000-3,14*0,075*0,075*2,40</t>
  </si>
  <si>
    <t>"UV1207" 2,40*Rýha_200*3,000-3,14*0,075*0,075*2,50</t>
  </si>
  <si>
    <t>"UV1206" 2,40*Rýha_200*3,000-3,14*0,075*0,075*2,40</t>
  </si>
  <si>
    <t>"UV1205" 2,40*Rýha_200*3,000-3,14*0,075*0,075*2,40</t>
  </si>
  <si>
    <t>"UV1204" 2,40*Rýha_200*3,000-3,14*0,075*0,075*2,40</t>
  </si>
  <si>
    <t>"UV1203" 2,40*Rýha_200*3,000-3,14*0,075*0,075*2,40</t>
  </si>
  <si>
    <t>"UV1524" 3,00*Rýha_200*3,000-3,14*0,075*0,075*3,00</t>
  </si>
  <si>
    <t>"UV1529" 4,00*Rýha_200*3,000-3,14*0,075*0,075*4,00</t>
  </si>
  <si>
    <t>"Rozšíření hloubení na koncích některých přípojek - odhad" 50,00</t>
  </si>
  <si>
    <t>Zkrácení stávajících přípojek UV - šachta</t>
  </si>
  <si>
    <t>"UV388" 2,30*2,30*3,000-3,14*0,100*0,100*1,60</t>
  </si>
  <si>
    <t>"UV122" 2,30*2,30*3,000-3,14*0,100*0,100*1,80</t>
  </si>
  <si>
    <t>"UV133" 2,30*2,30*3,000-3,14*0,100*0,100*1,90</t>
  </si>
  <si>
    <t>"UV151" 2,30*2,30*3,000-3,14*0,100*0,100*1,70</t>
  </si>
  <si>
    <t>"UV796" 2,30*2,30*3,000-3,14*0,100*0,100*0,30</t>
  </si>
  <si>
    <t>"UV855" 2,30*2,30*3,000-3,14*0,100*0,100*1,50</t>
  </si>
  <si>
    <t>"UV847" 2,30*2,30*3,000-3,14*0,100*0,100*1,20</t>
  </si>
  <si>
    <t>"UV871" 2,30*2,30*3,000-3,14*0,100*0,100*1,10</t>
  </si>
  <si>
    <t>"UV927" 2,30*2,30*3,000-3,14*0,100*0,100*1,90</t>
  </si>
  <si>
    <t>"UV926" 2,30*2,30*3,000-3,14*0,075*0,075*1,40</t>
  </si>
  <si>
    <t>"UV925" 2,30*2,30*3,000-3,14*0,075*0,075*1,60</t>
  </si>
  <si>
    <t>"UV924" 2,30*2,30*3,000-3,14*0,075*0,075*1,70</t>
  </si>
  <si>
    <t>"UV928" 2,30*2,30*3,000-3,14*0,100*0,100*2,20</t>
  </si>
  <si>
    <t>"UV951" 2,30*2,30*3,000-3,14*0,075*0,075*1,40</t>
  </si>
  <si>
    <t>"UV952" 2,30*2,30*3,000-3,14*0,075*0,075*1,70</t>
  </si>
  <si>
    <t>"UV973" 2,30*2,30*3,000-3,14*0,075*0,075*1,80</t>
  </si>
  <si>
    <t>"UV1009" 2,30*2,30*3,000-3,14*0,075*0,075*2,00</t>
  </si>
  <si>
    <t>"UV1015" 2,30*2,30*3,000-3,14*0,075*0,075*1,90</t>
  </si>
  <si>
    <t>"UV1053" 2,30*2,30*3,000-3,14*0,075*0,075*2,00</t>
  </si>
  <si>
    <t>"UV1055" 2,30*2,30*3,000-3,14*0,075*0,075*1,90</t>
  </si>
  <si>
    <t>"UV1076" 2,30*2,30*3,000-3,14*0,075*0,075*1,80</t>
  </si>
  <si>
    <t>"UV1077" 2,30*2,30*3,000-3,14*0,075*0,075*1,80</t>
  </si>
  <si>
    <t>"UV1078" 2,30*2,30*3,000-3,14*0,100*0,100*1,90</t>
  </si>
  <si>
    <t>"UV1099" 2,30*2,30*3,000-3,14*0,075*0,075*1,80</t>
  </si>
  <si>
    <t>"UV1100" 2,30*2,30*3,000-3,14*0,075*0,075*1,80</t>
  </si>
  <si>
    <t>"UV1106" 2,30*2,30*3,000-3,14*0,075*0,075*1,90</t>
  </si>
  <si>
    <t>"UV1112" 2,30*2,30*3,000-3,14*0,075*0,075*2,00</t>
  </si>
  <si>
    <t>"UV1157" 2,30*2,30*3,000-3,14*0,075*0,075*1,80</t>
  </si>
  <si>
    <t>"UV1158" 2,30*2,30*3,000-3,14*0,075*0,075*1,80</t>
  </si>
  <si>
    <t>"UV1186" 2,30*2,30*3,000-3,14*0,100*0,100*1,70</t>
  </si>
  <si>
    <t>"UV1184" 2,30*2,30*3,000-3,14*0,100*0,100*1,60</t>
  </si>
  <si>
    <t>"UV1187" 2,30*2,30*3,000-3,14*0,100*0,100*1,60</t>
  </si>
  <si>
    <t>"UV1215" 2,30*2,30*3,000-3,14*0,100*0,100*1,70</t>
  </si>
  <si>
    <t>"UV1214" 2,30*2,30*3,000-3,14*0,100*0,100*1,80</t>
  </si>
  <si>
    <t>"UV1213" 2,30*2,30*3,000-3,14*0,100*0,100*1,80</t>
  </si>
  <si>
    <t>"UV1212" 2,30*2,30*3,000-3,14*0,100*0,100*1,80</t>
  </si>
  <si>
    <t>"UV1211" 2,30*2,30*3,000-3,14*0,100*0,100*1,90</t>
  </si>
  <si>
    <t>"UV1210" 2,30*2,30*3,000-3,14*0,100*0,100*2,00</t>
  </si>
  <si>
    <t>"UV1209" 2,30*2,30*3,000-3,14*0,100*0,100*2,20</t>
  </si>
  <si>
    <t>"UV1202" 2,30*2,30*3,000-3,14*0,100*0,100*2,20</t>
  </si>
  <si>
    <t>"UV1201" 2,30*2,30*3,000-3,14*0,100*0,100*2,20</t>
  </si>
  <si>
    <t>"UV1200" 2,30*2,30*3,000-3,14*0,100*0,100*2,20</t>
  </si>
  <si>
    <t>"UV1326" 2,30*2,30*3,000-3,14*0,100*0,100*2,20</t>
  </si>
  <si>
    <t>"UV1325" 2,30*2,30*3,000-3,14*0,100*0,100*1,70</t>
  </si>
  <si>
    <t>"UV1324" 2,30*2,30*3,000-3,14*0,100*0,100*1,70</t>
  </si>
  <si>
    <t>"UV1323" 2,30*2,30*3,000-3,14*0,100*0,100*1,50</t>
  </si>
  <si>
    <t>"UV1322" 2,30*2,30*3,000-3,14*0,100*0,100*1,30</t>
  </si>
  <si>
    <t>"UV1321" 2,30*2,30*3,000-3,14*0,100*0,100*1,30</t>
  </si>
  <si>
    <t>"UV1320" 2,30*2,30*3,000-3,14*0,100*0,100*1,20</t>
  </si>
  <si>
    <t>"Jímka pro trativod - předpoklad 1 přípojka/1 jímka" 51,00*0,50*0,50*0,50</t>
  </si>
  <si>
    <t>1154355094</t>
  </si>
  <si>
    <t>"Předpoklad bourání betonu zastiženého při vykopávkách v šachtách" 51*1,000</t>
  </si>
  <si>
    <t>"Předpoklad bourání betonu zastiženého při vykopávkách v rýhách" 9*1,000</t>
  </si>
  <si>
    <t>1635724858</t>
  </si>
  <si>
    <t>"UV930" 2,60*3,000*2</t>
  </si>
  <si>
    <t>"UV1054" 3,60*3,000*2</t>
  </si>
  <si>
    <t>"UV1164" 4,00*3,000*2</t>
  </si>
  <si>
    <t>"UV1208" 2,40*3,000*2</t>
  </si>
  <si>
    <t>"UV1207" 2,40*3,000*2</t>
  </si>
  <si>
    <t>"UV1206" 2,40*3,000*2</t>
  </si>
  <si>
    <t>"UV1205" 2,40*3,000*2</t>
  </si>
  <si>
    <t>"UV1204" 2,40*3,000*2</t>
  </si>
  <si>
    <t>"UV1203" 2,40*3,000*2</t>
  </si>
  <si>
    <t>"UV1524" 3,00*3,000*2</t>
  </si>
  <si>
    <t>"UV1529" 4,00*3,000*2</t>
  </si>
  <si>
    <t>1976624131</t>
  </si>
  <si>
    <t>261478621</t>
  </si>
  <si>
    <t>Zkrácení stávajících přípojek UV - šachta (49 kusů)</t>
  </si>
  <si>
    <t>2,300*3,000*4*49</t>
  </si>
  <si>
    <t>2035988990</t>
  </si>
  <si>
    <t>1275266257</t>
  </si>
  <si>
    <t>-747774829</t>
  </si>
  <si>
    <t>1557224817</t>
  </si>
  <si>
    <t>-855212654</t>
  </si>
  <si>
    <t>1721148066</t>
  </si>
  <si>
    <t>418151293</t>
  </si>
  <si>
    <t>-855947696</t>
  </si>
  <si>
    <t>-996670409</t>
  </si>
  <si>
    <t>735055813</t>
  </si>
  <si>
    <t>818070911</t>
  </si>
  <si>
    <t>-568170703</t>
  </si>
  <si>
    <t>2139505840</t>
  </si>
  <si>
    <t>1037588158</t>
  </si>
  <si>
    <t>1525896233</t>
  </si>
  <si>
    <t>-Lože_potrubí_KT</t>
  </si>
  <si>
    <t>-Podkladní_deska_KT</t>
  </si>
  <si>
    <t>-902317911</t>
  </si>
  <si>
    <t>-2031076891</t>
  </si>
  <si>
    <t>"UV930" 2,60*Rýha_200</t>
  </si>
  <si>
    <t>"UV1208" 2,40*Rýha_200</t>
  </si>
  <si>
    <t>"UV1207" 2,40*Rýha_200</t>
  </si>
  <si>
    <t>"UV1206" 2,40*Rýha_200</t>
  </si>
  <si>
    <t>"UV1205" 2,40*Rýha_200</t>
  </si>
  <si>
    <t>"UV1204" 2,40*Rýha_200</t>
  </si>
  <si>
    <t>"UV1203" 2,40*Rýha_200</t>
  </si>
  <si>
    <t>"UV1524" 3,00*Rýha_200</t>
  </si>
  <si>
    <t>"UV1529" 4,00*Rýha_200</t>
  </si>
  <si>
    <t>Zkrácení stávajících přípojek UV - šachta - 51 kusů</t>
  </si>
  <si>
    <t>2,30*2,30*51</t>
  </si>
  <si>
    <t>359901111</t>
  </si>
  <si>
    <t xml:space="preserve">Vyčištění stok  jakékoliv výšky</t>
  </si>
  <si>
    <t>-483665995</t>
  </si>
  <si>
    <t xml:space="preserve">Poznámka k souboru cen:_x000d_
1. Cena je určena pro konečné vyčištění stok před předáním a převzetím. </t>
  </si>
  <si>
    <t>Vyčištění stok po frézování a po sanaci</t>
  </si>
  <si>
    <t>Potrubí_DN150*2</t>
  </si>
  <si>
    <t>Potrubí_DN200*2</t>
  </si>
  <si>
    <t>359901212</t>
  </si>
  <si>
    <t>Monitoring stok (kamerový systém) jakékoli výšky stávající kanalizace</t>
  </si>
  <si>
    <t>1664977884</t>
  </si>
  <si>
    <t>"Potrubí DN 150" 65,000</t>
  </si>
  <si>
    <t>"Potrubí DN 200" 140,600</t>
  </si>
  <si>
    <t>Monitoring stoky po frézování a po vyčištění</t>
  </si>
  <si>
    <t>(Potrubí_DN150+Potrubí_DN200)*2</t>
  </si>
  <si>
    <t>307032638</t>
  </si>
  <si>
    <t>"UV1054" 1,80*Rýha_200*0,100</t>
  </si>
  <si>
    <t>"UV1164" 2,40*Rýha_200*0,100</t>
  </si>
  <si>
    <t>-173312091</t>
  </si>
  <si>
    <t>256417729</t>
  </si>
  <si>
    <t>"UV1054" 1,80*0,100*2</t>
  </si>
  <si>
    <t>"UV1164" 2,40*0,100*2</t>
  </si>
  <si>
    <t>203603758</t>
  </si>
  <si>
    <t>"Stávající potrubí Beton DN 150" 32,50</t>
  </si>
  <si>
    <t>"Stávající potrubí Beton DN 200" 63,30</t>
  </si>
  <si>
    <t>830311811</t>
  </si>
  <si>
    <t>Bourání stávajícího potrubí z kameninových trub v otevřeném výkopu DN do 150</t>
  </si>
  <si>
    <t>-681785280</t>
  </si>
  <si>
    <t>"Stávající potrubí Kamenina DN 150" 4,80</t>
  </si>
  <si>
    <t>830361811</t>
  </si>
  <si>
    <t>Bourání stávajícího potrubí z kameninových trub v otevřeném výkopu DN přes 150 do 250</t>
  </si>
  <si>
    <t>-263259764</t>
  </si>
  <si>
    <t>"Stávající potrubí Kamenina DN 200" 6,000</t>
  </si>
  <si>
    <t>831262191</t>
  </si>
  <si>
    <t xml:space="preserve">Montáž potrubí z trub kameninových  hrdlových s integrovaným těsněním Příplatek k cenám za práce v otevřeném výkopu ve sklonu přes 20 %, pro DN od 100 do 300</t>
  </si>
  <si>
    <t>-1278952820</t>
  </si>
  <si>
    <t xml:space="preserve">Poznámka k souboru cen:_x000d_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</si>
  <si>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31,50+76,50</t>
  </si>
  <si>
    <t>831312121</t>
  </si>
  <si>
    <t xml:space="preserve">Montáž potrubí z trub kameninových  hrdlových s integrovaným těsněním v otevřeném výkopu ve sklonu do 20 % DN 150</t>
  </si>
  <si>
    <t>31400945</t>
  </si>
  <si>
    <t>"Stávající UV - zkrácené - uvažováno s paženou šachou" 18,00*1,5</t>
  </si>
  <si>
    <t>"Stávající UV - zkrácené - uvažováno s paženou rýhou"3,00*1,5</t>
  </si>
  <si>
    <t>"Stávající UV - nezkrácené" 0,00*1,5</t>
  </si>
  <si>
    <t>"UV1054 - přípojka nová realizovaná výkopem" 1,800</t>
  </si>
  <si>
    <t>"UV1054 - přípojka nová realizovaná výkopem" 2,400</t>
  </si>
  <si>
    <t>59710675</t>
  </si>
  <si>
    <t>trouba kameninová glazovaná DN 150 dl 1,50m spojovací systém F</t>
  </si>
  <si>
    <t>700301686</t>
  </si>
  <si>
    <t>35,7*1,015 'Přepočtené koeficientem množství</t>
  </si>
  <si>
    <t>831352121</t>
  </si>
  <si>
    <t xml:space="preserve">Montáž potrubí z trub kameninových  hrdlových s integrovaným těsněním v otevřeném výkopu ve sklonu do 20 % DN 200</t>
  </si>
  <si>
    <t>-1757734965</t>
  </si>
  <si>
    <t>"Stávající UV - zkrácené - uvažováno s paženou šachou" 31,00*1,5</t>
  </si>
  <si>
    <t>"Stávající UV - zkrácené - uvažováno s paženou rýhou" 8,00*1,5</t>
  </si>
  <si>
    <t>"Stávající UV - nezkrácené" 12,00*1,5</t>
  </si>
  <si>
    <t>59710676</t>
  </si>
  <si>
    <t>trouba kameninová glazovaná DN 200 dl 1,50m spojovací systém F</t>
  </si>
  <si>
    <t>-1991067439</t>
  </si>
  <si>
    <t>76,5*1,015 'Přepočtené koeficientem množství</t>
  </si>
  <si>
    <t>837312221</t>
  </si>
  <si>
    <t xml:space="preserve">Montáž kameninových tvarovek na potrubí z trub kameninových  v otevřeném výkopu s integrovaným těsněním jednoosých DN 150</t>
  </si>
  <si>
    <t>-598550233</t>
  </si>
  <si>
    <t xml:space="preserve">Poznámka k souboru cen:_x000d_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</si>
  <si>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"Stávající UV - zkrácené - uvažováno s paženou šachou" 18,00*3</t>
  </si>
  <si>
    <t>"Stávající UV - zkrácené - uvažováno s paženou rýhou" 3,00*3</t>
  </si>
  <si>
    <t>"Stávající UV - nezkrácené" 0,00*3</t>
  </si>
  <si>
    <t>59710964</t>
  </si>
  <si>
    <t>koleno kameninové glazované DN 150 30° spojovací systém F</t>
  </si>
  <si>
    <t>-91903844</t>
  </si>
  <si>
    <t>"Stávající UV - zkrácené - uvažováno s paženou šachou" 18,00*2</t>
  </si>
  <si>
    <t>"Stávající UV - zkrácené - uvažováno s paženou rýhou" 3,00*2</t>
  </si>
  <si>
    <t>"Stávající UV - nezkrácené" 0,00*2</t>
  </si>
  <si>
    <t>59710984</t>
  </si>
  <si>
    <t>koleno kameninové glazované DN 150 45° spojovací systém F</t>
  </si>
  <si>
    <t>-420169198</t>
  </si>
  <si>
    <t>"Stávající UV - zkrácené - uvažováno s paženou šachou" 18,00*1</t>
  </si>
  <si>
    <t>"Stávající UV - zkrácené - uvažováno s paženou rýhou" 3,00*1</t>
  </si>
  <si>
    <t>"Stávající UV - nezkrácené" 0,00*1</t>
  </si>
  <si>
    <t>837352221</t>
  </si>
  <si>
    <t xml:space="preserve">Montáž kameninových tvarovek na potrubí z trub kameninových  v otevřeném výkopu s integrovaným těsněním jednoosých DN 200</t>
  </si>
  <si>
    <t>1943882703</t>
  </si>
  <si>
    <t>"Stávající UV - zkrácené - uvažováno s paženou šachou" 31,00*3</t>
  </si>
  <si>
    <t>"Stávající UV - zkrácené - uvažováno s paženou rýhou" 8,00*3</t>
  </si>
  <si>
    <t>"Stávající UV - nezkrácené" 12,00*3</t>
  </si>
  <si>
    <t>59710986</t>
  </si>
  <si>
    <t>koleno kameninové glazované DN 200 45° spojovací systém F tř. 160</t>
  </si>
  <si>
    <t>1799402788</t>
  </si>
  <si>
    <t>"Stávající UV - zkrácené - uvažováno s paženou šachou" 31,00*2</t>
  </si>
  <si>
    <t>"Stávající UV - zkrácené - uvažováno s paženou rýhou" 8,00*2</t>
  </si>
  <si>
    <t>"Stávající UV - nezkrácené" 12,00*2</t>
  </si>
  <si>
    <t>59710966</t>
  </si>
  <si>
    <t>koleno kameninové glazované DN 200 30° spojovací systém F tř. 160</t>
  </si>
  <si>
    <t>2036187594</t>
  </si>
  <si>
    <t>"Stávající UV - zkrácené - uvažováno s paženou šachou" 31,00*1</t>
  </si>
  <si>
    <t>"Stávající UV - zkrácené - uvažováno s paženou rýhou" 8,00*1</t>
  </si>
  <si>
    <t>"Stávající UV - nezkrácené" 12,00*1</t>
  </si>
  <si>
    <t>849752117R</t>
  </si>
  <si>
    <t>Propojení nově osazených přípojek UV se stávající částí UV včetně dodávky materiálu</t>
  </si>
  <si>
    <t>2045434539</t>
  </si>
  <si>
    <t>"Stávající UV - zkrácené - uvažováno s paženou šachou" 49,00</t>
  </si>
  <si>
    <t>"Stávající UV - zkrácené - uvažováno s paženou rýhou" 11,00</t>
  </si>
  <si>
    <t>"Stávající UV - nezkrácené" 12,00</t>
  </si>
  <si>
    <t>871275811</t>
  </si>
  <si>
    <t>Bourání stávajícího potrubí z PVC nebo polypropylenu PP v otevřeném výkopu DN do 150</t>
  </si>
  <si>
    <t>164371249</t>
  </si>
  <si>
    <t>"Stávající potrubí PVC-U DN 150" 2,600</t>
  </si>
  <si>
    <t>1409587347</t>
  </si>
  <si>
    <t>"Stávající potrubí PVC-U DN 200" 4,50</t>
  </si>
  <si>
    <t>766518569</t>
  </si>
  <si>
    <t>"Stávající UV - zkrácené - uvažováno s paženou šachou" 51,00*0,50*0,50*1,30</t>
  </si>
  <si>
    <t>"Stávající UV - zkrácené - uvažováno s paženou rýhou" 9,00*0,50*0,50*1,30</t>
  </si>
  <si>
    <t>"Stávající UV - nezkrácené" 12,00*0,50*0,50*1,30</t>
  </si>
  <si>
    <t>892312121</t>
  </si>
  <si>
    <t>Tlakové zkoušky vzduchem těsnícími vaky ucpávkovými DN 150</t>
  </si>
  <si>
    <t>85571222</t>
  </si>
  <si>
    <t>"Stávající UV - zkrácené - uvažováno s paženou šachou" 18,00</t>
  </si>
  <si>
    <t>"Stávající UV - zkrácené - uvažováno s paženou rýhou" 3,00</t>
  </si>
  <si>
    <t>"Stávající UV - nezkrácené" 0,00</t>
  </si>
  <si>
    <t>1947420784</t>
  </si>
  <si>
    <t>"Stávající UV - zkrácené - uvažováno s paženou šachou" 31,00</t>
  </si>
  <si>
    <t>"Stávající UV - zkrácené - uvažováno s paženou rýhou" 8,00</t>
  </si>
  <si>
    <t>-1860035333</t>
  </si>
  <si>
    <t>1390556741</t>
  </si>
  <si>
    <t>-679495935</t>
  </si>
  <si>
    <t>-1742735590</t>
  </si>
  <si>
    <t>892246679</t>
  </si>
  <si>
    <t>-1850668780</t>
  </si>
  <si>
    <t>-322962505</t>
  </si>
  <si>
    <t>1417192206</t>
  </si>
  <si>
    <t>-1344717441</t>
  </si>
  <si>
    <t>898160500R</t>
  </si>
  <si>
    <t>Frézování kanalizačního potrubí přípojek uličních vpustí do DN 200</t>
  </si>
  <si>
    <t>1821246499</t>
  </si>
  <si>
    <t>Frézování 2hod/přípojka</t>
  </si>
  <si>
    <t>Krátký rukávec délky 0,50m - 26 přípojek</t>
  </si>
  <si>
    <t>26*2</t>
  </si>
  <si>
    <t>Krátký rukávec délky 1,00m - 3 přípojka</t>
  </si>
  <si>
    <t>3*2</t>
  </si>
  <si>
    <t>Sanace celého úseku - 17 přípojek</t>
  </si>
  <si>
    <t>17*2</t>
  </si>
  <si>
    <t>898160501R</t>
  </si>
  <si>
    <t>Sanace kanalizačního potrubí uličních vpustí vložkováním - krátký rukávec do DN 200</t>
  </si>
  <si>
    <t>368605676</t>
  </si>
  <si>
    <t>Krátký rukávec délky 0,50m</t>
  </si>
  <si>
    <t>"UV596" 1</t>
  </si>
  <si>
    <t>"UV927" 2</t>
  </si>
  <si>
    <t>"UV924" 1</t>
  </si>
  <si>
    <t>"UV1077" 1</t>
  </si>
  <si>
    <t>"UV1099" 1</t>
  </si>
  <si>
    <t>"UV1100" 1</t>
  </si>
  <si>
    <t>"UV1106" 1</t>
  </si>
  <si>
    <t>"UV1112" 1</t>
  </si>
  <si>
    <t>"UV1157" 1</t>
  </si>
  <si>
    <t>"UV1184" 1</t>
  </si>
  <si>
    <t>"UV1215" 1</t>
  </si>
  <si>
    <t>"UV1214" 1</t>
  </si>
  <si>
    <t>"UV1212" 2</t>
  </si>
  <si>
    <t>"UV1210" 1</t>
  </si>
  <si>
    <t>"UV1209" 1</t>
  </si>
  <si>
    <t>"UV1207" 1</t>
  </si>
  <si>
    <t>"UV1204" 2</t>
  </si>
  <si>
    <t>"UV1201" 1</t>
  </si>
  <si>
    <t>"UV1200" 1</t>
  </si>
  <si>
    <t>"UV1326" 1</t>
  </si>
  <si>
    <t>"UV1325" 1</t>
  </si>
  <si>
    <t>"UV1324" 1</t>
  </si>
  <si>
    <t>"UV1323" 1</t>
  </si>
  <si>
    <t>"UV1322" 1</t>
  </si>
  <si>
    <t>"UV1524" 1</t>
  </si>
  <si>
    <t>"UV1529" 1</t>
  </si>
  <si>
    <t>Krátký rukávec délky 1,00m</t>
  </si>
  <si>
    <t>"UV1187" 1</t>
  </si>
  <si>
    <t>"UV1213" 1</t>
  </si>
  <si>
    <t>"UV1203" 1</t>
  </si>
  <si>
    <t>898160502R</t>
  </si>
  <si>
    <t>Sanace kanalizačního potrubí uličních vpustí vložkováním - dlouhý rukávec do DN 200</t>
  </si>
  <si>
    <t>-144127335</t>
  </si>
  <si>
    <t>Sanace celého úseku</t>
  </si>
  <si>
    <t>"UV122" 2,80</t>
  </si>
  <si>
    <t>"UV133" 2,10</t>
  </si>
  <si>
    <t>"UV151" 1,30</t>
  </si>
  <si>
    <t>"UV926" 7,30</t>
  </si>
  <si>
    <t>"UV925" 3,70</t>
  </si>
  <si>
    <t>"UV928" 2,30</t>
  </si>
  <si>
    <t>"UV951" 2,70</t>
  </si>
  <si>
    <t>"UV952" 4,50</t>
  </si>
  <si>
    <t>"UV973" 2,00</t>
  </si>
  <si>
    <t>"UV1009" 1,70</t>
  </si>
  <si>
    <t>"UV1015" 2,10</t>
  </si>
  <si>
    <t>"UV1053" 2,10</t>
  </si>
  <si>
    <t>"UV1078" 3,00</t>
  </si>
  <si>
    <t>"UV1158" 2,00</t>
  </si>
  <si>
    <t>"UV1208" 2,40</t>
  </si>
  <si>
    <t>"UV1205" 2,30</t>
  </si>
  <si>
    <t>"UV1321" 3,30</t>
  </si>
  <si>
    <t>Sanace_celého_úseku</t>
  </si>
  <si>
    <t>-2093352544</t>
  </si>
  <si>
    <t>789728904</t>
  </si>
  <si>
    <t>"UV1054" 1,80*Rýha_200*(0,200+0,300)-3,14*0,075*0,075*1,80</t>
  </si>
  <si>
    <t>(51+9)*0,50</t>
  </si>
  <si>
    <t>570419247</t>
  </si>
  <si>
    <t>78,50</t>
  </si>
  <si>
    <t>-1897556627</t>
  </si>
  <si>
    <t>1497592253</t>
  </si>
  <si>
    <t>-7699314</t>
  </si>
  <si>
    <t>997013631</t>
  </si>
  <si>
    <t>Poplatek za uložení stavebního odpadu na skládce (skládkovné) směsného stavebního a demoličního zatříděného do Katalogu odpadů pod kódem 17 09 04</t>
  </si>
  <si>
    <t>-1030678516</t>
  </si>
  <si>
    <t>-752142992</t>
  </si>
  <si>
    <t>1958306322</t>
  </si>
  <si>
    <t>"Beton" 44,928+17,244</t>
  </si>
  <si>
    <t>"Suť z bouraného potrubí plastového" 0,068+0,013</t>
  </si>
  <si>
    <t>"Suť z bouraného potrubí kameninového a litinového" 0,139+0,390+7,200</t>
  </si>
  <si>
    <t>-90090050</t>
  </si>
  <si>
    <t>-834421077</t>
  </si>
  <si>
    <t>-1972999111</t>
  </si>
  <si>
    <t>(49+11)*2*4</t>
  </si>
  <si>
    <t>SO 410 - Přeložky PRE</t>
  </si>
  <si>
    <t xml:space="preserve">M - Práce a dodávky M   </t>
  </si>
  <si>
    <t xml:space="preserve">    21-M - Elektromontáže   </t>
  </si>
  <si>
    <t xml:space="preserve">    46-M - Zemní práce při extr.mont.pracích   </t>
  </si>
  <si>
    <t xml:space="preserve">      N00 - Práce v síti P - N00 - Práce v síti PREdi</t>
  </si>
  <si>
    <t xml:space="preserve">      OST - Projekční prác - OST - Projekční práce</t>
  </si>
  <si>
    <t xml:space="preserve">VRN - Vedlejší rozpočtové náklady   </t>
  </si>
  <si>
    <t xml:space="preserve">    VRN1 - Průzkumné, geodetické a projektové práce   </t>
  </si>
  <si>
    <t xml:space="preserve">    VRN4 - Inženýrská činnost   </t>
  </si>
  <si>
    <t xml:space="preserve">Práce a dodávky M   </t>
  </si>
  <si>
    <t>21-M</t>
  </si>
  <si>
    <t xml:space="preserve">Elektromontáže   </t>
  </si>
  <si>
    <t>210100193.P</t>
  </si>
  <si>
    <t>Ukončení kabelů smršťovací záklopkou nebo páskou se zapojením žíly do 3x240+120 mm2</t>
  </si>
  <si>
    <t>1722598679</t>
  </si>
  <si>
    <t>000103614</t>
  </si>
  <si>
    <t xml:space="preserve">oko kabel. Al lis.plné  240x12 ALU-F</t>
  </si>
  <si>
    <t>ks</t>
  </si>
  <si>
    <t>256</t>
  </si>
  <si>
    <t>361969682</t>
  </si>
  <si>
    <t>000103210</t>
  </si>
  <si>
    <t>koncovka rozděl.SEH4 78-36/95-240/CELLPACK</t>
  </si>
  <si>
    <t>1985303097</t>
  </si>
  <si>
    <t>000105279</t>
  </si>
  <si>
    <t>hadice smršť. středněstěn. SR2 34-7/1000 CELLPACK</t>
  </si>
  <si>
    <t>1841569960</t>
  </si>
  <si>
    <t>210100193.V1</t>
  </si>
  <si>
    <t>Ukončení kabelů smršťovací záklopkou nebo páskou</t>
  </si>
  <si>
    <t>1996580527</t>
  </si>
  <si>
    <t>000118507</t>
  </si>
  <si>
    <t>čepička smršťovací 102L-044 pro AXE 120, 240 - TE Connect</t>
  </si>
  <si>
    <t>716009208</t>
  </si>
  <si>
    <t>210100291.P</t>
  </si>
  <si>
    <t>Ukončení vodičů izolovaných nalisováním kabelového oka s páskou průřezu žíly do 240 mm2</t>
  </si>
  <si>
    <t>608471372</t>
  </si>
  <si>
    <t>000112519</t>
  </si>
  <si>
    <t>oko kabel. Cu lis.240x12 KU-V</t>
  </si>
  <si>
    <t>-694880443</t>
  </si>
  <si>
    <t>000108325</t>
  </si>
  <si>
    <t xml:space="preserve">oko kabel. Cu lis.  25x10 KU-L</t>
  </si>
  <si>
    <t>1435751858</t>
  </si>
  <si>
    <t>210100301.P</t>
  </si>
  <si>
    <t>Příplatek k ukončení kabelů za ukončení a připojení stínění v plášti kabelu</t>
  </si>
  <si>
    <t>389172758</t>
  </si>
  <si>
    <t>210101237.P</t>
  </si>
  <si>
    <t>Propojení kabelů celoplastových spojkou do 1 kV venkovní smršťovací do 3x185+90až240+120</t>
  </si>
  <si>
    <t>526274136</t>
  </si>
  <si>
    <t>000114103</t>
  </si>
  <si>
    <t>spojka smršťovací 1SSU-4L 95-240</t>
  </si>
  <si>
    <t>-1747303562</t>
  </si>
  <si>
    <t>210101237.P.1</t>
  </si>
  <si>
    <t>Propojení kabelů celoplastových spojkou do 22 kV venkovní Hybridní (150-240) EPJMt-1C/3C-F-T3-V1.2</t>
  </si>
  <si>
    <t>-1976921968</t>
  </si>
  <si>
    <t>460720001.P</t>
  </si>
  <si>
    <t>Připojení do sítě NN 1x spojkou včetně mareriálu a inženýrské činnosti</t>
  </si>
  <si>
    <t>sada</t>
  </si>
  <si>
    <t>588399956</t>
  </si>
  <si>
    <t>210102023.P</t>
  </si>
  <si>
    <t>Ukončení kabelů smršťovací rozdělovací hlavou sezapojením žíly do 3x240+120 mm2 a ukončení v TS</t>
  </si>
  <si>
    <t>1820143678</t>
  </si>
  <si>
    <t>000117957</t>
  </si>
  <si>
    <t>Vypnutí vedení se zajištěním proti nedovolenému zapnutí, vyzkoušením a s opětovným zapnutím</t>
  </si>
  <si>
    <t>741274317</t>
  </si>
  <si>
    <t>210102023.P.1</t>
  </si>
  <si>
    <t>Propojení vodičů celoplastových spojkou do 22 kV venkovní žíly do 240 mm2</t>
  </si>
  <si>
    <t>813351020</t>
  </si>
  <si>
    <t>000117710</t>
  </si>
  <si>
    <t>spojka přechodová hybridní (95-150) EPJMt-1C/3C-F-T3-V1.2</t>
  </si>
  <si>
    <t>446888607</t>
  </si>
  <si>
    <t>210020133.V</t>
  </si>
  <si>
    <t>Pomocná konstrukce pro držení spojek VN vč. montáže</t>
  </si>
  <si>
    <t>982123317</t>
  </si>
  <si>
    <t>210292022.P</t>
  </si>
  <si>
    <t>-936277173</t>
  </si>
  <si>
    <t>210901078.P</t>
  </si>
  <si>
    <t>Montáž hliníkových kabelů AYKY 1kV 3x240+120 mm2 volně uložených</t>
  </si>
  <si>
    <t>591832271</t>
  </si>
  <si>
    <t>108157</t>
  </si>
  <si>
    <t xml:space="preserve">kabel AYKY 3x240+120  1kV</t>
  </si>
  <si>
    <t>443906341</t>
  </si>
  <si>
    <t>210930023.D</t>
  </si>
  <si>
    <t>Demontáž hliníkových kabelů do AYKY 3x240+120 mm2 volně uložených</t>
  </si>
  <si>
    <t>1378688214</t>
  </si>
  <si>
    <t>210930023.D.1</t>
  </si>
  <si>
    <t>Demontáž hliníkových kabelů do AYKY 3x240+120 mm2 - odpojení a vytažení z TS, RS</t>
  </si>
  <si>
    <t>756064251</t>
  </si>
  <si>
    <t>000105031</t>
  </si>
  <si>
    <t>štítek kabelový s tiskem</t>
  </si>
  <si>
    <t>-1433595199</t>
  </si>
  <si>
    <t>000106265</t>
  </si>
  <si>
    <t>řemínek upevňovací</t>
  </si>
  <si>
    <t>1484778748</t>
  </si>
  <si>
    <t>210930023.D.2</t>
  </si>
  <si>
    <t>Demontáž hliníkových kabelů ANKTOYP 22 kV 3x240 mm2 volně uložených</t>
  </si>
  <si>
    <t>801568391</t>
  </si>
  <si>
    <t>210930102.P</t>
  </si>
  <si>
    <t>Montáž hliníkových kabelů AXEKCY, AXEKVCEY 22 kV 1x240 mm2 volně uložených</t>
  </si>
  <si>
    <t>1984668265</t>
  </si>
  <si>
    <t>000108183</t>
  </si>
  <si>
    <t xml:space="preserve">kabel AXEKVCEY 1x240/25  22kV+OT 22kv</t>
  </si>
  <si>
    <t>825711250</t>
  </si>
  <si>
    <t>210950101.P</t>
  </si>
  <si>
    <t>Další štítek označovací na kabel</t>
  </si>
  <si>
    <t>1475265635</t>
  </si>
  <si>
    <t>50834804</t>
  </si>
  <si>
    <t>191410180</t>
  </si>
  <si>
    <t>210950111.P</t>
  </si>
  <si>
    <t>Svazkování jednožilových kabelů vn</t>
  </si>
  <si>
    <t>-43408630</t>
  </si>
  <si>
    <t>-1164236851</t>
  </si>
  <si>
    <t>741136201</t>
  </si>
  <si>
    <t>Propojení kabel nebo vodič celoplast odbočnice do 1 kV litinová do 4x25 mm2</t>
  </si>
  <si>
    <t>-1038168959</t>
  </si>
  <si>
    <t>R0024</t>
  </si>
  <si>
    <t>T- odbočka s pojistkou 35A, typu ASM390, výrobce Tyco Electronics.</t>
  </si>
  <si>
    <t>-680136927</t>
  </si>
  <si>
    <t>210320002</t>
  </si>
  <si>
    <t>Práce na sdělovacím kabelovém vedení PRE</t>
  </si>
  <si>
    <t>-1902246351</t>
  </si>
  <si>
    <t>46-M</t>
  </si>
  <si>
    <t xml:space="preserve">Zemní práce při extr.mont.pracích   </t>
  </si>
  <si>
    <t>460030011.P</t>
  </si>
  <si>
    <t>Sejmutí drnu jakékoliv tloušťky</t>
  </si>
  <si>
    <t>369887564</t>
  </si>
  <si>
    <t>460030162.P</t>
  </si>
  <si>
    <t>Odstranění krytu komunikace ze živice a betonu prostého tloušťky do 30 cm</t>
  </si>
  <si>
    <t>-1925356991</t>
  </si>
  <si>
    <t>460150134</t>
  </si>
  <si>
    <t>Hloubení kabelových zapažených i nezapažených rýh ručně š 35 cm, hl 50 cm, v hornině tř 4</t>
  </si>
  <si>
    <t>-463442219</t>
  </si>
  <si>
    <t>460150134.1</t>
  </si>
  <si>
    <t>Hloubení kabelových zapažených i nezapažených rýh ručně do š 50 cm, do hl 100 cm, v hornině tř 4 - odkopání stávající kabelové trasy</t>
  </si>
  <si>
    <t>-125965983</t>
  </si>
  <si>
    <t>460150134.2</t>
  </si>
  <si>
    <t>Manipulace se stávajícími kabely ve výkopu do 5xAYKY 3x240</t>
  </si>
  <si>
    <t>983503079</t>
  </si>
  <si>
    <t>460150134.2.1</t>
  </si>
  <si>
    <t>Manipulace se stávajícími kabely ve výkopu do AXEKVCEY 1x240</t>
  </si>
  <si>
    <t>-971926123</t>
  </si>
  <si>
    <t>460150304</t>
  </si>
  <si>
    <t>Hloubení kabelových zapažených i nezapažených rýh ručně š 50 cm, hl 120 cm, v hornině tř 4</t>
  </si>
  <si>
    <t>22865902</t>
  </si>
  <si>
    <t>460310103</t>
  </si>
  <si>
    <t>Řízený zemní protlak strojně v hornině tř 1až4 hloubky do 6 m vnějšího průměru do 110 mm</t>
  </si>
  <si>
    <t>-1748614428</t>
  </si>
  <si>
    <t>460230301.P</t>
  </si>
  <si>
    <t>Hloubení jam (sondy startovací jámy) ručně v hornině tř. 3</t>
  </si>
  <si>
    <t>1927323972</t>
  </si>
  <si>
    <t>460561601.P</t>
  </si>
  <si>
    <t>Zásyp jam (sondy startovací jámy) ručně, z horniny třídy 3</t>
  </si>
  <si>
    <t>-1067290245</t>
  </si>
  <si>
    <t>3455713710</t>
  </si>
  <si>
    <t>HDPE chránička, PE 100, SDR11, 110</t>
  </si>
  <si>
    <t>160895641</t>
  </si>
  <si>
    <t>460421023</t>
  </si>
  <si>
    <t>Lože kabelů z písku a štěrkopísku tl 5 cm nad kabel, kryté beton deskou 50x15 cm, š lože do 45 cm</t>
  </si>
  <si>
    <t>1101989523</t>
  </si>
  <si>
    <t>592131030</t>
  </si>
  <si>
    <t>deska krycí DK1 50 x 17/10 x 3,5 cm</t>
  </si>
  <si>
    <t>742190887</t>
  </si>
  <si>
    <t>460510075</t>
  </si>
  <si>
    <t>Kabelové prostupy z trub plastových do rýhy s obetonováním, průměru do 15 cm</t>
  </si>
  <si>
    <t>-1770211024</t>
  </si>
  <si>
    <t>3455713700</t>
  </si>
  <si>
    <t>chránička kabelů KOPOHALF 160/110 mm</t>
  </si>
  <si>
    <t>1376622546</t>
  </si>
  <si>
    <t>3455713700.1</t>
  </si>
  <si>
    <t>chránička kabelů KOPOHALF 200/160 mm</t>
  </si>
  <si>
    <t>724680753</t>
  </si>
  <si>
    <t>460560134</t>
  </si>
  <si>
    <t>Zásyp rýh ručně šířky 35 cm, hloubky 50 cm, z horniny třídy 4</t>
  </si>
  <si>
    <t>-185892069</t>
  </si>
  <si>
    <t>460560304</t>
  </si>
  <si>
    <t>Zásyp rýh ručně šířky 50 cm, hloubky 120 cm, z horniny třídy 4</t>
  </si>
  <si>
    <t>-284338139</t>
  </si>
  <si>
    <t>460561701.P</t>
  </si>
  <si>
    <t>Zkoušky hutnění zasypaných rýh</t>
  </si>
  <si>
    <t>938207152</t>
  </si>
  <si>
    <t>460600023</t>
  </si>
  <si>
    <t>Vodorovné přemístění horniny jakékoliv třídy do 1000 m</t>
  </si>
  <si>
    <t>21531854</t>
  </si>
  <si>
    <t>460600031</t>
  </si>
  <si>
    <t>Příplatek k vodorovnému přemístění horniny za každých dalších 1000 m</t>
  </si>
  <si>
    <t>-1915088273</t>
  </si>
  <si>
    <t>N00 - Práce v síti P</t>
  </si>
  <si>
    <t>N00 - Práce v síti PREdi</t>
  </si>
  <si>
    <t>N01</t>
  </si>
  <si>
    <t>Zapnutí kabelu VN vč. kontroly fázování (barvy)</t>
  </si>
  <si>
    <t>-1617186444</t>
  </si>
  <si>
    <t>M01</t>
  </si>
  <si>
    <t>Vypnutí a zajištění pracoviště v TS nebo RS včetně vystavení příkazu "B"</t>
  </si>
  <si>
    <t>764883039</t>
  </si>
  <si>
    <t>N02b</t>
  </si>
  <si>
    <t>VN diagnostika kabelu (AXEK)</t>
  </si>
  <si>
    <t>-2095148473</t>
  </si>
  <si>
    <t>N03</t>
  </si>
  <si>
    <t>Plášťová zkouška vysoknapěťového kabelu po pokládce</t>
  </si>
  <si>
    <t>-772314413</t>
  </si>
  <si>
    <t>M04</t>
  </si>
  <si>
    <t>Identifikace kabelu VN v síti PREdi</t>
  </si>
  <si>
    <t>-1426804495</t>
  </si>
  <si>
    <t>M05</t>
  </si>
  <si>
    <t>Bezpečné zajištění vypnutého kabelu - "střelení" kabelu</t>
  </si>
  <si>
    <t>-1803477111</t>
  </si>
  <si>
    <t>460010023.V</t>
  </si>
  <si>
    <t>Vytyčení trati vedení kabelového VN podzemního v terénu volném</t>
  </si>
  <si>
    <t>km</t>
  </si>
  <si>
    <t>457777047</t>
  </si>
  <si>
    <t>M05.1</t>
  </si>
  <si>
    <t>Zajištění pracoviště v TS nebo RS pro manipulace NN včetně vystavení příkazu "B", výměny FAB a zpětné výměny FAB</t>
  </si>
  <si>
    <t>-1370692962</t>
  </si>
  <si>
    <t>OST - Projekční prác</t>
  </si>
  <si>
    <t>OST - Projekční práce</t>
  </si>
  <si>
    <t>000010901.P</t>
  </si>
  <si>
    <t>Inženýrská činnost při realizaci stavby</t>
  </si>
  <si>
    <t>1315964631</t>
  </si>
  <si>
    <t>000010031.P</t>
  </si>
  <si>
    <t>Vypracování dokumentace skutečného provedení stavby - podklad pro revizní zprávu</t>
  </si>
  <si>
    <t>-1292337549</t>
  </si>
  <si>
    <t>000010902.P</t>
  </si>
  <si>
    <t>Dozor při montáži kabelů</t>
  </si>
  <si>
    <t>756084675</t>
  </si>
  <si>
    <t>210280003.P</t>
  </si>
  <si>
    <t xml:space="preserve">Zkoušky a prohlídky el rozvodů a  zařízení celková prohlídka pro objem mtž prací do 1 000 000 Kč</t>
  </si>
  <si>
    <t>-435436678</t>
  </si>
  <si>
    <t xml:space="preserve">Vedlejší rozpočtové náklady   </t>
  </si>
  <si>
    <t>VRN1</t>
  </si>
  <si>
    <t xml:space="preserve">Průzkumné, geodetické a projektové práce   </t>
  </si>
  <si>
    <t>012103000</t>
  </si>
  <si>
    <t>Geodetické práce před výstavbou</t>
  </si>
  <si>
    <t>-1049710150</t>
  </si>
  <si>
    <t>012303000.0</t>
  </si>
  <si>
    <t>Geodetické prácekm 0,000-0,400 NN</t>
  </si>
  <si>
    <t>-377882890</t>
  </si>
  <si>
    <t>012303000.1</t>
  </si>
  <si>
    <t>Geodetické prácekm 1,200-1,400 NN</t>
  </si>
  <si>
    <t>1475603522</t>
  </si>
  <si>
    <t>012303000.2</t>
  </si>
  <si>
    <t>Geodetické prácekm 0,000-0,400 VN</t>
  </si>
  <si>
    <t>1188157916</t>
  </si>
  <si>
    <t>012303000.3</t>
  </si>
  <si>
    <t>Geodetické prácekm 1,200-1,400 VN</t>
  </si>
  <si>
    <t>-637213152</t>
  </si>
  <si>
    <t>000020014.P</t>
  </si>
  <si>
    <t>doměření spojek</t>
  </si>
  <si>
    <t>269104064</t>
  </si>
  <si>
    <t>VRN4</t>
  </si>
  <si>
    <t xml:space="preserve">Inženýrská činnost   </t>
  </si>
  <si>
    <t>041103000</t>
  </si>
  <si>
    <t>Autorský dozor projektanta</t>
  </si>
  <si>
    <t>-310456383</t>
  </si>
  <si>
    <t>041203000</t>
  </si>
  <si>
    <t>Technický dozor investora</t>
  </si>
  <si>
    <t>253231122</t>
  </si>
  <si>
    <t>044002000</t>
  </si>
  <si>
    <t>Revize</t>
  </si>
  <si>
    <t>1627796195</t>
  </si>
  <si>
    <t>SO 420 - Přeložky VO</t>
  </si>
  <si>
    <t xml:space="preserve">PSV - Práce a dodávky PSV   </t>
  </si>
  <si>
    <t xml:space="preserve">    741 - Elektroinstalace - silnoproud   </t>
  </si>
  <si>
    <t xml:space="preserve">    22-M - Montáže technologických zařízení pro dopravní stavby   </t>
  </si>
  <si>
    <t xml:space="preserve">Práce a dodávky PSV   </t>
  </si>
  <si>
    <t>741</t>
  </si>
  <si>
    <t xml:space="preserve">Elektroinstalace - silnoproud   </t>
  </si>
  <si>
    <t>741122211</t>
  </si>
  <si>
    <t>Montáž kabel Cu plný kulatý žíla 3x1,5 až 6 mm2 uložený volně (CYKY)</t>
  </si>
  <si>
    <t>-443258598</t>
  </si>
  <si>
    <t>341110300</t>
  </si>
  <si>
    <t>kabel silový s Cu jádrem CYKY-J 3x1,5 mm2</t>
  </si>
  <si>
    <t>-981803886</t>
  </si>
  <si>
    <t>741132134</t>
  </si>
  <si>
    <t>Ukončení kabelů do 3x2,5 mm2 smršťovací záklopkou nebo páskem bez letování</t>
  </si>
  <si>
    <t>-752352846</t>
  </si>
  <si>
    <t>741132135</t>
  </si>
  <si>
    <t>Zatažení stávajícího/nového kabelu do stožáru pro připojení svítidla včetně zapojení</t>
  </si>
  <si>
    <t>-1346338197</t>
  </si>
  <si>
    <t>741372161.V</t>
  </si>
  <si>
    <t>Montáž svítidlo na VO vč. zajištění mechanizace</t>
  </si>
  <si>
    <t>-783141190</t>
  </si>
  <si>
    <t>34852020</t>
  </si>
  <si>
    <t>Svítidlo AMPERA MIDI LED 64 / 700mA / 3000K / 5138 / IP 66</t>
  </si>
  <si>
    <t>-733207621</t>
  </si>
  <si>
    <t>210204202</t>
  </si>
  <si>
    <t>Montáž/demontáž elektrovýzbroje stožárů osvětlení 2 okruhy</t>
  </si>
  <si>
    <t>-1073662609</t>
  </si>
  <si>
    <t>345100010</t>
  </si>
  <si>
    <t>Elektrovýzbroj SCHM 1,5-35, vč. skleněné pojistky 10A a zapojení</t>
  </si>
  <si>
    <t>229187867</t>
  </si>
  <si>
    <t>345100000</t>
  </si>
  <si>
    <t>Ostatní el. instal. materiál (spojovací materiál, drobný elektroinstalační materiál)</t>
  </si>
  <si>
    <t>1789874429</t>
  </si>
  <si>
    <t>748721220</t>
  </si>
  <si>
    <t>Demontáž svítidla ze stávajícího výložníku včetně zajištění mechanizace</t>
  </si>
  <si>
    <t>-2060377756</t>
  </si>
  <si>
    <t>22-M</t>
  </si>
  <si>
    <t xml:space="preserve">Montáže technologických zařízení pro dopravní stavby   </t>
  </si>
  <si>
    <t>220110346</t>
  </si>
  <si>
    <t>Montáž štítku kabelového průběžného</t>
  </si>
  <si>
    <t>1488673652</t>
  </si>
  <si>
    <t>35442110</t>
  </si>
  <si>
    <t>-717913639</t>
  </si>
  <si>
    <t>-1072033694</t>
  </si>
  <si>
    <t>-1536729173</t>
  </si>
  <si>
    <t>-1614736527</t>
  </si>
  <si>
    <t>460510064</t>
  </si>
  <si>
    <t>Kabelové prostupy z trub plastových do rýhy s obsypem, průměru do 10 cm</t>
  </si>
  <si>
    <t>1828806699</t>
  </si>
  <si>
    <t>345713520</t>
  </si>
  <si>
    <t>trubka elektroinstalační ohebná Kopoflex, HDPE+LDPE KF 09063</t>
  </si>
  <si>
    <t>403901529</t>
  </si>
  <si>
    <t>460510076</t>
  </si>
  <si>
    <t>Prodloužení stávající kabelové chráničky pod komunikací</t>
  </si>
  <si>
    <t>-1584735399</t>
  </si>
  <si>
    <t>1969220234</t>
  </si>
  <si>
    <t>-1106697321</t>
  </si>
  <si>
    <t>1286531820</t>
  </si>
  <si>
    <t>-267139216</t>
  </si>
  <si>
    <t>523218329</t>
  </si>
  <si>
    <t>-237150991</t>
  </si>
  <si>
    <t>012303000</t>
  </si>
  <si>
    <t>Geodetické práce po výstavbě</t>
  </si>
  <si>
    <t>686280829</t>
  </si>
  <si>
    <t>-1853061834</t>
  </si>
  <si>
    <t>-1031669095</t>
  </si>
  <si>
    <t>2027881536</t>
  </si>
  <si>
    <t>SO 430 - Přeložky CETIN</t>
  </si>
  <si>
    <t>210101137.P</t>
  </si>
  <si>
    <t>Propojení kabelů celoplastových sdělovacích spojkou do 100XN0,8 venkovní</t>
  </si>
  <si>
    <t>-762990165</t>
  </si>
  <si>
    <t>117215</t>
  </si>
  <si>
    <t>Kabelová spojka pro vícežilové ovládací kabely typu Raychem XAGA 500 55/12-300/Z-RF</t>
  </si>
  <si>
    <t>252825145</t>
  </si>
  <si>
    <t>210930022.D</t>
  </si>
  <si>
    <t>Demontáž sdělovacích kabelů TCEPKPFLEZE do 100XN0,8 volně uložených</t>
  </si>
  <si>
    <t>2079065657</t>
  </si>
  <si>
    <t>210930122.P</t>
  </si>
  <si>
    <t>Montáž sdělovacích kabelů do 100xN0,8 volně uložených</t>
  </si>
  <si>
    <t>1505734252</t>
  </si>
  <si>
    <t>108165</t>
  </si>
  <si>
    <t>sdělovací kabel TCEPKPFLE 3xN0,8</t>
  </si>
  <si>
    <t>-490176962</t>
  </si>
  <si>
    <t>108165.1</t>
  </si>
  <si>
    <t>sdělovací kabel TCEPKPFLE 100xN0,8</t>
  </si>
  <si>
    <t>2124144509</t>
  </si>
  <si>
    <t>108165.2</t>
  </si>
  <si>
    <t>sdělovací kabel TCEPKPFLE 50xN0,8</t>
  </si>
  <si>
    <t>1582609967</t>
  </si>
  <si>
    <t>210930122.P.1</t>
  </si>
  <si>
    <t>Montáž označovacích markerů</t>
  </si>
  <si>
    <t>1977549656</t>
  </si>
  <si>
    <t>Ball Mini Marker 1255 80-6102-2191-5</t>
  </si>
  <si>
    <t>-1454626474</t>
  </si>
  <si>
    <t>štítek označovací na kabel</t>
  </si>
  <si>
    <t>772331395</t>
  </si>
  <si>
    <t>-1864405456</t>
  </si>
  <si>
    <t>520210905</t>
  </si>
  <si>
    <t>106284</t>
  </si>
  <si>
    <t>Ostatní el. instal. Materiál</t>
  </si>
  <si>
    <t>944340610</t>
  </si>
  <si>
    <t>Hloubení kabelových zapažených i nezapažených rýh ručně do š 50 cm, do hl 80 cm, v hornině tř 4 - odkopání stávající kabelové trasy</t>
  </si>
  <si>
    <t>1470306937</t>
  </si>
  <si>
    <t>Manipulace se stávajícími kabely ve výkopu</t>
  </si>
  <si>
    <t>1341488525</t>
  </si>
  <si>
    <t>Hloubení kabelových zapažených i nezapažených rýh ručně š 50 cm, hl 90 cm, v hornině tř 4</t>
  </si>
  <si>
    <t>-1919252050</t>
  </si>
  <si>
    <t>460150304.1</t>
  </si>
  <si>
    <t>Hloubení kabelových zapažených i nezapažených rýh ručně š 100 cm, hl 120 cm, v hornině tř 4</t>
  </si>
  <si>
    <t>-945396539</t>
  </si>
  <si>
    <t>565700261</t>
  </si>
  <si>
    <t>592131032</t>
  </si>
  <si>
    <t>výstažná folie PE s potiskem, š. 330mm</t>
  </si>
  <si>
    <t>352542967</t>
  </si>
  <si>
    <t>3455713710.1</t>
  </si>
  <si>
    <t>-378222255</t>
  </si>
  <si>
    <t>1622155091</t>
  </si>
  <si>
    <t>dělená chránička kabelů KOPOHALF 200mm</t>
  </si>
  <si>
    <t>1129876553</t>
  </si>
  <si>
    <t>Zásyp rýh ručně šířky 50 cm, hloubky 90 cm, z horniny třídy 4</t>
  </si>
  <si>
    <t>753961066</t>
  </si>
  <si>
    <t>460560304.1</t>
  </si>
  <si>
    <t>-1023702859</t>
  </si>
  <si>
    <t>-622891648</t>
  </si>
  <si>
    <t>-1333090183</t>
  </si>
  <si>
    <t>1998542974</t>
  </si>
  <si>
    <t>1530604382</t>
  </si>
  <si>
    <t>-375884622</t>
  </si>
  <si>
    <t>-751847416</t>
  </si>
  <si>
    <t>31885617</t>
  </si>
  <si>
    <t>44002001</t>
  </si>
  <si>
    <t>Měření na telekomunikačních kabelech</t>
  </si>
  <si>
    <t>1732239155</t>
  </si>
  <si>
    <t>SO 432 - Přeložky SŽDC</t>
  </si>
  <si>
    <t>Propojení kabelů celoplastových sdělovacích spojkou do 50XN0,8 venkovní</t>
  </si>
  <si>
    <t>680194782</t>
  </si>
  <si>
    <t>-556390465</t>
  </si>
  <si>
    <t>Demontáž sdělovacích kabelů TCEPKPFLEZE do 50XN0,8 volně uložených</t>
  </si>
  <si>
    <t>-171410093</t>
  </si>
  <si>
    <t>Montáž sdělovacích kabelů DK41 = 2XV 1,3 + 5DM 1,3 + 4xPi 1,0 + 12DM 0,9 volně uložených</t>
  </si>
  <si>
    <t>-1094055425</t>
  </si>
  <si>
    <t>sdělovací kabel DK41 = 2XV 1,3 + 5DM 1,3 + 4xPi 1,0 + 12DM 0,9</t>
  </si>
  <si>
    <t>1986040433</t>
  </si>
  <si>
    <t>1395303499</t>
  </si>
  <si>
    <t>49281566</t>
  </si>
  <si>
    <t>-668350973</t>
  </si>
  <si>
    <t>37940555</t>
  </si>
  <si>
    <t>-1457189606</t>
  </si>
  <si>
    <t>825009740</t>
  </si>
  <si>
    <t>1023222538</t>
  </si>
  <si>
    <t>1761108230</t>
  </si>
  <si>
    <t>-984834035</t>
  </si>
  <si>
    <t>-86639716</t>
  </si>
  <si>
    <t>-616874992</t>
  </si>
  <si>
    <t>-151559361</t>
  </si>
  <si>
    <t>479408509</t>
  </si>
  <si>
    <t>-534264829</t>
  </si>
  <si>
    <t>-1477530300</t>
  </si>
  <si>
    <t>564001190</t>
  </si>
  <si>
    <t>-344740750</t>
  </si>
  <si>
    <t>-1342989475</t>
  </si>
  <si>
    <t>-819320768</t>
  </si>
  <si>
    <t>1599415119</t>
  </si>
  <si>
    <t>-132781934</t>
  </si>
  <si>
    <t>1862290009</t>
  </si>
  <si>
    <t>-581620103</t>
  </si>
  <si>
    <t>-206553615</t>
  </si>
  <si>
    <t>-103033477</t>
  </si>
  <si>
    <t>SO 440 - Přeložky TSK</t>
  </si>
  <si>
    <t>Hloubení kabelových zapažených i nezapažených rýh ručně š 60 cm, hl 80 cm, v hornině tř 4 - odkopání stáv. kabelů</t>
  </si>
  <si>
    <t>-1839541491</t>
  </si>
  <si>
    <t>Manipulace se stávajícími kabely ve výkopu do TCEPKPFLE 150x4x0,8</t>
  </si>
  <si>
    <t>-203285403</t>
  </si>
  <si>
    <t>460150134.3</t>
  </si>
  <si>
    <t>Manipulace se stávajícími chráničkami HDPE 40 ve výkopu včetně optickýcj kabelů</t>
  </si>
  <si>
    <t>-579424847</t>
  </si>
  <si>
    <t>-626290213</t>
  </si>
  <si>
    <t>897274353</t>
  </si>
  <si>
    <t>-1041512210</t>
  </si>
  <si>
    <t>1700411508</t>
  </si>
  <si>
    <t>Kabelové prostupy z trub plastových do rýhy s obetonováním, průměru do 20 cm</t>
  </si>
  <si>
    <t>-435431749</t>
  </si>
  <si>
    <t>1152865069</t>
  </si>
  <si>
    <t>-1321522293</t>
  </si>
  <si>
    <t>485942207</t>
  </si>
  <si>
    <t>-2073003516</t>
  </si>
  <si>
    <t>650796574</t>
  </si>
  <si>
    <t>-462198073</t>
  </si>
  <si>
    <t>2028320270</t>
  </si>
  <si>
    <t>1125265278</t>
  </si>
  <si>
    <t>1682613154</t>
  </si>
  <si>
    <t>621480622</t>
  </si>
  <si>
    <t>68448243</t>
  </si>
  <si>
    <t>SO 500 - Přeložka plynovodu STL</t>
  </si>
  <si>
    <t>M - M</t>
  </si>
  <si>
    <t xml:space="preserve">    23-M - PLYNOVODY</t>
  </si>
  <si>
    <t xml:space="preserve">    23-M1 - MIMOCHODY</t>
  </si>
  <si>
    <t xml:space="preserve">    23-M2 - ODPOJE, PROPOJE - STL OC100 a PE 110</t>
  </si>
  <si>
    <t>VRN - Vedlejší rozpočtové náklady</t>
  </si>
  <si>
    <t>162351103</t>
  </si>
  <si>
    <t>Vodorovné přemístění do 500 m výkopku/sypaniny z horniny třídy těžitelnosti I, skupiny 1 až 3</t>
  </si>
  <si>
    <t>-1067537236</t>
  </si>
  <si>
    <t>Nakládání výkopku z hornin třídy těžitelnosti I, skupiny 1 až 3 do 100 m3</t>
  </si>
  <si>
    <t>-383754485</t>
  </si>
  <si>
    <t>Zásyp jam, šachet rýh nebo kolem objektů sypaninou se zhutněním</t>
  </si>
  <si>
    <t>1529952633</t>
  </si>
  <si>
    <t>58344171</t>
  </si>
  <si>
    <t>štěrkodrť frakce 0/32</t>
  </si>
  <si>
    <t>1262391461</t>
  </si>
  <si>
    <t>Obsypání potrubí ručně sypaninou bez prohození, uloženou do 3 m</t>
  </si>
  <si>
    <t>-1245776904</t>
  </si>
  <si>
    <t>58337303</t>
  </si>
  <si>
    <t>štěrkopísek frakce 0/8</t>
  </si>
  <si>
    <t>1137093486</t>
  </si>
  <si>
    <t>Lože pod potrubí otevřený výkop ze štěrkopísku</t>
  </si>
  <si>
    <t>-2131366200</t>
  </si>
  <si>
    <t>997006512</t>
  </si>
  <si>
    <t>Vodorovné doprava suti s naložením a složením na skládku do 1 km</t>
  </si>
  <si>
    <t>-1089253745</t>
  </si>
  <si>
    <t>997006519</t>
  </si>
  <si>
    <t>Příplatek k vodorovnému přemístění suti na skládku ZKD 1 km přes 1 km</t>
  </si>
  <si>
    <t>-909394322</t>
  </si>
  <si>
    <t>23-M</t>
  </si>
  <si>
    <t>PLYNOVODY</t>
  </si>
  <si>
    <t>012105000R</t>
  </si>
  <si>
    <t>Napuštění potrubí plynem, odvzdušnění</t>
  </si>
  <si>
    <t>794193513</t>
  </si>
  <si>
    <t>1563280000</t>
  </si>
  <si>
    <t xml:space="preserve">Vývod  signálního vodiče VSV, včetně poklopu</t>
  </si>
  <si>
    <t>-1267422694</t>
  </si>
  <si>
    <t>230082066</t>
  </si>
  <si>
    <t>Demontáž potrubí do šrotu do 50 kg D 108 mm, tl 4,0 mm</t>
  </si>
  <si>
    <t>899001629</t>
  </si>
  <si>
    <t>230120050R</t>
  </si>
  <si>
    <t>Odplynění stávajícího potrubí do DN 150</t>
  </si>
  <si>
    <t>1469099529</t>
  </si>
  <si>
    <t>230205056</t>
  </si>
  <si>
    <t>Montáž potrubí plastového svařované na tupo nebo elektrospojkou dn 110 mm en 10,0 mm</t>
  </si>
  <si>
    <t>1078483035</t>
  </si>
  <si>
    <t>28613902</t>
  </si>
  <si>
    <t>potrubí plynovodní PE 100RC SDR 17,6 PN 0,1MPa tyče 12m 110x6,3mm</t>
  </si>
  <si>
    <t>73259508</t>
  </si>
  <si>
    <t>2302052211</t>
  </si>
  <si>
    <t>Vysazení odbočky na PE potrubí do d 110</t>
  </si>
  <si>
    <t>-870069758</t>
  </si>
  <si>
    <t>286152259</t>
  </si>
  <si>
    <t>navrtávací T-kus PE dn 110/32</t>
  </si>
  <si>
    <t>-2009084353</t>
  </si>
  <si>
    <t>286KIT315111</t>
  </si>
  <si>
    <t>spojka PE dn 32 - elektrotvarovka</t>
  </si>
  <si>
    <t>-135301397</t>
  </si>
  <si>
    <t>28613911</t>
  </si>
  <si>
    <t>potrubí plynovodní PE 100RC SDR 11 PN 0,4MPa D 32x3,0mm</t>
  </si>
  <si>
    <t>531593676</t>
  </si>
  <si>
    <t>230205256</t>
  </si>
  <si>
    <t>Montáž trubního dílu PE elektrotvarovky nebo svařovaného na tupo dn 110 mm en 10,0 mm</t>
  </si>
  <si>
    <t>1482021907</t>
  </si>
  <si>
    <t>28615224</t>
  </si>
  <si>
    <t xml:space="preserve">elektrotvarovka PE 100 SDR17    objímka dn 110</t>
  </si>
  <si>
    <t>-1589814322</t>
  </si>
  <si>
    <t>286KIT315110</t>
  </si>
  <si>
    <t>záslepka PE 100, dn 110 - elektrotvarovka</t>
  </si>
  <si>
    <t>-1910324337</t>
  </si>
  <si>
    <t>230210013</t>
  </si>
  <si>
    <t>Oprava opláštění ruční ovinem páskou za studena 2vrstvy</t>
  </si>
  <si>
    <t>-975713504</t>
  </si>
  <si>
    <t>2861605</t>
  </si>
  <si>
    <t>izolace SERVIWRAP</t>
  </si>
  <si>
    <t>-804086680</t>
  </si>
  <si>
    <t>230230018</t>
  </si>
  <si>
    <t>Hlavní tlaková zkouška vzduchem 0,6 MPa DN 100</t>
  </si>
  <si>
    <t>-821779050</t>
  </si>
  <si>
    <t>230250013</t>
  </si>
  <si>
    <t>Montáž uzemnění galvanickou anodou</t>
  </si>
  <si>
    <t>-1306510515</t>
  </si>
  <si>
    <t>345626900R05</t>
  </si>
  <si>
    <t>ferosilitová anoda Fe-Si</t>
  </si>
  <si>
    <t>-602161849</t>
  </si>
  <si>
    <t>899721111</t>
  </si>
  <si>
    <t>Signalizační vodič DN do 150 mm na potrubí</t>
  </si>
  <si>
    <t>118283179</t>
  </si>
  <si>
    <t>Krytí potrubí z plastů výstražnou fólií z PVC 40 cm</t>
  </si>
  <si>
    <t>-226139579</t>
  </si>
  <si>
    <t>R</t>
  </si>
  <si>
    <t>Přepojení přípojky na stávajcí vedení</t>
  </si>
  <si>
    <t>386569845</t>
  </si>
  <si>
    <t>23-M1</t>
  </si>
  <si>
    <t>MIMOCHODY</t>
  </si>
  <si>
    <t>230205042</t>
  </si>
  <si>
    <t>Montáž potrubí plastového svařované na tupo nebo elektrospojkou dn 63 mm en 5,8 mm</t>
  </si>
  <si>
    <t>1834977776</t>
  </si>
  <si>
    <t>28613914</t>
  </si>
  <si>
    <t>potrubí plynovodní PE 100RC SDR 17 PN 0,4MPa D 63x5,8mm</t>
  </si>
  <si>
    <t>-832490191</t>
  </si>
  <si>
    <t>84727175</t>
  </si>
  <si>
    <t>28614031</t>
  </si>
  <si>
    <t>tvarovka T-kus navrtávací bez vrtáku D 110-63mm</t>
  </si>
  <si>
    <t>-667106936</t>
  </si>
  <si>
    <t>230205242</t>
  </si>
  <si>
    <t>Montáž trubního dílu PE elektrotvarovky nebo svařovaného na tupo dn 63 mm en 5,7 mm</t>
  </si>
  <si>
    <t>-1648859023</t>
  </si>
  <si>
    <t>28614813</t>
  </si>
  <si>
    <t>koleno 90° SDR17 PE 100 PN16 D 63mm</t>
  </si>
  <si>
    <t>-1093752916</t>
  </si>
  <si>
    <t>28615023</t>
  </si>
  <si>
    <t>elektrozáslepka SDR17 PE 100 PN16 D 63mm</t>
  </si>
  <si>
    <t>1973772357</t>
  </si>
  <si>
    <t>DEM02</t>
  </si>
  <si>
    <t>Demontáž bypassu dn 63</t>
  </si>
  <si>
    <t>-560808497</t>
  </si>
  <si>
    <t>23-M2</t>
  </si>
  <si>
    <t>ODPOJE, PROPOJE - STL OC100 a PE 110</t>
  </si>
  <si>
    <t>230082300</t>
  </si>
  <si>
    <t>Demontáž potrubí další použití do 250 kg D 108 mm, tl 6,3 mm</t>
  </si>
  <si>
    <t>-1090816966</t>
  </si>
  <si>
    <t>230200311</t>
  </si>
  <si>
    <t>Jednostranné přerušení průtoku plynu 2 balony vloženými pomocí zaváděcích komor v ocelovém potrubí DN do 125 mm</t>
  </si>
  <si>
    <t>657195019</t>
  </si>
  <si>
    <t>230200321</t>
  </si>
  <si>
    <t>Jednostranné přerušení průtoku plynu 2 balony vloženými pomocí zaváděcích komor v plastovém potrubí dn do 125 mm</t>
  </si>
  <si>
    <t>1649147561</t>
  </si>
  <si>
    <t>2865101116030</t>
  </si>
  <si>
    <t>hrdlo balonovací FHS 65-150 PN40 G21/2"</t>
  </si>
  <si>
    <t>804029039</t>
  </si>
  <si>
    <t>230201120</t>
  </si>
  <si>
    <t>Montáž trubních dílů přivařovacích D 114,3 mm tl stěny 6,3 mm</t>
  </si>
  <si>
    <t>-2139481064</t>
  </si>
  <si>
    <t>2861593102</t>
  </si>
  <si>
    <t xml:space="preserve">přesuvka ukončovací SCHUCK SMU-K  PN 16 DN 100</t>
  </si>
  <si>
    <t>-1292699424</t>
  </si>
  <si>
    <t>2865101116a</t>
  </si>
  <si>
    <t>integrovaná zemní přechodka OC 100/ PE dn 110</t>
  </si>
  <si>
    <t>1523691644</t>
  </si>
  <si>
    <t>28651011189</t>
  </si>
  <si>
    <t>tvarovka balonovací PE dn 100/63</t>
  </si>
  <si>
    <t>-734061116</t>
  </si>
  <si>
    <t>2302052564</t>
  </si>
  <si>
    <t>Montáž propojení na elektrotvarovku</t>
  </si>
  <si>
    <t>-68111613</t>
  </si>
  <si>
    <t>-1995352310</t>
  </si>
  <si>
    <t>012002000</t>
  </si>
  <si>
    <t>Geodetické práce</t>
  </si>
  <si>
    <t>1026603137</t>
  </si>
  <si>
    <t>030001000</t>
  </si>
  <si>
    <t>Zařízení staveniště</t>
  </si>
  <si>
    <t>-38198334</t>
  </si>
  <si>
    <t>Revize plynovodu</t>
  </si>
  <si>
    <t>1495381601</t>
  </si>
  <si>
    <t>044002020</t>
  </si>
  <si>
    <t>Zajištění dokladů pro přejímku s PPD,a.s.</t>
  </si>
  <si>
    <t>1684501</t>
  </si>
  <si>
    <t xml:space="preserve">    VRN3 - Zařízení staveniště</t>
  </si>
  <si>
    <t xml:space="preserve">    VRN6 - Územní vlivy</t>
  </si>
  <si>
    <t xml:space="preserve">    VRN7 - Provozní vlivy</t>
  </si>
  <si>
    <t>VRN3</t>
  </si>
  <si>
    <t>1024</t>
  </si>
  <si>
    <t>1089448454</t>
  </si>
  <si>
    <t>Poznámka k položce:_x000d_
Rozsah zařízení staveniště odpovídá rozsahu (velikosti) stavby, druhu stavby a povate. Na míru vybavenosti zařízení staveniště může mít vliv i požadavek na rychlost provedení stavebních prací (zajištění dostatečného zázemí, technologické temperování prostorů apod)._x000d_
Součástí zařízení staveniště jsou i různé dočasné stavby a zařízení._x000d_
Náklady na zařízení staveniště zahrnují: související (přípravné práce), vybavení staveniště, připojení na inženýrské sítě včetně nákladů na energie, zabezpečení staveniště, zrušení zařízení staveniště.</t>
  </si>
  <si>
    <t>VRN6</t>
  </si>
  <si>
    <t>Územní vlivy</t>
  </si>
  <si>
    <t>060001000</t>
  </si>
  <si>
    <t>28757263</t>
  </si>
  <si>
    <t>Poznámka k položce:_x000d_
Jedná se o náklady ovlivněné umístěním staveniště. Jsou to: vlivy klimatických podmínek, ztížené dopravní podmínky, práce na těžce přístupných místech, práce ve zdraví škodlivé prostředí, mimostaveništní doprava materiálů a výrobků.</t>
  </si>
  <si>
    <t>VRN7</t>
  </si>
  <si>
    <t>Provozní vlivy</t>
  </si>
  <si>
    <t>070001000</t>
  </si>
  <si>
    <t>491885962</t>
  </si>
  <si>
    <t>Poznámka k položce:_x000d_
Náklady zahrnují: provoz investora, případně třetích osob, silniční provoz, ztížený pohyb vozidel v centrech velkoměst, železniční provoz, městský kolejový provoz, ochranná pásma, ostatní provozní vlivy (sem náleží náklady, které vznikají z jiných provozních vlivů než výše uvedených. Například při umístění staveniště v místě, kde prokazatelně působí prostorové omezení skládky - skládky mimo stavbu, jiná než obvyklá organizace zásobování staveniště apod.)</t>
  </si>
  <si>
    <t>ON - Ostatní náklady</t>
  </si>
  <si>
    <t xml:space="preserve">    VRN1 - Průzkumné, geodetické a projektové práce</t>
  </si>
  <si>
    <t xml:space="preserve">    VRN4 - Inženýrská činnost</t>
  </si>
  <si>
    <t xml:space="preserve">    VRN5 - Finanční náklady</t>
  </si>
  <si>
    <t>Průzkumné, geodetické a projektové práce</t>
  </si>
  <si>
    <t>011434000R</t>
  </si>
  <si>
    <t>Měření hluku před a po dokončení stavby včetně vyhodnocení</t>
  </si>
  <si>
    <t>-78067498</t>
  </si>
  <si>
    <t>-339892406</t>
  </si>
  <si>
    <t>012203000</t>
  </si>
  <si>
    <t>Geodetické práce při provádění stavby</t>
  </si>
  <si>
    <t>1478914129</t>
  </si>
  <si>
    <t>1533284197</t>
  </si>
  <si>
    <t>013244000</t>
  </si>
  <si>
    <t>Dokumentace pro provádění stavby - dopracování</t>
  </si>
  <si>
    <t>-209780691</t>
  </si>
  <si>
    <t>013254000</t>
  </si>
  <si>
    <t>Dokumentace skutečného provedení stavby</t>
  </si>
  <si>
    <t>-349705640</t>
  </si>
  <si>
    <t>013274000</t>
  </si>
  <si>
    <t>Pasportizace objektu před započetím prací</t>
  </si>
  <si>
    <t>-294752520</t>
  </si>
  <si>
    <t>013284000</t>
  </si>
  <si>
    <t>Pasportizace objektu po provedení prací</t>
  </si>
  <si>
    <t>-911416295</t>
  </si>
  <si>
    <t>Inženýrská činnost</t>
  </si>
  <si>
    <t>041403000</t>
  </si>
  <si>
    <t>Koordinátor BOZP na staveništi</t>
  </si>
  <si>
    <t>-1143632603</t>
  </si>
  <si>
    <t>042503000</t>
  </si>
  <si>
    <t>Plán BOZP na staveništi</t>
  </si>
  <si>
    <t>-175517739</t>
  </si>
  <si>
    <t>042503300R</t>
  </si>
  <si>
    <t>Povodňový plán</t>
  </si>
  <si>
    <t>-1921409736</t>
  </si>
  <si>
    <t>043154000</t>
  </si>
  <si>
    <t>Zkoušky hutnicí</t>
  </si>
  <si>
    <t>292488515</t>
  </si>
  <si>
    <t>045002000</t>
  </si>
  <si>
    <t>Kompletační a koordinační činnost</t>
  </si>
  <si>
    <t>1636817559</t>
  </si>
  <si>
    <t>Poznámka k položce:_x000d_
Kompletační činnost zahrnuje: _x000d_
a) činnosti související se zakázkou - tj. účast všech zainteresovaných stran ve všech fázích přípravy, realizace i dokončení zakázky, komplexního vyzkoušení a měření, odstranění vad díla podlehajících záruční lhůtě._x000d_
b) dodávky staveních výrobků a materiálů, lešení, bednění, montážních strojů a zařízení, případně dalších pomocných konstrukcí apod._x000d_
c) poradenství (technická pomoc aj.)_x000d_
d) podklady (výkresů, rozpočtů, posudků, zkoušek, protokolů apod.), včetně zakreslování změn do výkresů, ke kterým došlo v průběhu stavby_x000d_
e) provoz potřebných zařízení (např. provoz zařízení staveniště)_x000d_
f) účast zástupců zainteresovaných stran na jednáních, zkouškách, odevzdávání a převírání konstrukcí, objektů a celků, účast na uvedení do zkušebního provozu_x000d_
g) kontroly činností na staveništi, výše uvedených činností i souvisejících správních činností (kontroly plnění náležitostí smlouvy o dílo, cenové kontroly, kontroly včasnosti i kontroly proplácení fakturace aj.), vedení stavebního deníku._x000d_
_x000d_
Koordinační činnost zahrnuje:_x000d_
a) koordinace prací a dodávek mezi dodavateli_x000d_
b) stanoví pořadí případně souběřného provádění prací a doby realizace_x000d_
Týká se veškerých činností souvisejících se zakázkou (např. předávání zařízení staveniště jednotlivým subdodavatelům)</t>
  </si>
  <si>
    <t>VRN5</t>
  </si>
  <si>
    <t>Finanční náklady</t>
  </si>
  <si>
    <t>051002000R</t>
  </si>
  <si>
    <t>Pojištění stavby - stavebně montážní pojištění</t>
  </si>
  <si>
    <t>1085134208</t>
  </si>
  <si>
    <t>056002000</t>
  </si>
  <si>
    <t>Bankovní záruka</t>
  </si>
  <si>
    <t>91235286</t>
  </si>
  <si>
    <t>072103002</t>
  </si>
  <si>
    <t>Projednání DIO a zajištění DIR komunikace I. třídy</t>
  </si>
  <si>
    <t>227603128</t>
  </si>
  <si>
    <t>072103022</t>
  </si>
  <si>
    <t>Zajištění DIO komunikace I. třídy - realizace</t>
  </si>
  <si>
    <t>1424500196</t>
  </si>
  <si>
    <t>SEZNAM FIGUR</t>
  </si>
  <si>
    <t>Výměra</t>
  </si>
  <si>
    <t xml:space="preserve"> SO 100</t>
  </si>
  <si>
    <t>Použití figury:</t>
  </si>
  <si>
    <t>Odstranění podkladu živičného tl 50 mm strojně pl přes 200 m2</t>
  </si>
  <si>
    <t>Odstranění podkladu z betonu prostého tl 100 mm ručně</t>
  </si>
  <si>
    <t>Odstranění podkladu živičného tl 50 mm ručně</t>
  </si>
  <si>
    <t>Odstranění podkladu z kameniva drceného tl 200 mm strojně pl přes 200 m2</t>
  </si>
  <si>
    <t>Odstranění podkladu z betonu prostého tl 100 mm strojně pl přes 200 m2</t>
  </si>
  <si>
    <t>Odstranění podkladu z kameniva drceného tl 400 mm strojně pl přes 200 m2</t>
  </si>
  <si>
    <t>Odstranění podkladu z kameniva drceného tl 400 mm ručně</t>
  </si>
  <si>
    <t>Rozebrání vozovek ze silničních dílců se spárami zalitými cementovou maltou strojně pl přes 200 m2</t>
  </si>
  <si>
    <t>Očištění vybouraných z desek nebo dlaždic s původním spárováním z MC</t>
  </si>
  <si>
    <t>Nakládání vybouraných hmot na dopravní prostředky pro vodorovnou dopravu</t>
  </si>
  <si>
    <t>Vodorovné přemístění suti a vybouraných hmot bez naložení ale se složením a urovnáním do 1 km</t>
  </si>
  <si>
    <t>Příplatek ZKD 1 km přemístění suti a vybouraných hmot</t>
  </si>
  <si>
    <t>Osazení chodníkového obrubníku betonového stojatého s boční opěrou do lože z betonu prostého</t>
  </si>
  <si>
    <t>Lože pod obrubníky, krajníky nebo obruby z dlažebních kostek z betonu prostého</t>
  </si>
  <si>
    <t>Osazení obrubníku kamenného ležatého s boční opěrou do lože z betonu prostého</t>
  </si>
  <si>
    <t>Příplatek za ztížení odkopávky nebo prokopávky v blízkosti inženýrských sítí</t>
  </si>
  <si>
    <t>Odkopávky a prokopávky nezapažené pro silnice a dálnice v hornině třídy těžitelnosti I objem přes 100 m3 strojně v omezeném prostoru</t>
  </si>
  <si>
    <t>Vodorovné přemístění do 2000 m výkopku/sypaniny z horniny třídy těžitelnosti I, skupiny 1 až 3</t>
  </si>
  <si>
    <t>Vodorovné přemístění do 10000 m výkopku/sypaniny z horniny třídy těžitelnosti I, skupiny 1 až 3</t>
  </si>
  <si>
    <t>Nakládání výkopku z hornin třídy těžitelnosti I, skupiny 1 až 3 přes 100 m3</t>
  </si>
  <si>
    <t>Odkopávky a prokopávky nezapažené pro silnice a dálnice v hornině třídy těžitelnosti II objem přes 100 m3 strojně v omezeném prostoru</t>
  </si>
  <si>
    <t>Vodorovné přemístění do 2000 m výkopku/sypaniny z horniny třídy těžitelnosti II, skupiny 4 a 5</t>
  </si>
  <si>
    <t>Vodorovné přemístění do 10000 m výkopku/sypaniny z horniny třídy těžitelnosti II, skupiny 4 a 5</t>
  </si>
  <si>
    <t>Nakládání výkopku z hornin třídy těžitelnosti II, skupiny 4 a 5 přes 100 m3</t>
  </si>
  <si>
    <t>Předformátované vodorovné dopravní značení číslice nebo písmeno délky do 2,5 m</t>
  </si>
  <si>
    <t>Předznačení vodorovného plošného značení</t>
  </si>
  <si>
    <t>Řezání stávajícího živičného krytu hl do 150 mm</t>
  </si>
  <si>
    <t>Zarovnání styčné plochy podkladu nebo krytu živičného tl do 200 mm</t>
  </si>
  <si>
    <t>Řezání stávajícího betonového krytu hl do 150 mm</t>
  </si>
  <si>
    <t>Příplatek k vodorovnému přemístění výkopku/sypaniny z horniny třídy těžitelnosti I, skupiny 1 až 3 ZKD 1000 m přes 10000 m</t>
  </si>
  <si>
    <t>Poplatek za uložení zeminy a kamení na recyklační skládce (skládkovné) kód odpadu 17 05 04</t>
  </si>
  <si>
    <t>Uložení sypaniny na skládky nebo meziskládky</t>
  </si>
  <si>
    <t>Příplatek k vodorovnému přemístění výkopku/sypaniny z horniny třídy těžitelnosti II, skupiny 4 a 5 ZKD 1000 m přes 10000 m</t>
  </si>
  <si>
    <t>Nakládání suti na dopravní prostředky pro vodorovnou dopravu</t>
  </si>
  <si>
    <t>Poplatek za uložení stavebního odpadu na recyklační skládce (skládkovné) z prostého betonu pod kódem 17 01 01</t>
  </si>
  <si>
    <t>Suť kamenivo</t>
  </si>
  <si>
    <t>Předformátované vodorovné dopravní značení šipka délky 5 m</t>
  </si>
  <si>
    <t>Kladení dlažby z vegetačních tvárnic pozemních komunikací tl 80 mm do 100 m2</t>
  </si>
  <si>
    <t>Založení trávníku ve vegetačních prefabrikátech výsevem semene v rovině a ve svahu do 1:5</t>
  </si>
  <si>
    <t>Úprava pláně pro silnice a dálnice v zářezech se zhutněním</t>
  </si>
  <si>
    <t>Vyplnění otvorů tvárnic nebo panelů ornicí</t>
  </si>
  <si>
    <t>Podklad ze štěrkodrtě ŠD tl 150 mm</t>
  </si>
  <si>
    <t>Frézování živičného krytu tl 200 mm pruh š 2 m pl přes 10000 m2 s překážkami v trase</t>
  </si>
  <si>
    <t>Odstranění podkladu živičného tl 150 mm ručně</t>
  </si>
  <si>
    <t>Vytrhání obrub silničních ležatých</t>
  </si>
  <si>
    <t>Očištění vybouraných obrubníků a krajníků silničních</t>
  </si>
  <si>
    <t>Vytrhání obrub záhonových</t>
  </si>
  <si>
    <t>Očištění vybouraných obrubníků a krajníků zahradních</t>
  </si>
  <si>
    <t>Rozprostření ornice tl vrstvy do 200 mm v rovině nebo ve svahu do 1:5 ručně</t>
  </si>
  <si>
    <t>Úprava pláně pro silnice a dálnice na násypech bez zhutnění</t>
  </si>
  <si>
    <t>Založení parkového trávníku výsevem plochy přes 1000 m2 v rovině a ve svahu do 1:5</t>
  </si>
  <si>
    <t>Obdělání půdy hrabáním v rovině a svahu do 1:5</t>
  </si>
  <si>
    <t>Chemické odplevelení před založením kultury nad 20 m2 postřikem na široko v rovině a svahu do 1:5</t>
  </si>
  <si>
    <t>Chemické odplevelení po založení kultury postřikem na široko v rovině a svahu do 1:5</t>
  </si>
  <si>
    <t xml:space="preserve"> SO 300/ SO 311</t>
  </si>
  <si>
    <t>Obsyp strojně</t>
  </si>
  <si>
    <t>(112,000-10,300)*Rýha_800*0,100</t>
  </si>
  <si>
    <t>Hloubení_šachet_3_R*Koef_nakypření</t>
  </si>
  <si>
    <t>"Beraněné štětovnice V 604" 292,500</t>
  </si>
  <si>
    <t>Zásyp strojně</t>
  </si>
  <si>
    <t xml:space="preserve"> SO 300/ SO 311/ SO 311.1</t>
  </si>
  <si>
    <t>Bourání kcí v hloubených vykopávkách ze zdiva z betonu prostého strojně</t>
  </si>
  <si>
    <t>Příplatek za ztížení vykopávky v blízkosti podzemního vedení</t>
  </si>
  <si>
    <t>Poplatek za uložení na skládce (skládkovné) stavebního odpadu betonového kód odpadu 17 01 01</t>
  </si>
  <si>
    <t>Hloubení jam v nesoudržných horninách třídy těžitelnosti I, skupiny 3 ručně</t>
  </si>
  <si>
    <t>Hloubení jam zapažených v hornině třídy těžitelnosti I, skupiny 3 objem do 50 m3 strojně v omezeném prostoru</t>
  </si>
  <si>
    <t>Hloubení jam v nesoudržných horninách třídy těžitelnosti II, skupiny 4 ručně</t>
  </si>
  <si>
    <t>Hloubení jam zapažených v hornině třídy těžitelnosti II, skupiny 4 objem do 100 m3 strojně v omezeném prostoru</t>
  </si>
  <si>
    <t>Hloubení rýh š do 2000 mm v nesoudržných horninách třídy těžitelnosti I, skupiny 3 ručně</t>
  </si>
  <si>
    <t>Hloubení zapažených rýh š do 2000 mm v hornině třídy těžitelnosti I, skupiny 3 objem přes 100 m3 v omezeném prostoru</t>
  </si>
  <si>
    <t>Hloubení rýh š do 2000 mm v nesoudržných horninách třídy těžitelnosti II, skupiny 4 ručně</t>
  </si>
  <si>
    <t>Hloubení zapažených rýh š do 2000 mm v hornině třídy těžitelnosti II, skupiny 4 objem přes 100 m3 v omezeném prostoru</t>
  </si>
  <si>
    <t>Vodorovné přemístění do 1000 m výkopku/sypaniny z horniny třídy těžitelnosti I, skupiny 1 až 3</t>
  </si>
  <si>
    <t>Lože pod potrubí otevřený výkop ze štěrkodrtě</t>
  </si>
  <si>
    <t>Obetonování potrubí nebo zdiva stok betonem prostým tř. C 12/15 otevřený výkop</t>
  </si>
  <si>
    <t>Obsypání potrubí strojně sypaninou bez prohození, uloženou do 3 m</t>
  </si>
  <si>
    <t>Odkopávky a prokopávky v hornině třídy těžitelnosti I, skupiny 3 ručně</t>
  </si>
  <si>
    <t>Odkopávky a prokopávky nezapažené v hornině třídy těžitelnosti I, skupiny 3 objem přes 100 m3 strojně v omezeném prostoru</t>
  </si>
  <si>
    <t>Odkopávky a prokopávky v hornině třídy těžitelnosti II, skupiny 4 ručně</t>
  </si>
  <si>
    <t>Odkopávky a prokopávky nezapažené v hornině třídy těžitelnosti II, skupiny 4 objem přes 100 m3 strojně v omezeném prostoru</t>
  </si>
  <si>
    <t>Zřízení variabilního pažení výkopu ocelovým ohlubňovým rámem se štětovnicemi plochy do 30 m2</t>
  </si>
  <si>
    <t>Odstranění variabilního pažení výkopu ocelovým ohlubňovým rámem se štětovnicemi plochy do 30 m2</t>
  </si>
  <si>
    <t>Osazení pažicího boxu hl výkopu do 4 m š do 2,5 m</t>
  </si>
  <si>
    <t>Odstranění pažicího boxu hl výkopu do 4 m š do 2,5 m</t>
  </si>
  <si>
    <t>Osazení pažicího boxu hl výkopu do 6 m š do 2,5 m</t>
  </si>
  <si>
    <t>Odstranění pažicího boxu hl výkopu do 6 m š do 2,5 m</t>
  </si>
  <si>
    <t>Podkladní desky z betonu prostého tř. C 12/15 otevřený výkop</t>
  </si>
  <si>
    <t>Podkladní desky ze ŽB tř. C 20/25 otevřený výkop</t>
  </si>
  <si>
    <t>Výztuž podkladních desek nebo bloků nebo pražců otevřený výkop z betonářské oceli 10 505</t>
  </si>
  <si>
    <t>Monitoring stoky jakékoli výšky na nové kanalizaci</t>
  </si>
  <si>
    <t>Trativod z drenážních trubek flexibilních PVC-U SN 4 neperforovaná včetně lože otevřený výkop DN 160 pro meliorace</t>
  </si>
  <si>
    <t>Montáž kanalizačního potrubí korugovaného SN 16 z polypropylenu DN 400</t>
  </si>
  <si>
    <t>Montáž kanalizačního potrubí korugovaného SN 16 z polypropylenu DN 600</t>
  </si>
  <si>
    <t>Montáž kanalizačního potrubí korugovaného SN 16 z polypropylenu DN 800</t>
  </si>
  <si>
    <t>Úprava pláně v hornině třídy těžitelnosti I, skupiny 1 až 3 se zhutněním</t>
  </si>
  <si>
    <t>Zaberanění ocelových štětovnic na dl do 4 m ve stísněných podmínkách z terénu</t>
  </si>
  <si>
    <t>Zásyp jam, šachet rýh nebo kolem objektů sypaninou se zhutněním ručně</t>
  </si>
  <si>
    <t xml:space="preserve"> SO 300/ SO 311/ SO 311.2</t>
  </si>
  <si>
    <t>Hloubení zapažených rýh š do 2000 mm v hornině třídy těžitelnosti I, skupiny 3 objem do 100 m3 v omezeném prostoru</t>
  </si>
  <si>
    <t>Hloubení šachet v hornině třídy těžitelnosti I, skupiny 3, plocha výkopu do 20 m2 ručně</t>
  </si>
  <si>
    <t>Hloubení šachet zapažených v hornině třídy těžitelnosti I, skupiny 3 objem do 20 m3</t>
  </si>
  <si>
    <t>Hloubení šachet v hornině třídy těžitelnosti II, skupiny 4, plocha výkopu do 20 m2 ručně</t>
  </si>
  <si>
    <t>Hloubení šachet zapažených v hornině třídy těžitelnosti II, skupiny 4 objem do 50 m3</t>
  </si>
  <si>
    <t>Montáž kanalizačního potrubí korugovaného SN 16 z polypropylenu DN 200</t>
  </si>
  <si>
    <t>Poplatek za uložení na skládce (skládkovné) stavebního odpadu z plastických hmot kód odpadu 17 02 03</t>
  </si>
  <si>
    <t xml:space="preserve"> SO 300/ SO 312</t>
  </si>
  <si>
    <t xml:space="preserve"> SO 300/ SO 312/ SO 312.1</t>
  </si>
  <si>
    <t>Potrubí_150</t>
  </si>
  <si>
    <t>Potrubí DN 150</t>
  </si>
  <si>
    <t>Monitoring stoky jakékoli výšky na stávající kanalizaci</t>
  </si>
  <si>
    <t>Vyčištění stok</t>
  </si>
  <si>
    <t>Montáž kanalizačního potrubí korugovaného SN 16 z polypropylenu DN 500</t>
  </si>
  <si>
    <t xml:space="preserve"> SO 300/ SO 312/ SO 312.2</t>
  </si>
  <si>
    <t>Hloubení šachet zapažených v hornině třídy těžitelnosti I, skupiny 3 objem do 50 m3</t>
  </si>
  <si>
    <t>Hloubení šachet zapažených v hornině třídy těžitelnosti II, skupiny 4 objem do 100 m3</t>
  </si>
  <si>
    <t xml:space="preserve"> SO 300/ SO 313</t>
  </si>
  <si>
    <t>Hloubení zapažených rýh š do 2000 mm v hornině třídy těžitelnosti I, skupiny 3 objem do 20 m3 v omezeném prostoru</t>
  </si>
  <si>
    <t>Hloubení zapažených rýh š do 2000 mm v hornině třídy těžitelnosti II, skupiny 4 objem do 20 m3 v omezeném prostoru</t>
  </si>
  <si>
    <t>Hloubení šachet zapažených v hornině třídy těžitelnosti II, skupiny 4 objem do 20 m3</t>
  </si>
  <si>
    <t>Poplatek za uložení na skládce (skládkovné) stavebního odpadu směsného kód odpadu 17 09 04</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</si>
</sst>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b/>
      <sz val="10"/>
      <color rgb="FF003366"/>
      <name val="Arial CE"/>
    </font>
    <font>
      <sz val="8"/>
      <color rgb="FF00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b/>
      <sz val="9"/>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41" fillId="0" borderId="0" applyNumberFormat="0" applyFill="0" applyBorder="0" applyAlignment="0" applyProtection="0"/>
  </cellStyleXfs>
  <cellXfs count="332">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6"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4" fontId="17"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8" fillId="0" borderId="0" xfId="0" applyNumberFormat="1" applyFont="1" applyAlignment="1" applyProtection="1">
      <alignment vertical="center"/>
    </xf>
    <xf numFmtId="0" fontId="1"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19"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2" fillId="4" borderId="7" xfId="0" applyFont="1" applyFill="1" applyBorder="1" applyAlignment="1" applyProtection="1">
      <alignment horizontal="center" vertical="center"/>
    </xf>
    <xf numFmtId="0" fontId="22" fillId="4" borderId="7" xfId="0" applyFont="1" applyFill="1" applyBorder="1" applyAlignment="1" applyProtection="1">
      <alignment horizontal="right" vertical="center"/>
    </xf>
    <xf numFmtId="0" fontId="22" fillId="4" borderId="8" xfId="0" applyFont="1" applyFill="1" applyBorder="1" applyAlignment="1" applyProtection="1">
      <alignment horizontal="lef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4" fontId="28" fillId="0" borderId="0" xfId="0" applyNumberFormat="1" applyFont="1" applyAlignment="1" applyProtection="1">
      <alignment horizontal="right" vertical="center"/>
    </xf>
    <xf numFmtId="0" fontId="7" fillId="0" borderId="0" xfId="0" applyFont="1" applyAlignment="1" applyProtection="1">
      <alignment vertical="center"/>
    </xf>
    <xf numFmtId="0" fontId="30" fillId="0" borderId="0" xfId="0" applyFont="1" applyAlignment="1" applyProtection="1">
      <alignment horizontal="left" vertical="center" wrapText="1"/>
    </xf>
    <xf numFmtId="4" fontId="7" fillId="0" borderId="0" xfId="0" applyNumberFormat="1" applyFont="1" applyAlignment="1" applyProtection="1">
      <alignment vertical="center"/>
    </xf>
    <xf numFmtId="0" fontId="2" fillId="0" borderId="0" xfId="0" applyFont="1" applyAlignment="1" applyProtection="1">
      <alignment horizontal="center" vertical="center"/>
    </xf>
    <xf numFmtId="4" fontId="1" fillId="0" borderId="14"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5" xfId="0" applyNumberFormat="1" applyFont="1" applyBorder="1" applyAlignment="1" applyProtection="1">
      <alignment vertical="center"/>
    </xf>
    <xf numFmtId="0" fontId="2" fillId="0" borderId="0" xfId="0" applyFont="1" applyAlignment="1">
      <alignment horizontal="left" vertical="center"/>
    </xf>
    <xf numFmtId="4" fontId="7" fillId="0" borderId="0" xfId="0" applyNumberFormat="1" applyFont="1" applyAlignment="1" applyProtection="1">
      <alignment horizontal="righ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0" fillId="0" borderId="0" xfId="0" applyProtection="1">
      <protection locked="0"/>
    </xf>
    <xf numFmtId="0" fontId="31"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32"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xf>
    <xf numFmtId="0" fontId="33"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4" fillId="0" borderId="0" xfId="0" applyNumberFormat="1" applyFont="1" applyAlignment="1" applyProtection="1"/>
    <xf numFmtId="0" fontId="0" fillId="0" borderId="12" xfId="0" applyBorder="1" applyAlignment="1" applyProtection="1">
      <alignment vertical="center"/>
    </xf>
    <xf numFmtId="166" fontId="34" fillId="0" borderId="12" xfId="0" applyNumberFormat="1" applyFont="1" applyBorder="1" applyAlignment="1" applyProtection="1"/>
    <xf numFmtId="166" fontId="34" fillId="0" borderId="13" xfId="0" applyNumberFormat="1" applyFont="1" applyBorder="1" applyAlignment="1" applyProtection="1"/>
    <xf numFmtId="4" fontId="35"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xf>
    <xf numFmtId="0" fontId="37" fillId="0" borderId="0" xfId="0" applyFont="1" applyAlignment="1" applyProtection="1">
      <alignment vertical="center" wrapText="1"/>
    </xf>
    <xf numFmtId="0" fontId="0" fillId="0" borderId="14" xfId="0" applyFont="1" applyBorder="1" applyAlignment="1" applyProtection="1">
      <alignment vertical="center"/>
    </xf>
    <xf numFmtId="0" fontId="0" fillId="0" borderId="0" xfId="0"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8" fillId="0" borderId="22" xfId="0" applyFont="1" applyBorder="1" applyAlignment="1" applyProtection="1">
      <alignment horizontal="center" vertical="center"/>
    </xf>
    <xf numFmtId="49" fontId="38" fillId="0" borderId="22" xfId="0" applyNumberFormat="1" applyFont="1" applyBorder="1" applyAlignment="1" applyProtection="1">
      <alignment horizontal="left" vertical="center" wrapText="1"/>
    </xf>
    <xf numFmtId="0" fontId="38" fillId="0" borderId="22" xfId="0" applyFont="1" applyBorder="1" applyAlignment="1" applyProtection="1">
      <alignment horizontal="left" vertical="center" wrapText="1"/>
    </xf>
    <xf numFmtId="0" fontId="38" fillId="0" borderId="22" xfId="0" applyFont="1" applyBorder="1" applyAlignment="1" applyProtection="1">
      <alignment horizontal="center" vertical="center" wrapText="1"/>
    </xf>
    <xf numFmtId="167" fontId="38" fillId="0" borderId="22" xfId="0" applyNumberFormat="1" applyFont="1" applyBorder="1" applyAlignment="1" applyProtection="1">
      <alignment vertical="center"/>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xf>
    <xf numFmtId="166" fontId="23" fillId="0" borderId="20" xfId="0" applyNumberFormat="1" applyFont="1" applyBorder="1" applyAlignment="1" applyProtection="1">
      <alignment vertical="center"/>
    </xf>
    <xf numFmtId="166" fontId="23" fillId="0" borderId="21" xfId="0" applyNumberFormat="1" applyFont="1" applyBorder="1" applyAlignment="1" applyProtection="1">
      <alignment vertical="center"/>
    </xf>
    <xf numFmtId="0" fontId="31" fillId="0" borderId="0" xfId="0" applyFont="1" applyAlignment="1">
      <alignment horizontal="left" vertical="center" wrapText="1"/>
    </xf>
    <xf numFmtId="0" fontId="21" fillId="0" borderId="0" xfId="0" applyFont="1" applyAlignment="1" applyProtection="1">
      <alignment horizontal="left" vertical="center"/>
    </xf>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xf>
    <xf numFmtId="0" fontId="0" fillId="0" borderId="3" xfId="0" applyFont="1"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4" fillId="0" borderId="0" xfId="0" applyFont="1" applyAlignment="1">
      <alignment horizontal="left" vertical="center" wrapText="1"/>
    </xf>
    <xf numFmtId="0" fontId="40" fillId="0" borderId="16" xfId="0" applyFont="1" applyBorder="1" applyAlignment="1">
      <alignment horizontal="left" vertical="center" wrapText="1"/>
    </xf>
    <xf numFmtId="0" fontId="40" fillId="0" borderId="22" xfId="0" applyFont="1" applyBorder="1" applyAlignment="1">
      <alignment horizontal="left" vertical="center" wrapText="1"/>
    </xf>
    <xf numFmtId="0" fontId="40" fillId="0" borderId="22" xfId="0" applyFont="1" applyBorder="1" applyAlignment="1">
      <alignment horizontal="left" vertical="center"/>
    </xf>
    <xf numFmtId="167" fontId="40"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5" fillId="0" borderId="0" xfId="0" applyFont="1" applyAlignment="1">
      <alignment horizontal="lef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theme" Target="theme/theme1.xml" /><Relationship Id="rId23" Type="http://schemas.openxmlformats.org/officeDocument/2006/relationships/calcChain" Target="calcChain.xml" /><Relationship Id="rId24"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0.xml><?xml version="1.0" encoding="utf-8"?>
<xdr:wsDr xmlns:xdr="http://schemas.openxmlformats.org/drawingml/2006/spreadsheetDrawing" xmlns:a="http://schemas.openxmlformats.org/drawingml/2006/main">
  <xdr:absoluteAnchor>
    <xdr:pos x="0" y="0"/>
    <xdr:ext cx="286385" cy="28638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drawing" Target="../drawings/drawing14.xml" /></Relationships>
</file>

<file path=xl/worksheets/_rels/sheet15.xml.rels>&#65279;<?xml version="1.0" encoding="utf-8"?><Relationships xmlns="http://schemas.openxmlformats.org/package/2006/relationships"><Relationship Id="rId1" Type="http://schemas.openxmlformats.org/officeDocument/2006/relationships/drawing" Target="../drawings/drawing15.xml" /></Relationships>
</file>

<file path=xl/worksheets/_rels/sheet16.xml.rels>&#65279;<?xml version="1.0" encoding="utf-8"?><Relationships xmlns="http://schemas.openxmlformats.org/package/2006/relationships"><Relationship Id="rId1" Type="http://schemas.openxmlformats.org/officeDocument/2006/relationships/drawing" Target="../drawings/drawing16.xml" /></Relationships>
</file>

<file path=xl/worksheets/_rels/sheet17.xml.rels>&#65279;<?xml version="1.0" encoding="utf-8"?><Relationships xmlns="http://schemas.openxmlformats.org/package/2006/relationships"><Relationship Id="rId1" Type="http://schemas.openxmlformats.org/officeDocument/2006/relationships/drawing" Target="../drawings/drawing17.xml" /></Relationships>
</file>

<file path=xl/worksheets/_rels/sheet18.xml.rels>&#65279;<?xml version="1.0" encoding="utf-8"?><Relationships xmlns="http://schemas.openxmlformats.org/package/2006/relationships"><Relationship Id="rId1" Type="http://schemas.openxmlformats.org/officeDocument/2006/relationships/drawing" Target="../drawings/drawing18.xml" /></Relationships>
</file>

<file path=xl/worksheets/_rels/sheet19.xml.rels>&#65279;<?xml version="1.0" encoding="utf-8"?><Relationships xmlns="http://schemas.openxmlformats.org/package/2006/relationships"><Relationship Id="rId1" Type="http://schemas.openxmlformats.org/officeDocument/2006/relationships/drawing" Target="../drawings/drawing19.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20.xml.rels>&#65279;<?xml version="1.0" encoding="utf-8"?><Relationships xmlns="http://schemas.openxmlformats.org/package/2006/relationships"><Relationship Id="rId1" Type="http://schemas.openxmlformats.org/officeDocument/2006/relationships/drawing" Target="../drawings/drawing20.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6" t="s">
        <v>0</v>
      </c>
      <c r="AZ1" s="16" t="s">
        <v>1</v>
      </c>
      <c r="BA1" s="16" t="s">
        <v>2</v>
      </c>
      <c r="BB1" s="16" t="s">
        <v>3</v>
      </c>
      <c r="BT1" s="16" t="s">
        <v>4</v>
      </c>
      <c r="BU1" s="16" t="s">
        <v>4</v>
      </c>
      <c r="BV1" s="16" t="s">
        <v>5</v>
      </c>
    </row>
    <row r="2" s="1" customFormat="1" ht="36.96" customHeight="1">
      <c r="AR2" s="1"/>
      <c r="AS2" s="1"/>
      <c r="AT2" s="1"/>
      <c r="AU2" s="1"/>
      <c r="AV2" s="1"/>
      <c r="AW2" s="1"/>
      <c r="AX2" s="1"/>
      <c r="AY2" s="1"/>
      <c r="AZ2" s="1"/>
      <c r="BA2" s="1"/>
      <c r="BB2" s="1"/>
      <c r="BC2" s="1"/>
      <c r="BD2" s="1"/>
      <c r="BE2" s="1"/>
      <c r="BS2" s="17" t="s">
        <v>6</v>
      </c>
      <c r="BT2" s="17" t="s">
        <v>7</v>
      </c>
    </row>
    <row r="3" s="1" customFormat="1"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1" customFormat="1"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1" customFormat="1"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26</v>
      </c>
      <c r="AO10" s="22"/>
      <c r="AP10" s="22"/>
      <c r="AQ10" s="22"/>
      <c r="AR10" s="20"/>
      <c r="BE10" s="31"/>
      <c r="BS10" s="17" t="s">
        <v>6</v>
      </c>
    </row>
    <row r="11" s="1" customFormat="1" ht="18.48"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29</v>
      </c>
      <c r="AO11" s="22"/>
      <c r="AP11" s="22"/>
      <c r="AQ11" s="22"/>
      <c r="AR11" s="20"/>
      <c r="BE11" s="31"/>
      <c r="BS11" s="17" t="s">
        <v>6</v>
      </c>
    </row>
    <row r="12" s="1" customFormat="1"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1" customFormat="1" ht="12" customHeight="1">
      <c r="B13" s="21"/>
      <c r="C13" s="22"/>
      <c r="D13" s="32"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31</v>
      </c>
      <c r="AO13" s="22"/>
      <c r="AP13" s="22"/>
      <c r="AQ13" s="22"/>
      <c r="AR13" s="20"/>
      <c r="BE13" s="31"/>
      <c r="BS13" s="17" t="s">
        <v>6</v>
      </c>
    </row>
    <row r="14">
      <c r="B14" s="21"/>
      <c r="C14" s="22"/>
      <c r="D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31</v>
      </c>
      <c r="AO14" s="22"/>
      <c r="AP14" s="22"/>
      <c r="AQ14" s="22"/>
      <c r="AR14" s="20"/>
      <c r="BE14" s="31"/>
      <c r="BS14" s="17" t="s">
        <v>6</v>
      </c>
    </row>
    <row r="15" s="1" customFormat="1"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1" customFormat="1" ht="12" customHeight="1">
      <c r="B16" s="21"/>
      <c r="C16" s="22"/>
      <c r="D16" s="32"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33</v>
      </c>
      <c r="AO16" s="22"/>
      <c r="AP16" s="22"/>
      <c r="AQ16" s="22"/>
      <c r="AR16" s="20"/>
      <c r="BE16" s="31"/>
      <c r="BS16" s="17" t="s">
        <v>4</v>
      </c>
    </row>
    <row r="17" s="1" customFormat="1" ht="18.48"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35</v>
      </c>
      <c r="AO17" s="22"/>
      <c r="AP17" s="22"/>
      <c r="AQ17" s="22"/>
      <c r="AR17" s="20"/>
      <c r="BE17" s="31"/>
      <c r="BS17" s="17" t="s">
        <v>36</v>
      </c>
    </row>
    <row r="18" s="1" customFormat="1"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1" customFormat="1" ht="12" customHeight="1">
      <c r="B19" s="21"/>
      <c r="C19" s="22"/>
      <c r="D19" s="32" t="s">
        <v>37</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38</v>
      </c>
      <c r="AO19" s="22"/>
      <c r="AP19" s="22"/>
      <c r="AQ19" s="22"/>
      <c r="AR19" s="20"/>
      <c r="BE19" s="31"/>
      <c r="BS19" s="17" t="s">
        <v>6</v>
      </c>
    </row>
    <row r="20" s="1" customFormat="1" ht="18.48" customHeight="1">
      <c r="B20" s="21"/>
      <c r="C20" s="22"/>
      <c r="D20" s="22"/>
      <c r="E20" s="27" t="s">
        <v>39</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40</v>
      </c>
      <c r="AO20" s="22"/>
      <c r="AP20" s="22"/>
      <c r="AQ20" s="22"/>
      <c r="AR20" s="20"/>
      <c r="BE20" s="31"/>
      <c r="BS20" s="17" t="s">
        <v>4</v>
      </c>
    </row>
    <row r="21" s="1" customFormat="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1" customFormat="1" ht="12" customHeight="1">
      <c r="B22" s="21"/>
      <c r="C22" s="22"/>
      <c r="D22" s="32" t="s">
        <v>41</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1" customFormat="1"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1" customFormat="1" ht="6.96"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2" customFormat="1" ht="25.92" customHeight="1">
      <c r="A26" s="38"/>
      <c r="B26" s="39"/>
      <c r="C26" s="40"/>
      <c r="D26" s="41" t="s">
        <v>42</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2" customFormat="1" ht="6.96"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2" customFormat="1">
      <c r="A28" s="38"/>
      <c r="B28" s="39"/>
      <c r="C28" s="40"/>
      <c r="D28" s="40"/>
      <c r="E28" s="40"/>
      <c r="F28" s="40"/>
      <c r="G28" s="40"/>
      <c r="H28" s="40"/>
      <c r="I28" s="40"/>
      <c r="J28" s="40"/>
      <c r="K28" s="40"/>
      <c r="L28" s="45" t="s">
        <v>43</v>
      </c>
      <c r="M28" s="45"/>
      <c r="N28" s="45"/>
      <c r="O28" s="45"/>
      <c r="P28" s="45"/>
      <c r="Q28" s="40"/>
      <c r="R28" s="40"/>
      <c r="S28" s="40"/>
      <c r="T28" s="40"/>
      <c r="U28" s="40"/>
      <c r="V28" s="40"/>
      <c r="W28" s="45" t="s">
        <v>44</v>
      </c>
      <c r="X28" s="45"/>
      <c r="Y28" s="45"/>
      <c r="Z28" s="45"/>
      <c r="AA28" s="45"/>
      <c r="AB28" s="45"/>
      <c r="AC28" s="45"/>
      <c r="AD28" s="45"/>
      <c r="AE28" s="45"/>
      <c r="AF28" s="40"/>
      <c r="AG28" s="40"/>
      <c r="AH28" s="40"/>
      <c r="AI28" s="40"/>
      <c r="AJ28" s="40"/>
      <c r="AK28" s="45" t="s">
        <v>45</v>
      </c>
      <c r="AL28" s="45"/>
      <c r="AM28" s="45"/>
      <c r="AN28" s="45"/>
      <c r="AO28" s="45"/>
      <c r="AP28" s="40"/>
      <c r="AQ28" s="40"/>
      <c r="AR28" s="44"/>
      <c r="BE28" s="31"/>
    </row>
    <row r="29" s="3" customFormat="1" ht="14.4" customHeight="1">
      <c r="A29" s="3"/>
      <c r="B29" s="46"/>
      <c r="C29" s="47"/>
      <c r="D29" s="32" t="s">
        <v>46</v>
      </c>
      <c r="E29" s="47"/>
      <c r="F29" s="32" t="s">
        <v>47</v>
      </c>
      <c r="G29" s="47"/>
      <c r="H29" s="47"/>
      <c r="I29" s="47"/>
      <c r="J29" s="47"/>
      <c r="K29" s="47"/>
      <c r="L29" s="48">
        <v>0.20999999999999999</v>
      </c>
      <c r="M29" s="47"/>
      <c r="N29" s="47"/>
      <c r="O29" s="47"/>
      <c r="P29" s="47"/>
      <c r="Q29" s="47"/>
      <c r="R29" s="47"/>
      <c r="S29" s="47"/>
      <c r="T29" s="47"/>
      <c r="U29" s="47"/>
      <c r="V29" s="47"/>
      <c r="W29" s="49">
        <f>ROUND(AZ94, 2)</f>
        <v>0</v>
      </c>
      <c r="X29" s="47"/>
      <c r="Y29" s="47"/>
      <c r="Z29" s="47"/>
      <c r="AA29" s="47"/>
      <c r="AB29" s="47"/>
      <c r="AC29" s="47"/>
      <c r="AD29" s="47"/>
      <c r="AE29" s="47"/>
      <c r="AF29" s="47"/>
      <c r="AG29" s="47"/>
      <c r="AH29" s="47"/>
      <c r="AI29" s="47"/>
      <c r="AJ29" s="47"/>
      <c r="AK29" s="49">
        <f>ROUND(AV94, 2)</f>
        <v>0</v>
      </c>
      <c r="AL29" s="47"/>
      <c r="AM29" s="47"/>
      <c r="AN29" s="47"/>
      <c r="AO29" s="47"/>
      <c r="AP29" s="47"/>
      <c r="AQ29" s="47"/>
      <c r="AR29" s="50"/>
      <c r="BE29" s="51"/>
    </row>
    <row r="30" s="3" customFormat="1" ht="14.4" customHeight="1">
      <c r="A30" s="3"/>
      <c r="B30" s="46"/>
      <c r="C30" s="47"/>
      <c r="D30" s="47"/>
      <c r="E30" s="47"/>
      <c r="F30" s="32" t="s">
        <v>48</v>
      </c>
      <c r="G30" s="47"/>
      <c r="H30" s="47"/>
      <c r="I30" s="47"/>
      <c r="J30" s="47"/>
      <c r="K30" s="47"/>
      <c r="L30" s="48">
        <v>0.14999999999999999</v>
      </c>
      <c r="M30" s="47"/>
      <c r="N30" s="47"/>
      <c r="O30" s="47"/>
      <c r="P30" s="47"/>
      <c r="Q30" s="47"/>
      <c r="R30" s="47"/>
      <c r="S30" s="47"/>
      <c r="T30" s="47"/>
      <c r="U30" s="47"/>
      <c r="V30" s="47"/>
      <c r="W30" s="49">
        <f>ROUND(BA94, 2)</f>
        <v>0</v>
      </c>
      <c r="X30" s="47"/>
      <c r="Y30" s="47"/>
      <c r="Z30" s="47"/>
      <c r="AA30" s="47"/>
      <c r="AB30" s="47"/>
      <c r="AC30" s="47"/>
      <c r="AD30" s="47"/>
      <c r="AE30" s="47"/>
      <c r="AF30" s="47"/>
      <c r="AG30" s="47"/>
      <c r="AH30" s="47"/>
      <c r="AI30" s="47"/>
      <c r="AJ30" s="47"/>
      <c r="AK30" s="49">
        <f>ROUND(AW94, 2)</f>
        <v>0</v>
      </c>
      <c r="AL30" s="47"/>
      <c r="AM30" s="47"/>
      <c r="AN30" s="47"/>
      <c r="AO30" s="47"/>
      <c r="AP30" s="47"/>
      <c r="AQ30" s="47"/>
      <c r="AR30" s="50"/>
      <c r="BE30" s="51"/>
    </row>
    <row r="31" hidden="1" s="3" customFormat="1" ht="14.4" customHeight="1">
      <c r="A31" s="3"/>
      <c r="B31" s="46"/>
      <c r="C31" s="47"/>
      <c r="D31" s="47"/>
      <c r="E31" s="47"/>
      <c r="F31" s="32" t="s">
        <v>49</v>
      </c>
      <c r="G31" s="47"/>
      <c r="H31" s="47"/>
      <c r="I31" s="47"/>
      <c r="J31" s="47"/>
      <c r="K31" s="47"/>
      <c r="L31" s="48">
        <v>0.20999999999999999</v>
      </c>
      <c r="M31" s="47"/>
      <c r="N31" s="47"/>
      <c r="O31" s="47"/>
      <c r="P31" s="47"/>
      <c r="Q31" s="47"/>
      <c r="R31" s="47"/>
      <c r="S31" s="47"/>
      <c r="T31" s="47"/>
      <c r="U31" s="47"/>
      <c r="V31" s="47"/>
      <c r="W31" s="49">
        <f>ROUND(BB94, 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hidden="1" s="3" customFormat="1" ht="14.4" customHeight="1">
      <c r="A32" s="3"/>
      <c r="B32" s="46"/>
      <c r="C32" s="47"/>
      <c r="D32" s="47"/>
      <c r="E32" s="47"/>
      <c r="F32" s="32" t="s">
        <v>50</v>
      </c>
      <c r="G32" s="47"/>
      <c r="H32" s="47"/>
      <c r="I32" s="47"/>
      <c r="J32" s="47"/>
      <c r="K32" s="47"/>
      <c r="L32" s="48">
        <v>0.14999999999999999</v>
      </c>
      <c r="M32" s="47"/>
      <c r="N32" s="47"/>
      <c r="O32" s="47"/>
      <c r="P32" s="47"/>
      <c r="Q32" s="47"/>
      <c r="R32" s="47"/>
      <c r="S32" s="47"/>
      <c r="T32" s="47"/>
      <c r="U32" s="47"/>
      <c r="V32" s="47"/>
      <c r="W32" s="49">
        <f>ROUND(BC94, 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hidden="1" s="3" customFormat="1" ht="14.4" customHeight="1">
      <c r="A33" s="3"/>
      <c r="B33" s="46"/>
      <c r="C33" s="47"/>
      <c r="D33" s="47"/>
      <c r="E33" s="47"/>
      <c r="F33" s="32" t="s">
        <v>51</v>
      </c>
      <c r="G33" s="47"/>
      <c r="H33" s="47"/>
      <c r="I33" s="47"/>
      <c r="J33" s="47"/>
      <c r="K33" s="47"/>
      <c r="L33" s="48">
        <v>0</v>
      </c>
      <c r="M33" s="47"/>
      <c r="N33" s="47"/>
      <c r="O33" s="47"/>
      <c r="P33" s="47"/>
      <c r="Q33" s="47"/>
      <c r="R33" s="47"/>
      <c r="S33" s="47"/>
      <c r="T33" s="47"/>
      <c r="U33" s="47"/>
      <c r="V33" s="47"/>
      <c r="W33" s="49">
        <f>ROUND(BD94, 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2" customFormat="1" ht="6.96"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2" customFormat="1" ht="25.92" customHeight="1">
      <c r="A35" s="38"/>
      <c r="B35" s="39"/>
      <c r="C35" s="52"/>
      <c r="D35" s="53" t="s">
        <v>52</v>
      </c>
      <c r="E35" s="54"/>
      <c r="F35" s="54"/>
      <c r="G35" s="54"/>
      <c r="H35" s="54"/>
      <c r="I35" s="54"/>
      <c r="J35" s="54"/>
      <c r="K35" s="54"/>
      <c r="L35" s="54"/>
      <c r="M35" s="54"/>
      <c r="N35" s="54"/>
      <c r="O35" s="54"/>
      <c r="P35" s="54"/>
      <c r="Q35" s="54"/>
      <c r="R35" s="54"/>
      <c r="S35" s="54"/>
      <c r="T35" s="55" t="s">
        <v>53</v>
      </c>
      <c r="U35" s="54"/>
      <c r="V35" s="54"/>
      <c r="W35" s="54"/>
      <c r="X35" s="56" t="s">
        <v>54</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2" customFormat="1" ht="6.96"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2" customFormat="1" ht="14.4" customHeight="1">
      <c r="B49" s="59"/>
      <c r="C49" s="60"/>
      <c r="D49" s="61" t="s">
        <v>55</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56</v>
      </c>
      <c r="AI49" s="62"/>
      <c r="AJ49" s="62"/>
      <c r="AK49" s="62"/>
      <c r="AL49" s="62"/>
      <c r="AM49" s="62"/>
      <c r="AN49" s="62"/>
      <c r="AO49" s="62"/>
      <c r="AP49" s="60"/>
      <c r="AQ49" s="60"/>
      <c r="AR49" s="63"/>
    </row>
    <row r="50">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2" customFormat="1">
      <c r="A60" s="38"/>
      <c r="B60" s="39"/>
      <c r="C60" s="40"/>
      <c r="D60" s="64" t="s">
        <v>57</v>
      </c>
      <c r="E60" s="42"/>
      <c r="F60" s="42"/>
      <c r="G60" s="42"/>
      <c r="H60" s="42"/>
      <c r="I60" s="42"/>
      <c r="J60" s="42"/>
      <c r="K60" s="42"/>
      <c r="L60" s="42"/>
      <c r="M60" s="42"/>
      <c r="N60" s="42"/>
      <c r="O60" s="42"/>
      <c r="P60" s="42"/>
      <c r="Q60" s="42"/>
      <c r="R60" s="42"/>
      <c r="S60" s="42"/>
      <c r="T60" s="42"/>
      <c r="U60" s="42"/>
      <c r="V60" s="64" t="s">
        <v>58</v>
      </c>
      <c r="W60" s="42"/>
      <c r="X60" s="42"/>
      <c r="Y60" s="42"/>
      <c r="Z60" s="42"/>
      <c r="AA60" s="42"/>
      <c r="AB60" s="42"/>
      <c r="AC60" s="42"/>
      <c r="AD60" s="42"/>
      <c r="AE60" s="42"/>
      <c r="AF60" s="42"/>
      <c r="AG60" s="42"/>
      <c r="AH60" s="64" t="s">
        <v>57</v>
      </c>
      <c r="AI60" s="42"/>
      <c r="AJ60" s="42"/>
      <c r="AK60" s="42"/>
      <c r="AL60" s="42"/>
      <c r="AM60" s="64" t="s">
        <v>58</v>
      </c>
      <c r="AN60" s="42"/>
      <c r="AO60" s="42"/>
      <c r="AP60" s="40"/>
      <c r="AQ60" s="40"/>
      <c r="AR60" s="44"/>
      <c r="BE60" s="38"/>
    </row>
    <row r="61">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2" customFormat="1">
      <c r="A64" s="38"/>
      <c r="B64" s="39"/>
      <c r="C64" s="40"/>
      <c r="D64" s="61" t="s">
        <v>59</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60</v>
      </c>
      <c r="AI64" s="65"/>
      <c r="AJ64" s="65"/>
      <c r="AK64" s="65"/>
      <c r="AL64" s="65"/>
      <c r="AM64" s="65"/>
      <c r="AN64" s="65"/>
      <c r="AO64" s="65"/>
      <c r="AP64" s="40"/>
      <c r="AQ64" s="40"/>
      <c r="AR64" s="44"/>
      <c r="BE64" s="38"/>
    </row>
    <row r="6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2" customFormat="1">
      <c r="A75" s="38"/>
      <c r="B75" s="39"/>
      <c r="C75" s="40"/>
      <c r="D75" s="64" t="s">
        <v>57</v>
      </c>
      <c r="E75" s="42"/>
      <c r="F75" s="42"/>
      <c r="G75" s="42"/>
      <c r="H75" s="42"/>
      <c r="I75" s="42"/>
      <c r="J75" s="42"/>
      <c r="K75" s="42"/>
      <c r="L75" s="42"/>
      <c r="M75" s="42"/>
      <c r="N75" s="42"/>
      <c r="O75" s="42"/>
      <c r="P75" s="42"/>
      <c r="Q75" s="42"/>
      <c r="R75" s="42"/>
      <c r="S75" s="42"/>
      <c r="T75" s="42"/>
      <c r="U75" s="42"/>
      <c r="V75" s="64" t="s">
        <v>58</v>
      </c>
      <c r="W75" s="42"/>
      <c r="X75" s="42"/>
      <c r="Y75" s="42"/>
      <c r="Z75" s="42"/>
      <c r="AA75" s="42"/>
      <c r="AB75" s="42"/>
      <c r="AC75" s="42"/>
      <c r="AD75" s="42"/>
      <c r="AE75" s="42"/>
      <c r="AF75" s="42"/>
      <c r="AG75" s="42"/>
      <c r="AH75" s="64" t="s">
        <v>57</v>
      </c>
      <c r="AI75" s="42"/>
      <c r="AJ75" s="42"/>
      <c r="AK75" s="42"/>
      <c r="AL75" s="42"/>
      <c r="AM75" s="64" t="s">
        <v>58</v>
      </c>
      <c r="AN75" s="42"/>
      <c r="AO75" s="42"/>
      <c r="AP75" s="40"/>
      <c r="AQ75" s="40"/>
      <c r="AR75" s="44"/>
      <c r="BE75" s="38"/>
    </row>
    <row r="76" s="2" customFormat="1">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2" customFormat="1" ht="6.96"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2" customFormat="1" ht="6.96"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2" customFormat="1" ht="24.96" customHeight="1">
      <c r="A82" s="38"/>
      <c r="B82" s="39"/>
      <c r="C82" s="23" t="s">
        <v>61</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2" customFormat="1" ht="6.96"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4" customFormat="1" ht="12" customHeight="1">
      <c r="A84" s="4"/>
      <c r="B84" s="70"/>
      <c r="C84" s="32" t="s">
        <v>13</v>
      </c>
      <c r="D84" s="71"/>
      <c r="E84" s="71"/>
      <c r="F84" s="71"/>
      <c r="G84" s="71"/>
      <c r="H84" s="71"/>
      <c r="I84" s="71"/>
      <c r="J84" s="71"/>
      <c r="K84" s="71"/>
      <c r="L84" s="71" t="str">
        <f>K5</f>
        <v>1</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5" customFormat="1" ht="36.96" customHeight="1">
      <c r="A85" s="5"/>
      <c r="B85" s="73"/>
      <c r="C85" s="74" t="s">
        <v>16</v>
      </c>
      <c r="D85" s="75"/>
      <c r="E85" s="75"/>
      <c r="F85" s="75"/>
      <c r="G85" s="75"/>
      <c r="H85" s="75"/>
      <c r="I85" s="75"/>
      <c r="J85" s="75"/>
      <c r="K85" s="75"/>
      <c r="L85" s="76" t="str">
        <f>K6</f>
        <v>Strakonická - rozšíření, č. akce 999 170, Praha 5</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2" customFormat="1" ht="6.96"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2" customFormat="1" ht="12" customHeight="1">
      <c r="A87" s="38"/>
      <c r="B87" s="39"/>
      <c r="C87" s="32" t="s">
        <v>20</v>
      </c>
      <c r="D87" s="40"/>
      <c r="E87" s="40"/>
      <c r="F87" s="40"/>
      <c r="G87" s="40"/>
      <c r="H87" s="40"/>
      <c r="I87" s="40"/>
      <c r="J87" s="40"/>
      <c r="K87" s="40"/>
      <c r="L87" s="78" t="str">
        <f>IF(K8="","",K8)</f>
        <v>ulice Strakonická</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 "","",AN8)</f>
        <v>10. 1. 2020</v>
      </c>
      <c r="AN87" s="79"/>
      <c r="AO87" s="40"/>
      <c r="AP87" s="40"/>
      <c r="AQ87" s="40"/>
      <c r="AR87" s="44"/>
      <c r="BE87" s="38"/>
    </row>
    <row r="88" s="2" customFormat="1" ht="6.96"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2" customFormat="1" ht="15.15" customHeight="1">
      <c r="A89" s="38"/>
      <c r="B89" s="39"/>
      <c r="C89" s="32" t="s">
        <v>24</v>
      </c>
      <c r="D89" s="40"/>
      <c r="E89" s="40"/>
      <c r="F89" s="40"/>
      <c r="G89" s="40"/>
      <c r="H89" s="40"/>
      <c r="I89" s="40"/>
      <c r="J89" s="40"/>
      <c r="K89" s="40"/>
      <c r="L89" s="71" t="str">
        <f>IF(E11= "","",E11)</f>
        <v>Technická správa komunikací hl. m. Prahy a.s.</v>
      </c>
      <c r="M89" s="40"/>
      <c r="N89" s="40"/>
      <c r="O89" s="40"/>
      <c r="P89" s="40"/>
      <c r="Q89" s="40"/>
      <c r="R89" s="40"/>
      <c r="S89" s="40"/>
      <c r="T89" s="40"/>
      <c r="U89" s="40"/>
      <c r="V89" s="40"/>
      <c r="W89" s="40"/>
      <c r="X89" s="40"/>
      <c r="Y89" s="40"/>
      <c r="Z89" s="40"/>
      <c r="AA89" s="40"/>
      <c r="AB89" s="40"/>
      <c r="AC89" s="40"/>
      <c r="AD89" s="40"/>
      <c r="AE89" s="40"/>
      <c r="AF89" s="40"/>
      <c r="AG89" s="40"/>
      <c r="AH89" s="40"/>
      <c r="AI89" s="32" t="s">
        <v>32</v>
      </c>
      <c r="AJ89" s="40"/>
      <c r="AK89" s="40"/>
      <c r="AL89" s="40"/>
      <c r="AM89" s="80" t="str">
        <f>IF(E17="","",E17)</f>
        <v>DIPRO, spol s r.o.</v>
      </c>
      <c r="AN89" s="71"/>
      <c r="AO89" s="71"/>
      <c r="AP89" s="71"/>
      <c r="AQ89" s="40"/>
      <c r="AR89" s="44"/>
      <c r="AS89" s="81" t="s">
        <v>62</v>
      </c>
      <c r="AT89" s="82"/>
      <c r="AU89" s="83"/>
      <c r="AV89" s="83"/>
      <c r="AW89" s="83"/>
      <c r="AX89" s="83"/>
      <c r="AY89" s="83"/>
      <c r="AZ89" s="83"/>
      <c r="BA89" s="83"/>
      <c r="BB89" s="83"/>
      <c r="BC89" s="83"/>
      <c r="BD89" s="84"/>
      <c r="BE89" s="38"/>
    </row>
    <row r="90" s="2" customFormat="1" ht="15.15" customHeight="1">
      <c r="A90" s="38"/>
      <c r="B90" s="39"/>
      <c r="C90" s="32" t="s">
        <v>30</v>
      </c>
      <c r="D90" s="40"/>
      <c r="E90" s="40"/>
      <c r="F90" s="40"/>
      <c r="G90" s="40"/>
      <c r="H90" s="40"/>
      <c r="I90" s="40"/>
      <c r="J90" s="40"/>
      <c r="K90" s="40"/>
      <c r="L90" s="71" t="str">
        <f>IF(E14= "Vyplň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37</v>
      </c>
      <c r="AJ90" s="40"/>
      <c r="AK90" s="40"/>
      <c r="AL90" s="40"/>
      <c r="AM90" s="80" t="str">
        <f>IF(E20="","",E20)</f>
        <v>TMI Building s.r.o.</v>
      </c>
      <c r="AN90" s="71"/>
      <c r="AO90" s="71"/>
      <c r="AP90" s="71"/>
      <c r="AQ90" s="40"/>
      <c r="AR90" s="44"/>
      <c r="AS90" s="85"/>
      <c r="AT90" s="86"/>
      <c r="AU90" s="87"/>
      <c r="AV90" s="87"/>
      <c r="AW90" s="87"/>
      <c r="AX90" s="87"/>
      <c r="AY90" s="87"/>
      <c r="AZ90" s="87"/>
      <c r="BA90" s="87"/>
      <c r="BB90" s="87"/>
      <c r="BC90" s="87"/>
      <c r="BD90" s="88"/>
      <c r="BE90" s="38"/>
    </row>
    <row r="91"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2" customFormat="1" ht="29.28" customHeight="1">
      <c r="A92" s="38"/>
      <c r="B92" s="39"/>
      <c r="C92" s="93" t="s">
        <v>63</v>
      </c>
      <c r="D92" s="94"/>
      <c r="E92" s="94"/>
      <c r="F92" s="94"/>
      <c r="G92" s="94"/>
      <c r="H92" s="95"/>
      <c r="I92" s="96" t="s">
        <v>64</v>
      </c>
      <c r="J92" s="94"/>
      <c r="K92" s="94"/>
      <c r="L92" s="94"/>
      <c r="M92" s="94"/>
      <c r="N92" s="94"/>
      <c r="O92" s="94"/>
      <c r="P92" s="94"/>
      <c r="Q92" s="94"/>
      <c r="R92" s="94"/>
      <c r="S92" s="94"/>
      <c r="T92" s="94"/>
      <c r="U92" s="94"/>
      <c r="V92" s="94"/>
      <c r="W92" s="94"/>
      <c r="X92" s="94"/>
      <c r="Y92" s="94"/>
      <c r="Z92" s="94"/>
      <c r="AA92" s="94"/>
      <c r="AB92" s="94"/>
      <c r="AC92" s="94"/>
      <c r="AD92" s="94"/>
      <c r="AE92" s="94"/>
      <c r="AF92" s="94"/>
      <c r="AG92" s="97" t="s">
        <v>65</v>
      </c>
      <c r="AH92" s="94"/>
      <c r="AI92" s="94"/>
      <c r="AJ92" s="94"/>
      <c r="AK92" s="94"/>
      <c r="AL92" s="94"/>
      <c r="AM92" s="94"/>
      <c r="AN92" s="96" t="s">
        <v>66</v>
      </c>
      <c r="AO92" s="94"/>
      <c r="AP92" s="98"/>
      <c r="AQ92" s="99" t="s">
        <v>67</v>
      </c>
      <c r="AR92" s="44"/>
      <c r="AS92" s="100" t="s">
        <v>68</v>
      </c>
      <c r="AT92" s="101" t="s">
        <v>69</v>
      </c>
      <c r="AU92" s="101" t="s">
        <v>70</v>
      </c>
      <c r="AV92" s="101" t="s">
        <v>71</v>
      </c>
      <c r="AW92" s="101" t="s">
        <v>72</v>
      </c>
      <c r="AX92" s="101" t="s">
        <v>73</v>
      </c>
      <c r="AY92" s="101" t="s">
        <v>74</v>
      </c>
      <c r="AZ92" s="101" t="s">
        <v>75</v>
      </c>
      <c r="BA92" s="101" t="s">
        <v>76</v>
      </c>
      <c r="BB92" s="101" t="s">
        <v>77</v>
      </c>
      <c r="BC92" s="101" t="s">
        <v>78</v>
      </c>
      <c r="BD92" s="102" t="s">
        <v>79</v>
      </c>
      <c r="BE92" s="38"/>
    </row>
    <row r="93"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6" customFormat="1" ht="32.4" customHeight="1">
      <c r="A94" s="6"/>
      <c r="B94" s="106"/>
      <c r="C94" s="107" t="s">
        <v>80</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ROUND(AG95+AG96+AG101+SUM(AG109:AG116),2)</f>
        <v>0</v>
      </c>
      <c r="AH94" s="109"/>
      <c r="AI94" s="109"/>
      <c r="AJ94" s="109"/>
      <c r="AK94" s="109"/>
      <c r="AL94" s="109"/>
      <c r="AM94" s="109"/>
      <c r="AN94" s="110">
        <f>SUM(AG94,AT94)</f>
        <v>0</v>
      </c>
      <c r="AO94" s="110"/>
      <c r="AP94" s="110"/>
      <c r="AQ94" s="111" t="s">
        <v>1</v>
      </c>
      <c r="AR94" s="112"/>
      <c r="AS94" s="113">
        <f>ROUND(AS95+AS96+AS101+SUM(AS109:AS116),2)</f>
        <v>0</v>
      </c>
      <c r="AT94" s="114">
        <f>ROUND(SUM(AV94:AW94),2)</f>
        <v>0</v>
      </c>
      <c r="AU94" s="115">
        <f>ROUND(AU95+AU96+AU101+SUM(AU109:AU116),5)</f>
        <v>0</v>
      </c>
      <c r="AV94" s="114">
        <f>ROUND(AZ94*L29,2)</f>
        <v>0</v>
      </c>
      <c r="AW94" s="114">
        <f>ROUND(BA94*L30,2)</f>
        <v>0</v>
      </c>
      <c r="AX94" s="114">
        <f>ROUND(BB94*L29,2)</f>
        <v>0</v>
      </c>
      <c r="AY94" s="114">
        <f>ROUND(BC94*L30,2)</f>
        <v>0</v>
      </c>
      <c r="AZ94" s="114">
        <f>ROUND(AZ95+AZ96+AZ101+SUM(AZ109:AZ116),2)</f>
        <v>0</v>
      </c>
      <c r="BA94" s="114">
        <f>ROUND(BA95+BA96+BA101+SUM(BA109:BA116),2)</f>
        <v>0</v>
      </c>
      <c r="BB94" s="114">
        <f>ROUND(BB95+BB96+BB101+SUM(BB109:BB116),2)</f>
        <v>0</v>
      </c>
      <c r="BC94" s="114">
        <f>ROUND(BC95+BC96+BC101+SUM(BC109:BC116),2)</f>
        <v>0</v>
      </c>
      <c r="BD94" s="116">
        <f>ROUND(BD95+BD96+BD101+SUM(BD109:BD116),2)</f>
        <v>0</v>
      </c>
      <c r="BE94" s="6"/>
      <c r="BS94" s="117" t="s">
        <v>81</v>
      </c>
      <c r="BT94" s="117" t="s">
        <v>82</v>
      </c>
      <c r="BU94" s="118" t="s">
        <v>83</v>
      </c>
      <c r="BV94" s="117" t="s">
        <v>84</v>
      </c>
      <c r="BW94" s="117" t="s">
        <v>5</v>
      </c>
      <c r="BX94" s="117" t="s">
        <v>85</v>
      </c>
      <c r="CL94" s="117" t="s">
        <v>1</v>
      </c>
    </row>
    <row r="95" s="7" customFormat="1" ht="16.5" customHeight="1">
      <c r="A95" s="119" t="s">
        <v>86</v>
      </c>
      <c r="B95" s="120"/>
      <c r="C95" s="121"/>
      <c r="D95" s="122" t="s">
        <v>87</v>
      </c>
      <c r="E95" s="122"/>
      <c r="F95" s="122"/>
      <c r="G95" s="122"/>
      <c r="H95" s="122"/>
      <c r="I95" s="123"/>
      <c r="J95" s="122" t="s">
        <v>88</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'SO 100 - Komunikace'!J30</f>
        <v>0</v>
      </c>
      <c r="AH95" s="123"/>
      <c r="AI95" s="123"/>
      <c r="AJ95" s="123"/>
      <c r="AK95" s="123"/>
      <c r="AL95" s="123"/>
      <c r="AM95" s="123"/>
      <c r="AN95" s="124">
        <f>SUM(AG95,AT95)</f>
        <v>0</v>
      </c>
      <c r="AO95" s="123"/>
      <c r="AP95" s="123"/>
      <c r="AQ95" s="125" t="s">
        <v>89</v>
      </c>
      <c r="AR95" s="126"/>
      <c r="AS95" s="127">
        <v>0</v>
      </c>
      <c r="AT95" s="128">
        <f>ROUND(SUM(AV95:AW95),2)</f>
        <v>0</v>
      </c>
      <c r="AU95" s="129">
        <f>'SO 100 - Komunikace'!P123</f>
        <v>0</v>
      </c>
      <c r="AV95" s="128">
        <f>'SO 100 - Komunikace'!J33</f>
        <v>0</v>
      </c>
      <c r="AW95" s="128">
        <f>'SO 100 - Komunikace'!J34</f>
        <v>0</v>
      </c>
      <c r="AX95" s="128">
        <f>'SO 100 - Komunikace'!J35</f>
        <v>0</v>
      </c>
      <c r="AY95" s="128">
        <f>'SO 100 - Komunikace'!J36</f>
        <v>0</v>
      </c>
      <c r="AZ95" s="128">
        <f>'SO 100 - Komunikace'!F33</f>
        <v>0</v>
      </c>
      <c r="BA95" s="128">
        <f>'SO 100 - Komunikace'!F34</f>
        <v>0</v>
      </c>
      <c r="BB95" s="128">
        <f>'SO 100 - Komunikace'!F35</f>
        <v>0</v>
      </c>
      <c r="BC95" s="128">
        <f>'SO 100 - Komunikace'!F36</f>
        <v>0</v>
      </c>
      <c r="BD95" s="130">
        <f>'SO 100 - Komunikace'!F37</f>
        <v>0</v>
      </c>
      <c r="BE95" s="7"/>
      <c r="BT95" s="131" t="s">
        <v>14</v>
      </c>
      <c r="BV95" s="131" t="s">
        <v>84</v>
      </c>
      <c r="BW95" s="131" t="s">
        <v>90</v>
      </c>
      <c r="BX95" s="131" t="s">
        <v>5</v>
      </c>
      <c r="CL95" s="131" t="s">
        <v>1</v>
      </c>
      <c r="CM95" s="131" t="s">
        <v>91</v>
      </c>
    </row>
    <row r="96" s="7" customFormat="1" ht="16.5" customHeight="1">
      <c r="A96" s="7"/>
      <c r="B96" s="120"/>
      <c r="C96" s="121"/>
      <c r="D96" s="122" t="s">
        <v>92</v>
      </c>
      <c r="E96" s="122"/>
      <c r="F96" s="122"/>
      <c r="G96" s="122"/>
      <c r="H96" s="122"/>
      <c r="I96" s="123"/>
      <c r="J96" s="122" t="s">
        <v>93</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32">
        <f>ROUND(SUM(AG97:AG100),2)</f>
        <v>0</v>
      </c>
      <c r="AH96" s="123"/>
      <c r="AI96" s="123"/>
      <c r="AJ96" s="123"/>
      <c r="AK96" s="123"/>
      <c r="AL96" s="123"/>
      <c r="AM96" s="123"/>
      <c r="AN96" s="124">
        <f>SUM(AG96,AT96)</f>
        <v>0</v>
      </c>
      <c r="AO96" s="123"/>
      <c r="AP96" s="123"/>
      <c r="AQ96" s="125" t="s">
        <v>89</v>
      </c>
      <c r="AR96" s="126"/>
      <c r="AS96" s="127">
        <f>ROUND(SUM(AS97:AS100),2)</f>
        <v>0</v>
      </c>
      <c r="AT96" s="128">
        <f>ROUND(SUM(AV96:AW96),2)</f>
        <v>0</v>
      </c>
      <c r="AU96" s="129">
        <f>ROUND(SUM(AU97:AU100),5)</f>
        <v>0</v>
      </c>
      <c r="AV96" s="128">
        <f>ROUND(AZ96*L29,2)</f>
        <v>0</v>
      </c>
      <c r="AW96" s="128">
        <f>ROUND(BA96*L30,2)</f>
        <v>0</v>
      </c>
      <c r="AX96" s="128">
        <f>ROUND(BB96*L29,2)</f>
        <v>0</v>
      </c>
      <c r="AY96" s="128">
        <f>ROUND(BC96*L30,2)</f>
        <v>0</v>
      </c>
      <c r="AZ96" s="128">
        <f>ROUND(SUM(AZ97:AZ100),2)</f>
        <v>0</v>
      </c>
      <c r="BA96" s="128">
        <f>ROUND(SUM(BA97:BA100),2)</f>
        <v>0</v>
      </c>
      <c r="BB96" s="128">
        <f>ROUND(SUM(BB97:BB100),2)</f>
        <v>0</v>
      </c>
      <c r="BC96" s="128">
        <f>ROUND(SUM(BC97:BC100),2)</f>
        <v>0</v>
      </c>
      <c r="BD96" s="130">
        <f>ROUND(SUM(BD97:BD100),2)</f>
        <v>0</v>
      </c>
      <c r="BE96" s="7"/>
      <c r="BS96" s="131" t="s">
        <v>81</v>
      </c>
      <c r="BT96" s="131" t="s">
        <v>14</v>
      </c>
      <c r="BU96" s="131" t="s">
        <v>83</v>
      </c>
      <c r="BV96" s="131" t="s">
        <v>84</v>
      </c>
      <c r="BW96" s="131" t="s">
        <v>94</v>
      </c>
      <c r="BX96" s="131" t="s">
        <v>5</v>
      </c>
      <c r="CL96" s="131" t="s">
        <v>1</v>
      </c>
      <c r="CM96" s="131" t="s">
        <v>91</v>
      </c>
    </row>
    <row r="97" s="4" customFormat="1" ht="23.25" customHeight="1">
      <c r="A97" s="119" t="s">
        <v>86</v>
      </c>
      <c r="B97" s="70"/>
      <c r="C97" s="133"/>
      <c r="D97" s="133"/>
      <c r="E97" s="134" t="s">
        <v>95</v>
      </c>
      <c r="F97" s="134"/>
      <c r="G97" s="134"/>
      <c r="H97" s="134"/>
      <c r="I97" s="134"/>
      <c r="J97" s="133"/>
      <c r="K97" s="134" t="s">
        <v>96</v>
      </c>
      <c r="L97" s="134"/>
      <c r="M97" s="134"/>
      <c r="N97" s="134"/>
      <c r="O97" s="134"/>
      <c r="P97" s="134"/>
      <c r="Q97" s="134"/>
      <c r="R97" s="134"/>
      <c r="S97" s="134"/>
      <c r="T97" s="134"/>
      <c r="U97" s="134"/>
      <c r="V97" s="134"/>
      <c r="W97" s="134"/>
      <c r="X97" s="134"/>
      <c r="Y97" s="134"/>
      <c r="Z97" s="134"/>
      <c r="AA97" s="134"/>
      <c r="AB97" s="134"/>
      <c r="AC97" s="134"/>
      <c r="AD97" s="134"/>
      <c r="AE97" s="134"/>
      <c r="AF97" s="134"/>
      <c r="AG97" s="135">
        <f>'SO 200.1 - Opěrná zeď č. 1'!J32</f>
        <v>0</v>
      </c>
      <c r="AH97" s="133"/>
      <c r="AI97" s="133"/>
      <c r="AJ97" s="133"/>
      <c r="AK97" s="133"/>
      <c r="AL97" s="133"/>
      <c r="AM97" s="133"/>
      <c r="AN97" s="135">
        <f>SUM(AG97,AT97)</f>
        <v>0</v>
      </c>
      <c r="AO97" s="133"/>
      <c r="AP97" s="133"/>
      <c r="AQ97" s="136" t="s">
        <v>97</v>
      </c>
      <c r="AR97" s="72"/>
      <c r="AS97" s="137">
        <v>0</v>
      </c>
      <c r="AT97" s="138">
        <f>ROUND(SUM(AV97:AW97),2)</f>
        <v>0</v>
      </c>
      <c r="AU97" s="139">
        <f>'SO 200.1 - Opěrná zeď č. 1'!P133</f>
        <v>0</v>
      </c>
      <c r="AV97" s="138">
        <f>'SO 200.1 - Opěrná zeď č. 1'!J35</f>
        <v>0</v>
      </c>
      <c r="AW97" s="138">
        <f>'SO 200.1 - Opěrná zeď č. 1'!J36</f>
        <v>0</v>
      </c>
      <c r="AX97" s="138">
        <f>'SO 200.1 - Opěrná zeď č. 1'!J37</f>
        <v>0</v>
      </c>
      <c r="AY97" s="138">
        <f>'SO 200.1 - Opěrná zeď č. 1'!J38</f>
        <v>0</v>
      </c>
      <c r="AZ97" s="138">
        <f>'SO 200.1 - Opěrná zeď č. 1'!F35</f>
        <v>0</v>
      </c>
      <c r="BA97" s="138">
        <f>'SO 200.1 - Opěrná zeď č. 1'!F36</f>
        <v>0</v>
      </c>
      <c r="BB97" s="138">
        <f>'SO 200.1 - Opěrná zeď č. 1'!F37</f>
        <v>0</v>
      </c>
      <c r="BC97" s="138">
        <f>'SO 200.1 - Opěrná zeď č. 1'!F38</f>
        <v>0</v>
      </c>
      <c r="BD97" s="140">
        <f>'SO 200.1 - Opěrná zeď č. 1'!F39</f>
        <v>0</v>
      </c>
      <c r="BE97" s="4"/>
      <c r="BT97" s="141" t="s">
        <v>91</v>
      </c>
      <c r="BV97" s="141" t="s">
        <v>84</v>
      </c>
      <c r="BW97" s="141" t="s">
        <v>98</v>
      </c>
      <c r="BX97" s="141" t="s">
        <v>94</v>
      </c>
      <c r="CL97" s="141" t="s">
        <v>1</v>
      </c>
    </row>
    <row r="98" s="4" customFormat="1" ht="23.25" customHeight="1">
      <c r="A98" s="119" t="s">
        <v>86</v>
      </c>
      <c r="B98" s="70"/>
      <c r="C98" s="133"/>
      <c r="D98" s="133"/>
      <c r="E98" s="134" t="s">
        <v>99</v>
      </c>
      <c r="F98" s="134"/>
      <c r="G98" s="134"/>
      <c r="H98" s="134"/>
      <c r="I98" s="134"/>
      <c r="J98" s="133"/>
      <c r="K98" s="134" t="s">
        <v>100</v>
      </c>
      <c r="L98" s="134"/>
      <c r="M98" s="134"/>
      <c r="N98" s="134"/>
      <c r="O98" s="134"/>
      <c r="P98" s="134"/>
      <c r="Q98" s="134"/>
      <c r="R98" s="134"/>
      <c r="S98" s="134"/>
      <c r="T98" s="134"/>
      <c r="U98" s="134"/>
      <c r="V98" s="134"/>
      <c r="W98" s="134"/>
      <c r="X98" s="134"/>
      <c r="Y98" s="134"/>
      <c r="Z98" s="134"/>
      <c r="AA98" s="134"/>
      <c r="AB98" s="134"/>
      <c r="AC98" s="134"/>
      <c r="AD98" s="134"/>
      <c r="AE98" s="134"/>
      <c r="AF98" s="134"/>
      <c r="AG98" s="135">
        <f>'SO 200.2 - Opěrná zeď č. 2'!J32</f>
        <v>0</v>
      </c>
      <c r="AH98" s="133"/>
      <c r="AI98" s="133"/>
      <c r="AJ98" s="133"/>
      <c r="AK98" s="133"/>
      <c r="AL98" s="133"/>
      <c r="AM98" s="133"/>
      <c r="AN98" s="135">
        <f>SUM(AG98,AT98)</f>
        <v>0</v>
      </c>
      <c r="AO98" s="133"/>
      <c r="AP98" s="133"/>
      <c r="AQ98" s="136" t="s">
        <v>97</v>
      </c>
      <c r="AR98" s="72"/>
      <c r="AS98" s="137">
        <v>0</v>
      </c>
      <c r="AT98" s="138">
        <f>ROUND(SUM(AV98:AW98),2)</f>
        <v>0</v>
      </c>
      <c r="AU98" s="139">
        <f>'SO 200.2 - Opěrná zeď č. 2'!P133</f>
        <v>0</v>
      </c>
      <c r="AV98" s="138">
        <f>'SO 200.2 - Opěrná zeď č. 2'!J35</f>
        <v>0</v>
      </c>
      <c r="AW98" s="138">
        <f>'SO 200.2 - Opěrná zeď č. 2'!J36</f>
        <v>0</v>
      </c>
      <c r="AX98" s="138">
        <f>'SO 200.2 - Opěrná zeď č. 2'!J37</f>
        <v>0</v>
      </c>
      <c r="AY98" s="138">
        <f>'SO 200.2 - Opěrná zeď č. 2'!J38</f>
        <v>0</v>
      </c>
      <c r="AZ98" s="138">
        <f>'SO 200.2 - Opěrná zeď č. 2'!F35</f>
        <v>0</v>
      </c>
      <c r="BA98" s="138">
        <f>'SO 200.2 - Opěrná zeď č. 2'!F36</f>
        <v>0</v>
      </c>
      <c r="BB98" s="138">
        <f>'SO 200.2 - Opěrná zeď č. 2'!F37</f>
        <v>0</v>
      </c>
      <c r="BC98" s="138">
        <f>'SO 200.2 - Opěrná zeď č. 2'!F38</f>
        <v>0</v>
      </c>
      <c r="BD98" s="140">
        <f>'SO 200.2 - Opěrná zeď č. 2'!F39</f>
        <v>0</v>
      </c>
      <c r="BE98" s="4"/>
      <c r="BT98" s="141" t="s">
        <v>91</v>
      </c>
      <c r="BV98" s="141" t="s">
        <v>84</v>
      </c>
      <c r="BW98" s="141" t="s">
        <v>101</v>
      </c>
      <c r="BX98" s="141" t="s">
        <v>94</v>
      </c>
      <c r="CL98" s="141" t="s">
        <v>1</v>
      </c>
    </row>
    <row r="99" s="4" customFormat="1" ht="23.25" customHeight="1">
      <c r="A99" s="119" t="s">
        <v>86</v>
      </c>
      <c r="B99" s="70"/>
      <c r="C99" s="133"/>
      <c r="D99" s="133"/>
      <c r="E99" s="134" t="s">
        <v>102</v>
      </c>
      <c r="F99" s="134"/>
      <c r="G99" s="134"/>
      <c r="H99" s="134"/>
      <c r="I99" s="134"/>
      <c r="J99" s="133"/>
      <c r="K99" s="134" t="s">
        <v>103</v>
      </c>
      <c r="L99" s="134"/>
      <c r="M99" s="134"/>
      <c r="N99" s="134"/>
      <c r="O99" s="134"/>
      <c r="P99" s="134"/>
      <c r="Q99" s="134"/>
      <c r="R99" s="134"/>
      <c r="S99" s="134"/>
      <c r="T99" s="134"/>
      <c r="U99" s="134"/>
      <c r="V99" s="134"/>
      <c r="W99" s="134"/>
      <c r="X99" s="134"/>
      <c r="Y99" s="134"/>
      <c r="Z99" s="134"/>
      <c r="AA99" s="134"/>
      <c r="AB99" s="134"/>
      <c r="AC99" s="134"/>
      <c r="AD99" s="134"/>
      <c r="AE99" s="134"/>
      <c r="AF99" s="134"/>
      <c r="AG99" s="135">
        <f>'SO 200.3 - Opěrná zeď č. 3'!J32</f>
        <v>0</v>
      </c>
      <c r="AH99" s="133"/>
      <c r="AI99" s="133"/>
      <c r="AJ99" s="133"/>
      <c r="AK99" s="133"/>
      <c r="AL99" s="133"/>
      <c r="AM99" s="133"/>
      <c r="AN99" s="135">
        <f>SUM(AG99,AT99)</f>
        <v>0</v>
      </c>
      <c r="AO99" s="133"/>
      <c r="AP99" s="133"/>
      <c r="AQ99" s="136" t="s">
        <v>97</v>
      </c>
      <c r="AR99" s="72"/>
      <c r="AS99" s="137">
        <v>0</v>
      </c>
      <c r="AT99" s="138">
        <f>ROUND(SUM(AV99:AW99),2)</f>
        <v>0</v>
      </c>
      <c r="AU99" s="139">
        <f>'SO 200.3 - Opěrná zeď č. 3'!P133</f>
        <v>0</v>
      </c>
      <c r="AV99" s="138">
        <f>'SO 200.3 - Opěrná zeď č. 3'!J35</f>
        <v>0</v>
      </c>
      <c r="AW99" s="138">
        <f>'SO 200.3 - Opěrná zeď č. 3'!J36</f>
        <v>0</v>
      </c>
      <c r="AX99" s="138">
        <f>'SO 200.3 - Opěrná zeď č. 3'!J37</f>
        <v>0</v>
      </c>
      <c r="AY99" s="138">
        <f>'SO 200.3 - Opěrná zeď č. 3'!J38</f>
        <v>0</v>
      </c>
      <c r="AZ99" s="138">
        <f>'SO 200.3 - Opěrná zeď č. 3'!F35</f>
        <v>0</v>
      </c>
      <c r="BA99" s="138">
        <f>'SO 200.3 - Opěrná zeď č. 3'!F36</f>
        <v>0</v>
      </c>
      <c r="BB99" s="138">
        <f>'SO 200.3 - Opěrná zeď č. 3'!F37</f>
        <v>0</v>
      </c>
      <c r="BC99" s="138">
        <f>'SO 200.3 - Opěrná zeď č. 3'!F38</f>
        <v>0</v>
      </c>
      <c r="BD99" s="140">
        <f>'SO 200.3 - Opěrná zeď č. 3'!F39</f>
        <v>0</v>
      </c>
      <c r="BE99" s="4"/>
      <c r="BT99" s="141" t="s">
        <v>91</v>
      </c>
      <c r="BV99" s="141" t="s">
        <v>84</v>
      </c>
      <c r="BW99" s="141" t="s">
        <v>104</v>
      </c>
      <c r="BX99" s="141" t="s">
        <v>94</v>
      </c>
      <c r="CL99" s="141" t="s">
        <v>1</v>
      </c>
    </row>
    <row r="100" s="4" customFormat="1" ht="23.25" customHeight="1">
      <c r="A100" s="119" t="s">
        <v>86</v>
      </c>
      <c r="B100" s="70"/>
      <c r="C100" s="133"/>
      <c r="D100" s="133"/>
      <c r="E100" s="134" t="s">
        <v>105</v>
      </c>
      <c r="F100" s="134"/>
      <c r="G100" s="134"/>
      <c r="H100" s="134"/>
      <c r="I100" s="134"/>
      <c r="J100" s="133"/>
      <c r="K100" s="134" t="s">
        <v>106</v>
      </c>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5">
        <f>'SO 200.4 - Ochranná zeď r...'!J32</f>
        <v>0</v>
      </c>
      <c r="AH100" s="133"/>
      <c r="AI100" s="133"/>
      <c r="AJ100" s="133"/>
      <c r="AK100" s="133"/>
      <c r="AL100" s="133"/>
      <c r="AM100" s="133"/>
      <c r="AN100" s="135">
        <f>SUM(AG100,AT100)</f>
        <v>0</v>
      </c>
      <c r="AO100" s="133"/>
      <c r="AP100" s="133"/>
      <c r="AQ100" s="136" t="s">
        <v>97</v>
      </c>
      <c r="AR100" s="72"/>
      <c r="AS100" s="137">
        <v>0</v>
      </c>
      <c r="AT100" s="138">
        <f>ROUND(SUM(AV100:AW100),2)</f>
        <v>0</v>
      </c>
      <c r="AU100" s="139">
        <f>'SO 200.4 - Ochranná zeď r...'!P130</f>
        <v>0</v>
      </c>
      <c r="AV100" s="138">
        <f>'SO 200.4 - Ochranná zeď r...'!J35</f>
        <v>0</v>
      </c>
      <c r="AW100" s="138">
        <f>'SO 200.4 - Ochranná zeď r...'!J36</f>
        <v>0</v>
      </c>
      <c r="AX100" s="138">
        <f>'SO 200.4 - Ochranná zeď r...'!J37</f>
        <v>0</v>
      </c>
      <c r="AY100" s="138">
        <f>'SO 200.4 - Ochranná zeď r...'!J38</f>
        <v>0</v>
      </c>
      <c r="AZ100" s="138">
        <f>'SO 200.4 - Ochranná zeď r...'!F35</f>
        <v>0</v>
      </c>
      <c r="BA100" s="138">
        <f>'SO 200.4 - Ochranná zeď r...'!F36</f>
        <v>0</v>
      </c>
      <c r="BB100" s="138">
        <f>'SO 200.4 - Ochranná zeď r...'!F37</f>
        <v>0</v>
      </c>
      <c r="BC100" s="138">
        <f>'SO 200.4 - Ochranná zeď r...'!F38</f>
        <v>0</v>
      </c>
      <c r="BD100" s="140">
        <f>'SO 200.4 - Ochranná zeď r...'!F39</f>
        <v>0</v>
      </c>
      <c r="BE100" s="4"/>
      <c r="BT100" s="141" t="s">
        <v>91</v>
      </c>
      <c r="BV100" s="141" t="s">
        <v>84</v>
      </c>
      <c r="BW100" s="141" t="s">
        <v>107</v>
      </c>
      <c r="BX100" s="141" t="s">
        <v>94</v>
      </c>
      <c r="CL100" s="141" t="s">
        <v>1</v>
      </c>
    </row>
    <row r="101" s="7" customFormat="1" ht="16.5" customHeight="1">
      <c r="A101" s="7"/>
      <c r="B101" s="120"/>
      <c r="C101" s="121"/>
      <c r="D101" s="122" t="s">
        <v>108</v>
      </c>
      <c r="E101" s="122"/>
      <c r="F101" s="122"/>
      <c r="G101" s="122"/>
      <c r="H101" s="122"/>
      <c r="I101" s="123"/>
      <c r="J101" s="122" t="s">
        <v>109</v>
      </c>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32">
        <f>ROUND(AG102+AG105+AG108,2)</f>
        <v>0</v>
      </c>
      <c r="AH101" s="123"/>
      <c r="AI101" s="123"/>
      <c r="AJ101" s="123"/>
      <c r="AK101" s="123"/>
      <c r="AL101" s="123"/>
      <c r="AM101" s="123"/>
      <c r="AN101" s="124">
        <f>SUM(AG101,AT101)</f>
        <v>0</v>
      </c>
      <c r="AO101" s="123"/>
      <c r="AP101" s="123"/>
      <c r="AQ101" s="125" t="s">
        <v>89</v>
      </c>
      <c r="AR101" s="126"/>
      <c r="AS101" s="127">
        <f>ROUND(AS102+AS105+AS108,2)</f>
        <v>0</v>
      </c>
      <c r="AT101" s="128">
        <f>ROUND(SUM(AV101:AW101),2)</f>
        <v>0</v>
      </c>
      <c r="AU101" s="129">
        <f>ROUND(AU102+AU105+AU108,5)</f>
        <v>0</v>
      </c>
      <c r="AV101" s="128">
        <f>ROUND(AZ101*L29,2)</f>
        <v>0</v>
      </c>
      <c r="AW101" s="128">
        <f>ROUND(BA101*L30,2)</f>
        <v>0</v>
      </c>
      <c r="AX101" s="128">
        <f>ROUND(BB101*L29,2)</f>
        <v>0</v>
      </c>
      <c r="AY101" s="128">
        <f>ROUND(BC101*L30,2)</f>
        <v>0</v>
      </c>
      <c r="AZ101" s="128">
        <f>ROUND(AZ102+AZ105+AZ108,2)</f>
        <v>0</v>
      </c>
      <c r="BA101" s="128">
        <f>ROUND(BA102+BA105+BA108,2)</f>
        <v>0</v>
      </c>
      <c r="BB101" s="128">
        <f>ROUND(BB102+BB105+BB108,2)</f>
        <v>0</v>
      </c>
      <c r="BC101" s="128">
        <f>ROUND(BC102+BC105+BC108,2)</f>
        <v>0</v>
      </c>
      <c r="BD101" s="130">
        <f>ROUND(BD102+BD105+BD108,2)</f>
        <v>0</v>
      </c>
      <c r="BE101" s="7"/>
      <c r="BS101" s="131" t="s">
        <v>81</v>
      </c>
      <c r="BT101" s="131" t="s">
        <v>14</v>
      </c>
      <c r="BU101" s="131" t="s">
        <v>83</v>
      </c>
      <c r="BV101" s="131" t="s">
        <v>84</v>
      </c>
      <c r="BW101" s="131" t="s">
        <v>110</v>
      </c>
      <c r="BX101" s="131" t="s">
        <v>5</v>
      </c>
      <c r="CL101" s="131" t="s">
        <v>1</v>
      </c>
      <c r="CM101" s="131" t="s">
        <v>91</v>
      </c>
    </row>
    <row r="102" s="4" customFormat="1" ht="23.25" customHeight="1">
      <c r="A102" s="4"/>
      <c r="B102" s="70"/>
      <c r="C102" s="133"/>
      <c r="D102" s="133"/>
      <c r="E102" s="134" t="s">
        <v>111</v>
      </c>
      <c r="F102" s="134"/>
      <c r="G102" s="134"/>
      <c r="H102" s="134"/>
      <c r="I102" s="134"/>
      <c r="J102" s="133"/>
      <c r="K102" s="134" t="s">
        <v>112</v>
      </c>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42">
        <f>ROUND(SUM(AG103:AG104),2)</f>
        <v>0</v>
      </c>
      <c r="AH102" s="133"/>
      <c r="AI102" s="133"/>
      <c r="AJ102" s="133"/>
      <c r="AK102" s="133"/>
      <c r="AL102" s="133"/>
      <c r="AM102" s="133"/>
      <c r="AN102" s="135">
        <f>SUM(AG102,AT102)</f>
        <v>0</v>
      </c>
      <c r="AO102" s="133"/>
      <c r="AP102" s="133"/>
      <c r="AQ102" s="136" t="s">
        <v>97</v>
      </c>
      <c r="AR102" s="72"/>
      <c r="AS102" s="137">
        <f>ROUND(SUM(AS103:AS104),2)</f>
        <v>0</v>
      </c>
      <c r="AT102" s="138">
        <f>ROUND(SUM(AV102:AW102),2)</f>
        <v>0</v>
      </c>
      <c r="AU102" s="139">
        <f>ROUND(SUM(AU103:AU104),5)</f>
        <v>0</v>
      </c>
      <c r="AV102" s="138">
        <f>ROUND(AZ102*L29,2)</f>
        <v>0</v>
      </c>
      <c r="AW102" s="138">
        <f>ROUND(BA102*L30,2)</f>
        <v>0</v>
      </c>
      <c r="AX102" s="138">
        <f>ROUND(BB102*L29,2)</f>
        <v>0</v>
      </c>
      <c r="AY102" s="138">
        <f>ROUND(BC102*L30,2)</f>
        <v>0</v>
      </c>
      <c r="AZ102" s="138">
        <f>ROUND(SUM(AZ103:AZ104),2)</f>
        <v>0</v>
      </c>
      <c r="BA102" s="138">
        <f>ROUND(SUM(BA103:BA104),2)</f>
        <v>0</v>
      </c>
      <c r="BB102" s="138">
        <f>ROUND(SUM(BB103:BB104),2)</f>
        <v>0</v>
      </c>
      <c r="BC102" s="138">
        <f>ROUND(SUM(BC103:BC104),2)</f>
        <v>0</v>
      </c>
      <c r="BD102" s="140">
        <f>ROUND(SUM(BD103:BD104),2)</f>
        <v>0</v>
      </c>
      <c r="BE102" s="4"/>
      <c r="BS102" s="141" t="s">
        <v>81</v>
      </c>
      <c r="BT102" s="141" t="s">
        <v>91</v>
      </c>
      <c r="BU102" s="141" t="s">
        <v>83</v>
      </c>
      <c r="BV102" s="141" t="s">
        <v>84</v>
      </c>
      <c r="BW102" s="141" t="s">
        <v>113</v>
      </c>
      <c r="BX102" s="141" t="s">
        <v>110</v>
      </c>
      <c r="CL102" s="141" t="s">
        <v>1</v>
      </c>
    </row>
    <row r="103" s="4" customFormat="1" ht="23.25" customHeight="1">
      <c r="A103" s="119" t="s">
        <v>86</v>
      </c>
      <c r="B103" s="70"/>
      <c r="C103" s="133"/>
      <c r="D103" s="133"/>
      <c r="E103" s="133"/>
      <c r="F103" s="134" t="s">
        <v>114</v>
      </c>
      <c r="G103" s="134"/>
      <c r="H103" s="134"/>
      <c r="I103" s="134"/>
      <c r="J103" s="134"/>
      <c r="K103" s="133"/>
      <c r="L103" s="134" t="s">
        <v>109</v>
      </c>
      <c r="M103" s="134"/>
      <c r="N103" s="134"/>
      <c r="O103" s="134"/>
      <c r="P103" s="134"/>
      <c r="Q103" s="134"/>
      <c r="R103" s="134"/>
      <c r="S103" s="134"/>
      <c r="T103" s="134"/>
      <c r="U103" s="134"/>
      <c r="V103" s="134"/>
      <c r="W103" s="134"/>
      <c r="X103" s="134"/>
      <c r="Y103" s="134"/>
      <c r="Z103" s="134"/>
      <c r="AA103" s="134"/>
      <c r="AB103" s="134"/>
      <c r="AC103" s="134"/>
      <c r="AD103" s="134"/>
      <c r="AE103" s="134"/>
      <c r="AF103" s="134"/>
      <c r="AG103" s="135">
        <f>'SO 311.1 - Dešťová kanali...'!J34</f>
        <v>0</v>
      </c>
      <c r="AH103" s="133"/>
      <c r="AI103" s="133"/>
      <c r="AJ103" s="133"/>
      <c r="AK103" s="133"/>
      <c r="AL103" s="133"/>
      <c r="AM103" s="133"/>
      <c r="AN103" s="135">
        <f>SUM(AG103,AT103)</f>
        <v>0</v>
      </c>
      <c r="AO103" s="133"/>
      <c r="AP103" s="133"/>
      <c r="AQ103" s="136" t="s">
        <v>97</v>
      </c>
      <c r="AR103" s="72"/>
      <c r="AS103" s="137">
        <v>0</v>
      </c>
      <c r="AT103" s="138">
        <f>ROUND(SUM(AV103:AW103),2)</f>
        <v>0</v>
      </c>
      <c r="AU103" s="139">
        <f>'SO 311.1 - Dešťová kanali...'!P134</f>
        <v>0</v>
      </c>
      <c r="AV103" s="138">
        <f>'SO 311.1 - Dešťová kanali...'!J37</f>
        <v>0</v>
      </c>
      <c r="AW103" s="138">
        <f>'SO 311.1 - Dešťová kanali...'!J38</f>
        <v>0</v>
      </c>
      <c r="AX103" s="138">
        <f>'SO 311.1 - Dešťová kanali...'!J39</f>
        <v>0</v>
      </c>
      <c r="AY103" s="138">
        <f>'SO 311.1 - Dešťová kanali...'!J40</f>
        <v>0</v>
      </c>
      <c r="AZ103" s="138">
        <f>'SO 311.1 - Dešťová kanali...'!F37</f>
        <v>0</v>
      </c>
      <c r="BA103" s="138">
        <f>'SO 311.1 - Dešťová kanali...'!F38</f>
        <v>0</v>
      </c>
      <c r="BB103" s="138">
        <f>'SO 311.1 - Dešťová kanali...'!F39</f>
        <v>0</v>
      </c>
      <c r="BC103" s="138">
        <f>'SO 311.1 - Dešťová kanali...'!F40</f>
        <v>0</v>
      </c>
      <c r="BD103" s="140">
        <f>'SO 311.1 - Dešťová kanali...'!F41</f>
        <v>0</v>
      </c>
      <c r="BE103" s="4"/>
      <c r="BT103" s="141" t="s">
        <v>115</v>
      </c>
      <c r="BV103" s="141" t="s">
        <v>84</v>
      </c>
      <c r="BW103" s="141" t="s">
        <v>116</v>
      </c>
      <c r="BX103" s="141" t="s">
        <v>113</v>
      </c>
      <c r="CL103" s="141" t="s">
        <v>1</v>
      </c>
    </row>
    <row r="104" s="4" customFormat="1" ht="23.25" customHeight="1">
      <c r="A104" s="119" t="s">
        <v>86</v>
      </c>
      <c r="B104" s="70"/>
      <c r="C104" s="133"/>
      <c r="D104" s="133"/>
      <c r="E104" s="133"/>
      <c r="F104" s="134" t="s">
        <v>117</v>
      </c>
      <c r="G104" s="134"/>
      <c r="H104" s="134"/>
      <c r="I104" s="134"/>
      <c r="J104" s="134"/>
      <c r="K104" s="133"/>
      <c r="L104" s="134" t="s">
        <v>118</v>
      </c>
      <c r="M104" s="134"/>
      <c r="N104" s="134"/>
      <c r="O104" s="134"/>
      <c r="P104" s="134"/>
      <c r="Q104" s="134"/>
      <c r="R104" s="134"/>
      <c r="S104" s="134"/>
      <c r="T104" s="134"/>
      <c r="U104" s="134"/>
      <c r="V104" s="134"/>
      <c r="W104" s="134"/>
      <c r="X104" s="134"/>
      <c r="Y104" s="134"/>
      <c r="Z104" s="134"/>
      <c r="AA104" s="134"/>
      <c r="AB104" s="134"/>
      <c r="AC104" s="134"/>
      <c r="AD104" s="134"/>
      <c r="AE104" s="134"/>
      <c r="AF104" s="134"/>
      <c r="AG104" s="135">
        <f>'SO 311.2 - Nové přípojky ...'!J34</f>
        <v>0</v>
      </c>
      <c r="AH104" s="133"/>
      <c r="AI104" s="133"/>
      <c r="AJ104" s="133"/>
      <c r="AK104" s="133"/>
      <c r="AL104" s="133"/>
      <c r="AM104" s="133"/>
      <c r="AN104" s="135">
        <f>SUM(AG104,AT104)</f>
        <v>0</v>
      </c>
      <c r="AO104" s="133"/>
      <c r="AP104" s="133"/>
      <c r="AQ104" s="136" t="s">
        <v>97</v>
      </c>
      <c r="AR104" s="72"/>
      <c r="AS104" s="137">
        <v>0</v>
      </c>
      <c r="AT104" s="138">
        <f>ROUND(SUM(AV104:AW104),2)</f>
        <v>0</v>
      </c>
      <c r="AU104" s="139">
        <f>'SO 311.2 - Nové přípojky ...'!P133</f>
        <v>0</v>
      </c>
      <c r="AV104" s="138">
        <f>'SO 311.2 - Nové přípojky ...'!J37</f>
        <v>0</v>
      </c>
      <c r="AW104" s="138">
        <f>'SO 311.2 - Nové přípojky ...'!J38</f>
        <v>0</v>
      </c>
      <c r="AX104" s="138">
        <f>'SO 311.2 - Nové přípojky ...'!J39</f>
        <v>0</v>
      </c>
      <c r="AY104" s="138">
        <f>'SO 311.2 - Nové přípojky ...'!J40</f>
        <v>0</v>
      </c>
      <c r="AZ104" s="138">
        <f>'SO 311.2 - Nové přípojky ...'!F37</f>
        <v>0</v>
      </c>
      <c r="BA104" s="138">
        <f>'SO 311.2 - Nové přípojky ...'!F38</f>
        <v>0</v>
      </c>
      <c r="BB104" s="138">
        <f>'SO 311.2 - Nové přípojky ...'!F39</f>
        <v>0</v>
      </c>
      <c r="BC104" s="138">
        <f>'SO 311.2 - Nové přípojky ...'!F40</f>
        <v>0</v>
      </c>
      <c r="BD104" s="140">
        <f>'SO 311.2 - Nové přípojky ...'!F41</f>
        <v>0</v>
      </c>
      <c r="BE104" s="4"/>
      <c r="BT104" s="141" t="s">
        <v>115</v>
      </c>
      <c r="BV104" s="141" t="s">
        <v>84</v>
      </c>
      <c r="BW104" s="141" t="s">
        <v>119</v>
      </c>
      <c r="BX104" s="141" t="s">
        <v>113</v>
      </c>
      <c r="CL104" s="141" t="s">
        <v>1</v>
      </c>
    </row>
    <row r="105" s="4" customFormat="1" ht="23.25" customHeight="1">
      <c r="A105" s="4"/>
      <c r="B105" s="70"/>
      <c r="C105" s="133"/>
      <c r="D105" s="133"/>
      <c r="E105" s="134" t="s">
        <v>120</v>
      </c>
      <c r="F105" s="134"/>
      <c r="G105" s="134"/>
      <c r="H105" s="134"/>
      <c r="I105" s="134"/>
      <c r="J105" s="133"/>
      <c r="K105" s="134" t="s">
        <v>121</v>
      </c>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42">
        <f>ROUND(SUM(AG106:AG107),2)</f>
        <v>0</v>
      </c>
      <c r="AH105" s="133"/>
      <c r="AI105" s="133"/>
      <c r="AJ105" s="133"/>
      <c r="AK105" s="133"/>
      <c r="AL105" s="133"/>
      <c r="AM105" s="133"/>
      <c r="AN105" s="135">
        <f>SUM(AG105,AT105)</f>
        <v>0</v>
      </c>
      <c r="AO105" s="133"/>
      <c r="AP105" s="133"/>
      <c r="AQ105" s="136" t="s">
        <v>97</v>
      </c>
      <c r="AR105" s="72"/>
      <c r="AS105" s="137">
        <f>ROUND(SUM(AS106:AS107),2)</f>
        <v>0</v>
      </c>
      <c r="AT105" s="138">
        <f>ROUND(SUM(AV105:AW105),2)</f>
        <v>0</v>
      </c>
      <c r="AU105" s="139">
        <f>ROUND(SUM(AU106:AU107),5)</f>
        <v>0</v>
      </c>
      <c r="AV105" s="138">
        <f>ROUND(AZ105*L29,2)</f>
        <v>0</v>
      </c>
      <c r="AW105" s="138">
        <f>ROUND(BA105*L30,2)</f>
        <v>0</v>
      </c>
      <c r="AX105" s="138">
        <f>ROUND(BB105*L29,2)</f>
        <v>0</v>
      </c>
      <c r="AY105" s="138">
        <f>ROUND(BC105*L30,2)</f>
        <v>0</v>
      </c>
      <c r="AZ105" s="138">
        <f>ROUND(SUM(AZ106:AZ107),2)</f>
        <v>0</v>
      </c>
      <c r="BA105" s="138">
        <f>ROUND(SUM(BA106:BA107),2)</f>
        <v>0</v>
      </c>
      <c r="BB105" s="138">
        <f>ROUND(SUM(BB106:BB107),2)</f>
        <v>0</v>
      </c>
      <c r="BC105" s="138">
        <f>ROUND(SUM(BC106:BC107),2)</f>
        <v>0</v>
      </c>
      <c r="BD105" s="140">
        <f>ROUND(SUM(BD106:BD107),2)</f>
        <v>0</v>
      </c>
      <c r="BE105" s="4"/>
      <c r="BS105" s="141" t="s">
        <v>81</v>
      </c>
      <c r="BT105" s="141" t="s">
        <v>91</v>
      </c>
      <c r="BU105" s="141" t="s">
        <v>83</v>
      </c>
      <c r="BV105" s="141" t="s">
        <v>84</v>
      </c>
      <c r="BW105" s="141" t="s">
        <v>122</v>
      </c>
      <c r="BX105" s="141" t="s">
        <v>110</v>
      </c>
      <c r="CL105" s="141" t="s">
        <v>1</v>
      </c>
    </row>
    <row r="106" s="4" customFormat="1" ht="23.25" customHeight="1">
      <c r="A106" s="119" t="s">
        <v>86</v>
      </c>
      <c r="B106" s="70"/>
      <c r="C106" s="133"/>
      <c r="D106" s="133"/>
      <c r="E106" s="133"/>
      <c r="F106" s="134" t="s">
        <v>123</v>
      </c>
      <c r="G106" s="134"/>
      <c r="H106" s="134"/>
      <c r="I106" s="134"/>
      <c r="J106" s="134"/>
      <c r="K106" s="133"/>
      <c r="L106" s="134" t="s">
        <v>109</v>
      </c>
      <c r="M106" s="134"/>
      <c r="N106" s="134"/>
      <c r="O106" s="134"/>
      <c r="P106" s="134"/>
      <c r="Q106" s="134"/>
      <c r="R106" s="134"/>
      <c r="S106" s="134"/>
      <c r="T106" s="134"/>
      <c r="U106" s="134"/>
      <c r="V106" s="134"/>
      <c r="W106" s="134"/>
      <c r="X106" s="134"/>
      <c r="Y106" s="134"/>
      <c r="Z106" s="134"/>
      <c r="AA106" s="134"/>
      <c r="AB106" s="134"/>
      <c r="AC106" s="134"/>
      <c r="AD106" s="134"/>
      <c r="AE106" s="134"/>
      <c r="AF106" s="134"/>
      <c r="AG106" s="135">
        <f>'SO 312.1 - Dešťová kanali...'!J34</f>
        <v>0</v>
      </c>
      <c r="AH106" s="133"/>
      <c r="AI106" s="133"/>
      <c r="AJ106" s="133"/>
      <c r="AK106" s="133"/>
      <c r="AL106" s="133"/>
      <c r="AM106" s="133"/>
      <c r="AN106" s="135">
        <f>SUM(AG106,AT106)</f>
        <v>0</v>
      </c>
      <c r="AO106" s="133"/>
      <c r="AP106" s="133"/>
      <c r="AQ106" s="136" t="s">
        <v>97</v>
      </c>
      <c r="AR106" s="72"/>
      <c r="AS106" s="137">
        <v>0</v>
      </c>
      <c r="AT106" s="138">
        <f>ROUND(SUM(AV106:AW106),2)</f>
        <v>0</v>
      </c>
      <c r="AU106" s="139">
        <f>'SO 312.1 - Dešťová kanali...'!P133</f>
        <v>0</v>
      </c>
      <c r="AV106" s="138">
        <f>'SO 312.1 - Dešťová kanali...'!J37</f>
        <v>0</v>
      </c>
      <c r="AW106" s="138">
        <f>'SO 312.1 - Dešťová kanali...'!J38</f>
        <v>0</v>
      </c>
      <c r="AX106" s="138">
        <f>'SO 312.1 - Dešťová kanali...'!J39</f>
        <v>0</v>
      </c>
      <c r="AY106" s="138">
        <f>'SO 312.1 - Dešťová kanali...'!J40</f>
        <v>0</v>
      </c>
      <c r="AZ106" s="138">
        <f>'SO 312.1 - Dešťová kanali...'!F37</f>
        <v>0</v>
      </c>
      <c r="BA106" s="138">
        <f>'SO 312.1 - Dešťová kanali...'!F38</f>
        <v>0</v>
      </c>
      <c r="BB106" s="138">
        <f>'SO 312.1 - Dešťová kanali...'!F39</f>
        <v>0</v>
      </c>
      <c r="BC106" s="138">
        <f>'SO 312.1 - Dešťová kanali...'!F40</f>
        <v>0</v>
      </c>
      <c r="BD106" s="140">
        <f>'SO 312.1 - Dešťová kanali...'!F41</f>
        <v>0</v>
      </c>
      <c r="BE106" s="4"/>
      <c r="BT106" s="141" t="s">
        <v>115</v>
      </c>
      <c r="BV106" s="141" t="s">
        <v>84</v>
      </c>
      <c r="BW106" s="141" t="s">
        <v>124</v>
      </c>
      <c r="BX106" s="141" t="s">
        <v>122</v>
      </c>
      <c r="CL106" s="141" t="s">
        <v>1</v>
      </c>
    </row>
    <row r="107" s="4" customFormat="1" ht="23.25" customHeight="1">
      <c r="A107" s="119" t="s">
        <v>86</v>
      </c>
      <c r="B107" s="70"/>
      <c r="C107" s="133"/>
      <c r="D107" s="133"/>
      <c r="E107" s="133"/>
      <c r="F107" s="134" t="s">
        <v>125</v>
      </c>
      <c r="G107" s="134"/>
      <c r="H107" s="134"/>
      <c r="I107" s="134"/>
      <c r="J107" s="134"/>
      <c r="K107" s="133"/>
      <c r="L107" s="134" t="s">
        <v>126</v>
      </c>
      <c r="M107" s="134"/>
      <c r="N107" s="134"/>
      <c r="O107" s="134"/>
      <c r="P107" s="134"/>
      <c r="Q107" s="134"/>
      <c r="R107" s="134"/>
      <c r="S107" s="134"/>
      <c r="T107" s="134"/>
      <c r="U107" s="134"/>
      <c r="V107" s="134"/>
      <c r="W107" s="134"/>
      <c r="X107" s="134"/>
      <c r="Y107" s="134"/>
      <c r="Z107" s="134"/>
      <c r="AA107" s="134"/>
      <c r="AB107" s="134"/>
      <c r="AC107" s="134"/>
      <c r="AD107" s="134"/>
      <c r="AE107" s="134"/>
      <c r="AF107" s="134"/>
      <c r="AG107" s="135">
        <f>'SO 312.2 - Nové přípojky ...'!J34</f>
        <v>0</v>
      </c>
      <c r="AH107" s="133"/>
      <c r="AI107" s="133"/>
      <c r="AJ107" s="133"/>
      <c r="AK107" s="133"/>
      <c r="AL107" s="133"/>
      <c r="AM107" s="133"/>
      <c r="AN107" s="135">
        <f>SUM(AG107,AT107)</f>
        <v>0</v>
      </c>
      <c r="AO107" s="133"/>
      <c r="AP107" s="133"/>
      <c r="AQ107" s="136" t="s">
        <v>97</v>
      </c>
      <c r="AR107" s="72"/>
      <c r="AS107" s="137">
        <v>0</v>
      </c>
      <c r="AT107" s="138">
        <f>ROUND(SUM(AV107:AW107),2)</f>
        <v>0</v>
      </c>
      <c r="AU107" s="139">
        <f>'SO 312.2 - Nové přípojky ...'!P132</f>
        <v>0</v>
      </c>
      <c r="AV107" s="138">
        <f>'SO 312.2 - Nové přípojky ...'!J37</f>
        <v>0</v>
      </c>
      <c r="AW107" s="138">
        <f>'SO 312.2 - Nové přípojky ...'!J38</f>
        <v>0</v>
      </c>
      <c r="AX107" s="138">
        <f>'SO 312.2 - Nové přípojky ...'!J39</f>
        <v>0</v>
      </c>
      <c r="AY107" s="138">
        <f>'SO 312.2 - Nové přípojky ...'!J40</f>
        <v>0</v>
      </c>
      <c r="AZ107" s="138">
        <f>'SO 312.2 - Nové přípojky ...'!F37</f>
        <v>0</v>
      </c>
      <c r="BA107" s="138">
        <f>'SO 312.2 - Nové přípojky ...'!F38</f>
        <v>0</v>
      </c>
      <c r="BB107" s="138">
        <f>'SO 312.2 - Nové přípojky ...'!F39</f>
        <v>0</v>
      </c>
      <c r="BC107" s="138">
        <f>'SO 312.2 - Nové přípojky ...'!F40</f>
        <v>0</v>
      </c>
      <c r="BD107" s="140">
        <f>'SO 312.2 - Nové přípojky ...'!F41</f>
        <v>0</v>
      </c>
      <c r="BE107" s="4"/>
      <c r="BT107" s="141" t="s">
        <v>115</v>
      </c>
      <c r="BV107" s="141" t="s">
        <v>84</v>
      </c>
      <c r="BW107" s="141" t="s">
        <v>127</v>
      </c>
      <c r="BX107" s="141" t="s">
        <v>122</v>
      </c>
      <c r="CL107" s="141" t="s">
        <v>1</v>
      </c>
    </row>
    <row r="108" s="4" customFormat="1" ht="16.5" customHeight="1">
      <c r="A108" s="119" t="s">
        <v>86</v>
      </c>
      <c r="B108" s="70"/>
      <c r="C108" s="133"/>
      <c r="D108" s="133"/>
      <c r="E108" s="134" t="s">
        <v>128</v>
      </c>
      <c r="F108" s="134"/>
      <c r="G108" s="134"/>
      <c r="H108" s="134"/>
      <c r="I108" s="134"/>
      <c r="J108" s="133"/>
      <c r="K108" s="134" t="s">
        <v>129</v>
      </c>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5">
        <f>'SO 313 - Ostatní přípojky UV'!J32</f>
        <v>0</v>
      </c>
      <c r="AH108" s="133"/>
      <c r="AI108" s="133"/>
      <c r="AJ108" s="133"/>
      <c r="AK108" s="133"/>
      <c r="AL108" s="133"/>
      <c r="AM108" s="133"/>
      <c r="AN108" s="135">
        <f>SUM(AG108,AT108)</f>
        <v>0</v>
      </c>
      <c r="AO108" s="133"/>
      <c r="AP108" s="133"/>
      <c r="AQ108" s="136" t="s">
        <v>97</v>
      </c>
      <c r="AR108" s="72"/>
      <c r="AS108" s="137">
        <v>0</v>
      </c>
      <c r="AT108" s="138">
        <f>ROUND(SUM(AV108:AW108),2)</f>
        <v>0</v>
      </c>
      <c r="AU108" s="139">
        <f>'SO 313 - Ostatní přípojky UV'!P128</f>
        <v>0</v>
      </c>
      <c r="AV108" s="138">
        <f>'SO 313 - Ostatní přípojky UV'!J35</f>
        <v>0</v>
      </c>
      <c r="AW108" s="138">
        <f>'SO 313 - Ostatní přípojky UV'!J36</f>
        <v>0</v>
      </c>
      <c r="AX108" s="138">
        <f>'SO 313 - Ostatní přípojky UV'!J37</f>
        <v>0</v>
      </c>
      <c r="AY108" s="138">
        <f>'SO 313 - Ostatní přípojky UV'!J38</f>
        <v>0</v>
      </c>
      <c r="AZ108" s="138">
        <f>'SO 313 - Ostatní přípojky UV'!F35</f>
        <v>0</v>
      </c>
      <c r="BA108" s="138">
        <f>'SO 313 - Ostatní přípojky UV'!F36</f>
        <v>0</v>
      </c>
      <c r="BB108" s="138">
        <f>'SO 313 - Ostatní přípojky UV'!F37</f>
        <v>0</v>
      </c>
      <c r="BC108" s="138">
        <f>'SO 313 - Ostatní přípojky UV'!F38</f>
        <v>0</v>
      </c>
      <c r="BD108" s="140">
        <f>'SO 313 - Ostatní přípojky UV'!F39</f>
        <v>0</v>
      </c>
      <c r="BE108" s="4"/>
      <c r="BT108" s="141" t="s">
        <v>91</v>
      </c>
      <c r="BV108" s="141" t="s">
        <v>84</v>
      </c>
      <c r="BW108" s="141" t="s">
        <v>130</v>
      </c>
      <c r="BX108" s="141" t="s">
        <v>110</v>
      </c>
      <c r="CL108" s="141" t="s">
        <v>1</v>
      </c>
    </row>
    <row r="109" s="7" customFormat="1" ht="16.5" customHeight="1">
      <c r="A109" s="119" t="s">
        <v>86</v>
      </c>
      <c r="B109" s="120"/>
      <c r="C109" s="121"/>
      <c r="D109" s="122" t="s">
        <v>131</v>
      </c>
      <c r="E109" s="122"/>
      <c r="F109" s="122"/>
      <c r="G109" s="122"/>
      <c r="H109" s="122"/>
      <c r="I109" s="123"/>
      <c r="J109" s="122" t="s">
        <v>132</v>
      </c>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4">
        <f>'SO 410 - Přeložky PRE'!J30</f>
        <v>0</v>
      </c>
      <c r="AH109" s="123"/>
      <c r="AI109" s="123"/>
      <c r="AJ109" s="123"/>
      <c r="AK109" s="123"/>
      <c r="AL109" s="123"/>
      <c r="AM109" s="123"/>
      <c r="AN109" s="124">
        <f>SUM(AG109,AT109)</f>
        <v>0</v>
      </c>
      <c r="AO109" s="123"/>
      <c r="AP109" s="123"/>
      <c r="AQ109" s="125" t="s">
        <v>89</v>
      </c>
      <c r="AR109" s="126"/>
      <c r="AS109" s="127">
        <v>0</v>
      </c>
      <c r="AT109" s="128">
        <f>ROUND(SUM(AV109:AW109),2)</f>
        <v>0</v>
      </c>
      <c r="AU109" s="129">
        <f>'SO 410 - Přeložky PRE'!P124</f>
        <v>0</v>
      </c>
      <c r="AV109" s="128">
        <f>'SO 410 - Přeložky PRE'!J33</f>
        <v>0</v>
      </c>
      <c r="AW109" s="128">
        <f>'SO 410 - Přeložky PRE'!J34</f>
        <v>0</v>
      </c>
      <c r="AX109" s="128">
        <f>'SO 410 - Přeložky PRE'!J35</f>
        <v>0</v>
      </c>
      <c r="AY109" s="128">
        <f>'SO 410 - Přeložky PRE'!J36</f>
        <v>0</v>
      </c>
      <c r="AZ109" s="128">
        <f>'SO 410 - Přeložky PRE'!F33</f>
        <v>0</v>
      </c>
      <c r="BA109" s="128">
        <f>'SO 410 - Přeložky PRE'!F34</f>
        <v>0</v>
      </c>
      <c r="BB109" s="128">
        <f>'SO 410 - Přeložky PRE'!F35</f>
        <v>0</v>
      </c>
      <c r="BC109" s="128">
        <f>'SO 410 - Přeložky PRE'!F36</f>
        <v>0</v>
      </c>
      <c r="BD109" s="130">
        <f>'SO 410 - Přeložky PRE'!F37</f>
        <v>0</v>
      </c>
      <c r="BE109" s="7"/>
      <c r="BT109" s="131" t="s">
        <v>14</v>
      </c>
      <c r="BV109" s="131" t="s">
        <v>84</v>
      </c>
      <c r="BW109" s="131" t="s">
        <v>133</v>
      </c>
      <c r="BX109" s="131" t="s">
        <v>5</v>
      </c>
      <c r="CL109" s="131" t="s">
        <v>1</v>
      </c>
      <c r="CM109" s="131" t="s">
        <v>91</v>
      </c>
    </row>
    <row r="110" s="7" customFormat="1" ht="16.5" customHeight="1">
      <c r="A110" s="119" t="s">
        <v>86</v>
      </c>
      <c r="B110" s="120"/>
      <c r="C110" s="121"/>
      <c r="D110" s="122" t="s">
        <v>134</v>
      </c>
      <c r="E110" s="122"/>
      <c r="F110" s="122"/>
      <c r="G110" s="122"/>
      <c r="H110" s="122"/>
      <c r="I110" s="123"/>
      <c r="J110" s="122" t="s">
        <v>135</v>
      </c>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4">
        <f>'SO 420 - Přeložky VO'!J30</f>
        <v>0</v>
      </c>
      <c r="AH110" s="123"/>
      <c r="AI110" s="123"/>
      <c r="AJ110" s="123"/>
      <c r="AK110" s="123"/>
      <c r="AL110" s="123"/>
      <c r="AM110" s="123"/>
      <c r="AN110" s="124">
        <f>SUM(AG110,AT110)</f>
        <v>0</v>
      </c>
      <c r="AO110" s="123"/>
      <c r="AP110" s="123"/>
      <c r="AQ110" s="125" t="s">
        <v>89</v>
      </c>
      <c r="AR110" s="126"/>
      <c r="AS110" s="127">
        <v>0</v>
      </c>
      <c r="AT110" s="128">
        <f>ROUND(SUM(AV110:AW110),2)</f>
        <v>0</v>
      </c>
      <c r="AU110" s="129">
        <f>'SO 420 - Přeložky VO'!P125</f>
        <v>0</v>
      </c>
      <c r="AV110" s="128">
        <f>'SO 420 - Přeložky VO'!J33</f>
        <v>0</v>
      </c>
      <c r="AW110" s="128">
        <f>'SO 420 - Přeložky VO'!J34</f>
        <v>0</v>
      </c>
      <c r="AX110" s="128">
        <f>'SO 420 - Přeložky VO'!J35</f>
        <v>0</v>
      </c>
      <c r="AY110" s="128">
        <f>'SO 420 - Přeložky VO'!J36</f>
        <v>0</v>
      </c>
      <c r="AZ110" s="128">
        <f>'SO 420 - Přeložky VO'!F33</f>
        <v>0</v>
      </c>
      <c r="BA110" s="128">
        <f>'SO 420 - Přeložky VO'!F34</f>
        <v>0</v>
      </c>
      <c r="BB110" s="128">
        <f>'SO 420 - Přeložky VO'!F35</f>
        <v>0</v>
      </c>
      <c r="BC110" s="128">
        <f>'SO 420 - Přeložky VO'!F36</f>
        <v>0</v>
      </c>
      <c r="BD110" s="130">
        <f>'SO 420 - Přeložky VO'!F37</f>
        <v>0</v>
      </c>
      <c r="BE110" s="7"/>
      <c r="BT110" s="131" t="s">
        <v>14</v>
      </c>
      <c r="BV110" s="131" t="s">
        <v>84</v>
      </c>
      <c r="BW110" s="131" t="s">
        <v>136</v>
      </c>
      <c r="BX110" s="131" t="s">
        <v>5</v>
      </c>
      <c r="CL110" s="131" t="s">
        <v>1</v>
      </c>
      <c r="CM110" s="131" t="s">
        <v>91</v>
      </c>
    </row>
    <row r="111" s="7" customFormat="1" ht="16.5" customHeight="1">
      <c r="A111" s="119" t="s">
        <v>86</v>
      </c>
      <c r="B111" s="120"/>
      <c r="C111" s="121"/>
      <c r="D111" s="122" t="s">
        <v>137</v>
      </c>
      <c r="E111" s="122"/>
      <c r="F111" s="122"/>
      <c r="G111" s="122"/>
      <c r="H111" s="122"/>
      <c r="I111" s="123"/>
      <c r="J111" s="122" t="s">
        <v>138</v>
      </c>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4">
        <f>'SO 430 - Přeložky CETIN'!J30</f>
        <v>0</v>
      </c>
      <c r="AH111" s="123"/>
      <c r="AI111" s="123"/>
      <c r="AJ111" s="123"/>
      <c r="AK111" s="123"/>
      <c r="AL111" s="123"/>
      <c r="AM111" s="123"/>
      <c r="AN111" s="124">
        <f>SUM(AG111,AT111)</f>
        <v>0</v>
      </c>
      <c r="AO111" s="123"/>
      <c r="AP111" s="123"/>
      <c r="AQ111" s="125" t="s">
        <v>89</v>
      </c>
      <c r="AR111" s="126"/>
      <c r="AS111" s="127">
        <v>0</v>
      </c>
      <c r="AT111" s="128">
        <f>ROUND(SUM(AV111:AW111),2)</f>
        <v>0</v>
      </c>
      <c r="AU111" s="129">
        <f>'SO 430 - Přeložky CETIN'!P122</f>
        <v>0</v>
      </c>
      <c r="AV111" s="128">
        <f>'SO 430 - Přeložky CETIN'!J33</f>
        <v>0</v>
      </c>
      <c r="AW111" s="128">
        <f>'SO 430 - Přeložky CETIN'!J34</f>
        <v>0</v>
      </c>
      <c r="AX111" s="128">
        <f>'SO 430 - Přeložky CETIN'!J35</f>
        <v>0</v>
      </c>
      <c r="AY111" s="128">
        <f>'SO 430 - Přeložky CETIN'!J36</f>
        <v>0</v>
      </c>
      <c r="AZ111" s="128">
        <f>'SO 430 - Přeložky CETIN'!F33</f>
        <v>0</v>
      </c>
      <c r="BA111" s="128">
        <f>'SO 430 - Přeložky CETIN'!F34</f>
        <v>0</v>
      </c>
      <c r="BB111" s="128">
        <f>'SO 430 - Přeložky CETIN'!F35</f>
        <v>0</v>
      </c>
      <c r="BC111" s="128">
        <f>'SO 430 - Přeložky CETIN'!F36</f>
        <v>0</v>
      </c>
      <c r="BD111" s="130">
        <f>'SO 430 - Přeložky CETIN'!F37</f>
        <v>0</v>
      </c>
      <c r="BE111" s="7"/>
      <c r="BT111" s="131" t="s">
        <v>14</v>
      </c>
      <c r="BV111" s="131" t="s">
        <v>84</v>
      </c>
      <c r="BW111" s="131" t="s">
        <v>139</v>
      </c>
      <c r="BX111" s="131" t="s">
        <v>5</v>
      </c>
      <c r="CL111" s="131" t="s">
        <v>1</v>
      </c>
      <c r="CM111" s="131" t="s">
        <v>91</v>
      </c>
    </row>
    <row r="112" s="7" customFormat="1" ht="16.5" customHeight="1">
      <c r="A112" s="119" t="s">
        <v>86</v>
      </c>
      <c r="B112" s="120"/>
      <c r="C112" s="121"/>
      <c r="D112" s="122" t="s">
        <v>140</v>
      </c>
      <c r="E112" s="122"/>
      <c r="F112" s="122"/>
      <c r="G112" s="122"/>
      <c r="H112" s="122"/>
      <c r="I112" s="123"/>
      <c r="J112" s="122" t="s">
        <v>141</v>
      </c>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4">
        <f>'SO 432 - Přeložky SŽDC'!J30</f>
        <v>0</v>
      </c>
      <c r="AH112" s="123"/>
      <c r="AI112" s="123"/>
      <c r="AJ112" s="123"/>
      <c r="AK112" s="123"/>
      <c r="AL112" s="123"/>
      <c r="AM112" s="123"/>
      <c r="AN112" s="124">
        <f>SUM(AG112,AT112)</f>
        <v>0</v>
      </c>
      <c r="AO112" s="123"/>
      <c r="AP112" s="123"/>
      <c r="AQ112" s="125" t="s">
        <v>89</v>
      </c>
      <c r="AR112" s="126"/>
      <c r="AS112" s="127">
        <v>0</v>
      </c>
      <c r="AT112" s="128">
        <f>ROUND(SUM(AV112:AW112),2)</f>
        <v>0</v>
      </c>
      <c r="AU112" s="129">
        <f>'SO 432 - Přeložky SŽDC'!P122</f>
        <v>0</v>
      </c>
      <c r="AV112" s="128">
        <f>'SO 432 - Přeložky SŽDC'!J33</f>
        <v>0</v>
      </c>
      <c r="AW112" s="128">
        <f>'SO 432 - Přeložky SŽDC'!J34</f>
        <v>0</v>
      </c>
      <c r="AX112" s="128">
        <f>'SO 432 - Přeložky SŽDC'!J35</f>
        <v>0</v>
      </c>
      <c r="AY112" s="128">
        <f>'SO 432 - Přeložky SŽDC'!J36</f>
        <v>0</v>
      </c>
      <c r="AZ112" s="128">
        <f>'SO 432 - Přeložky SŽDC'!F33</f>
        <v>0</v>
      </c>
      <c r="BA112" s="128">
        <f>'SO 432 - Přeložky SŽDC'!F34</f>
        <v>0</v>
      </c>
      <c r="BB112" s="128">
        <f>'SO 432 - Přeložky SŽDC'!F35</f>
        <v>0</v>
      </c>
      <c r="BC112" s="128">
        <f>'SO 432 - Přeložky SŽDC'!F36</f>
        <v>0</v>
      </c>
      <c r="BD112" s="130">
        <f>'SO 432 - Přeložky SŽDC'!F37</f>
        <v>0</v>
      </c>
      <c r="BE112" s="7"/>
      <c r="BT112" s="131" t="s">
        <v>14</v>
      </c>
      <c r="BV112" s="131" t="s">
        <v>84</v>
      </c>
      <c r="BW112" s="131" t="s">
        <v>142</v>
      </c>
      <c r="BX112" s="131" t="s">
        <v>5</v>
      </c>
      <c r="CL112" s="131" t="s">
        <v>1</v>
      </c>
      <c r="CM112" s="131" t="s">
        <v>91</v>
      </c>
    </row>
    <row r="113" s="7" customFormat="1" ht="16.5" customHeight="1">
      <c r="A113" s="119" t="s">
        <v>86</v>
      </c>
      <c r="B113" s="120"/>
      <c r="C113" s="121"/>
      <c r="D113" s="122" t="s">
        <v>143</v>
      </c>
      <c r="E113" s="122"/>
      <c r="F113" s="122"/>
      <c r="G113" s="122"/>
      <c r="H113" s="122"/>
      <c r="I113" s="123"/>
      <c r="J113" s="122" t="s">
        <v>144</v>
      </c>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4">
        <f>'SO 440 - Přeložky TSK'!J30</f>
        <v>0</v>
      </c>
      <c r="AH113" s="123"/>
      <c r="AI113" s="123"/>
      <c r="AJ113" s="123"/>
      <c r="AK113" s="123"/>
      <c r="AL113" s="123"/>
      <c r="AM113" s="123"/>
      <c r="AN113" s="124">
        <f>SUM(AG113,AT113)</f>
        <v>0</v>
      </c>
      <c r="AO113" s="123"/>
      <c r="AP113" s="123"/>
      <c r="AQ113" s="125" t="s">
        <v>89</v>
      </c>
      <c r="AR113" s="126"/>
      <c r="AS113" s="127">
        <v>0</v>
      </c>
      <c r="AT113" s="128">
        <f>ROUND(SUM(AV113:AW113),2)</f>
        <v>0</v>
      </c>
      <c r="AU113" s="129">
        <f>'SO 440 - Přeložky TSK'!P121</f>
        <v>0</v>
      </c>
      <c r="AV113" s="128">
        <f>'SO 440 - Přeložky TSK'!J33</f>
        <v>0</v>
      </c>
      <c r="AW113" s="128">
        <f>'SO 440 - Přeložky TSK'!J34</f>
        <v>0</v>
      </c>
      <c r="AX113" s="128">
        <f>'SO 440 - Přeložky TSK'!J35</f>
        <v>0</v>
      </c>
      <c r="AY113" s="128">
        <f>'SO 440 - Přeložky TSK'!J36</f>
        <v>0</v>
      </c>
      <c r="AZ113" s="128">
        <f>'SO 440 - Přeložky TSK'!F33</f>
        <v>0</v>
      </c>
      <c r="BA113" s="128">
        <f>'SO 440 - Přeložky TSK'!F34</f>
        <v>0</v>
      </c>
      <c r="BB113" s="128">
        <f>'SO 440 - Přeložky TSK'!F35</f>
        <v>0</v>
      </c>
      <c r="BC113" s="128">
        <f>'SO 440 - Přeložky TSK'!F36</f>
        <v>0</v>
      </c>
      <c r="BD113" s="130">
        <f>'SO 440 - Přeložky TSK'!F37</f>
        <v>0</v>
      </c>
      <c r="BE113" s="7"/>
      <c r="BT113" s="131" t="s">
        <v>14</v>
      </c>
      <c r="BV113" s="131" t="s">
        <v>84</v>
      </c>
      <c r="BW113" s="131" t="s">
        <v>145</v>
      </c>
      <c r="BX113" s="131" t="s">
        <v>5</v>
      </c>
      <c r="CL113" s="131" t="s">
        <v>1</v>
      </c>
      <c r="CM113" s="131" t="s">
        <v>91</v>
      </c>
    </row>
    <row r="114" s="7" customFormat="1" ht="16.5" customHeight="1">
      <c r="A114" s="119" t="s">
        <v>86</v>
      </c>
      <c r="B114" s="120"/>
      <c r="C114" s="121"/>
      <c r="D114" s="122" t="s">
        <v>146</v>
      </c>
      <c r="E114" s="122"/>
      <c r="F114" s="122"/>
      <c r="G114" s="122"/>
      <c r="H114" s="122"/>
      <c r="I114" s="123"/>
      <c r="J114" s="122" t="s">
        <v>147</v>
      </c>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4">
        <f>'SO 500 - Přeložka plynovo...'!J30</f>
        <v>0</v>
      </c>
      <c r="AH114" s="123"/>
      <c r="AI114" s="123"/>
      <c r="AJ114" s="123"/>
      <c r="AK114" s="123"/>
      <c r="AL114" s="123"/>
      <c r="AM114" s="123"/>
      <c r="AN114" s="124">
        <f>SUM(AG114,AT114)</f>
        <v>0</v>
      </c>
      <c r="AO114" s="123"/>
      <c r="AP114" s="123"/>
      <c r="AQ114" s="125" t="s">
        <v>89</v>
      </c>
      <c r="AR114" s="126"/>
      <c r="AS114" s="127">
        <v>0</v>
      </c>
      <c r="AT114" s="128">
        <f>ROUND(SUM(AV114:AW114),2)</f>
        <v>0</v>
      </c>
      <c r="AU114" s="129">
        <f>'SO 500 - Přeložka plynovo...'!P125</f>
        <v>0</v>
      </c>
      <c r="AV114" s="128">
        <f>'SO 500 - Přeložka plynovo...'!J33</f>
        <v>0</v>
      </c>
      <c r="AW114" s="128">
        <f>'SO 500 - Přeložka plynovo...'!J34</f>
        <v>0</v>
      </c>
      <c r="AX114" s="128">
        <f>'SO 500 - Přeložka plynovo...'!J35</f>
        <v>0</v>
      </c>
      <c r="AY114" s="128">
        <f>'SO 500 - Přeložka plynovo...'!J36</f>
        <v>0</v>
      </c>
      <c r="AZ114" s="128">
        <f>'SO 500 - Přeložka plynovo...'!F33</f>
        <v>0</v>
      </c>
      <c r="BA114" s="128">
        <f>'SO 500 - Přeložka plynovo...'!F34</f>
        <v>0</v>
      </c>
      <c r="BB114" s="128">
        <f>'SO 500 - Přeložka plynovo...'!F35</f>
        <v>0</v>
      </c>
      <c r="BC114" s="128">
        <f>'SO 500 - Přeložka plynovo...'!F36</f>
        <v>0</v>
      </c>
      <c r="BD114" s="130">
        <f>'SO 500 - Přeložka plynovo...'!F37</f>
        <v>0</v>
      </c>
      <c r="BE114" s="7"/>
      <c r="BT114" s="131" t="s">
        <v>14</v>
      </c>
      <c r="BV114" s="131" t="s">
        <v>84</v>
      </c>
      <c r="BW114" s="131" t="s">
        <v>148</v>
      </c>
      <c r="BX114" s="131" t="s">
        <v>5</v>
      </c>
      <c r="CL114" s="131" t="s">
        <v>1</v>
      </c>
      <c r="CM114" s="131" t="s">
        <v>91</v>
      </c>
    </row>
    <row r="115" s="7" customFormat="1" ht="16.5" customHeight="1">
      <c r="A115" s="119" t="s">
        <v>86</v>
      </c>
      <c r="B115" s="120"/>
      <c r="C115" s="121"/>
      <c r="D115" s="122" t="s">
        <v>149</v>
      </c>
      <c r="E115" s="122"/>
      <c r="F115" s="122"/>
      <c r="G115" s="122"/>
      <c r="H115" s="122"/>
      <c r="I115" s="123"/>
      <c r="J115" s="122" t="s">
        <v>150</v>
      </c>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4">
        <f>'VRN - Vedlejší rozpočtové...'!J30</f>
        <v>0</v>
      </c>
      <c r="AH115" s="123"/>
      <c r="AI115" s="123"/>
      <c r="AJ115" s="123"/>
      <c r="AK115" s="123"/>
      <c r="AL115" s="123"/>
      <c r="AM115" s="123"/>
      <c r="AN115" s="124">
        <f>SUM(AG115,AT115)</f>
        <v>0</v>
      </c>
      <c r="AO115" s="123"/>
      <c r="AP115" s="123"/>
      <c r="AQ115" s="125" t="s">
        <v>89</v>
      </c>
      <c r="AR115" s="126"/>
      <c r="AS115" s="127">
        <v>0</v>
      </c>
      <c r="AT115" s="128">
        <f>ROUND(SUM(AV115:AW115),2)</f>
        <v>0</v>
      </c>
      <c r="AU115" s="129">
        <f>'VRN - Vedlejší rozpočtové...'!P120</f>
        <v>0</v>
      </c>
      <c r="AV115" s="128">
        <f>'VRN - Vedlejší rozpočtové...'!J33</f>
        <v>0</v>
      </c>
      <c r="AW115" s="128">
        <f>'VRN - Vedlejší rozpočtové...'!J34</f>
        <v>0</v>
      </c>
      <c r="AX115" s="128">
        <f>'VRN - Vedlejší rozpočtové...'!J35</f>
        <v>0</v>
      </c>
      <c r="AY115" s="128">
        <f>'VRN - Vedlejší rozpočtové...'!J36</f>
        <v>0</v>
      </c>
      <c r="AZ115" s="128">
        <f>'VRN - Vedlejší rozpočtové...'!F33</f>
        <v>0</v>
      </c>
      <c r="BA115" s="128">
        <f>'VRN - Vedlejší rozpočtové...'!F34</f>
        <v>0</v>
      </c>
      <c r="BB115" s="128">
        <f>'VRN - Vedlejší rozpočtové...'!F35</f>
        <v>0</v>
      </c>
      <c r="BC115" s="128">
        <f>'VRN - Vedlejší rozpočtové...'!F36</f>
        <v>0</v>
      </c>
      <c r="BD115" s="130">
        <f>'VRN - Vedlejší rozpočtové...'!F37</f>
        <v>0</v>
      </c>
      <c r="BE115" s="7"/>
      <c r="BT115" s="131" t="s">
        <v>14</v>
      </c>
      <c r="BV115" s="131" t="s">
        <v>84</v>
      </c>
      <c r="BW115" s="131" t="s">
        <v>151</v>
      </c>
      <c r="BX115" s="131" t="s">
        <v>5</v>
      </c>
      <c r="CL115" s="131" t="s">
        <v>1</v>
      </c>
      <c r="CM115" s="131" t="s">
        <v>91</v>
      </c>
    </row>
    <row r="116" s="7" customFormat="1" ht="16.5" customHeight="1">
      <c r="A116" s="119" t="s">
        <v>86</v>
      </c>
      <c r="B116" s="120"/>
      <c r="C116" s="121"/>
      <c r="D116" s="122" t="s">
        <v>152</v>
      </c>
      <c r="E116" s="122"/>
      <c r="F116" s="122"/>
      <c r="G116" s="122"/>
      <c r="H116" s="122"/>
      <c r="I116" s="123"/>
      <c r="J116" s="122" t="s">
        <v>153</v>
      </c>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4">
        <f>'ON - Ostatní náklady'!J30</f>
        <v>0</v>
      </c>
      <c r="AH116" s="123"/>
      <c r="AI116" s="123"/>
      <c r="AJ116" s="123"/>
      <c r="AK116" s="123"/>
      <c r="AL116" s="123"/>
      <c r="AM116" s="123"/>
      <c r="AN116" s="124">
        <f>SUM(AG116,AT116)</f>
        <v>0</v>
      </c>
      <c r="AO116" s="123"/>
      <c r="AP116" s="123"/>
      <c r="AQ116" s="125" t="s">
        <v>89</v>
      </c>
      <c r="AR116" s="126"/>
      <c r="AS116" s="143">
        <v>0</v>
      </c>
      <c r="AT116" s="144">
        <f>ROUND(SUM(AV116:AW116),2)</f>
        <v>0</v>
      </c>
      <c r="AU116" s="145">
        <f>'ON - Ostatní náklady'!P121</f>
        <v>0</v>
      </c>
      <c r="AV116" s="144">
        <f>'ON - Ostatní náklady'!J33</f>
        <v>0</v>
      </c>
      <c r="AW116" s="144">
        <f>'ON - Ostatní náklady'!J34</f>
        <v>0</v>
      </c>
      <c r="AX116" s="144">
        <f>'ON - Ostatní náklady'!J35</f>
        <v>0</v>
      </c>
      <c r="AY116" s="144">
        <f>'ON - Ostatní náklady'!J36</f>
        <v>0</v>
      </c>
      <c r="AZ116" s="144">
        <f>'ON - Ostatní náklady'!F33</f>
        <v>0</v>
      </c>
      <c r="BA116" s="144">
        <f>'ON - Ostatní náklady'!F34</f>
        <v>0</v>
      </c>
      <c r="BB116" s="144">
        <f>'ON - Ostatní náklady'!F35</f>
        <v>0</v>
      </c>
      <c r="BC116" s="144">
        <f>'ON - Ostatní náklady'!F36</f>
        <v>0</v>
      </c>
      <c r="BD116" s="146">
        <f>'ON - Ostatní náklady'!F37</f>
        <v>0</v>
      </c>
      <c r="BE116" s="7"/>
      <c r="BT116" s="131" t="s">
        <v>14</v>
      </c>
      <c r="BV116" s="131" t="s">
        <v>84</v>
      </c>
      <c r="BW116" s="131" t="s">
        <v>154</v>
      </c>
      <c r="BX116" s="131" t="s">
        <v>5</v>
      </c>
      <c r="CL116" s="131" t="s">
        <v>1</v>
      </c>
      <c r="CM116" s="131" t="s">
        <v>91</v>
      </c>
    </row>
    <row r="117" s="2" customFormat="1" ht="30" customHeight="1">
      <c r="A117" s="38"/>
      <c r="B117" s="39"/>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4"/>
      <c r="AS117" s="38"/>
      <c r="AT117" s="38"/>
      <c r="AU117" s="38"/>
      <c r="AV117" s="38"/>
      <c r="AW117" s="38"/>
      <c r="AX117" s="38"/>
      <c r="AY117" s="38"/>
      <c r="AZ117" s="38"/>
      <c r="BA117" s="38"/>
      <c r="BB117" s="38"/>
      <c r="BC117" s="38"/>
      <c r="BD117" s="38"/>
      <c r="BE117" s="38"/>
    </row>
    <row r="118" s="2" customFormat="1" ht="6.96" customHeight="1">
      <c r="A118" s="38"/>
      <c r="B118" s="66"/>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44"/>
      <c r="AS118" s="38"/>
      <c r="AT118" s="38"/>
      <c r="AU118" s="38"/>
      <c r="AV118" s="38"/>
      <c r="AW118" s="38"/>
      <c r="AX118" s="38"/>
      <c r="AY118" s="38"/>
      <c r="AZ118" s="38"/>
      <c r="BA118" s="38"/>
      <c r="BB118" s="38"/>
      <c r="BC118" s="38"/>
      <c r="BD118" s="38"/>
      <c r="BE118" s="38"/>
    </row>
  </sheetData>
  <sheetProtection sheet="1" formatColumns="0" formatRows="0" objects="1" scenarios="1" spinCount="100000" saltValue="QyBbj8+ElezIfxoSIyTVarE8W/dOWo6NYnDzExlgjx+XLYBkuqyj/n/Bwuhs0U15viLLLIjz9tnpVgaFXdCFRA==" hashValue="mXF47wados1KsJL/3VQDyzQr/YJ8kml3+9s+BtzOkyKqX0s5c+QncBO32bIkCEeENXyskOVmjj3nxCiIgL1ojA==" algorithmName="SHA-512" password="CC35"/>
  <mergeCells count="126">
    <mergeCell ref="L85:AO85"/>
    <mergeCell ref="AM87:AN87"/>
    <mergeCell ref="AS89:AT91"/>
    <mergeCell ref="AM89:AP89"/>
    <mergeCell ref="AM90:AP90"/>
    <mergeCell ref="I92:AF92"/>
    <mergeCell ref="C92:G92"/>
    <mergeCell ref="D95:H95"/>
    <mergeCell ref="J95:AF95"/>
    <mergeCell ref="J96:AF96"/>
    <mergeCell ref="D96:H96"/>
    <mergeCell ref="E97:I97"/>
    <mergeCell ref="K97:AF97"/>
    <mergeCell ref="E98:I98"/>
    <mergeCell ref="K98:AF98"/>
    <mergeCell ref="E99:I99"/>
    <mergeCell ref="K99:AF99"/>
    <mergeCell ref="K100:AF100"/>
    <mergeCell ref="E100:I100"/>
    <mergeCell ref="D101:H101"/>
    <mergeCell ref="J101:AF101"/>
    <mergeCell ref="AN92:AP92"/>
    <mergeCell ref="AG92:AM92"/>
    <mergeCell ref="AN95:AP95"/>
    <mergeCell ref="AG95:AM95"/>
    <mergeCell ref="AN96:AP96"/>
    <mergeCell ref="AG96:AM96"/>
    <mergeCell ref="AN97:AP97"/>
    <mergeCell ref="AG97:AM97"/>
    <mergeCell ref="AG98:AM98"/>
    <mergeCell ref="AN98:AP98"/>
    <mergeCell ref="AN99:AP99"/>
    <mergeCell ref="AG99:AM99"/>
    <mergeCell ref="AN100:AP100"/>
    <mergeCell ref="AG100:AM100"/>
    <mergeCell ref="AG94:AM94"/>
    <mergeCell ref="AN94:AP94"/>
    <mergeCell ref="BE5:BE34"/>
    <mergeCell ref="K5:AO5"/>
    <mergeCell ref="K6:AO6"/>
    <mergeCell ref="E14:AJ14"/>
    <mergeCell ref="E23:AN23"/>
    <mergeCell ref="AK26:AO26"/>
    <mergeCell ref="L28:P28"/>
    <mergeCell ref="W28:AE28"/>
    <mergeCell ref="AK28:AO28"/>
    <mergeCell ref="AK29:AO29"/>
    <mergeCell ref="W29:AE29"/>
    <mergeCell ref="L29:P29"/>
    <mergeCell ref="W30:AE30"/>
    <mergeCell ref="AK30:AO30"/>
    <mergeCell ref="L30:P30"/>
    <mergeCell ref="W31:AE31"/>
    <mergeCell ref="L31:P31"/>
    <mergeCell ref="AK31:AO31"/>
    <mergeCell ref="L32:P32"/>
    <mergeCell ref="W32:AE32"/>
    <mergeCell ref="AK32:AO32"/>
    <mergeCell ref="L33:P33"/>
    <mergeCell ref="W33:AE33"/>
    <mergeCell ref="AK33:AO33"/>
    <mergeCell ref="AK35:AO35"/>
    <mergeCell ref="X35:AB35"/>
    <mergeCell ref="AR2:BE2"/>
    <mergeCell ref="AN101:AP101"/>
    <mergeCell ref="AG101:AM101"/>
    <mergeCell ref="AN102:AP102"/>
    <mergeCell ref="AG102:AM102"/>
    <mergeCell ref="AG103:AM103"/>
    <mergeCell ref="AN103:AP103"/>
    <mergeCell ref="AG104:AM104"/>
    <mergeCell ref="AN104:AP104"/>
    <mergeCell ref="AN105:AP105"/>
    <mergeCell ref="AG105:AM105"/>
    <mergeCell ref="AN106:AP106"/>
    <mergeCell ref="AG106:AM106"/>
    <mergeCell ref="AG107:AM107"/>
    <mergeCell ref="AN107:AP107"/>
    <mergeCell ref="AN108:AP108"/>
    <mergeCell ref="AG108:AM108"/>
    <mergeCell ref="AN109:AP109"/>
    <mergeCell ref="AG109:AM109"/>
    <mergeCell ref="AG110:AM110"/>
    <mergeCell ref="AN110:AP110"/>
    <mergeCell ref="AG111:AM111"/>
    <mergeCell ref="AN111:AP111"/>
    <mergeCell ref="AG112:AM112"/>
    <mergeCell ref="AN112:AP112"/>
    <mergeCell ref="AG113:AM113"/>
    <mergeCell ref="AN113:AP113"/>
    <mergeCell ref="AN114:AP114"/>
    <mergeCell ref="AG114:AM114"/>
    <mergeCell ref="AG115:AM115"/>
    <mergeCell ref="AN115:AP115"/>
    <mergeCell ref="AN116:AP116"/>
    <mergeCell ref="AG116:AM116"/>
    <mergeCell ref="K102:AF102"/>
    <mergeCell ref="E102:I102"/>
    <mergeCell ref="L103:AF103"/>
    <mergeCell ref="F103:J103"/>
    <mergeCell ref="L104:AF104"/>
    <mergeCell ref="F104:J104"/>
    <mergeCell ref="K105:AF105"/>
    <mergeCell ref="E105:I105"/>
    <mergeCell ref="F106:J106"/>
    <mergeCell ref="L106:AF106"/>
    <mergeCell ref="F107:J107"/>
    <mergeCell ref="L107:AF107"/>
    <mergeCell ref="K108:AF108"/>
    <mergeCell ref="E108:I108"/>
    <mergeCell ref="J109:AF109"/>
    <mergeCell ref="D109:H109"/>
    <mergeCell ref="D110:H110"/>
    <mergeCell ref="J110:AF110"/>
    <mergeCell ref="J111:AF111"/>
    <mergeCell ref="D111:H111"/>
    <mergeCell ref="D112:H112"/>
    <mergeCell ref="J112:AF112"/>
    <mergeCell ref="J113:AF113"/>
    <mergeCell ref="D113:H113"/>
    <mergeCell ref="J114:AF114"/>
    <mergeCell ref="D114:H114"/>
    <mergeCell ref="J115:AF115"/>
    <mergeCell ref="D115:H115"/>
    <mergeCell ref="D116:H116"/>
    <mergeCell ref="J116:AF116"/>
  </mergeCells>
  <hyperlinks>
    <hyperlink ref="A95" location="'SO 100 - Komunikace'!C2" display="/"/>
    <hyperlink ref="A97" location="'SO 200.1 - Opěrná zeď č. 1'!C2" display="/"/>
    <hyperlink ref="A98" location="'SO 200.2 - Opěrná zeď č. 2'!C2" display="/"/>
    <hyperlink ref="A99" location="'SO 200.3 - Opěrná zeď č. 3'!C2" display="/"/>
    <hyperlink ref="A100" location="'SO 200.4 - Ochranná zeď r...'!C2" display="/"/>
    <hyperlink ref="A103" location="'SO 311.1 - Dešťová kanali...'!C2" display="/"/>
    <hyperlink ref="A104" location="'SO 311.2 - Nové přípojky ...'!C2" display="/"/>
    <hyperlink ref="A106" location="'SO 312.1 - Dešťová kanali...'!C2" display="/"/>
    <hyperlink ref="A107" location="'SO 312.2 - Nové přípojky ...'!C2" display="/"/>
    <hyperlink ref="A108" location="'SO 313 - Ostatní přípojky UV'!C2" display="/"/>
    <hyperlink ref="A109" location="'SO 410 - Přeložky PRE'!C2" display="/"/>
    <hyperlink ref="A110" location="'SO 420 - Přeložky VO'!C2" display="/"/>
    <hyperlink ref="A111" location="'SO 430 - Přeložky CETIN'!C2" display="/"/>
    <hyperlink ref="A112" location="'SO 432 - Přeložky SŽDC'!C2" display="/"/>
    <hyperlink ref="A113" location="'SO 440 - Přeložky TSK'!C2" display="/"/>
    <hyperlink ref="A114" location="'SO 500 - Přeložka plynovo...'!C2" display="/"/>
    <hyperlink ref="A115" location="'VRN - Vedlejší rozpočtové...'!C2" display="/"/>
    <hyperlink ref="A116" location="'ON - Ostatní náklady'!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7"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7"/>
      <c r="L2" s="1"/>
      <c r="M2" s="1"/>
      <c r="N2" s="1"/>
      <c r="O2" s="1"/>
      <c r="P2" s="1"/>
      <c r="Q2" s="1"/>
      <c r="R2" s="1"/>
      <c r="S2" s="1"/>
      <c r="T2" s="1"/>
      <c r="U2" s="1"/>
      <c r="V2" s="1"/>
      <c r="AT2" s="17" t="s">
        <v>127</v>
      </c>
      <c r="AZ2" s="148" t="s">
        <v>1995</v>
      </c>
      <c r="BA2" s="148" t="s">
        <v>1996</v>
      </c>
      <c r="BB2" s="148" t="s">
        <v>208</v>
      </c>
      <c r="BC2" s="148" t="s">
        <v>3143</v>
      </c>
      <c r="BD2" s="148" t="s">
        <v>91</v>
      </c>
    </row>
    <row r="3" s="1" customFormat="1" ht="6.96" customHeight="1">
      <c r="B3" s="149"/>
      <c r="C3" s="150"/>
      <c r="D3" s="150"/>
      <c r="E3" s="150"/>
      <c r="F3" s="150"/>
      <c r="G3" s="150"/>
      <c r="H3" s="150"/>
      <c r="I3" s="151"/>
      <c r="J3" s="150"/>
      <c r="K3" s="150"/>
      <c r="L3" s="20"/>
      <c r="AT3" s="17" t="s">
        <v>91</v>
      </c>
      <c r="AZ3" s="148" t="s">
        <v>1999</v>
      </c>
      <c r="BA3" s="148" t="s">
        <v>2000</v>
      </c>
      <c r="BB3" s="148" t="s">
        <v>208</v>
      </c>
      <c r="BC3" s="148" t="s">
        <v>3144</v>
      </c>
      <c r="BD3" s="148" t="s">
        <v>91</v>
      </c>
    </row>
    <row r="4" s="1" customFormat="1" ht="24.96" customHeight="1">
      <c r="B4" s="20"/>
      <c r="D4" s="152" t="s">
        <v>162</v>
      </c>
      <c r="I4" s="147"/>
      <c r="L4" s="20"/>
      <c r="M4" s="153" t="s">
        <v>10</v>
      </c>
      <c r="AT4" s="17" t="s">
        <v>4</v>
      </c>
      <c r="AZ4" s="148" t="s">
        <v>2003</v>
      </c>
      <c r="BA4" s="148" t="s">
        <v>2004</v>
      </c>
      <c r="BB4" s="148" t="s">
        <v>208</v>
      </c>
      <c r="BC4" s="148" t="s">
        <v>3145</v>
      </c>
      <c r="BD4" s="148" t="s">
        <v>91</v>
      </c>
    </row>
    <row r="5" s="1" customFormat="1" ht="6.96" customHeight="1">
      <c r="B5" s="20"/>
      <c r="I5" s="147"/>
      <c r="L5" s="20"/>
      <c r="AZ5" s="148" t="s">
        <v>2007</v>
      </c>
      <c r="BA5" s="148" t="s">
        <v>2008</v>
      </c>
      <c r="BB5" s="148" t="s">
        <v>208</v>
      </c>
      <c r="BC5" s="148" t="s">
        <v>3146</v>
      </c>
      <c r="BD5" s="148" t="s">
        <v>91</v>
      </c>
    </row>
    <row r="6" s="1" customFormat="1" ht="12" customHeight="1">
      <c r="B6" s="20"/>
      <c r="D6" s="154" t="s">
        <v>16</v>
      </c>
      <c r="I6" s="147"/>
      <c r="L6" s="20"/>
      <c r="AZ6" s="148" t="s">
        <v>2039</v>
      </c>
      <c r="BA6" s="148" t="s">
        <v>2040</v>
      </c>
      <c r="BB6" s="148" t="s">
        <v>208</v>
      </c>
      <c r="BC6" s="148" t="s">
        <v>3147</v>
      </c>
      <c r="BD6" s="148" t="s">
        <v>91</v>
      </c>
    </row>
    <row r="7" s="1" customFormat="1" ht="16.5" customHeight="1">
      <c r="B7" s="20"/>
      <c r="E7" s="155" t="str">
        <f>'Rekapitulace stavby'!K6</f>
        <v>Strakonická - rozšíření, č. akce 999 170, Praha 5</v>
      </c>
      <c r="F7" s="154"/>
      <c r="G7" s="154"/>
      <c r="H7" s="154"/>
      <c r="I7" s="147"/>
      <c r="L7" s="20"/>
      <c r="AZ7" s="148" t="s">
        <v>2036</v>
      </c>
      <c r="BA7" s="148" t="s">
        <v>2037</v>
      </c>
      <c r="BB7" s="148" t="s">
        <v>208</v>
      </c>
      <c r="BC7" s="148" t="s">
        <v>3148</v>
      </c>
      <c r="BD7" s="148" t="s">
        <v>91</v>
      </c>
    </row>
    <row r="8">
      <c r="B8" s="20"/>
      <c r="D8" s="154" t="s">
        <v>176</v>
      </c>
      <c r="L8" s="20"/>
      <c r="AZ8" s="148" t="s">
        <v>2045</v>
      </c>
      <c r="BA8" s="148" t="s">
        <v>2046</v>
      </c>
      <c r="BB8" s="148" t="s">
        <v>208</v>
      </c>
      <c r="BC8" s="148" t="s">
        <v>3149</v>
      </c>
      <c r="BD8" s="148" t="s">
        <v>91</v>
      </c>
    </row>
    <row r="9" s="1" customFormat="1" ht="16.5" customHeight="1">
      <c r="B9" s="20"/>
      <c r="E9" s="155" t="s">
        <v>1991</v>
      </c>
      <c r="F9" s="1"/>
      <c r="G9" s="1"/>
      <c r="H9" s="1"/>
      <c r="I9" s="147"/>
      <c r="L9" s="20"/>
      <c r="AZ9" s="148" t="s">
        <v>2042</v>
      </c>
      <c r="BA9" s="148" t="s">
        <v>2043</v>
      </c>
      <c r="BB9" s="148" t="s">
        <v>208</v>
      </c>
      <c r="BC9" s="148" t="s">
        <v>3150</v>
      </c>
      <c r="BD9" s="148" t="s">
        <v>91</v>
      </c>
    </row>
    <row r="10" s="1" customFormat="1" ht="12" customHeight="1">
      <c r="B10" s="20"/>
      <c r="D10" s="154" t="s">
        <v>1344</v>
      </c>
      <c r="I10" s="147"/>
      <c r="L10" s="20"/>
      <c r="AZ10" s="148" t="s">
        <v>2704</v>
      </c>
      <c r="BA10" s="148" t="s">
        <v>2705</v>
      </c>
      <c r="BB10" s="148" t="s">
        <v>179</v>
      </c>
      <c r="BC10" s="148" t="s">
        <v>2706</v>
      </c>
      <c r="BD10" s="148" t="s">
        <v>91</v>
      </c>
    </row>
    <row r="11" s="2" customFormat="1" ht="16.5" customHeight="1">
      <c r="A11" s="38"/>
      <c r="B11" s="44"/>
      <c r="C11" s="38"/>
      <c r="D11" s="38"/>
      <c r="E11" s="171" t="s">
        <v>2968</v>
      </c>
      <c r="F11" s="38"/>
      <c r="G11" s="38"/>
      <c r="H11" s="38"/>
      <c r="I11" s="156"/>
      <c r="J11" s="38"/>
      <c r="K11" s="38"/>
      <c r="L11" s="63"/>
      <c r="S11" s="38"/>
      <c r="T11" s="38"/>
      <c r="U11" s="38"/>
      <c r="V11" s="38"/>
      <c r="W11" s="38"/>
      <c r="X11" s="38"/>
      <c r="Y11" s="38"/>
      <c r="Z11" s="38"/>
      <c r="AA11" s="38"/>
      <c r="AB11" s="38"/>
      <c r="AC11" s="38"/>
      <c r="AD11" s="38"/>
      <c r="AE11" s="38"/>
      <c r="AZ11" s="148" t="s">
        <v>2018</v>
      </c>
      <c r="BA11" s="148" t="s">
        <v>2019</v>
      </c>
      <c r="BB11" s="148" t="s">
        <v>1</v>
      </c>
      <c r="BC11" s="148" t="s">
        <v>2020</v>
      </c>
      <c r="BD11" s="148" t="s">
        <v>91</v>
      </c>
    </row>
    <row r="12" s="2" customFormat="1" ht="12" customHeight="1">
      <c r="A12" s="38"/>
      <c r="B12" s="44"/>
      <c r="C12" s="38"/>
      <c r="D12" s="154" t="s">
        <v>2002</v>
      </c>
      <c r="E12" s="38"/>
      <c r="F12" s="38"/>
      <c r="G12" s="38"/>
      <c r="H12" s="38"/>
      <c r="I12" s="156"/>
      <c r="J12" s="38"/>
      <c r="K12" s="38"/>
      <c r="L12" s="63"/>
      <c r="S12" s="38"/>
      <c r="T12" s="38"/>
      <c r="U12" s="38"/>
      <c r="V12" s="38"/>
      <c r="W12" s="38"/>
      <c r="X12" s="38"/>
      <c r="Y12" s="38"/>
      <c r="Z12" s="38"/>
      <c r="AA12" s="38"/>
      <c r="AB12" s="38"/>
      <c r="AC12" s="38"/>
      <c r="AD12" s="38"/>
      <c r="AE12" s="38"/>
      <c r="AZ12" s="148" t="s">
        <v>2030</v>
      </c>
      <c r="BA12" s="148" t="s">
        <v>2031</v>
      </c>
      <c r="BB12" s="148" t="s">
        <v>208</v>
      </c>
      <c r="BC12" s="148" t="s">
        <v>3151</v>
      </c>
      <c r="BD12" s="148" t="s">
        <v>91</v>
      </c>
    </row>
    <row r="13" s="2" customFormat="1" ht="24.75" customHeight="1">
      <c r="A13" s="38"/>
      <c r="B13" s="44"/>
      <c r="C13" s="38"/>
      <c r="D13" s="38"/>
      <c r="E13" s="157" t="s">
        <v>3152</v>
      </c>
      <c r="F13" s="38"/>
      <c r="G13" s="38"/>
      <c r="H13" s="38"/>
      <c r="I13" s="156"/>
      <c r="J13" s="38"/>
      <c r="K13" s="38"/>
      <c r="L13" s="63"/>
      <c r="S13" s="38"/>
      <c r="T13" s="38"/>
      <c r="U13" s="38"/>
      <c r="V13" s="38"/>
      <c r="W13" s="38"/>
      <c r="X13" s="38"/>
      <c r="Y13" s="38"/>
      <c r="Z13" s="38"/>
      <c r="AA13" s="38"/>
      <c r="AB13" s="38"/>
      <c r="AC13" s="38"/>
      <c r="AD13" s="38"/>
      <c r="AE13" s="38"/>
      <c r="AZ13" s="148" t="s">
        <v>2028</v>
      </c>
      <c r="BA13" s="148" t="s">
        <v>2029</v>
      </c>
      <c r="BB13" s="148" t="s">
        <v>208</v>
      </c>
      <c r="BC13" s="148" t="s">
        <v>8</v>
      </c>
      <c r="BD13" s="148" t="s">
        <v>91</v>
      </c>
    </row>
    <row r="14" s="2" customFormat="1">
      <c r="A14" s="38"/>
      <c r="B14" s="44"/>
      <c r="C14" s="38"/>
      <c r="D14" s="38"/>
      <c r="E14" s="38"/>
      <c r="F14" s="38"/>
      <c r="G14" s="38"/>
      <c r="H14" s="38"/>
      <c r="I14" s="156"/>
      <c r="J14" s="38"/>
      <c r="K14" s="38"/>
      <c r="L14" s="63"/>
      <c r="S14" s="38"/>
      <c r="T14" s="38"/>
      <c r="U14" s="38"/>
      <c r="V14" s="38"/>
      <c r="W14" s="38"/>
      <c r="X14" s="38"/>
      <c r="Y14" s="38"/>
      <c r="Z14" s="38"/>
      <c r="AA14" s="38"/>
      <c r="AB14" s="38"/>
      <c r="AC14" s="38"/>
      <c r="AD14" s="38"/>
      <c r="AE14" s="38"/>
      <c r="AZ14" s="148" t="s">
        <v>2033</v>
      </c>
      <c r="BA14" s="148" t="s">
        <v>2034</v>
      </c>
      <c r="BB14" s="148" t="s">
        <v>208</v>
      </c>
      <c r="BC14" s="148" t="s">
        <v>3153</v>
      </c>
      <c r="BD14" s="148" t="s">
        <v>91</v>
      </c>
    </row>
    <row r="15" s="2" customFormat="1" ht="12" customHeight="1">
      <c r="A15" s="38"/>
      <c r="B15" s="44"/>
      <c r="C15" s="38"/>
      <c r="D15" s="154" t="s">
        <v>18</v>
      </c>
      <c r="E15" s="38"/>
      <c r="F15" s="141" t="s">
        <v>1</v>
      </c>
      <c r="G15" s="38"/>
      <c r="H15" s="38"/>
      <c r="I15" s="158" t="s">
        <v>19</v>
      </c>
      <c r="J15" s="141" t="s">
        <v>1</v>
      </c>
      <c r="K15" s="38"/>
      <c r="L15" s="63"/>
      <c r="S15" s="38"/>
      <c r="T15" s="38"/>
      <c r="U15" s="38"/>
      <c r="V15" s="38"/>
      <c r="W15" s="38"/>
      <c r="X15" s="38"/>
      <c r="Y15" s="38"/>
      <c r="Z15" s="38"/>
      <c r="AA15" s="38"/>
      <c r="AB15" s="38"/>
      <c r="AC15" s="38"/>
      <c r="AD15" s="38"/>
      <c r="AE15" s="38"/>
      <c r="AZ15" s="148" t="s">
        <v>2053</v>
      </c>
      <c r="BA15" s="148" t="s">
        <v>2054</v>
      </c>
      <c r="BB15" s="148" t="s">
        <v>168</v>
      </c>
      <c r="BC15" s="148" t="s">
        <v>3154</v>
      </c>
      <c r="BD15" s="148" t="s">
        <v>91</v>
      </c>
    </row>
    <row r="16" s="2" customFormat="1" ht="12" customHeight="1">
      <c r="A16" s="38"/>
      <c r="B16" s="44"/>
      <c r="C16" s="38"/>
      <c r="D16" s="154" t="s">
        <v>20</v>
      </c>
      <c r="E16" s="38"/>
      <c r="F16" s="141" t="s">
        <v>21</v>
      </c>
      <c r="G16" s="38"/>
      <c r="H16" s="38"/>
      <c r="I16" s="158" t="s">
        <v>22</v>
      </c>
      <c r="J16" s="159" t="str">
        <f>'Rekapitulace stavby'!AN8</f>
        <v>10. 1. 2020</v>
      </c>
      <c r="K16" s="38"/>
      <c r="L16" s="63"/>
      <c r="S16" s="38"/>
      <c r="T16" s="38"/>
      <c r="U16" s="38"/>
      <c r="V16" s="38"/>
      <c r="W16" s="38"/>
      <c r="X16" s="38"/>
      <c r="Y16" s="38"/>
      <c r="Z16" s="38"/>
      <c r="AA16" s="38"/>
      <c r="AB16" s="38"/>
      <c r="AC16" s="38"/>
      <c r="AD16" s="38"/>
      <c r="AE16" s="38"/>
      <c r="AZ16" s="148" t="s">
        <v>2061</v>
      </c>
      <c r="BA16" s="148" t="s">
        <v>2062</v>
      </c>
      <c r="BB16" s="148" t="s">
        <v>168</v>
      </c>
      <c r="BC16" s="148" t="s">
        <v>3155</v>
      </c>
      <c r="BD16" s="148" t="s">
        <v>91</v>
      </c>
    </row>
    <row r="17" s="2" customFormat="1" ht="10.8" customHeight="1">
      <c r="A17" s="38"/>
      <c r="B17" s="44"/>
      <c r="C17" s="38"/>
      <c r="D17" s="38"/>
      <c r="E17" s="38"/>
      <c r="F17" s="38"/>
      <c r="G17" s="38"/>
      <c r="H17" s="38"/>
      <c r="I17" s="156"/>
      <c r="J17" s="38"/>
      <c r="K17" s="38"/>
      <c r="L17" s="63"/>
      <c r="S17" s="38"/>
      <c r="T17" s="38"/>
      <c r="U17" s="38"/>
      <c r="V17" s="38"/>
      <c r="W17" s="38"/>
      <c r="X17" s="38"/>
      <c r="Y17" s="38"/>
      <c r="Z17" s="38"/>
      <c r="AA17" s="38"/>
      <c r="AB17" s="38"/>
      <c r="AC17" s="38"/>
      <c r="AD17" s="38"/>
      <c r="AE17" s="38"/>
      <c r="AZ17" s="148" t="s">
        <v>2064</v>
      </c>
      <c r="BA17" s="148" t="s">
        <v>2065</v>
      </c>
      <c r="BB17" s="148" t="s">
        <v>208</v>
      </c>
      <c r="BC17" s="148" t="s">
        <v>3156</v>
      </c>
      <c r="BD17" s="148" t="s">
        <v>91</v>
      </c>
    </row>
    <row r="18" s="2" customFormat="1" ht="12" customHeight="1">
      <c r="A18" s="38"/>
      <c r="B18" s="44"/>
      <c r="C18" s="38"/>
      <c r="D18" s="154" t="s">
        <v>24</v>
      </c>
      <c r="E18" s="38"/>
      <c r="F18" s="38"/>
      <c r="G18" s="38"/>
      <c r="H18" s="38"/>
      <c r="I18" s="158" t="s">
        <v>25</v>
      </c>
      <c r="J18" s="141" t="s">
        <v>26</v>
      </c>
      <c r="K18" s="38"/>
      <c r="L18" s="63"/>
      <c r="S18" s="38"/>
      <c r="T18" s="38"/>
      <c r="U18" s="38"/>
      <c r="V18" s="38"/>
      <c r="W18" s="38"/>
      <c r="X18" s="38"/>
      <c r="Y18" s="38"/>
      <c r="Z18" s="38"/>
      <c r="AA18" s="38"/>
      <c r="AB18" s="38"/>
      <c r="AC18" s="38"/>
      <c r="AD18" s="38"/>
      <c r="AE18" s="38"/>
      <c r="AZ18" s="148" t="s">
        <v>2067</v>
      </c>
      <c r="BA18" s="148" t="s">
        <v>2068</v>
      </c>
      <c r="BB18" s="148" t="s">
        <v>208</v>
      </c>
      <c r="BC18" s="148" t="s">
        <v>3157</v>
      </c>
      <c r="BD18" s="148" t="s">
        <v>91</v>
      </c>
    </row>
    <row r="19" s="2" customFormat="1" ht="18" customHeight="1">
      <c r="A19" s="38"/>
      <c r="B19" s="44"/>
      <c r="C19" s="38"/>
      <c r="D19" s="38"/>
      <c r="E19" s="141" t="s">
        <v>27</v>
      </c>
      <c r="F19" s="38"/>
      <c r="G19" s="38"/>
      <c r="H19" s="38"/>
      <c r="I19" s="158" t="s">
        <v>28</v>
      </c>
      <c r="J19" s="141" t="s">
        <v>29</v>
      </c>
      <c r="K19" s="38"/>
      <c r="L19" s="63"/>
      <c r="S19" s="38"/>
      <c r="T19" s="38"/>
      <c r="U19" s="38"/>
      <c r="V19" s="38"/>
      <c r="W19" s="38"/>
      <c r="X19" s="38"/>
      <c r="Y19" s="38"/>
      <c r="Z19" s="38"/>
      <c r="AA19" s="38"/>
      <c r="AB19" s="38"/>
      <c r="AC19" s="38"/>
      <c r="AD19" s="38"/>
      <c r="AE19" s="38"/>
      <c r="AZ19" s="148" t="s">
        <v>2070</v>
      </c>
      <c r="BA19" s="148" t="s">
        <v>2071</v>
      </c>
      <c r="BB19" s="148" t="s">
        <v>208</v>
      </c>
      <c r="BC19" s="148" t="s">
        <v>3158</v>
      </c>
      <c r="BD19" s="148" t="s">
        <v>91</v>
      </c>
    </row>
    <row r="20" s="2" customFormat="1" ht="6.96" customHeight="1">
      <c r="A20" s="38"/>
      <c r="B20" s="44"/>
      <c r="C20" s="38"/>
      <c r="D20" s="38"/>
      <c r="E20" s="38"/>
      <c r="F20" s="38"/>
      <c r="G20" s="38"/>
      <c r="H20" s="38"/>
      <c r="I20" s="156"/>
      <c r="J20" s="38"/>
      <c r="K20" s="38"/>
      <c r="L20" s="63"/>
      <c r="S20" s="38"/>
      <c r="T20" s="38"/>
      <c r="U20" s="38"/>
      <c r="V20" s="38"/>
      <c r="W20" s="38"/>
      <c r="X20" s="38"/>
      <c r="Y20" s="38"/>
      <c r="Z20" s="38"/>
      <c r="AA20" s="38"/>
      <c r="AB20" s="38"/>
      <c r="AC20" s="38"/>
      <c r="AD20" s="38"/>
      <c r="AE20" s="38"/>
      <c r="AZ20" s="148" t="s">
        <v>206</v>
      </c>
      <c r="BA20" s="148" t="s">
        <v>207</v>
      </c>
      <c r="BB20" s="148" t="s">
        <v>208</v>
      </c>
      <c r="BC20" s="148" t="s">
        <v>3159</v>
      </c>
      <c r="BD20" s="148" t="s">
        <v>91</v>
      </c>
    </row>
    <row r="21" s="2" customFormat="1" ht="12" customHeight="1">
      <c r="A21" s="38"/>
      <c r="B21" s="44"/>
      <c r="C21" s="38"/>
      <c r="D21" s="154" t="s">
        <v>30</v>
      </c>
      <c r="E21" s="38"/>
      <c r="F21" s="38"/>
      <c r="G21" s="38"/>
      <c r="H21" s="38"/>
      <c r="I21" s="158" t="s">
        <v>25</v>
      </c>
      <c r="J21" s="33" t="str">
        <f>'Rekapitulace stavby'!AN13</f>
        <v>Vyplň údaj</v>
      </c>
      <c r="K21" s="38"/>
      <c r="L21" s="63"/>
      <c r="S21" s="38"/>
      <c r="T21" s="38"/>
      <c r="U21" s="38"/>
      <c r="V21" s="38"/>
      <c r="W21" s="38"/>
      <c r="X21" s="38"/>
      <c r="Y21" s="38"/>
      <c r="Z21" s="38"/>
      <c r="AA21" s="38"/>
      <c r="AB21" s="38"/>
      <c r="AC21" s="38"/>
      <c r="AD21" s="38"/>
      <c r="AE21" s="38"/>
      <c r="AZ21" s="148" t="s">
        <v>218</v>
      </c>
      <c r="BA21" s="148" t="s">
        <v>219</v>
      </c>
      <c r="BB21" s="148" t="s">
        <v>208</v>
      </c>
      <c r="BC21" s="148" t="s">
        <v>3160</v>
      </c>
      <c r="BD21" s="148" t="s">
        <v>91</v>
      </c>
    </row>
    <row r="22" s="2" customFormat="1" ht="18" customHeight="1">
      <c r="A22" s="38"/>
      <c r="B22" s="44"/>
      <c r="C22" s="38"/>
      <c r="D22" s="38"/>
      <c r="E22" s="33" t="str">
        <f>'Rekapitulace stavby'!E14</f>
        <v>Vyplň údaj</v>
      </c>
      <c r="F22" s="141"/>
      <c r="G22" s="141"/>
      <c r="H22" s="141"/>
      <c r="I22" s="158" t="s">
        <v>28</v>
      </c>
      <c r="J22" s="33" t="str">
        <f>'Rekapitulace stavby'!AN14</f>
        <v>Vyplň údaj</v>
      </c>
      <c r="K22" s="38"/>
      <c r="L22" s="63"/>
      <c r="S22" s="38"/>
      <c r="T22" s="38"/>
      <c r="U22" s="38"/>
      <c r="V22" s="38"/>
      <c r="W22" s="38"/>
      <c r="X22" s="38"/>
      <c r="Y22" s="38"/>
      <c r="Z22" s="38"/>
      <c r="AA22" s="38"/>
      <c r="AB22" s="38"/>
      <c r="AC22" s="38"/>
      <c r="AD22" s="38"/>
      <c r="AE22" s="38"/>
      <c r="AZ22" s="148" t="s">
        <v>2075</v>
      </c>
      <c r="BA22" s="148" t="s">
        <v>2076</v>
      </c>
      <c r="BB22" s="148" t="s">
        <v>208</v>
      </c>
      <c r="BC22" s="148" t="s">
        <v>3161</v>
      </c>
      <c r="BD22" s="148" t="s">
        <v>91</v>
      </c>
    </row>
    <row r="23" s="2" customFormat="1" ht="6.96" customHeight="1">
      <c r="A23" s="38"/>
      <c r="B23" s="44"/>
      <c r="C23" s="38"/>
      <c r="D23" s="38"/>
      <c r="E23" s="38"/>
      <c r="F23" s="38"/>
      <c r="G23" s="38"/>
      <c r="H23" s="38"/>
      <c r="I23" s="156"/>
      <c r="J23" s="38"/>
      <c r="K23" s="38"/>
      <c r="L23" s="63"/>
      <c r="S23" s="38"/>
      <c r="T23" s="38"/>
      <c r="U23" s="38"/>
      <c r="V23" s="38"/>
      <c r="W23" s="38"/>
      <c r="X23" s="38"/>
      <c r="Y23" s="38"/>
      <c r="Z23" s="38"/>
      <c r="AA23" s="38"/>
      <c r="AB23" s="38"/>
      <c r="AC23" s="38"/>
      <c r="AD23" s="38"/>
      <c r="AE23" s="38"/>
      <c r="AZ23" s="148" t="s">
        <v>2087</v>
      </c>
      <c r="BA23" s="148" t="s">
        <v>2088</v>
      </c>
      <c r="BB23" s="148" t="s">
        <v>208</v>
      </c>
      <c r="BC23" s="148" t="s">
        <v>3162</v>
      </c>
      <c r="BD23" s="148" t="s">
        <v>91</v>
      </c>
    </row>
    <row r="24" s="2" customFormat="1" ht="12" customHeight="1">
      <c r="A24" s="38"/>
      <c r="B24" s="44"/>
      <c r="C24" s="38"/>
      <c r="D24" s="154" t="s">
        <v>32</v>
      </c>
      <c r="E24" s="38"/>
      <c r="F24" s="38"/>
      <c r="G24" s="38"/>
      <c r="H24" s="38"/>
      <c r="I24" s="158" t="s">
        <v>25</v>
      </c>
      <c r="J24" s="141" t="s">
        <v>33</v>
      </c>
      <c r="K24" s="38"/>
      <c r="L24" s="63"/>
      <c r="S24" s="38"/>
      <c r="T24" s="38"/>
      <c r="U24" s="38"/>
      <c r="V24" s="38"/>
      <c r="W24" s="38"/>
      <c r="X24" s="38"/>
      <c r="Y24" s="38"/>
      <c r="Z24" s="38"/>
      <c r="AA24" s="38"/>
      <c r="AB24" s="38"/>
      <c r="AC24" s="38"/>
      <c r="AD24" s="38"/>
      <c r="AE24" s="38"/>
      <c r="AZ24" s="148" t="s">
        <v>2707</v>
      </c>
      <c r="BA24" s="148" t="s">
        <v>2708</v>
      </c>
      <c r="BB24" s="148" t="s">
        <v>179</v>
      </c>
      <c r="BC24" s="148" t="s">
        <v>3163</v>
      </c>
      <c r="BD24" s="148" t="s">
        <v>91</v>
      </c>
    </row>
    <row r="25" s="2" customFormat="1" ht="18" customHeight="1">
      <c r="A25" s="38"/>
      <c r="B25" s="44"/>
      <c r="C25" s="38"/>
      <c r="D25" s="38"/>
      <c r="E25" s="141" t="s">
        <v>34</v>
      </c>
      <c r="F25" s="38"/>
      <c r="G25" s="38"/>
      <c r="H25" s="38"/>
      <c r="I25" s="158" t="s">
        <v>28</v>
      </c>
      <c r="J25" s="141" t="s">
        <v>35</v>
      </c>
      <c r="K25" s="38"/>
      <c r="L25" s="63"/>
      <c r="S25" s="38"/>
      <c r="T25" s="38"/>
      <c r="U25" s="38"/>
      <c r="V25" s="38"/>
      <c r="W25" s="38"/>
      <c r="X25" s="38"/>
      <c r="Y25" s="38"/>
      <c r="Z25" s="38"/>
      <c r="AA25" s="38"/>
      <c r="AB25" s="38"/>
      <c r="AC25" s="38"/>
      <c r="AD25" s="38"/>
      <c r="AE25" s="38"/>
      <c r="AZ25" s="148" t="s">
        <v>2093</v>
      </c>
      <c r="BA25" s="148" t="s">
        <v>2094</v>
      </c>
      <c r="BB25" s="148" t="s">
        <v>208</v>
      </c>
      <c r="BC25" s="148" t="s">
        <v>3164</v>
      </c>
      <c r="BD25" s="148" t="s">
        <v>91</v>
      </c>
    </row>
    <row r="26" s="2" customFormat="1" ht="6.96" customHeight="1">
      <c r="A26" s="38"/>
      <c r="B26" s="44"/>
      <c r="C26" s="38"/>
      <c r="D26" s="38"/>
      <c r="E26" s="38"/>
      <c r="F26" s="38"/>
      <c r="G26" s="38"/>
      <c r="H26" s="38"/>
      <c r="I26" s="156"/>
      <c r="J26" s="38"/>
      <c r="K26" s="38"/>
      <c r="L26" s="63"/>
      <c r="S26" s="38"/>
      <c r="T26" s="38"/>
      <c r="U26" s="38"/>
      <c r="V26" s="38"/>
      <c r="W26" s="38"/>
      <c r="X26" s="38"/>
      <c r="Y26" s="38"/>
      <c r="Z26" s="38"/>
      <c r="AA26" s="38"/>
      <c r="AB26" s="38"/>
      <c r="AC26" s="38"/>
      <c r="AD26" s="38"/>
      <c r="AE26" s="38"/>
      <c r="AZ26" s="148" t="s">
        <v>163</v>
      </c>
      <c r="BA26" s="148" t="s">
        <v>164</v>
      </c>
      <c r="BB26" s="148" t="s">
        <v>157</v>
      </c>
      <c r="BC26" s="148" t="s">
        <v>3165</v>
      </c>
      <c r="BD26" s="148" t="s">
        <v>91</v>
      </c>
    </row>
    <row r="27" s="2" customFormat="1" ht="12" customHeight="1">
      <c r="A27" s="38"/>
      <c r="B27" s="44"/>
      <c r="C27" s="38"/>
      <c r="D27" s="154" t="s">
        <v>37</v>
      </c>
      <c r="E27" s="38"/>
      <c r="F27" s="38"/>
      <c r="G27" s="38"/>
      <c r="H27" s="38"/>
      <c r="I27" s="158" t="s">
        <v>25</v>
      </c>
      <c r="J27" s="141" t="s">
        <v>38</v>
      </c>
      <c r="K27" s="38"/>
      <c r="L27" s="63"/>
      <c r="S27" s="38"/>
      <c r="T27" s="38"/>
      <c r="U27" s="38"/>
      <c r="V27" s="38"/>
      <c r="W27" s="38"/>
      <c r="X27" s="38"/>
      <c r="Y27" s="38"/>
      <c r="Z27" s="38"/>
      <c r="AA27" s="38"/>
      <c r="AB27" s="38"/>
      <c r="AC27" s="38"/>
      <c r="AD27" s="38"/>
      <c r="AE27" s="38"/>
      <c r="AZ27" s="148" t="s">
        <v>159</v>
      </c>
      <c r="BA27" s="148" t="s">
        <v>160</v>
      </c>
      <c r="BB27" s="148" t="s">
        <v>157</v>
      </c>
      <c r="BC27" s="148" t="s">
        <v>3166</v>
      </c>
      <c r="BD27" s="148" t="s">
        <v>91</v>
      </c>
    </row>
    <row r="28" s="2" customFormat="1" ht="18" customHeight="1">
      <c r="A28" s="38"/>
      <c r="B28" s="44"/>
      <c r="C28" s="38"/>
      <c r="D28" s="38"/>
      <c r="E28" s="141" t="s">
        <v>39</v>
      </c>
      <c r="F28" s="38"/>
      <c r="G28" s="38"/>
      <c r="H28" s="38"/>
      <c r="I28" s="158" t="s">
        <v>28</v>
      </c>
      <c r="J28" s="141" t="s">
        <v>40</v>
      </c>
      <c r="K28" s="38"/>
      <c r="L28" s="63"/>
      <c r="S28" s="38"/>
      <c r="T28" s="38"/>
      <c r="U28" s="38"/>
      <c r="V28" s="38"/>
      <c r="W28" s="38"/>
      <c r="X28" s="38"/>
      <c r="Y28" s="38"/>
      <c r="Z28" s="38"/>
      <c r="AA28" s="38"/>
      <c r="AB28" s="38"/>
      <c r="AC28" s="38"/>
      <c r="AD28" s="38"/>
      <c r="AE28" s="38"/>
      <c r="AZ28" s="148" t="s">
        <v>2723</v>
      </c>
      <c r="BA28" s="148" t="s">
        <v>2724</v>
      </c>
      <c r="BB28" s="148" t="s">
        <v>157</v>
      </c>
      <c r="BC28" s="148" t="s">
        <v>3167</v>
      </c>
      <c r="BD28" s="148" t="s">
        <v>91</v>
      </c>
    </row>
    <row r="29" s="2" customFormat="1" ht="6.96" customHeight="1">
      <c r="A29" s="38"/>
      <c r="B29" s="44"/>
      <c r="C29" s="38"/>
      <c r="D29" s="38"/>
      <c r="E29" s="38"/>
      <c r="F29" s="38"/>
      <c r="G29" s="38"/>
      <c r="H29" s="38"/>
      <c r="I29" s="156"/>
      <c r="J29" s="38"/>
      <c r="K29" s="38"/>
      <c r="L29" s="63"/>
      <c r="S29" s="38"/>
      <c r="T29" s="38"/>
      <c r="U29" s="38"/>
      <c r="V29" s="38"/>
      <c r="W29" s="38"/>
      <c r="X29" s="38"/>
      <c r="Y29" s="38"/>
      <c r="Z29" s="38"/>
      <c r="AA29" s="38"/>
      <c r="AB29" s="38"/>
      <c r="AC29" s="38"/>
      <c r="AD29" s="38"/>
      <c r="AE29" s="38"/>
    </row>
    <row r="30" s="2" customFormat="1" ht="12" customHeight="1">
      <c r="A30" s="38"/>
      <c r="B30" s="44"/>
      <c r="C30" s="38"/>
      <c r="D30" s="154" t="s">
        <v>41</v>
      </c>
      <c r="E30" s="38"/>
      <c r="F30" s="38"/>
      <c r="G30" s="38"/>
      <c r="H30" s="38"/>
      <c r="I30" s="156"/>
      <c r="J30" s="38"/>
      <c r="K30" s="38"/>
      <c r="L30" s="63"/>
      <c r="S30" s="38"/>
      <c r="T30" s="38"/>
      <c r="U30" s="38"/>
      <c r="V30" s="38"/>
      <c r="W30" s="38"/>
      <c r="X30" s="38"/>
      <c r="Y30" s="38"/>
      <c r="Z30" s="38"/>
      <c r="AA30" s="38"/>
      <c r="AB30" s="38"/>
      <c r="AC30" s="38"/>
      <c r="AD30" s="38"/>
      <c r="AE30" s="38"/>
    </row>
    <row r="31" s="8" customFormat="1" ht="16.5" customHeight="1">
      <c r="A31" s="160"/>
      <c r="B31" s="161"/>
      <c r="C31" s="160"/>
      <c r="D31" s="160"/>
      <c r="E31" s="162" t="s">
        <v>1</v>
      </c>
      <c r="F31" s="162"/>
      <c r="G31" s="162"/>
      <c r="H31" s="162"/>
      <c r="I31" s="163"/>
      <c r="J31" s="160"/>
      <c r="K31" s="160"/>
      <c r="L31" s="164"/>
      <c r="S31" s="160"/>
      <c r="T31" s="160"/>
      <c r="U31" s="160"/>
      <c r="V31" s="160"/>
      <c r="W31" s="160"/>
      <c r="X31" s="160"/>
      <c r="Y31" s="160"/>
      <c r="Z31" s="160"/>
      <c r="AA31" s="160"/>
      <c r="AB31" s="160"/>
      <c r="AC31" s="160"/>
      <c r="AD31" s="160"/>
      <c r="AE31" s="160"/>
    </row>
    <row r="32" s="2" customFormat="1" ht="6.96" customHeight="1">
      <c r="A32" s="38"/>
      <c r="B32" s="44"/>
      <c r="C32" s="38"/>
      <c r="D32" s="38"/>
      <c r="E32" s="38"/>
      <c r="F32" s="38"/>
      <c r="G32" s="38"/>
      <c r="H32" s="38"/>
      <c r="I32" s="156"/>
      <c r="J32" s="38"/>
      <c r="K32" s="38"/>
      <c r="L32" s="63"/>
      <c r="S32" s="38"/>
      <c r="T32" s="38"/>
      <c r="U32" s="38"/>
      <c r="V32" s="38"/>
      <c r="W32" s="38"/>
      <c r="X32" s="38"/>
      <c r="Y32" s="38"/>
      <c r="Z32" s="38"/>
      <c r="AA32" s="38"/>
      <c r="AB32" s="38"/>
      <c r="AC32" s="38"/>
      <c r="AD32" s="38"/>
      <c r="AE32" s="38"/>
    </row>
    <row r="33" s="2" customFormat="1" ht="6.96" customHeight="1">
      <c r="A33" s="38"/>
      <c r="B33" s="44"/>
      <c r="C33" s="38"/>
      <c r="D33" s="165"/>
      <c r="E33" s="165"/>
      <c r="F33" s="165"/>
      <c r="G33" s="165"/>
      <c r="H33" s="165"/>
      <c r="I33" s="166"/>
      <c r="J33" s="165"/>
      <c r="K33" s="165"/>
      <c r="L33" s="63"/>
      <c r="S33" s="38"/>
      <c r="T33" s="38"/>
      <c r="U33" s="38"/>
      <c r="V33" s="38"/>
      <c r="W33" s="38"/>
      <c r="X33" s="38"/>
      <c r="Y33" s="38"/>
      <c r="Z33" s="38"/>
      <c r="AA33" s="38"/>
      <c r="AB33" s="38"/>
      <c r="AC33" s="38"/>
      <c r="AD33" s="38"/>
      <c r="AE33" s="38"/>
    </row>
    <row r="34" s="2" customFormat="1" ht="25.44" customHeight="1">
      <c r="A34" s="38"/>
      <c r="B34" s="44"/>
      <c r="C34" s="38"/>
      <c r="D34" s="167" t="s">
        <v>42</v>
      </c>
      <c r="E34" s="38"/>
      <c r="F34" s="38"/>
      <c r="G34" s="38"/>
      <c r="H34" s="38"/>
      <c r="I34" s="156"/>
      <c r="J34" s="168">
        <f>ROUND(J132, 2)</f>
        <v>0</v>
      </c>
      <c r="K34" s="38"/>
      <c r="L34" s="63"/>
      <c r="S34" s="38"/>
      <c r="T34" s="38"/>
      <c r="U34" s="38"/>
      <c r="V34" s="38"/>
      <c r="W34" s="38"/>
      <c r="X34" s="38"/>
      <c r="Y34" s="38"/>
      <c r="Z34" s="38"/>
      <c r="AA34" s="38"/>
      <c r="AB34" s="38"/>
      <c r="AC34" s="38"/>
      <c r="AD34" s="38"/>
      <c r="AE34" s="38"/>
    </row>
    <row r="35" s="2" customFormat="1" ht="6.96" customHeight="1">
      <c r="A35" s="38"/>
      <c r="B35" s="44"/>
      <c r="C35" s="38"/>
      <c r="D35" s="165"/>
      <c r="E35" s="165"/>
      <c r="F35" s="165"/>
      <c r="G35" s="165"/>
      <c r="H35" s="165"/>
      <c r="I35" s="166"/>
      <c r="J35" s="165"/>
      <c r="K35" s="165"/>
      <c r="L35" s="63"/>
      <c r="S35" s="38"/>
      <c r="T35" s="38"/>
      <c r="U35" s="38"/>
      <c r="V35" s="38"/>
      <c r="W35" s="38"/>
      <c r="X35" s="38"/>
      <c r="Y35" s="38"/>
      <c r="Z35" s="38"/>
      <c r="AA35" s="38"/>
      <c r="AB35" s="38"/>
      <c r="AC35" s="38"/>
      <c r="AD35" s="38"/>
      <c r="AE35" s="38"/>
    </row>
    <row r="36" s="2" customFormat="1" ht="14.4" customHeight="1">
      <c r="A36" s="38"/>
      <c r="B36" s="44"/>
      <c r="C36" s="38"/>
      <c r="D36" s="38"/>
      <c r="E36" s="38"/>
      <c r="F36" s="169" t="s">
        <v>44</v>
      </c>
      <c r="G36" s="38"/>
      <c r="H36" s="38"/>
      <c r="I36" s="170" t="s">
        <v>43</v>
      </c>
      <c r="J36" s="169" t="s">
        <v>45</v>
      </c>
      <c r="K36" s="38"/>
      <c r="L36" s="63"/>
      <c r="S36" s="38"/>
      <c r="T36" s="38"/>
      <c r="U36" s="38"/>
      <c r="V36" s="38"/>
      <c r="W36" s="38"/>
      <c r="X36" s="38"/>
      <c r="Y36" s="38"/>
      <c r="Z36" s="38"/>
      <c r="AA36" s="38"/>
      <c r="AB36" s="38"/>
      <c r="AC36" s="38"/>
      <c r="AD36" s="38"/>
      <c r="AE36" s="38"/>
    </row>
    <row r="37" s="2" customFormat="1" ht="14.4" customHeight="1">
      <c r="A37" s="38"/>
      <c r="B37" s="44"/>
      <c r="C37" s="38"/>
      <c r="D37" s="171" t="s">
        <v>46</v>
      </c>
      <c r="E37" s="154" t="s">
        <v>47</v>
      </c>
      <c r="F37" s="172">
        <f>ROUND((SUM(BE132:BE518)),  2)</f>
        <v>0</v>
      </c>
      <c r="G37" s="38"/>
      <c r="H37" s="38"/>
      <c r="I37" s="173">
        <v>0.20999999999999999</v>
      </c>
      <c r="J37" s="172">
        <f>ROUND(((SUM(BE132:BE518))*I37),  2)</f>
        <v>0</v>
      </c>
      <c r="K37" s="38"/>
      <c r="L37" s="63"/>
      <c r="S37" s="38"/>
      <c r="T37" s="38"/>
      <c r="U37" s="38"/>
      <c r="V37" s="38"/>
      <c r="W37" s="38"/>
      <c r="X37" s="38"/>
      <c r="Y37" s="38"/>
      <c r="Z37" s="38"/>
      <c r="AA37" s="38"/>
      <c r="AB37" s="38"/>
      <c r="AC37" s="38"/>
      <c r="AD37" s="38"/>
      <c r="AE37" s="38"/>
    </row>
    <row r="38" s="2" customFormat="1" ht="14.4" customHeight="1">
      <c r="A38" s="38"/>
      <c r="B38" s="44"/>
      <c r="C38" s="38"/>
      <c r="D38" s="38"/>
      <c r="E38" s="154" t="s">
        <v>48</v>
      </c>
      <c r="F38" s="172">
        <f>ROUND((SUM(BF132:BF518)),  2)</f>
        <v>0</v>
      </c>
      <c r="G38" s="38"/>
      <c r="H38" s="38"/>
      <c r="I38" s="173">
        <v>0.14999999999999999</v>
      </c>
      <c r="J38" s="172">
        <f>ROUND(((SUM(BF132:BF518))*I38),  2)</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4" t="s">
        <v>49</v>
      </c>
      <c r="F39" s="172">
        <f>ROUND((SUM(BG132:BG518)),  2)</f>
        <v>0</v>
      </c>
      <c r="G39" s="38"/>
      <c r="H39" s="38"/>
      <c r="I39" s="173">
        <v>0.20999999999999999</v>
      </c>
      <c r="J39" s="172">
        <f>0</f>
        <v>0</v>
      </c>
      <c r="K39" s="38"/>
      <c r="L39" s="63"/>
      <c r="S39" s="38"/>
      <c r="T39" s="38"/>
      <c r="U39" s="38"/>
      <c r="V39" s="38"/>
      <c r="W39" s="38"/>
      <c r="X39" s="38"/>
      <c r="Y39" s="38"/>
      <c r="Z39" s="38"/>
      <c r="AA39" s="38"/>
      <c r="AB39" s="38"/>
      <c r="AC39" s="38"/>
      <c r="AD39" s="38"/>
      <c r="AE39" s="38"/>
    </row>
    <row r="40" hidden="1" s="2" customFormat="1" ht="14.4" customHeight="1">
      <c r="A40" s="38"/>
      <c r="B40" s="44"/>
      <c r="C40" s="38"/>
      <c r="D40" s="38"/>
      <c r="E40" s="154" t="s">
        <v>50</v>
      </c>
      <c r="F40" s="172">
        <f>ROUND((SUM(BH132:BH518)),  2)</f>
        <v>0</v>
      </c>
      <c r="G40" s="38"/>
      <c r="H40" s="38"/>
      <c r="I40" s="173">
        <v>0.14999999999999999</v>
      </c>
      <c r="J40" s="172">
        <f>0</f>
        <v>0</v>
      </c>
      <c r="K40" s="38"/>
      <c r="L40" s="63"/>
      <c r="S40" s="38"/>
      <c r="T40" s="38"/>
      <c r="U40" s="38"/>
      <c r="V40" s="38"/>
      <c r="W40" s="38"/>
      <c r="X40" s="38"/>
      <c r="Y40" s="38"/>
      <c r="Z40" s="38"/>
      <c r="AA40" s="38"/>
      <c r="AB40" s="38"/>
      <c r="AC40" s="38"/>
      <c r="AD40" s="38"/>
      <c r="AE40" s="38"/>
    </row>
    <row r="41" hidden="1" s="2" customFormat="1" ht="14.4" customHeight="1">
      <c r="A41" s="38"/>
      <c r="B41" s="44"/>
      <c r="C41" s="38"/>
      <c r="D41" s="38"/>
      <c r="E41" s="154" t="s">
        <v>51</v>
      </c>
      <c r="F41" s="172">
        <f>ROUND((SUM(BI132:BI518)),  2)</f>
        <v>0</v>
      </c>
      <c r="G41" s="38"/>
      <c r="H41" s="38"/>
      <c r="I41" s="173">
        <v>0</v>
      </c>
      <c r="J41" s="172">
        <f>0</f>
        <v>0</v>
      </c>
      <c r="K41" s="38"/>
      <c r="L41" s="63"/>
      <c r="S41" s="38"/>
      <c r="T41" s="38"/>
      <c r="U41" s="38"/>
      <c r="V41" s="38"/>
      <c r="W41" s="38"/>
      <c r="X41" s="38"/>
      <c r="Y41" s="38"/>
      <c r="Z41" s="38"/>
      <c r="AA41" s="38"/>
      <c r="AB41" s="38"/>
      <c r="AC41" s="38"/>
      <c r="AD41" s="38"/>
      <c r="AE41" s="38"/>
    </row>
    <row r="42" s="2" customFormat="1" ht="6.96" customHeight="1">
      <c r="A42" s="38"/>
      <c r="B42" s="44"/>
      <c r="C42" s="38"/>
      <c r="D42" s="38"/>
      <c r="E42" s="38"/>
      <c r="F42" s="38"/>
      <c r="G42" s="38"/>
      <c r="H42" s="38"/>
      <c r="I42" s="156"/>
      <c r="J42" s="38"/>
      <c r="K42" s="38"/>
      <c r="L42" s="63"/>
      <c r="S42" s="38"/>
      <c r="T42" s="38"/>
      <c r="U42" s="38"/>
      <c r="V42" s="38"/>
      <c r="W42" s="38"/>
      <c r="X42" s="38"/>
      <c r="Y42" s="38"/>
      <c r="Z42" s="38"/>
      <c r="AA42" s="38"/>
      <c r="AB42" s="38"/>
      <c r="AC42" s="38"/>
      <c r="AD42" s="38"/>
      <c r="AE42" s="38"/>
    </row>
    <row r="43" s="2" customFormat="1" ht="25.44" customHeight="1">
      <c r="A43" s="38"/>
      <c r="B43" s="44"/>
      <c r="C43" s="174"/>
      <c r="D43" s="175" t="s">
        <v>52</v>
      </c>
      <c r="E43" s="176"/>
      <c r="F43" s="176"/>
      <c r="G43" s="177" t="s">
        <v>53</v>
      </c>
      <c r="H43" s="178" t="s">
        <v>54</v>
      </c>
      <c r="I43" s="179"/>
      <c r="J43" s="180">
        <f>SUM(J34:J41)</f>
        <v>0</v>
      </c>
      <c r="K43" s="181"/>
      <c r="L43" s="63"/>
      <c r="S43" s="38"/>
      <c r="T43" s="38"/>
      <c r="U43" s="38"/>
      <c r="V43" s="38"/>
      <c r="W43" s="38"/>
      <c r="X43" s="38"/>
      <c r="Y43" s="38"/>
      <c r="Z43" s="38"/>
      <c r="AA43" s="38"/>
      <c r="AB43" s="38"/>
      <c r="AC43" s="38"/>
      <c r="AD43" s="38"/>
      <c r="AE43" s="38"/>
    </row>
    <row r="44" s="2" customFormat="1" ht="14.4" customHeight="1">
      <c r="A44" s="38"/>
      <c r="B44" s="44"/>
      <c r="C44" s="38"/>
      <c r="D44" s="38"/>
      <c r="E44" s="38"/>
      <c r="F44" s="38"/>
      <c r="G44" s="38"/>
      <c r="H44" s="38"/>
      <c r="I44" s="156"/>
      <c r="J44" s="38"/>
      <c r="K44" s="38"/>
      <c r="L44" s="63"/>
      <c r="S44" s="38"/>
      <c r="T44" s="38"/>
      <c r="U44" s="38"/>
      <c r="V44" s="38"/>
      <c r="W44" s="38"/>
      <c r="X44" s="38"/>
      <c r="Y44" s="38"/>
      <c r="Z44" s="38"/>
      <c r="AA44" s="38"/>
      <c r="AB44" s="38"/>
      <c r="AC44" s="38"/>
      <c r="AD44" s="38"/>
      <c r="AE44" s="38"/>
    </row>
    <row r="45" s="1" customFormat="1" ht="14.4" customHeight="1">
      <c r="B45" s="20"/>
      <c r="I45" s="147"/>
      <c r="L45" s="20"/>
    </row>
    <row r="46" s="1" customFormat="1" ht="14.4" customHeight="1">
      <c r="B46" s="20"/>
      <c r="I46" s="147"/>
      <c r="L46" s="20"/>
    </row>
    <row r="47" s="1" customFormat="1" ht="14.4" customHeight="1">
      <c r="B47" s="20"/>
      <c r="I47" s="147"/>
      <c r="L47" s="20"/>
    </row>
    <row r="48" s="1" customFormat="1" ht="14.4" customHeight="1">
      <c r="B48" s="20"/>
      <c r="I48" s="147"/>
      <c r="L48" s="20"/>
    </row>
    <row r="49" s="1" customFormat="1" ht="14.4" customHeight="1">
      <c r="B49" s="20"/>
      <c r="I49" s="147"/>
      <c r="L49" s="20"/>
    </row>
    <row r="50" s="2" customFormat="1" ht="14.4" customHeight="1">
      <c r="B50" s="63"/>
      <c r="D50" s="182" t="s">
        <v>55</v>
      </c>
      <c r="E50" s="183"/>
      <c r="F50" s="183"/>
      <c r="G50" s="182" t="s">
        <v>56</v>
      </c>
      <c r="H50" s="183"/>
      <c r="I50" s="184"/>
      <c r="J50" s="183"/>
      <c r="K50" s="18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5" t="s">
        <v>57</v>
      </c>
      <c r="E61" s="186"/>
      <c r="F61" s="187" t="s">
        <v>58</v>
      </c>
      <c r="G61" s="185" t="s">
        <v>57</v>
      </c>
      <c r="H61" s="186"/>
      <c r="I61" s="188"/>
      <c r="J61" s="189" t="s">
        <v>58</v>
      </c>
      <c r="K61" s="18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2" t="s">
        <v>59</v>
      </c>
      <c r="E65" s="190"/>
      <c r="F65" s="190"/>
      <c r="G65" s="182" t="s">
        <v>60</v>
      </c>
      <c r="H65" s="190"/>
      <c r="I65" s="191"/>
      <c r="J65" s="190"/>
      <c r="K65" s="19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5" t="s">
        <v>57</v>
      </c>
      <c r="E76" s="186"/>
      <c r="F76" s="187" t="s">
        <v>58</v>
      </c>
      <c r="G76" s="185" t="s">
        <v>57</v>
      </c>
      <c r="H76" s="186"/>
      <c r="I76" s="188"/>
      <c r="J76" s="189" t="s">
        <v>58</v>
      </c>
      <c r="K76" s="186"/>
      <c r="L76" s="63"/>
      <c r="S76" s="38"/>
      <c r="T76" s="38"/>
      <c r="U76" s="38"/>
      <c r="V76" s="38"/>
      <c r="W76" s="38"/>
      <c r="X76" s="38"/>
      <c r="Y76" s="38"/>
      <c r="Z76" s="38"/>
      <c r="AA76" s="38"/>
      <c r="AB76" s="38"/>
      <c r="AC76" s="38"/>
      <c r="AD76" s="38"/>
      <c r="AE76" s="38"/>
    </row>
    <row r="77" s="2" customFormat="1" ht="14.4" customHeight="1">
      <c r="A77" s="38"/>
      <c r="B77" s="192"/>
      <c r="C77" s="193"/>
      <c r="D77" s="193"/>
      <c r="E77" s="193"/>
      <c r="F77" s="193"/>
      <c r="G77" s="193"/>
      <c r="H77" s="193"/>
      <c r="I77" s="194"/>
      <c r="J77" s="193"/>
      <c r="K77" s="193"/>
      <c r="L77" s="63"/>
      <c r="S77" s="38"/>
      <c r="T77" s="38"/>
      <c r="U77" s="38"/>
      <c r="V77" s="38"/>
      <c r="W77" s="38"/>
      <c r="X77" s="38"/>
      <c r="Y77" s="38"/>
      <c r="Z77" s="38"/>
      <c r="AA77" s="38"/>
      <c r="AB77" s="38"/>
      <c r="AC77" s="38"/>
      <c r="AD77" s="38"/>
      <c r="AE77" s="38"/>
    </row>
    <row r="81" s="2" customFormat="1" ht="6.96" customHeight="1">
      <c r="A81" s="38"/>
      <c r="B81" s="195"/>
      <c r="C81" s="196"/>
      <c r="D81" s="196"/>
      <c r="E81" s="196"/>
      <c r="F81" s="196"/>
      <c r="G81" s="196"/>
      <c r="H81" s="196"/>
      <c r="I81" s="197"/>
      <c r="J81" s="196"/>
      <c r="K81" s="196"/>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156"/>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56"/>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56"/>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98" t="str">
        <f>E7</f>
        <v>Strakonická - rozšíření, č. akce 999 170, Praha 5</v>
      </c>
      <c r="F85" s="32"/>
      <c r="G85" s="32"/>
      <c r="H85" s="32"/>
      <c r="I85" s="156"/>
      <c r="J85" s="40"/>
      <c r="K85" s="40"/>
      <c r="L85" s="63"/>
      <c r="S85" s="38"/>
      <c r="T85" s="38"/>
      <c r="U85" s="38"/>
      <c r="V85" s="38"/>
      <c r="W85" s="38"/>
      <c r="X85" s="38"/>
      <c r="Y85" s="38"/>
      <c r="Z85" s="38"/>
      <c r="AA85" s="38"/>
      <c r="AB85" s="38"/>
      <c r="AC85" s="38"/>
      <c r="AD85" s="38"/>
      <c r="AE85" s="38"/>
    </row>
    <row r="86" s="1" customFormat="1" ht="12" customHeight="1">
      <c r="B86" s="21"/>
      <c r="C86" s="32" t="s">
        <v>176</v>
      </c>
      <c r="D86" s="22"/>
      <c r="E86" s="22"/>
      <c r="F86" s="22"/>
      <c r="G86" s="22"/>
      <c r="H86" s="22"/>
      <c r="I86" s="147"/>
      <c r="J86" s="22"/>
      <c r="K86" s="22"/>
      <c r="L86" s="20"/>
    </row>
    <row r="87" s="1" customFormat="1" ht="16.5" customHeight="1">
      <c r="B87" s="21"/>
      <c r="C87" s="22"/>
      <c r="D87" s="22"/>
      <c r="E87" s="198" t="s">
        <v>1991</v>
      </c>
      <c r="F87" s="22"/>
      <c r="G87" s="22"/>
      <c r="H87" s="22"/>
      <c r="I87" s="147"/>
      <c r="J87" s="22"/>
      <c r="K87" s="22"/>
      <c r="L87" s="20"/>
    </row>
    <row r="88" s="1" customFormat="1" ht="12" customHeight="1">
      <c r="B88" s="21"/>
      <c r="C88" s="32" t="s">
        <v>1344</v>
      </c>
      <c r="D88" s="22"/>
      <c r="E88" s="22"/>
      <c r="F88" s="22"/>
      <c r="G88" s="22"/>
      <c r="H88" s="22"/>
      <c r="I88" s="147"/>
      <c r="J88" s="22"/>
      <c r="K88" s="22"/>
      <c r="L88" s="20"/>
    </row>
    <row r="89" s="2" customFormat="1" ht="16.5" customHeight="1">
      <c r="A89" s="38"/>
      <c r="B89" s="39"/>
      <c r="C89" s="40"/>
      <c r="D89" s="40"/>
      <c r="E89" s="316" t="s">
        <v>2968</v>
      </c>
      <c r="F89" s="40"/>
      <c r="G89" s="40"/>
      <c r="H89" s="40"/>
      <c r="I89" s="156"/>
      <c r="J89" s="40"/>
      <c r="K89" s="40"/>
      <c r="L89" s="63"/>
      <c r="S89" s="38"/>
      <c r="T89" s="38"/>
      <c r="U89" s="38"/>
      <c r="V89" s="38"/>
      <c r="W89" s="38"/>
      <c r="X89" s="38"/>
      <c r="Y89" s="38"/>
      <c r="Z89" s="38"/>
      <c r="AA89" s="38"/>
      <c r="AB89" s="38"/>
      <c r="AC89" s="38"/>
      <c r="AD89" s="38"/>
      <c r="AE89" s="38"/>
    </row>
    <row r="90" s="2" customFormat="1" ht="12" customHeight="1">
      <c r="A90" s="38"/>
      <c r="B90" s="39"/>
      <c r="C90" s="32" t="s">
        <v>2002</v>
      </c>
      <c r="D90" s="40"/>
      <c r="E90" s="40"/>
      <c r="F90" s="40"/>
      <c r="G90" s="40"/>
      <c r="H90" s="40"/>
      <c r="I90" s="156"/>
      <c r="J90" s="40"/>
      <c r="K90" s="40"/>
      <c r="L90" s="63"/>
      <c r="S90" s="38"/>
      <c r="T90" s="38"/>
      <c r="U90" s="38"/>
      <c r="V90" s="38"/>
      <c r="W90" s="38"/>
      <c r="X90" s="38"/>
      <c r="Y90" s="38"/>
      <c r="Z90" s="38"/>
      <c r="AA90" s="38"/>
      <c r="AB90" s="38"/>
      <c r="AC90" s="38"/>
      <c r="AD90" s="38"/>
      <c r="AE90" s="38"/>
    </row>
    <row r="91" s="2" customFormat="1" ht="24.75" customHeight="1">
      <c r="A91" s="38"/>
      <c r="B91" s="39"/>
      <c r="C91" s="40"/>
      <c r="D91" s="40"/>
      <c r="E91" s="76" t="str">
        <f>E13</f>
        <v>SO 312.2 - Nové přípojky UV napojené do DK2 včetně rušení stávajících</v>
      </c>
      <c r="F91" s="40"/>
      <c r="G91" s="40"/>
      <c r="H91" s="40"/>
      <c r="I91" s="156"/>
      <c r="J91" s="40"/>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156"/>
      <c r="J92" s="40"/>
      <c r="K92" s="40"/>
      <c r="L92" s="63"/>
      <c r="S92" s="38"/>
      <c r="T92" s="38"/>
      <c r="U92" s="38"/>
      <c r="V92" s="38"/>
      <c r="W92" s="38"/>
      <c r="X92" s="38"/>
      <c r="Y92" s="38"/>
      <c r="Z92" s="38"/>
      <c r="AA92" s="38"/>
      <c r="AB92" s="38"/>
      <c r="AC92" s="38"/>
      <c r="AD92" s="38"/>
      <c r="AE92" s="38"/>
    </row>
    <row r="93" s="2" customFormat="1" ht="12" customHeight="1">
      <c r="A93" s="38"/>
      <c r="B93" s="39"/>
      <c r="C93" s="32" t="s">
        <v>20</v>
      </c>
      <c r="D93" s="40"/>
      <c r="E93" s="40"/>
      <c r="F93" s="27" t="str">
        <f>F16</f>
        <v>ulice Strakonická</v>
      </c>
      <c r="G93" s="40"/>
      <c r="H93" s="40"/>
      <c r="I93" s="158" t="s">
        <v>22</v>
      </c>
      <c r="J93" s="79" t="str">
        <f>IF(J16="","",J16)</f>
        <v>10. 1. 2020</v>
      </c>
      <c r="K93" s="40"/>
      <c r="L93" s="63"/>
      <c r="S93" s="38"/>
      <c r="T93" s="38"/>
      <c r="U93" s="38"/>
      <c r="V93" s="38"/>
      <c r="W93" s="38"/>
      <c r="X93" s="38"/>
      <c r="Y93" s="38"/>
      <c r="Z93" s="38"/>
      <c r="AA93" s="38"/>
      <c r="AB93" s="38"/>
      <c r="AC93" s="38"/>
      <c r="AD93" s="38"/>
      <c r="AE93" s="38"/>
    </row>
    <row r="94" s="2" customFormat="1" ht="6.96" customHeight="1">
      <c r="A94" s="38"/>
      <c r="B94" s="39"/>
      <c r="C94" s="40"/>
      <c r="D94" s="40"/>
      <c r="E94" s="40"/>
      <c r="F94" s="40"/>
      <c r="G94" s="40"/>
      <c r="H94" s="40"/>
      <c r="I94" s="156"/>
      <c r="J94" s="40"/>
      <c r="K94" s="40"/>
      <c r="L94" s="63"/>
      <c r="S94" s="38"/>
      <c r="T94" s="38"/>
      <c r="U94" s="38"/>
      <c r="V94" s="38"/>
      <c r="W94" s="38"/>
      <c r="X94" s="38"/>
      <c r="Y94" s="38"/>
      <c r="Z94" s="38"/>
      <c r="AA94" s="38"/>
      <c r="AB94" s="38"/>
      <c r="AC94" s="38"/>
      <c r="AD94" s="38"/>
      <c r="AE94" s="38"/>
    </row>
    <row r="95" s="2" customFormat="1" ht="15.15" customHeight="1">
      <c r="A95" s="38"/>
      <c r="B95" s="39"/>
      <c r="C95" s="32" t="s">
        <v>24</v>
      </c>
      <c r="D95" s="40"/>
      <c r="E95" s="40"/>
      <c r="F95" s="27" t="str">
        <f>E19</f>
        <v>Technická správa komunikací hl. m. Prahy a.s.</v>
      </c>
      <c r="G95" s="40"/>
      <c r="H95" s="40"/>
      <c r="I95" s="158" t="s">
        <v>32</v>
      </c>
      <c r="J95" s="36" t="str">
        <f>E25</f>
        <v>DIPRO, spol s r.o.</v>
      </c>
      <c r="K95" s="40"/>
      <c r="L95" s="63"/>
      <c r="S95" s="38"/>
      <c r="T95" s="38"/>
      <c r="U95" s="38"/>
      <c r="V95" s="38"/>
      <c r="W95" s="38"/>
      <c r="X95" s="38"/>
      <c r="Y95" s="38"/>
      <c r="Z95" s="38"/>
      <c r="AA95" s="38"/>
      <c r="AB95" s="38"/>
      <c r="AC95" s="38"/>
      <c r="AD95" s="38"/>
      <c r="AE95" s="38"/>
    </row>
    <row r="96" s="2" customFormat="1" ht="15.15" customHeight="1">
      <c r="A96" s="38"/>
      <c r="B96" s="39"/>
      <c r="C96" s="32" t="s">
        <v>30</v>
      </c>
      <c r="D96" s="40"/>
      <c r="E96" s="40"/>
      <c r="F96" s="27" t="str">
        <f>IF(E22="","",E22)</f>
        <v>Vyplň údaj</v>
      </c>
      <c r="G96" s="40"/>
      <c r="H96" s="40"/>
      <c r="I96" s="158" t="s">
        <v>37</v>
      </c>
      <c r="J96" s="36" t="str">
        <f>E28</f>
        <v>TMI Building s.r.o.</v>
      </c>
      <c r="K96" s="40"/>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156"/>
      <c r="J97" s="40"/>
      <c r="K97" s="40"/>
      <c r="L97" s="63"/>
      <c r="S97" s="38"/>
      <c r="T97" s="38"/>
      <c r="U97" s="38"/>
      <c r="V97" s="38"/>
      <c r="W97" s="38"/>
      <c r="X97" s="38"/>
      <c r="Y97" s="38"/>
      <c r="Z97" s="38"/>
      <c r="AA97" s="38"/>
      <c r="AB97" s="38"/>
      <c r="AC97" s="38"/>
      <c r="AD97" s="38"/>
      <c r="AE97" s="38"/>
    </row>
    <row r="98" s="2" customFormat="1" ht="29.28" customHeight="1">
      <c r="A98" s="38"/>
      <c r="B98" s="39"/>
      <c r="C98" s="199" t="s">
        <v>224</v>
      </c>
      <c r="D98" s="200"/>
      <c r="E98" s="200"/>
      <c r="F98" s="200"/>
      <c r="G98" s="200"/>
      <c r="H98" s="200"/>
      <c r="I98" s="201"/>
      <c r="J98" s="202" t="s">
        <v>225</v>
      </c>
      <c r="K98" s="200"/>
      <c r="L98" s="63"/>
      <c r="S98" s="38"/>
      <c r="T98" s="38"/>
      <c r="U98" s="38"/>
      <c r="V98" s="38"/>
      <c r="W98" s="38"/>
      <c r="X98" s="38"/>
      <c r="Y98" s="38"/>
      <c r="Z98" s="38"/>
      <c r="AA98" s="38"/>
      <c r="AB98" s="38"/>
      <c r="AC98" s="38"/>
      <c r="AD98" s="38"/>
      <c r="AE98" s="38"/>
    </row>
    <row r="99" s="2" customFormat="1" ht="10.32" customHeight="1">
      <c r="A99" s="38"/>
      <c r="B99" s="39"/>
      <c r="C99" s="40"/>
      <c r="D99" s="40"/>
      <c r="E99" s="40"/>
      <c r="F99" s="40"/>
      <c r="G99" s="40"/>
      <c r="H99" s="40"/>
      <c r="I99" s="156"/>
      <c r="J99" s="40"/>
      <c r="K99" s="40"/>
      <c r="L99" s="63"/>
      <c r="S99" s="38"/>
      <c r="T99" s="38"/>
      <c r="U99" s="38"/>
      <c r="V99" s="38"/>
      <c r="W99" s="38"/>
      <c r="X99" s="38"/>
      <c r="Y99" s="38"/>
      <c r="Z99" s="38"/>
      <c r="AA99" s="38"/>
      <c r="AB99" s="38"/>
      <c r="AC99" s="38"/>
      <c r="AD99" s="38"/>
      <c r="AE99" s="38"/>
    </row>
    <row r="100" s="2" customFormat="1" ht="22.8" customHeight="1">
      <c r="A100" s="38"/>
      <c r="B100" s="39"/>
      <c r="C100" s="203" t="s">
        <v>226</v>
      </c>
      <c r="D100" s="40"/>
      <c r="E100" s="40"/>
      <c r="F100" s="40"/>
      <c r="G100" s="40"/>
      <c r="H100" s="40"/>
      <c r="I100" s="156"/>
      <c r="J100" s="110">
        <f>J132</f>
        <v>0</v>
      </c>
      <c r="K100" s="40"/>
      <c r="L100" s="63"/>
      <c r="S100" s="38"/>
      <c r="T100" s="38"/>
      <c r="U100" s="38"/>
      <c r="V100" s="38"/>
      <c r="W100" s="38"/>
      <c r="X100" s="38"/>
      <c r="Y100" s="38"/>
      <c r="Z100" s="38"/>
      <c r="AA100" s="38"/>
      <c r="AB100" s="38"/>
      <c r="AC100" s="38"/>
      <c r="AD100" s="38"/>
      <c r="AE100" s="38"/>
      <c r="AU100" s="17" t="s">
        <v>227</v>
      </c>
    </row>
    <row r="101" s="9" customFormat="1" ht="24.96" customHeight="1">
      <c r="A101" s="9"/>
      <c r="B101" s="204"/>
      <c r="C101" s="205"/>
      <c r="D101" s="206" t="s">
        <v>228</v>
      </c>
      <c r="E101" s="207"/>
      <c r="F101" s="207"/>
      <c r="G101" s="207"/>
      <c r="H101" s="207"/>
      <c r="I101" s="208"/>
      <c r="J101" s="209">
        <f>J133</f>
        <v>0</v>
      </c>
      <c r="K101" s="205"/>
      <c r="L101" s="210"/>
      <c r="S101" s="9"/>
      <c r="T101" s="9"/>
      <c r="U101" s="9"/>
      <c r="V101" s="9"/>
      <c r="W101" s="9"/>
      <c r="X101" s="9"/>
      <c r="Y101" s="9"/>
      <c r="Z101" s="9"/>
      <c r="AA101" s="9"/>
      <c r="AB101" s="9"/>
      <c r="AC101" s="9"/>
      <c r="AD101" s="9"/>
      <c r="AE101" s="9"/>
    </row>
    <row r="102" s="10" customFormat="1" ht="19.92" customHeight="1">
      <c r="A102" s="10"/>
      <c r="B102" s="211"/>
      <c r="C102" s="133"/>
      <c r="D102" s="212" t="s">
        <v>229</v>
      </c>
      <c r="E102" s="213"/>
      <c r="F102" s="213"/>
      <c r="G102" s="213"/>
      <c r="H102" s="213"/>
      <c r="I102" s="214"/>
      <c r="J102" s="215">
        <f>J134</f>
        <v>0</v>
      </c>
      <c r="K102" s="133"/>
      <c r="L102" s="216"/>
      <c r="S102" s="10"/>
      <c r="T102" s="10"/>
      <c r="U102" s="10"/>
      <c r="V102" s="10"/>
      <c r="W102" s="10"/>
      <c r="X102" s="10"/>
      <c r="Y102" s="10"/>
      <c r="Z102" s="10"/>
      <c r="AA102" s="10"/>
      <c r="AB102" s="10"/>
      <c r="AC102" s="10"/>
      <c r="AD102" s="10"/>
      <c r="AE102" s="10"/>
    </row>
    <row r="103" s="10" customFormat="1" ht="19.92" customHeight="1">
      <c r="A103" s="10"/>
      <c r="B103" s="211"/>
      <c r="C103" s="133"/>
      <c r="D103" s="212" t="s">
        <v>1347</v>
      </c>
      <c r="E103" s="213"/>
      <c r="F103" s="213"/>
      <c r="G103" s="213"/>
      <c r="H103" s="213"/>
      <c r="I103" s="214"/>
      <c r="J103" s="215">
        <f>J403</f>
        <v>0</v>
      </c>
      <c r="K103" s="133"/>
      <c r="L103" s="216"/>
      <c r="S103" s="10"/>
      <c r="T103" s="10"/>
      <c r="U103" s="10"/>
      <c r="V103" s="10"/>
      <c r="W103" s="10"/>
      <c r="X103" s="10"/>
      <c r="Y103" s="10"/>
      <c r="Z103" s="10"/>
      <c r="AA103" s="10"/>
      <c r="AB103" s="10"/>
      <c r="AC103" s="10"/>
      <c r="AD103" s="10"/>
      <c r="AE103" s="10"/>
    </row>
    <row r="104" s="10" customFormat="1" ht="19.92" customHeight="1">
      <c r="A104" s="10"/>
      <c r="B104" s="211"/>
      <c r="C104" s="133"/>
      <c r="D104" s="212" t="s">
        <v>1348</v>
      </c>
      <c r="E104" s="213"/>
      <c r="F104" s="213"/>
      <c r="G104" s="213"/>
      <c r="H104" s="213"/>
      <c r="I104" s="214"/>
      <c r="J104" s="215">
        <f>J410</f>
        <v>0</v>
      </c>
      <c r="K104" s="133"/>
      <c r="L104" s="216"/>
      <c r="S104" s="10"/>
      <c r="T104" s="10"/>
      <c r="U104" s="10"/>
      <c r="V104" s="10"/>
      <c r="W104" s="10"/>
      <c r="X104" s="10"/>
      <c r="Y104" s="10"/>
      <c r="Z104" s="10"/>
      <c r="AA104" s="10"/>
      <c r="AB104" s="10"/>
      <c r="AC104" s="10"/>
      <c r="AD104" s="10"/>
      <c r="AE104" s="10"/>
    </row>
    <row r="105" s="10" customFormat="1" ht="19.92" customHeight="1">
      <c r="A105" s="10"/>
      <c r="B105" s="211"/>
      <c r="C105" s="133"/>
      <c r="D105" s="212" t="s">
        <v>231</v>
      </c>
      <c r="E105" s="213"/>
      <c r="F105" s="213"/>
      <c r="G105" s="213"/>
      <c r="H105" s="213"/>
      <c r="I105" s="214"/>
      <c r="J105" s="215">
        <f>J415</f>
        <v>0</v>
      </c>
      <c r="K105" s="133"/>
      <c r="L105" s="216"/>
      <c r="S105" s="10"/>
      <c r="T105" s="10"/>
      <c r="U105" s="10"/>
      <c r="V105" s="10"/>
      <c r="W105" s="10"/>
      <c r="X105" s="10"/>
      <c r="Y105" s="10"/>
      <c r="Z105" s="10"/>
      <c r="AA105" s="10"/>
      <c r="AB105" s="10"/>
      <c r="AC105" s="10"/>
      <c r="AD105" s="10"/>
      <c r="AE105" s="10"/>
    </row>
    <row r="106" s="10" customFormat="1" ht="19.92" customHeight="1">
      <c r="A106" s="10"/>
      <c r="B106" s="211"/>
      <c r="C106" s="133"/>
      <c r="D106" s="212" t="s">
        <v>233</v>
      </c>
      <c r="E106" s="213"/>
      <c r="F106" s="213"/>
      <c r="G106" s="213"/>
      <c r="H106" s="213"/>
      <c r="I106" s="214"/>
      <c r="J106" s="215">
        <f>J484</f>
        <v>0</v>
      </c>
      <c r="K106" s="133"/>
      <c r="L106" s="216"/>
      <c r="S106" s="10"/>
      <c r="T106" s="10"/>
      <c r="U106" s="10"/>
      <c r="V106" s="10"/>
      <c r="W106" s="10"/>
      <c r="X106" s="10"/>
      <c r="Y106" s="10"/>
      <c r="Z106" s="10"/>
      <c r="AA106" s="10"/>
      <c r="AB106" s="10"/>
      <c r="AC106" s="10"/>
      <c r="AD106" s="10"/>
      <c r="AE106" s="10"/>
    </row>
    <row r="107" s="10" customFormat="1" ht="19.92" customHeight="1">
      <c r="A107" s="10"/>
      <c r="B107" s="211"/>
      <c r="C107" s="133"/>
      <c r="D107" s="212" t="s">
        <v>234</v>
      </c>
      <c r="E107" s="213"/>
      <c r="F107" s="213"/>
      <c r="G107" s="213"/>
      <c r="H107" s="213"/>
      <c r="I107" s="214"/>
      <c r="J107" s="215">
        <f>J509</f>
        <v>0</v>
      </c>
      <c r="K107" s="133"/>
      <c r="L107" s="216"/>
      <c r="S107" s="10"/>
      <c r="T107" s="10"/>
      <c r="U107" s="10"/>
      <c r="V107" s="10"/>
      <c r="W107" s="10"/>
      <c r="X107" s="10"/>
      <c r="Y107" s="10"/>
      <c r="Z107" s="10"/>
      <c r="AA107" s="10"/>
      <c r="AB107" s="10"/>
      <c r="AC107" s="10"/>
      <c r="AD107" s="10"/>
      <c r="AE107" s="10"/>
    </row>
    <row r="108" s="9" customFormat="1" ht="24.96" customHeight="1">
      <c r="A108" s="9"/>
      <c r="B108" s="204"/>
      <c r="C108" s="205"/>
      <c r="D108" s="206" t="s">
        <v>2099</v>
      </c>
      <c r="E108" s="207"/>
      <c r="F108" s="207"/>
      <c r="G108" s="207"/>
      <c r="H108" s="207"/>
      <c r="I108" s="208"/>
      <c r="J108" s="209">
        <f>J514</f>
        <v>0</v>
      </c>
      <c r="K108" s="205"/>
      <c r="L108" s="210"/>
      <c r="S108" s="9"/>
      <c r="T108" s="9"/>
      <c r="U108" s="9"/>
      <c r="V108" s="9"/>
      <c r="W108" s="9"/>
      <c r="X108" s="9"/>
      <c r="Y108" s="9"/>
      <c r="Z108" s="9"/>
      <c r="AA108" s="9"/>
      <c r="AB108" s="9"/>
      <c r="AC108" s="9"/>
      <c r="AD108" s="9"/>
      <c r="AE108" s="9"/>
    </row>
    <row r="109" s="2" customFormat="1" ht="21.84" customHeight="1">
      <c r="A109" s="38"/>
      <c r="B109" s="39"/>
      <c r="C109" s="40"/>
      <c r="D109" s="40"/>
      <c r="E109" s="40"/>
      <c r="F109" s="40"/>
      <c r="G109" s="40"/>
      <c r="H109" s="40"/>
      <c r="I109" s="156"/>
      <c r="J109" s="40"/>
      <c r="K109" s="40"/>
      <c r="L109" s="63"/>
      <c r="S109" s="38"/>
      <c r="T109" s="38"/>
      <c r="U109" s="38"/>
      <c r="V109" s="38"/>
      <c r="W109" s="38"/>
      <c r="X109" s="38"/>
      <c r="Y109" s="38"/>
      <c r="Z109" s="38"/>
      <c r="AA109" s="38"/>
      <c r="AB109" s="38"/>
      <c r="AC109" s="38"/>
      <c r="AD109" s="38"/>
      <c r="AE109" s="38"/>
    </row>
    <row r="110" s="2" customFormat="1" ht="6.96" customHeight="1">
      <c r="A110" s="38"/>
      <c r="B110" s="66"/>
      <c r="C110" s="67"/>
      <c r="D110" s="67"/>
      <c r="E110" s="67"/>
      <c r="F110" s="67"/>
      <c r="G110" s="67"/>
      <c r="H110" s="67"/>
      <c r="I110" s="194"/>
      <c r="J110" s="67"/>
      <c r="K110" s="67"/>
      <c r="L110" s="63"/>
      <c r="S110" s="38"/>
      <c r="T110" s="38"/>
      <c r="U110" s="38"/>
      <c r="V110" s="38"/>
      <c r="W110" s="38"/>
      <c r="X110" s="38"/>
      <c r="Y110" s="38"/>
      <c r="Z110" s="38"/>
      <c r="AA110" s="38"/>
      <c r="AB110" s="38"/>
      <c r="AC110" s="38"/>
      <c r="AD110" s="38"/>
      <c r="AE110" s="38"/>
    </row>
    <row r="114" s="2" customFormat="1" ht="6.96" customHeight="1">
      <c r="A114" s="38"/>
      <c r="B114" s="68"/>
      <c r="C114" s="69"/>
      <c r="D114" s="69"/>
      <c r="E114" s="69"/>
      <c r="F114" s="69"/>
      <c r="G114" s="69"/>
      <c r="H114" s="69"/>
      <c r="I114" s="197"/>
      <c r="J114" s="69"/>
      <c r="K114" s="69"/>
      <c r="L114" s="63"/>
      <c r="S114" s="38"/>
      <c r="T114" s="38"/>
      <c r="U114" s="38"/>
      <c r="V114" s="38"/>
      <c r="W114" s="38"/>
      <c r="X114" s="38"/>
      <c r="Y114" s="38"/>
      <c r="Z114" s="38"/>
      <c r="AA114" s="38"/>
      <c r="AB114" s="38"/>
      <c r="AC114" s="38"/>
      <c r="AD114" s="38"/>
      <c r="AE114" s="38"/>
    </row>
    <row r="115" s="2" customFormat="1" ht="24.96" customHeight="1">
      <c r="A115" s="38"/>
      <c r="B115" s="39"/>
      <c r="C115" s="23" t="s">
        <v>235</v>
      </c>
      <c r="D115" s="40"/>
      <c r="E115" s="40"/>
      <c r="F115" s="40"/>
      <c r="G115" s="40"/>
      <c r="H115" s="40"/>
      <c r="I115" s="156"/>
      <c r="J115" s="40"/>
      <c r="K115" s="40"/>
      <c r="L115" s="63"/>
      <c r="S115" s="38"/>
      <c r="T115" s="38"/>
      <c r="U115" s="38"/>
      <c r="V115" s="38"/>
      <c r="W115" s="38"/>
      <c r="X115" s="38"/>
      <c r="Y115" s="38"/>
      <c r="Z115" s="38"/>
      <c r="AA115" s="38"/>
      <c r="AB115" s="38"/>
      <c r="AC115" s="38"/>
      <c r="AD115" s="38"/>
      <c r="AE115" s="38"/>
    </row>
    <row r="116" s="2" customFormat="1" ht="6.96" customHeight="1">
      <c r="A116" s="38"/>
      <c r="B116" s="39"/>
      <c r="C116" s="40"/>
      <c r="D116" s="40"/>
      <c r="E116" s="40"/>
      <c r="F116" s="40"/>
      <c r="G116" s="40"/>
      <c r="H116" s="40"/>
      <c r="I116" s="156"/>
      <c r="J116" s="40"/>
      <c r="K116" s="40"/>
      <c r="L116" s="63"/>
      <c r="S116" s="38"/>
      <c r="T116" s="38"/>
      <c r="U116" s="38"/>
      <c r="V116" s="38"/>
      <c r="W116" s="38"/>
      <c r="X116" s="38"/>
      <c r="Y116" s="38"/>
      <c r="Z116" s="38"/>
      <c r="AA116" s="38"/>
      <c r="AB116" s="38"/>
      <c r="AC116" s="38"/>
      <c r="AD116" s="38"/>
      <c r="AE116" s="38"/>
    </row>
    <row r="117" s="2" customFormat="1" ht="12" customHeight="1">
      <c r="A117" s="38"/>
      <c r="B117" s="39"/>
      <c r="C117" s="32" t="s">
        <v>16</v>
      </c>
      <c r="D117" s="40"/>
      <c r="E117" s="40"/>
      <c r="F117" s="40"/>
      <c r="G117" s="40"/>
      <c r="H117" s="40"/>
      <c r="I117" s="156"/>
      <c r="J117" s="40"/>
      <c r="K117" s="40"/>
      <c r="L117" s="63"/>
      <c r="S117" s="38"/>
      <c r="T117" s="38"/>
      <c r="U117" s="38"/>
      <c r="V117" s="38"/>
      <c r="W117" s="38"/>
      <c r="X117" s="38"/>
      <c r="Y117" s="38"/>
      <c r="Z117" s="38"/>
      <c r="AA117" s="38"/>
      <c r="AB117" s="38"/>
      <c r="AC117" s="38"/>
      <c r="AD117" s="38"/>
      <c r="AE117" s="38"/>
    </row>
    <row r="118" s="2" customFormat="1" ht="16.5" customHeight="1">
      <c r="A118" s="38"/>
      <c r="B118" s="39"/>
      <c r="C118" s="40"/>
      <c r="D118" s="40"/>
      <c r="E118" s="198" t="str">
        <f>E7</f>
        <v>Strakonická - rozšíření, č. akce 999 170, Praha 5</v>
      </c>
      <c r="F118" s="32"/>
      <c r="G118" s="32"/>
      <c r="H118" s="32"/>
      <c r="I118" s="156"/>
      <c r="J118" s="40"/>
      <c r="K118" s="40"/>
      <c r="L118" s="63"/>
      <c r="S118" s="38"/>
      <c r="T118" s="38"/>
      <c r="U118" s="38"/>
      <c r="V118" s="38"/>
      <c r="W118" s="38"/>
      <c r="X118" s="38"/>
      <c r="Y118" s="38"/>
      <c r="Z118" s="38"/>
      <c r="AA118" s="38"/>
      <c r="AB118" s="38"/>
      <c r="AC118" s="38"/>
      <c r="AD118" s="38"/>
      <c r="AE118" s="38"/>
    </row>
    <row r="119" s="1" customFormat="1" ht="12" customHeight="1">
      <c r="B119" s="21"/>
      <c r="C119" s="32" t="s">
        <v>176</v>
      </c>
      <c r="D119" s="22"/>
      <c r="E119" s="22"/>
      <c r="F119" s="22"/>
      <c r="G119" s="22"/>
      <c r="H119" s="22"/>
      <c r="I119" s="147"/>
      <c r="J119" s="22"/>
      <c r="K119" s="22"/>
      <c r="L119" s="20"/>
    </row>
    <row r="120" s="1" customFormat="1" ht="16.5" customHeight="1">
      <c r="B120" s="21"/>
      <c r="C120" s="22"/>
      <c r="D120" s="22"/>
      <c r="E120" s="198" t="s">
        <v>1991</v>
      </c>
      <c r="F120" s="22"/>
      <c r="G120" s="22"/>
      <c r="H120" s="22"/>
      <c r="I120" s="147"/>
      <c r="J120" s="22"/>
      <c r="K120" s="22"/>
      <c r="L120" s="20"/>
    </row>
    <row r="121" s="1" customFormat="1" ht="12" customHeight="1">
      <c r="B121" s="21"/>
      <c r="C121" s="32" t="s">
        <v>1344</v>
      </c>
      <c r="D121" s="22"/>
      <c r="E121" s="22"/>
      <c r="F121" s="22"/>
      <c r="G121" s="22"/>
      <c r="H121" s="22"/>
      <c r="I121" s="147"/>
      <c r="J121" s="22"/>
      <c r="K121" s="22"/>
      <c r="L121" s="20"/>
    </row>
    <row r="122" s="2" customFormat="1" ht="16.5" customHeight="1">
      <c r="A122" s="38"/>
      <c r="B122" s="39"/>
      <c r="C122" s="40"/>
      <c r="D122" s="40"/>
      <c r="E122" s="316" t="s">
        <v>2968</v>
      </c>
      <c r="F122" s="40"/>
      <c r="G122" s="40"/>
      <c r="H122" s="40"/>
      <c r="I122" s="156"/>
      <c r="J122" s="40"/>
      <c r="K122" s="40"/>
      <c r="L122" s="63"/>
      <c r="S122" s="38"/>
      <c r="T122" s="38"/>
      <c r="U122" s="38"/>
      <c r="V122" s="38"/>
      <c r="W122" s="38"/>
      <c r="X122" s="38"/>
      <c r="Y122" s="38"/>
      <c r="Z122" s="38"/>
      <c r="AA122" s="38"/>
      <c r="AB122" s="38"/>
      <c r="AC122" s="38"/>
      <c r="AD122" s="38"/>
      <c r="AE122" s="38"/>
    </row>
    <row r="123" s="2" customFormat="1" ht="12" customHeight="1">
      <c r="A123" s="38"/>
      <c r="B123" s="39"/>
      <c r="C123" s="32" t="s">
        <v>2002</v>
      </c>
      <c r="D123" s="40"/>
      <c r="E123" s="40"/>
      <c r="F123" s="40"/>
      <c r="G123" s="40"/>
      <c r="H123" s="40"/>
      <c r="I123" s="156"/>
      <c r="J123" s="40"/>
      <c r="K123" s="40"/>
      <c r="L123" s="63"/>
      <c r="S123" s="38"/>
      <c r="T123" s="38"/>
      <c r="U123" s="38"/>
      <c r="V123" s="38"/>
      <c r="W123" s="38"/>
      <c r="X123" s="38"/>
      <c r="Y123" s="38"/>
      <c r="Z123" s="38"/>
      <c r="AA123" s="38"/>
      <c r="AB123" s="38"/>
      <c r="AC123" s="38"/>
      <c r="AD123" s="38"/>
      <c r="AE123" s="38"/>
    </row>
    <row r="124" s="2" customFormat="1" ht="24.75" customHeight="1">
      <c r="A124" s="38"/>
      <c r="B124" s="39"/>
      <c r="C124" s="40"/>
      <c r="D124" s="40"/>
      <c r="E124" s="76" t="str">
        <f>E13</f>
        <v>SO 312.2 - Nové přípojky UV napojené do DK2 včetně rušení stávajících</v>
      </c>
      <c r="F124" s="40"/>
      <c r="G124" s="40"/>
      <c r="H124" s="40"/>
      <c r="I124" s="156"/>
      <c r="J124" s="40"/>
      <c r="K124" s="40"/>
      <c r="L124" s="63"/>
      <c r="S124" s="38"/>
      <c r="T124" s="38"/>
      <c r="U124" s="38"/>
      <c r="V124" s="38"/>
      <c r="W124" s="38"/>
      <c r="X124" s="38"/>
      <c r="Y124" s="38"/>
      <c r="Z124" s="38"/>
      <c r="AA124" s="38"/>
      <c r="AB124" s="38"/>
      <c r="AC124" s="38"/>
      <c r="AD124" s="38"/>
      <c r="AE124" s="38"/>
    </row>
    <row r="125" s="2" customFormat="1" ht="6.96" customHeight="1">
      <c r="A125" s="38"/>
      <c r="B125" s="39"/>
      <c r="C125" s="40"/>
      <c r="D125" s="40"/>
      <c r="E125" s="40"/>
      <c r="F125" s="40"/>
      <c r="G125" s="40"/>
      <c r="H125" s="40"/>
      <c r="I125" s="156"/>
      <c r="J125" s="40"/>
      <c r="K125" s="40"/>
      <c r="L125" s="63"/>
      <c r="S125" s="38"/>
      <c r="T125" s="38"/>
      <c r="U125" s="38"/>
      <c r="V125" s="38"/>
      <c r="W125" s="38"/>
      <c r="X125" s="38"/>
      <c r="Y125" s="38"/>
      <c r="Z125" s="38"/>
      <c r="AA125" s="38"/>
      <c r="AB125" s="38"/>
      <c r="AC125" s="38"/>
      <c r="AD125" s="38"/>
      <c r="AE125" s="38"/>
    </row>
    <row r="126" s="2" customFormat="1" ht="12" customHeight="1">
      <c r="A126" s="38"/>
      <c r="B126" s="39"/>
      <c r="C126" s="32" t="s">
        <v>20</v>
      </c>
      <c r="D126" s="40"/>
      <c r="E126" s="40"/>
      <c r="F126" s="27" t="str">
        <f>F16</f>
        <v>ulice Strakonická</v>
      </c>
      <c r="G126" s="40"/>
      <c r="H126" s="40"/>
      <c r="I126" s="158" t="s">
        <v>22</v>
      </c>
      <c r="J126" s="79" t="str">
        <f>IF(J16="","",J16)</f>
        <v>10. 1. 2020</v>
      </c>
      <c r="K126" s="40"/>
      <c r="L126" s="63"/>
      <c r="S126" s="38"/>
      <c r="T126" s="38"/>
      <c r="U126" s="38"/>
      <c r="V126" s="38"/>
      <c r="W126" s="38"/>
      <c r="X126" s="38"/>
      <c r="Y126" s="38"/>
      <c r="Z126" s="38"/>
      <c r="AA126" s="38"/>
      <c r="AB126" s="38"/>
      <c r="AC126" s="38"/>
      <c r="AD126" s="38"/>
      <c r="AE126" s="38"/>
    </row>
    <row r="127" s="2" customFormat="1" ht="6.96" customHeight="1">
      <c r="A127" s="38"/>
      <c r="B127" s="39"/>
      <c r="C127" s="40"/>
      <c r="D127" s="40"/>
      <c r="E127" s="40"/>
      <c r="F127" s="40"/>
      <c r="G127" s="40"/>
      <c r="H127" s="40"/>
      <c r="I127" s="156"/>
      <c r="J127" s="40"/>
      <c r="K127" s="40"/>
      <c r="L127" s="63"/>
      <c r="S127" s="38"/>
      <c r="T127" s="38"/>
      <c r="U127" s="38"/>
      <c r="V127" s="38"/>
      <c r="W127" s="38"/>
      <c r="X127" s="38"/>
      <c r="Y127" s="38"/>
      <c r="Z127" s="38"/>
      <c r="AA127" s="38"/>
      <c r="AB127" s="38"/>
      <c r="AC127" s="38"/>
      <c r="AD127" s="38"/>
      <c r="AE127" s="38"/>
    </row>
    <row r="128" s="2" customFormat="1" ht="15.15" customHeight="1">
      <c r="A128" s="38"/>
      <c r="B128" s="39"/>
      <c r="C128" s="32" t="s">
        <v>24</v>
      </c>
      <c r="D128" s="40"/>
      <c r="E128" s="40"/>
      <c r="F128" s="27" t="str">
        <f>E19</f>
        <v>Technická správa komunikací hl. m. Prahy a.s.</v>
      </c>
      <c r="G128" s="40"/>
      <c r="H128" s="40"/>
      <c r="I128" s="158" t="s">
        <v>32</v>
      </c>
      <c r="J128" s="36" t="str">
        <f>E25</f>
        <v>DIPRO, spol s r.o.</v>
      </c>
      <c r="K128" s="40"/>
      <c r="L128" s="63"/>
      <c r="S128" s="38"/>
      <c r="T128" s="38"/>
      <c r="U128" s="38"/>
      <c r="V128" s="38"/>
      <c r="W128" s="38"/>
      <c r="X128" s="38"/>
      <c r="Y128" s="38"/>
      <c r="Z128" s="38"/>
      <c r="AA128" s="38"/>
      <c r="AB128" s="38"/>
      <c r="AC128" s="38"/>
      <c r="AD128" s="38"/>
      <c r="AE128" s="38"/>
    </row>
    <row r="129" s="2" customFormat="1" ht="15.15" customHeight="1">
      <c r="A129" s="38"/>
      <c r="B129" s="39"/>
      <c r="C129" s="32" t="s">
        <v>30</v>
      </c>
      <c r="D129" s="40"/>
      <c r="E129" s="40"/>
      <c r="F129" s="27" t="str">
        <f>IF(E22="","",E22)</f>
        <v>Vyplň údaj</v>
      </c>
      <c r="G129" s="40"/>
      <c r="H129" s="40"/>
      <c r="I129" s="158" t="s">
        <v>37</v>
      </c>
      <c r="J129" s="36" t="str">
        <f>E28</f>
        <v>TMI Building s.r.o.</v>
      </c>
      <c r="K129" s="40"/>
      <c r="L129" s="63"/>
      <c r="S129" s="38"/>
      <c r="T129" s="38"/>
      <c r="U129" s="38"/>
      <c r="V129" s="38"/>
      <c r="W129" s="38"/>
      <c r="X129" s="38"/>
      <c r="Y129" s="38"/>
      <c r="Z129" s="38"/>
      <c r="AA129" s="38"/>
      <c r="AB129" s="38"/>
      <c r="AC129" s="38"/>
      <c r="AD129" s="38"/>
      <c r="AE129" s="38"/>
    </row>
    <row r="130" s="2" customFormat="1" ht="10.32" customHeight="1">
      <c r="A130" s="38"/>
      <c r="B130" s="39"/>
      <c r="C130" s="40"/>
      <c r="D130" s="40"/>
      <c r="E130" s="40"/>
      <c r="F130" s="40"/>
      <c r="G130" s="40"/>
      <c r="H130" s="40"/>
      <c r="I130" s="156"/>
      <c r="J130" s="40"/>
      <c r="K130" s="40"/>
      <c r="L130" s="63"/>
      <c r="S130" s="38"/>
      <c r="T130" s="38"/>
      <c r="U130" s="38"/>
      <c r="V130" s="38"/>
      <c r="W130" s="38"/>
      <c r="X130" s="38"/>
      <c r="Y130" s="38"/>
      <c r="Z130" s="38"/>
      <c r="AA130" s="38"/>
      <c r="AB130" s="38"/>
      <c r="AC130" s="38"/>
      <c r="AD130" s="38"/>
      <c r="AE130" s="38"/>
    </row>
    <row r="131" s="11" customFormat="1" ht="29.28" customHeight="1">
      <c r="A131" s="217"/>
      <c r="B131" s="218"/>
      <c r="C131" s="219" t="s">
        <v>236</v>
      </c>
      <c r="D131" s="220" t="s">
        <v>67</v>
      </c>
      <c r="E131" s="220" t="s">
        <v>63</v>
      </c>
      <c r="F131" s="220" t="s">
        <v>64</v>
      </c>
      <c r="G131" s="220" t="s">
        <v>237</v>
      </c>
      <c r="H131" s="220" t="s">
        <v>238</v>
      </c>
      <c r="I131" s="221" t="s">
        <v>239</v>
      </c>
      <c r="J131" s="220" t="s">
        <v>225</v>
      </c>
      <c r="K131" s="222" t="s">
        <v>240</v>
      </c>
      <c r="L131" s="223"/>
      <c r="M131" s="100" t="s">
        <v>1</v>
      </c>
      <c r="N131" s="101" t="s">
        <v>46</v>
      </c>
      <c r="O131" s="101" t="s">
        <v>241</v>
      </c>
      <c r="P131" s="101" t="s">
        <v>242</v>
      </c>
      <c r="Q131" s="101" t="s">
        <v>243</v>
      </c>
      <c r="R131" s="101" t="s">
        <v>244</v>
      </c>
      <c r="S131" s="101" t="s">
        <v>245</v>
      </c>
      <c r="T131" s="102" t="s">
        <v>246</v>
      </c>
      <c r="U131" s="217"/>
      <c r="V131" s="217"/>
      <c r="W131" s="217"/>
      <c r="X131" s="217"/>
      <c r="Y131" s="217"/>
      <c r="Z131" s="217"/>
      <c r="AA131" s="217"/>
      <c r="AB131" s="217"/>
      <c r="AC131" s="217"/>
      <c r="AD131" s="217"/>
      <c r="AE131" s="217"/>
    </row>
    <row r="132" s="2" customFormat="1" ht="22.8" customHeight="1">
      <c r="A132" s="38"/>
      <c r="B132" s="39"/>
      <c r="C132" s="107" t="s">
        <v>247</v>
      </c>
      <c r="D132" s="40"/>
      <c r="E132" s="40"/>
      <c r="F132" s="40"/>
      <c r="G132" s="40"/>
      <c r="H132" s="40"/>
      <c r="I132" s="156"/>
      <c r="J132" s="224">
        <f>BK132</f>
        <v>0</v>
      </c>
      <c r="K132" s="40"/>
      <c r="L132" s="44"/>
      <c r="M132" s="103"/>
      <c r="N132" s="225"/>
      <c r="O132" s="104"/>
      <c r="P132" s="226">
        <f>P133+P514</f>
        <v>0</v>
      </c>
      <c r="Q132" s="104"/>
      <c r="R132" s="226">
        <f>R133+R514</f>
        <v>10.93758978</v>
      </c>
      <c r="S132" s="104"/>
      <c r="T132" s="227">
        <f>T133+T514</f>
        <v>19.798999999999999</v>
      </c>
      <c r="U132" s="38"/>
      <c r="V132" s="38"/>
      <c r="W132" s="38"/>
      <c r="X132" s="38"/>
      <c r="Y132" s="38"/>
      <c r="Z132" s="38"/>
      <c r="AA132" s="38"/>
      <c r="AB132" s="38"/>
      <c r="AC132" s="38"/>
      <c r="AD132" s="38"/>
      <c r="AE132" s="38"/>
      <c r="AT132" s="17" t="s">
        <v>81</v>
      </c>
      <c r="AU132" s="17" t="s">
        <v>227</v>
      </c>
      <c r="BK132" s="228">
        <f>BK133+BK514</f>
        <v>0</v>
      </c>
    </row>
    <row r="133" s="12" customFormat="1" ht="25.92" customHeight="1">
      <c r="A133" s="12"/>
      <c r="B133" s="229"/>
      <c r="C133" s="230"/>
      <c r="D133" s="231" t="s">
        <v>81</v>
      </c>
      <c r="E133" s="232" t="s">
        <v>248</v>
      </c>
      <c r="F133" s="232" t="s">
        <v>249</v>
      </c>
      <c r="G133" s="230"/>
      <c r="H133" s="230"/>
      <c r="I133" s="233"/>
      <c r="J133" s="234">
        <f>BK133</f>
        <v>0</v>
      </c>
      <c r="K133" s="230"/>
      <c r="L133" s="235"/>
      <c r="M133" s="236"/>
      <c r="N133" s="237"/>
      <c r="O133" s="237"/>
      <c r="P133" s="238">
        <f>P134+P403+P410+P415+P484+P509</f>
        <v>0</v>
      </c>
      <c r="Q133" s="237"/>
      <c r="R133" s="238">
        <f>R134+R403+R410+R415+R484+R509</f>
        <v>10.93758978</v>
      </c>
      <c r="S133" s="237"/>
      <c r="T133" s="239">
        <f>T134+T403+T410+T415+T484+T509</f>
        <v>19.798999999999999</v>
      </c>
      <c r="U133" s="12"/>
      <c r="V133" s="12"/>
      <c r="W133" s="12"/>
      <c r="X133" s="12"/>
      <c r="Y133" s="12"/>
      <c r="Z133" s="12"/>
      <c r="AA133" s="12"/>
      <c r="AB133" s="12"/>
      <c r="AC133" s="12"/>
      <c r="AD133" s="12"/>
      <c r="AE133" s="12"/>
      <c r="AR133" s="240" t="s">
        <v>14</v>
      </c>
      <c r="AT133" s="241" t="s">
        <v>81</v>
      </c>
      <c r="AU133" s="241" t="s">
        <v>82</v>
      </c>
      <c r="AY133" s="240" t="s">
        <v>250</v>
      </c>
      <c r="BK133" s="242">
        <f>BK134+BK403+BK410+BK415+BK484+BK509</f>
        <v>0</v>
      </c>
    </row>
    <row r="134" s="12" customFormat="1" ht="22.8" customHeight="1">
      <c r="A134" s="12"/>
      <c r="B134" s="229"/>
      <c r="C134" s="230"/>
      <c r="D134" s="231" t="s">
        <v>81</v>
      </c>
      <c r="E134" s="243" t="s">
        <v>14</v>
      </c>
      <c r="F134" s="243" t="s">
        <v>251</v>
      </c>
      <c r="G134" s="230"/>
      <c r="H134" s="230"/>
      <c r="I134" s="233"/>
      <c r="J134" s="244">
        <f>BK134</f>
        <v>0</v>
      </c>
      <c r="K134" s="230"/>
      <c r="L134" s="235"/>
      <c r="M134" s="236"/>
      <c r="N134" s="237"/>
      <c r="O134" s="237"/>
      <c r="P134" s="238">
        <f>SUM(P135:P402)</f>
        <v>0</v>
      </c>
      <c r="Q134" s="237"/>
      <c r="R134" s="238">
        <f>SUM(R135:R402)</f>
        <v>3.5703266800000004</v>
      </c>
      <c r="S134" s="237"/>
      <c r="T134" s="239">
        <f>SUM(T135:T402)</f>
        <v>0</v>
      </c>
      <c r="U134" s="12"/>
      <c r="V134" s="12"/>
      <c r="W134" s="12"/>
      <c r="X134" s="12"/>
      <c r="Y134" s="12"/>
      <c r="Z134" s="12"/>
      <c r="AA134" s="12"/>
      <c r="AB134" s="12"/>
      <c r="AC134" s="12"/>
      <c r="AD134" s="12"/>
      <c r="AE134" s="12"/>
      <c r="AR134" s="240" t="s">
        <v>14</v>
      </c>
      <c r="AT134" s="241" t="s">
        <v>81</v>
      </c>
      <c r="AU134" s="241" t="s">
        <v>14</v>
      </c>
      <c r="AY134" s="240" t="s">
        <v>250</v>
      </c>
      <c r="BK134" s="242">
        <f>SUM(BK135:BK402)</f>
        <v>0</v>
      </c>
    </row>
    <row r="135" s="2" customFormat="1" ht="16.5" customHeight="1">
      <c r="A135" s="38"/>
      <c r="B135" s="39"/>
      <c r="C135" s="245" t="s">
        <v>14</v>
      </c>
      <c r="D135" s="245" t="s">
        <v>252</v>
      </c>
      <c r="E135" s="246" t="s">
        <v>2100</v>
      </c>
      <c r="F135" s="247" t="s">
        <v>2101</v>
      </c>
      <c r="G135" s="248" t="s">
        <v>179</v>
      </c>
      <c r="H135" s="249">
        <v>30</v>
      </c>
      <c r="I135" s="250"/>
      <c r="J135" s="251">
        <f>ROUND(I135*H135,2)</f>
        <v>0</v>
      </c>
      <c r="K135" s="247" t="s">
        <v>255</v>
      </c>
      <c r="L135" s="44"/>
      <c r="M135" s="252" t="s">
        <v>1</v>
      </c>
      <c r="N135" s="253" t="s">
        <v>47</v>
      </c>
      <c r="O135" s="91"/>
      <c r="P135" s="254">
        <f>O135*H135</f>
        <v>0</v>
      </c>
      <c r="Q135" s="254">
        <v>0.01004</v>
      </c>
      <c r="R135" s="254">
        <f>Q135*H135</f>
        <v>0.30120000000000002</v>
      </c>
      <c r="S135" s="254">
        <v>0</v>
      </c>
      <c r="T135" s="255">
        <f>S135*H135</f>
        <v>0</v>
      </c>
      <c r="U135" s="38"/>
      <c r="V135" s="38"/>
      <c r="W135" s="38"/>
      <c r="X135" s="38"/>
      <c r="Y135" s="38"/>
      <c r="Z135" s="38"/>
      <c r="AA135" s="38"/>
      <c r="AB135" s="38"/>
      <c r="AC135" s="38"/>
      <c r="AD135" s="38"/>
      <c r="AE135" s="38"/>
      <c r="AR135" s="256" t="s">
        <v>256</v>
      </c>
      <c r="AT135" s="256" t="s">
        <v>252</v>
      </c>
      <c r="AU135" s="256" t="s">
        <v>91</v>
      </c>
      <c r="AY135" s="17" t="s">
        <v>250</v>
      </c>
      <c r="BE135" s="257">
        <f>IF(N135="základní",J135,0)</f>
        <v>0</v>
      </c>
      <c r="BF135" s="257">
        <f>IF(N135="snížená",J135,0)</f>
        <v>0</v>
      </c>
      <c r="BG135" s="257">
        <f>IF(N135="zákl. přenesená",J135,0)</f>
        <v>0</v>
      </c>
      <c r="BH135" s="257">
        <f>IF(N135="sníž. přenesená",J135,0)</f>
        <v>0</v>
      </c>
      <c r="BI135" s="257">
        <f>IF(N135="nulová",J135,0)</f>
        <v>0</v>
      </c>
      <c r="BJ135" s="17" t="s">
        <v>14</v>
      </c>
      <c r="BK135" s="257">
        <f>ROUND(I135*H135,2)</f>
        <v>0</v>
      </c>
      <c r="BL135" s="17" t="s">
        <v>256</v>
      </c>
      <c r="BM135" s="256" t="s">
        <v>3168</v>
      </c>
    </row>
    <row r="136" s="2" customFormat="1">
      <c r="A136" s="38"/>
      <c r="B136" s="39"/>
      <c r="C136" s="40"/>
      <c r="D136" s="258" t="s">
        <v>261</v>
      </c>
      <c r="E136" s="40"/>
      <c r="F136" s="259" t="s">
        <v>2103</v>
      </c>
      <c r="G136" s="40"/>
      <c r="H136" s="40"/>
      <c r="I136" s="156"/>
      <c r="J136" s="40"/>
      <c r="K136" s="40"/>
      <c r="L136" s="44"/>
      <c r="M136" s="260"/>
      <c r="N136" s="261"/>
      <c r="O136" s="91"/>
      <c r="P136" s="91"/>
      <c r="Q136" s="91"/>
      <c r="R136" s="91"/>
      <c r="S136" s="91"/>
      <c r="T136" s="92"/>
      <c r="U136" s="38"/>
      <c r="V136" s="38"/>
      <c r="W136" s="38"/>
      <c r="X136" s="38"/>
      <c r="Y136" s="38"/>
      <c r="Z136" s="38"/>
      <c r="AA136" s="38"/>
      <c r="AB136" s="38"/>
      <c r="AC136" s="38"/>
      <c r="AD136" s="38"/>
      <c r="AE136" s="38"/>
      <c r="AT136" s="17" t="s">
        <v>261</v>
      </c>
      <c r="AU136" s="17" t="s">
        <v>91</v>
      </c>
    </row>
    <row r="137" s="13" customFormat="1">
      <c r="A137" s="13"/>
      <c r="B137" s="262"/>
      <c r="C137" s="263"/>
      <c r="D137" s="258" t="s">
        <v>263</v>
      </c>
      <c r="E137" s="264" t="s">
        <v>1</v>
      </c>
      <c r="F137" s="265" t="s">
        <v>2733</v>
      </c>
      <c r="G137" s="263"/>
      <c r="H137" s="266">
        <v>30</v>
      </c>
      <c r="I137" s="267"/>
      <c r="J137" s="263"/>
      <c r="K137" s="263"/>
      <c r="L137" s="268"/>
      <c r="M137" s="269"/>
      <c r="N137" s="270"/>
      <c r="O137" s="270"/>
      <c r="P137" s="270"/>
      <c r="Q137" s="270"/>
      <c r="R137" s="270"/>
      <c r="S137" s="270"/>
      <c r="T137" s="271"/>
      <c r="U137" s="13"/>
      <c r="V137" s="13"/>
      <c r="W137" s="13"/>
      <c r="X137" s="13"/>
      <c r="Y137" s="13"/>
      <c r="Z137" s="13"/>
      <c r="AA137" s="13"/>
      <c r="AB137" s="13"/>
      <c r="AC137" s="13"/>
      <c r="AD137" s="13"/>
      <c r="AE137" s="13"/>
      <c r="AT137" s="272" t="s">
        <v>263</v>
      </c>
      <c r="AU137" s="272" t="s">
        <v>91</v>
      </c>
      <c r="AV137" s="13" t="s">
        <v>91</v>
      </c>
      <c r="AW137" s="13" t="s">
        <v>36</v>
      </c>
      <c r="AX137" s="13" t="s">
        <v>82</v>
      </c>
      <c r="AY137" s="272" t="s">
        <v>250</v>
      </c>
    </row>
    <row r="138" s="14" customFormat="1">
      <c r="A138" s="14"/>
      <c r="B138" s="273"/>
      <c r="C138" s="274"/>
      <c r="D138" s="258" t="s">
        <v>263</v>
      </c>
      <c r="E138" s="275" t="s">
        <v>1</v>
      </c>
      <c r="F138" s="276" t="s">
        <v>265</v>
      </c>
      <c r="G138" s="274"/>
      <c r="H138" s="277">
        <v>30</v>
      </c>
      <c r="I138" s="278"/>
      <c r="J138" s="274"/>
      <c r="K138" s="274"/>
      <c r="L138" s="279"/>
      <c r="M138" s="280"/>
      <c r="N138" s="281"/>
      <c r="O138" s="281"/>
      <c r="P138" s="281"/>
      <c r="Q138" s="281"/>
      <c r="R138" s="281"/>
      <c r="S138" s="281"/>
      <c r="T138" s="282"/>
      <c r="U138" s="14"/>
      <c r="V138" s="14"/>
      <c r="W138" s="14"/>
      <c r="X138" s="14"/>
      <c r="Y138" s="14"/>
      <c r="Z138" s="14"/>
      <c r="AA138" s="14"/>
      <c r="AB138" s="14"/>
      <c r="AC138" s="14"/>
      <c r="AD138" s="14"/>
      <c r="AE138" s="14"/>
      <c r="AT138" s="283" t="s">
        <v>263</v>
      </c>
      <c r="AU138" s="283" t="s">
        <v>91</v>
      </c>
      <c r="AV138" s="14" t="s">
        <v>256</v>
      </c>
      <c r="AW138" s="14" t="s">
        <v>36</v>
      </c>
      <c r="AX138" s="14" t="s">
        <v>14</v>
      </c>
      <c r="AY138" s="283" t="s">
        <v>250</v>
      </c>
    </row>
    <row r="139" s="2" customFormat="1" ht="21.75" customHeight="1">
      <c r="A139" s="38"/>
      <c r="B139" s="39"/>
      <c r="C139" s="245" t="s">
        <v>91</v>
      </c>
      <c r="D139" s="245" t="s">
        <v>252</v>
      </c>
      <c r="E139" s="246" t="s">
        <v>2105</v>
      </c>
      <c r="F139" s="247" t="s">
        <v>2106</v>
      </c>
      <c r="G139" s="248" t="s">
        <v>2107</v>
      </c>
      <c r="H139" s="249">
        <v>528</v>
      </c>
      <c r="I139" s="250"/>
      <c r="J139" s="251">
        <f>ROUND(I139*H139,2)</f>
        <v>0</v>
      </c>
      <c r="K139" s="247" t="s">
        <v>255</v>
      </c>
      <c r="L139" s="44"/>
      <c r="M139" s="252" t="s">
        <v>1</v>
      </c>
      <c r="N139" s="253" t="s">
        <v>47</v>
      </c>
      <c r="O139" s="91"/>
      <c r="P139" s="254">
        <f>O139*H139</f>
        <v>0</v>
      </c>
      <c r="Q139" s="254">
        <v>3.0000000000000001E-05</v>
      </c>
      <c r="R139" s="254">
        <f>Q139*H139</f>
        <v>0.01584</v>
      </c>
      <c r="S139" s="254">
        <v>0</v>
      </c>
      <c r="T139" s="255">
        <f>S139*H139</f>
        <v>0</v>
      </c>
      <c r="U139" s="38"/>
      <c r="V139" s="38"/>
      <c r="W139" s="38"/>
      <c r="X139" s="38"/>
      <c r="Y139" s="38"/>
      <c r="Z139" s="38"/>
      <c r="AA139" s="38"/>
      <c r="AB139" s="38"/>
      <c r="AC139" s="38"/>
      <c r="AD139" s="38"/>
      <c r="AE139" s="38"/>
      <c r="AR139" s="256" t="s">
        <v>256</v>
      </c>
      <c r="AT139" s="256" t="s">
        <v>252</v>
      </c>
      <c r="AU139" s="256" t="s">
        <v>91</v>
      </c>
      <c r="AY139" s="17" t="s">
        <v>250</v>
      </c>
      <c r="BE139" s="257">
        <f>IF(N139="základní",J139,0)</f>
        <v>0</v>
      </c>
      <c r="BF139" s="257">
        <f>IF(N139="snížená",J139,0)</f>
        <v>0</v>
      </c>
      <c r="BG139" s="257">
        <f>IF(N139="zákl. přenesená",J139,0)</f>
        <v>0</v>
      </c>
      <c r="BH139" s="257">
        <f>IF(N139="sníž. přenesená",J139,0)</f>
        <v>0</v>
      </c>
      <c r="BI139" s="257">
        <f>IF(N139="nulová",J139,0)</f>
        <v>0</v>
      </c>
      <c r="BJ139" s="17" t="s">
        <v>14</v>
      </c>
      <c r="BK139" s="257">
        <f>ROUND(I139*H139,2)</f>
        <v>0</v>
      </c>
      <c r="BL139" s="17" t="s">
        <v>256</v>
      </c>
      <c r="BM139" s="256" t="s">
        <v>3169</v>
      </c>
    </row>
    <row r="140" s="2" customFormat="1">
      <c r="A140" s="38"/>
      <c r="B140" s="39"/>
      <c r="C140" s="40"/>
      <c r="D140" s="258" t="s">
        <v>261</v>
      </c>
      <c r="E140" s="40"/>
      <c r="F140" s="259" t="s">
        <v>2109</v>
      </c>
      <c r="G140" s="40"/>
      <c r="H140" s="40"/>
      <c r="I140" s="156"/>
      <c r="J140" s="40"/>
      <c r="K140" s="40"/>
      <c r="L140" s="44"/>
      <c r="M140" s="260"/>
      <c r="N140" s="261"/>
      <c r="O140" s="91"/>
      <c r="P140" s="91"/>
      <c r="Q140" s="91"/>
      <c r="R140" s="91"/>
      <c r="S140" s="91"/>
      <c r="T140" s="92"/>
      <c r="U140" s="38"/>
      <c r="V140" s="38"/>
      <c r="W140" s="38"/>
      <c r="X140" s="38"/>
      <c r="Y140" s="38"/>
      <c r="Z140" s="38"/>
      <c r="AA140" s="38"/>
      <c r="AB140" s="38"/>
      <c r="AC140" s="38"/>
      <c r="AD140" s="38"/>
      <c r="AE140" s="38"/>
      <c r="AT140" s="17" t="s">
        <v>261</v>
      </c>
      <c r="AU140" s="17" t="s">
        <v>91</v>
      </c>
    </row>
    <row r="141" s="15" customFormat="1">
      <c r="A141" s="15"/>
      <c r="B141" s="284"/>
      <c r="C141" s="285"/>
      <c r="D141" s="258" t="s">
        <v>263</v>
      </c>
      <c r="E141" s="286" t="s">
        <v>1</v>
      </c>
      <c r="F141" s="287" t="s">
        <v>2735</v>
      </c>
      <c r="G141" s="285"/>
      <c r="H141" s="286" t="s">
        <v>1</v>
      </c>
      <c r="I141" s="288"/>
      <c r="J141" s="285"/>
      <c r="K141" s="285"/>
      <c r="L141" s="289"/>
      <c r="M141" s="290"/>
      <c r="N141" s="291"/>
      <c r="O141" s="291"/>
      <c r="P141" s="291"/>
      <c r="Q141" s="291"/>
      <c r="R141" s="291"/>
      <c r="S141" s="291"/>
      <c r="T141" s="292"/>
      <c r="U141" s="15"/>
      <c r="V141" s="15"/>
      <c r="W141" s="15"/>
      <c r="X141" s="15"/>
      <c r="Y141" s="15"/>
      <c r="Z141" s="15"/>
      <c r="AA141" s="15"/>
      <c r="AB141" s="15"/>
      <c r="AC141" s="15"/>
      <c r="AD141" s="15"/>
      <c r="AE141" s="15"/>
      <c r="AT141" s="293" t="s">
        <v>263</v>
      </c>
      <c r="AU141" s="293" t="s">
        <v>91</v>
      </c>
      <c r="AV141" s="15" t="s">
        <v>14</v>
      </c>
      <c r="AW141" s="15" t="s">
        <v>36</v>
      </c>
      <c r="AX141" s="15" t="s">
        <v>82</v>
      </c>
      <c r="AY141" s="293" t="s">
        <v>250</v>
      </c>
    </row>
    <row r="142" s="13" customFormat="1">
      <c r="A142" s="13"/>
      <c r="B142" s="262"/>
      <c r="C142" s="263"/>
      <c r="D142" s="258" t="s">
        <v>263</v>
      </c>
      <c r="E142" s="264" t="s">
        <v>1</v>
      </c>
      <c r="F142" s="265" t="s">
        <v>3170</v>
      </c>
      <c r="G142" s="263"/>
      <c r="H142" s="266">
        <v>528</v>
      </c>
      <c r="I142" s="267"/>
      <c r="J142" s="263"/>
      <c r="K142" s="263"/>
      <c r="L142" s="268"/>
      <c r="M142" s="269"/>
      <c r="N142" s="270"/>
      <c r="O142" s="270"/>
      <c r="P142" s="270"/>
      <c r="Q142" s="270"/>
      <c r="R142" s="270"/>
      <c r="S142" s="270"/>
      <c r="T142" s="271"/>
      <c r="U142" s="13"/>
      <c r="V142" s="13"/>
      <c r="W142" s="13"/>
      <c r="X142" s="13"/>
      <c r="Y142" s="13"/>
      <c r="Z142" s="13"/>
      <c r="AA142" s="13"/>
      <c r="AB142" s="13"/>
      <c r="AC142" s="13"/>
      <c r="AD142" s="13"/>
      <c r="AE142" s="13"/>
      <c r="AT142" s="272" t="s">
        <v>263</v>
      </c>
      <c r="AU142" s="272" t="s">
        <v>91</v>
      </c>
      <c r="AV142" s="13" t="s">
        <v>91</v>
      </c>
      <c r="AW142" s="13" t="s">
        <v>36</v>
      </c>
      <c r="AX142" s="13" t="s">
        <v>82</v>
      </c>
      <c r="AY142" s="272" t="s">
        <v>250</v>
      </c>
    </row>
    <row r="143" s="14" customFormat="1">
      <c r="A143" s="14"/>
      <c r="B143" s="273"/>
      <c r="C143" s="274"/>
      <c r="D143" s="258" t="s">
        <v>263</v>
      </c>
      <c r="E143" s="275" t="s">
        <v>1</v>
      </c>
      <c r="F143" s="276" t="s">
        <v>265</v>
      </c>
      <c r="G143" s="274"/>
      <c r="H143" s="277">
        <v>528</v>
      </c>
      <c r="I143" s="278"/>
      <c r="J143" s="274"/>
      <c r="K143" s="274"/>
      <c r="L143" s="279"/>
      <c r="M143" s="280"/>
      <c r="N143" s="281"/>
      <c r="O143" s="281"/>
      <c r="P143" s="281"/>
      <c r="Q143" s="281"/>
      <c r="R143" s="281"/>
      <c r="S143" s="281"/>
      <c r="T143" s="282"/>
      <c r="U143" s="14"/>
      <c r="V143" s="14"/>
      <c r="W143" s="14"/>
      <c r="X143" s="14"/>
      <c r="Y143" s="14"/>
      <c r="Z143" s="14"/>
      <c r="AA143" s="14"/>
      <c r="AB143" s="14"/>
      <c r="AC143" s="14"/>
      <c r="AD143" s="14"/>
      <c r="AE143" s="14"/>
      <c r="AT143" s="283" t="s">
        <v>263</v>
      </c>
      <c r="AU143" s="283" t="s">
        <v>91</v>
      </c>
      <c r="AV143" s="14" t="s">
        <v>256</v>
      </c>
      <c r="AW143" s="14" t="s">
        <v>36</v>
      </c>
      <c r="AX143" s="14" t="s">
        <v>14</v>
      </c>
      <c r="AY143" s="283" t="s">
        <v>250</v>
      </c>
    </row>
    <row r="144" s="2" customFormat="1" ht="33" customHeight="1">
      <c r="A144" s="38"/>
      <c r="B144" s="39"/>
      <c r="C144" s="245" t="s">
        <v>115</v>
      </c>
      <c r="D144" s="245" t="s">
        <v>252</v>
      </c>
      <c r="E144" s="246" t="s">
        <v>2112</v>
      </c>
      <c r="F144" s="247" t="s">
        <v>2113</v>
      </c>
      <c r="G144" s="248" t="s">
        <v>2114</v>
      </c>
      <c r="H144" s="249">
        <v>22</v>
      </c>
      <c r="I144" s="250"/>
      <c r="J144" s="251">
        <f>ROUND(I144*H144,2)</f>
        <v>0</v>
      </c>
      <c r="K144" s="247" t="s">
        <v>255</v>
      </c>
      <c r="L144" s="44"/>
      <c r="M144" s="252" t="s">
        <v>1</v>
      </c>
      <c r="N144" s="253" t="s">
        <v>47</v>
      </c>
      <c r="O144" s="91"/>
      <c r="P144" s="254">
        <f>O144*H144</f>
        <v>0</v>
      </c>
      <c r="Q144" s="254">
        <v>0</v>
      </c>
      <c r="R144" s="254">
        <f>Q144*H144</f>
        <v>0</v>
      </c>
      <c r="S144" s="254">
        <v>0</v>
      </c>
      <c r="T144" s="255">
        <f>S144*H144</f>
        <v>0</v>
      </c>
      <c r="U144" s="38"/>
      <c r="V144" s="38"/>
      <c r="W144" s="38"/>
      <c r="X144" s="38"/>
      <c r="Y144" s="38"/>
      <c r="Z144" s="38"/>
      <c r="AA144" s="38"/>
      <c r="AB144" s="38"/>
      <c r="AC144" s="38"/>
      <c r="AD144" s="38"/>
      <c r="AE144" s="38"/>
      <c r="AR144" s="256" t="s">
        <v>256</v>
      </c>
      <c r="AT144" s="256" t="s">
        <v>252</v>
      </c>
      <c r="AU144" s="256" t="s">
        <v>91</v>
      </c>
      <c r="AY144" s="17" t="s">
        <v>250</v>
      </c>
      <c r="BE144" s="257">
        <f>IF(N144="základní",J144,0)</f>
        <v>0</v>
      </c>
      <c r="BF144" s="257">
        <f>IF(N144="snížená",J144,0)</f>
        <v>0</v>
      </c>
      <c r="BG144" s="257">
        <f>IF(N144="zákl. přenesená",J144,0)</f>
        <v>0</v>
      </c>
      <c r="BH144" s="257">
        <f>IF(N144="sníž. přenesená",J144,0)</f>
        <v>0</v>
      </c>
      <c r="BI144" s="257">
        <f>IF(N144="nulová",J144,0)</f>
        <v>0</v>
      </c>
      <c r="BJ144" s="17" t="s">
        <v>14</v>
      </c>
      <c r="BK144" s="257">
        <f>ROUND(I144*H144,2)</f>
        <v>0</v>
      </c>
      <c r="BL144" s="17" t="s">
        <v>256</v>
      </c>
      <c r="BM144" s="256" t="s">
        <v>3171</v>
      </c>
    </row>
    <row r="145" s="2" customFormat="1">
      <c r="A145" s="38"/>
      <c r="B145" s="39"/>
      <c r="C145" s="40"/>
      <c r="D145" s="258" t="s">
        <v>261</v>
      </c>
      <c r="E145" s="40"/>
      <c r="F145" s="259" t="s">
        <v>2116</v>
      </c>
      <c r="G145" s="40"/>
      <c r="H145" s="40"/>
      <c r="I145" s="156"/>
      <c r="J145" s="40"/>
      <c r="K145" s="40"/>
      <c r="L145" s="44"/>
      <c r="M145" s="260"/>
      <c r="N145" s="261"/>
      <c r="O145" s="91"/>
      <c r="P145" s="91"/>
      <c r="Q145" s="91"/>
      <c r="R145" s="91"/>
      <c r="S145" s="91"/>
      <c r="T145" s="92"/>
      <c r="U145" s="38"/>
      <c r="V145" s="38"/>
      <c r="W145" s="38"/>
      <c r="X145" s="38"/>
      <c r="Y145" s="38"/>
      <c r="Z145" s="38"/>
      <c r="AA145" s="38"/>
      <c r="AB145" s="38"/>
      <c r="AC145" s="38"/>
      <c r="AD145" s="38"/>
      <c r="AE145" s="38"/>
      <c r="AT145" s="17" t="s">
        <v>261</v>
      </c>
      <c r="AU145" s="17" t="s">
        <v>91</v>
      </c>
    </row>
    <row r="146" s="15" customFormat="1">
      <c r="A146" s="15"/>
      <c r="B146" s="284"/>
      <c r="C146" s="285"/>
      <c r="D146" s="258" t="s">
        <v>263</v>
      </c>
      <c r="E146" s="286" t="s">
        <v>1</v>
      </c>
      <c r="F146" s="287" t="s">
        <v>2735</v>
      </c>
      <c r="G146" s="285"/>
      <c r="H146" s="286" t="s">
        <v>1</v>
      </c>
      <c r="I146" s="288"/>
      <c r="J146" s="285"/>
      <c r="K146" s="285"/>
      <c r="L146" s="289"/>
      <c r="M146" s="290"/>
      <c r="N146" s="291"/>
      <c r="O146" s="291"/>
      <c r="P146" s="291"/>
      <c r="Q146" s="291"/>
      <c r="R146" s="291"/>
      <c r="S146" s="291"/>
      <c r="T146" s="292"/>
      <c r="U146" s="15"/>
      <c r="V146" s="15"/>
      <c r="W146" s="15"/>
      <c r="X146" s="15"/>
      <c r="Y146" s="15"/>
      <c r="Z146" s="15"/>
      <c r="AA146" s="15"/>
      <c r="AB146" s="15"/>
      <c r="AC146" s="15"/>
      <c r="AD146" s="15"/>
      <c r="AE146" s="15"/>
      <c r="AT146" s="293" t="s">
        <v>263</v>
      </c>
      <c r="AU146" s="293" t="s">
        <v>91</v>
      </c>
      <c r="AV146" s="15" t="s">
        <v>14</v>
      </c>
      <c r="AW146" s="15" t="s">
        <v>36</v>
      </c>
      <c r="AX146" s="15" t="s">
        <v>82</v>
      </c>
      <c r="AY146" s="293" t="s">
        <v>250</v>
      </c>
    </row>
    <row r="147" s="13" customFormat="1">
      <c r="A147" s="13"/>
      <c r="B147" s="262"/>
      <c r="C147" s="263"/>
      <c r="D147" s="258" t="s">
        <v>263</v>
      </c>
      <c r="E147" s="264" t="s">
        <v>1</v>
      </c>
      <c r="F147" s="265" t="s">
        <v>3172</v>
      </c>
      <c r="G147" s="263"/>
      <c r="H147" s="266">
        <v>22</v>
      </c>
      <c r="I147" s="267"/>
      <c r="J147" s="263"/>
      <c r="K147" s="263"/>
      <c r="L147" s="268"/>
      <c r="M147" s="269"/>
      <c r="N147" s="270"/>
      <c r="O147" s="270"/>
      <c r="P147" s="270"/>
      <c r="Q147" s="270"/>
      <c r="R147" s="270"/>
      <c r="S147" s="270"/>
      <c r="T147" s="271"/>
      <c r="U147" s="13"/>
      <c r="V147" s="13"/>
      <c r="W147" s="13"/>
      <c r="X147" s="13"/>
      <c r="Y147" s="13"/>
      <c r="Z147" s="13"/>
      <c r="AA147" s="13"/>
      <c r="AB147" s="13"/>
      <c r="AC147" s="13"/>
      <c r="AD147" s="13"/>
      <c r="AE147" s="13"/>
      <c r="AT147" s="272" t="s">
        <v>263</v>
      </c>
      <c r="AU147" s="272" t="s">
        <v>91</v>
      </c>
      <c r="AV147" s="13" t="s">
        <v>91</v>
      </c>
      <c r="AW147" s="13" t="s">
        <v>36</v>
      </c>
      <c r="AX147" s="13" t="s">
        <v>82</v>
      </c>
      <c r="AY147" s="272" t="s">
        <v>250</v>
      </c>
    </row>
    <row r="148" s="14" customFormat="1">
      <c r="A148" s="14"/>
      <c r="B148" s="273"/>
      <c r="C148" s="274"/>
      <c r="D148" s="258" t="s">
        <v>263</v>
      </c>
      <c r="E148" s="275" t="s">
        <v>1</v>
      </c>
      <c r="F148" s="276" t="s">
        <v>265</v>
      </c>
      <c r="G148" s="274"/>
      <c r="H148" s="277">
        <v>22</v>
      </c>
      <c r="I148" s="278"/>
      <c r="J148" s="274"/>
      <c r="K148" s="274"/>
      <c r="L148" s="279"/>
      <c r="M148" s="280"/>
      <c r="N148" s="281"/>
      <c r="O148" s="281"/>
      <c r="P148" s="281"/>
      <c r="Q148" s="281"/>
      <c r="R148" s="281"/>
      <c r="S148" s="281"/>
      <c r="T148" s="282"/>
      <c r="U148" s="14"/>
      <c r="V148" s="14"/>
      <c r="W148" s="14"/>
      <c r="X148" s="14"/>
      <c r="Y148" s="14"/>
      <c r="Z148" s="14"/>
      <c r="AA148" s="14"/>
      <c r="AB148" s="14"/>
      <c r="AC148" s="14"/>
      <c r="AD148" s="14"/>
      <c r="AE148" s="14"/>
      <c r="AT148" s="283" t="s">
        <v>263</v>
      </c>
      <c r="AU148" s="283" t="s">
        <v>91</v>
      </c>
      <c r="AV148" s="14" t="s">
        <v>256</v>
      </c>
      <c r="AW148" s="14" t="s">
        <v>36</v>
      </c>
      <c r="AX148" s="14" t="s">
        <v>14</v>
      </c>
      <c r="AY148" s="283" t="s">
        <v>250</v>
      </c>
    </row>
    <row r="149" s="2" customFormat="1" ht="78" customHeight="1">
      <c r="A149" s="38"/>
      <c r="B149" s="39"/>
      <c r="C149" s="245" t="s">
        <v>256</v>
      </c>
      <c r="D149" s="245" t="s">
        <v>252</v>
      </c>
      <c r="E149" s="246" t="s">
        <v>2118</v>
      </c>
      <c r="F149" s="247" t="s">
        <v>2119</v>
      </c>
      <c r="G149" s="248" t="s">
        <v>179</v>
      </c>
      <c r="H149" s="249">
        <v>11</v>
      </c>
      <c r="I149" s="250"/>
      <c r="J149" s="251">
        <f>ROUND(I149*H149,2)</f>
        <v>0</v>
      </c>
      <c r="K149" s="247" t="s">
        <v>255</v>
      </c>
      <c r="L149" s="44"/>
      <c r="M149" s="252" t="s">
        <v>1</v>
      </c>
      <c r="N149" s="253" t="s">
        <v>47</v>
      </c>
      <c r="O149" s="91"/>
      <c r="P149" s="254">
        <f>O149*H149</f>
        <v>0</v>
      </c>
      <c r="Q149" s="254">
        <v>0.0086800000000000002</v>
      </c>
      <c r="R149" s="254">
        <f>Q149*H149</f>
        <v>0.095480000000000009</v>
      </c>
      <c r="S149" s="254">
        <v>0</v>
      </c>
      <c r="T149" s="255">
        <f>S149*H149</f>
        <v>0</v>
      </c>
      <c r="U149" s="38"/>
      <c r="V149" s="38"/>
      <c r="W149" s="38"/>
      <c r="X149" s="38"/>
      <c r="Y149" s="38"/>
      <c r="Z149" s="38"/>
      <c r="AA149" s="38"/>
      <c r="AB149" s="38"/>
      <c r="AC149" s="38"/>
      <c r="AD149" s="38"/>
      <c r="AE149" s="38"/>
      <c r="AR149" s="256" t="s">
        <v>256</v>
      </c>
      <c r="AT149" s="256" t="s">
        <v>252</v>
      </c>
      <c r="AU149" s="256" t="s">
        <v>91</v>
      </c>
      <c r="AY149" s="17" t="s">
        <v>250</v>
      </c>
      <c r="BE149" s="257">
        <f>IF(N149="základní",J149,0)</f>
        <v>0</v>
      </c>
      <c r="BF149" s="257">
        <f>IF(N149="snížená",J149,0)</f>
        <v>0</v>
      </c>
      <c r="BG149" s="257">
        <f>IF(N149="zákl. přenesená",J149,0)</f>
        <v>0</v>
      </c>
      <c r="BH149" s="257">
        <f>IF(N149="sníž. přenesená",J149,0)</f>
        <v>0</v>
      </c>
      <c r="BI149" s="257">
        <f>IF(N149="nulová",J149,0)</f>
        <v>0</v>
      </c>
      <c r="BJ149" s="17" t="s">
        <v>14</v>
      </c>
      <c r="BK149" s="257">
        <f>ROUND(I149*H149,2)</f>
        <v>0</v>
      </c>
      <c r="BL149" s="17" t="s">
        <v>256</v>
      </c>
      <c r="BM149" s="256" t="s">
        <v>3173</v>
      </c>
    </row>
    <row r="150" s="2" customFormat="1">
      <c r="A150" s="38"/>
      <c r="B150" s="39"/>
      <c r="C150" s="40"/>
      <c r="D150" s="258" t="s">
        <v>261</v>
      </c>
      <c r="E150" s="40"/>
      <c r="F150" s="259" t="s">
        <v>2121</v>
      </c>
      <c r="G150" s="40"/>
      <c r="H150" s="40"/>
      <c r="I150" s="156"/>
      <c r="J150" s="40"/>
      <c r="K150" s="40"/>
      <c r="L150" s="44"/>
      <c r="M150" s="260"/>
      <c r="N150" s="261"/>
      <c r="O150" s="91"/>
      <c r="P150" s="91"/>
      <c r="Q150" s="91"/>
      <c r="R150" s="91"/>
      <c r="S150" s="91"/>
      <c r="T150" s="92"/>
      <c r="U150" s="38"/>
      <c r="V150" s="38"/>
      <c r="W150" s="38"/>
      <c r="X150" s="38"/>
      <c r="Y150" s="38"/>
      <c r="Z150" s="38"/>
      <c r="AA150" s="38"/>
      <c r="AB150" s="38"/>
      <c r="AC150" s="38"/>
      <c r="AD150" s="38"/>
      <c r="AE150" s="38"/>
      <c r="AT150" s="17" t="s">
        <v>261</v>
      </c>
      <c r="AU150" s="17" t="s">
        <v>91</v>
      </c>
    </row>
    <row r="151" s="13" customFormat="1">
      <c r="A151" s="13"/>
      <c r="B151" s="262"/>
      <c r="C151" s="263"/>
      <c r="D151" s="258" t="s">
        <v>263</v>
      </c>
      <c r="E151" s="264" t="s">
        <v>1</v>
      </c>
      <c r="F151" s="265" t="s">
        <v>3174</v>
      </c>
      <c r="G151" s="263"/>
      <c r="H151" s="266">
        <v>11</v>
      </c>
      <c r="I151" s="267"/>
      <c r="J151" s="263"/>
      <c r="K151" s="263"/>
      <c r="L151" s="268"/>
      <c r="M151" s="269"/>
      <c r="N151" s="270"/>
      <c r="O151" s="270"/>
      <c r="P151" s="270"/>
      <c r="Q151" s="270"/>
      <c r="R151" s="270"/>
      <c r="S151" s="270"/>
      <c r="T151" s="271"/>
      <c r="U151" s="13"/>
      <c r="V151" s="13"/>
      <c r="W151" s="13"/>
      <c r="X151" s="13"/>
      <c r="Y151" s="13"/>
      <c r="Z151" s="13"/>
      <c r="AA151" s="13"/>
      <c r="AB151" s="13"/>
      <c r="AC151" s="13"/>
      <c r="AD151" s="13"/>
      <c r="AE151" s="13"/>
      <c r="AT151" s="272" t="s">
        <v>263</v>
      </c>
      <c r="AU151" s="272" t="s">
        <v>91</v>
      </c>
      <c r="AV151" s="13" t="s">
        <v>91</v>
      </c>
      <c r="AW151" s="13" t="s">
        <v>36</v>
      </c>
      <c r="AX151" s="13" t="s">
        <v>82</v>
      </c>
      <c r="AY151" s="272" t="s">
        <v>250</v>
      </c>
    </row>
    <row r="152" s="14" customFormat="1">
      <c r="A152" s="14"/>
      <c r="B152" s="273"/>
      <c r="C152" s="274"/>
      <c r="D152" s="258" t="s">
        <v>263</v>
      </c>
      <c r="E152" s="275" t="s">
        <v>1</v>
      </c>
      <c r="F152" s="276" t="s">
        <v>265</v>
      </c>
      <c r="G152" s="274"/>
      <c r="H152" s="277">
        <v>11</v>
      </c>
      <c r="I152" s="278"/>
      <c r="J152" s="274"/>
      <c r="K152" s="274"/>
      <c r="L152" s="279"/>
      <c r="M152" s="280"/>
      <c r="N152" s="281"/>
      <c r="O152" s="281"/>
      <c r="P152" s="281"/>
      <c r="Q152" s="281"/>
      <c r="R152" s="281"/>
      <c r="S152" s="281"/>
      <c r="T152" s="282"/>
      <c r="U152" s="14"/>
      <c r="V152" s="14"/>
      <c r="W152" s="14"/>
      <c r="X152" s="14"/>
      <c r="Y152" s="14"/>
      <c r="Z152" s="14"/>
      <c r="AA152" s="14"/>
      <c r="AB152" s="14"/>
      <c r="AC152" s="14"/>
      <c r="AD152" s="14"/>
      <c r="AE152" s="14"/>
      <c r="AT152" s="283" t="s">
        <v>263</v>
      </c>
      <c r="AU152" s="283" t="s">
        <v>91</v>
      </c>
      <c r="AV152" s="14" t="s">
        <v>256</v>
      </c>
      <c r="AW152" s="14" t="s">
        <v>36</v>
      </c>
      <c r="AX152" s="14" t="s">
        <v>14</v>
      </c>
      <c r="AY152" s="283" t="s">
        <v>250</v>
      </c>
    </row>
    <row r="153" s="2" customFormat="1" ht="78" customHeight="1">
      <c r="A153" s="38"/>
      <c r="B153" s="39"/>
      <c r="C153" s="245" t="s">
        <v>273</v>
      </c>
      <c r="D153" s="245" t="s">
        <v>252</v>
      </c>
      <c r="E153" s="246" t="s">
        <v>2123</v>
      </c>
      <c r="F153" s="247" t="s">
        <v>2124</v>
      </c>
      <c r="G153" s="248" t="s">
        <v>179</v>
      </c>
      <c r="H153" s="249">
        <v>22</v>
      </c>
      <c r="I153" s="250"/>
      <c r="J153" s="251">
        <f>ROUND(I153*H153,2)</f>
        <v>0</v>
      </c>
      <c r="K153" s="247" t="s">
        <v>255</v>
      </c>
      <c r="L153" s="44"/>
      <c r="M153" s="252" t="s">
        <v>1</v>
      </c>
      <c r="N153" s="253" t="s">
        <v>47</v>
      </c>
      <c r="O153" s="91"/>
      <c r="P153" s="254">
        <f>O153*H153</f>
        <v>0</v>
      </c>
      <c r="Q153" s="254">
        <v>0.06053</v>
      </c>
      <c r="R153" s="254">
        <f>Q153*H153</f>
        <v>1.3316600000000001</v>
      </c>
      <c r="S153" s="254">
        <v>0</v>
      </c>
      <c r="T153" s="255">
        <f>S153*H153</f>
        <v>0</v>
      </c>
      <c r="U153" s="38"/>
      <c r="V153" s="38"/>
      <c r="W153" s="38"/>
      <c r="X153" s="38"/>
      <c r="Y153" s="38"/>
      <c r="Z153" s="38"/>
      <c r="AA153" s="38"/>
      <c r="AB153" s="38"/>
      <c r="AC153" s="38"/>
      <c r="AD153" s="38"/>
      <c r="AE153" s="38"/>
      <c r="AR153" s="256" t="s">
        <v>256</v>
      </c>
      <c r="AT153" s="256" t="s">
        <v>252</v>
      </c>
      <c r="AU153" s="256" t="s">
        <v>91</v>
      </c>
      <c r="AY153" s="17" t="s">
        <v>250</v>
      </c>
      <c r="BE153" s="257">
        <f>IF(N153="základní",J153,0)</f>
        <v>0</v>
      </c>
      <c r="BF153" s="257">
        <f>IF(N153="snížená",J153,0)</f>
        <v>0</v>
      </c>
      <c r="BG153" s="257">
        <f>IF(N153="zákl. přenesená",J153,0)</f>
        <v>0</v>
      </c>
      <c r="BH153" s="257">
        <f>IF(N153="sníž. přenesená",J153,0)</f>
        <v>0</v>
      </c>
      <c r="BI153" s="257">
        <f>IF(N153="nulová",J153,0)</f>
        <v>0</v>
      </c>
      <c r="BJ153" s="17" t="s">
        <v>14</v>
      </c>
      <c r="BK153" s="257">
        <f>ROUND(I153*H153,2)</f>
        <v>0</v>
      </c>
      <c r="BL153" s="17" t="s">
        <v>256</v>
      </c>
      <c r="BM153" s="256" t="s">
        <v>3175</v>
      </c>
    </row>
    <row r="154" s="2" customFormat="1">
      <c r="A154" s="38"/>
      <c r="B154" s="39"/>
      <c r="C154" s="40"/>
      <c r="D154" s="258" t="s">
        <v>261</v>
      </c>
      <c r="E154" s="40"/>
      <c r="F154" s="259" t="s">
        <v>2121</v>
      </c>
      <c r="G154" s="40"/>
      <c r="H154" s="40"/>
      <c r="I154" s="156"/>
      <c r="J154" s="40"/>
      <c r="K154" s="40"/>
      <c r="L154" s="44"/>
      <c r="M154" s="260"/>
      <c r="N154" s="261"/>
      <c r="O154" s="91"/>
      <c r="P154" s="91"/>
      <c r="Q154" s="91"/>
      <c r="R154" s="91"/>
      <c r="S154" s="91"/>
      <c r="T154" s="92"/>
      <c r="U154" s="38"/>
      <c r="V154" s="38"/>
      <c r="W154" s="38"/>
      <c r="X154" s="38"/>
      <c r="Y154" s="38"/>
      <c r="Z154" s="38"/>
      <c r="AA154" s="38"/>
      <c r="AB154" s="38"/>
      <c r="AC154" s="38"/>
      <c r="AD154" s="38"/>
      <c r="AE154" s="38"/>
      <c r="AT154" s="17" t="s">
        <v>261</v>
      </c>
      <c r="AU154" s="17" t="s">
        <v>91</v>
      </c>
    </row>
    <row r="155" s="13" customFormat="1">
      <c r="A155" s="13"/>
      <c r="B155" s="262"/>
      <c r="C155" s="263"/>
      <c r="D155" s="258" t="s">
        <v>263</v>
      </c>
      <c r="E155" s="264" t="s">
        <v>1</v>
      </c>
      <c r="F155" s="265" t="s">
        <v>3176</v>
      </c>
      <c r="G155" s="263"/>
      <c r="H155" s="266">
        <v>22</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263</v>
      </c>
      <c r="AU155" s="272" t="s">
        <v>91</v>
      </c>
      <c r="AV155" s="13" t="s">
        <v>91</v>
      </c>
      <c r="AW155" s="13" t="s">
        <v>36</v>
      </c>
      <c r="AX155" s="13" t="s">
        <v>82</v>
      </c>
      <c r="AY155" s="272" t="s">
        <v>250</v>
      </c>
    </row>
    <row r="156" s="14" customFormat="1">
      <c r="A156" s="14"/>
      <c r="B156" s="273"/>
      <c r="C156" s="274"/>
      <c r="D156" s="258" t="s">
        <v>263</v>
      </c>
      <c r="E156" s="275" t="s">
        <v>1</v>
      </c>
      <c r="F156" s="276" t="s">
        <v>265</v>
      </c>
      <c r="G156" s="274"/>
      <c r="H156" s="277">
        <v>22</v>
      </c>
      <c r="I156" s="278"/>
      <c r="J156" s="274"/>
      <c r="K156" s="274"/>
      <c r="L156" s="279"/>
      <c r="M156" s="280"/>
      <c r="N156" s="281"/>
      <c r="O156" s="281"/>
      <c r="P156" s="281"/>
      <c r="Q156" s="281"/>
      <c r="R156" s="281"/>
      <c r="S156" s="281"/>
      <c r="T156" s="282"/>
      <c r="U156" s="14"/>
      <c r="V156" s="14"/>
      <c r="W156" s="14"/>
      <c r="X156" s="14"/>
      <c r="Y156" s="14"/>
      <c r="Z156" s="14"/>
      <c r="AA156" s="14"/>
      <c r="AB156" s="14"/>
      <c r="AC156" s="14"/>
      <c r="AD156" s="14"/>
      <c r="AE156" s="14"/>
      <c r="AT156" s="283" t="s">
        <v>263</v>
      </c>
      <c r="AU156" s="283" t="s">
        <v>91</v>
      </c>
      <c r="AV156" s="14" t="s">
        <v>256</v>
      </c>
      <c r="AW156" s="14" t="s">
        <v>36</v>
      </c>
      <c r="AX156" s="14" t="s">
        <v>14</v>
      </c>
      <c r="AY156" s="283" t="s">
        <v>250</v>
      </c>
    </row>
    <row r="157" s="2" customFormat="1" ht="44.25" customHeight="1">
      <c r="A157" s="38"/>
      <c r="B157" s="39"/>
      <c r="C157" s="245" t="s">
        <v>277</v>
      </c>
      <c r="D157" s="245" t="s">
        <v>252</v>
      </c>
      <c r="E157" s="246" t="s">
        <v>2155</v>
      </c>
      <c r="F157" s="247" t="s">
        <v>2156</v>
      </c>
      <c r="G157" s="248" t="s">
        <v>208</v>
      </c>
      <c r="H157" s="249">
        <v>40.109000000000002</v>
      </c>
      <c r="I157" s="250"/>
      <c r="J157" s="251">
        <f>ROUND(I157*H157,2)</f>
        <v>0</v>
      </c>
      <c r="K157" s="247" t="s">
        <v>255</v>
      </c>
      <c r="L157" s="44"/>
      <c r="M157" s="252" t="s">
        <v>1</v>
      </c>
      <c r="N157" s="253" t="s">
        <v>47</v>
      </c>
      <c r="O157" s="91"/>
      <c r="P157" s="254">
        <f>O157*H157</f>
        <v>0</v>
      </c>
      <c r="Q157" s="254">
        <v>0</v>
      </c>
      <c r="R157" s="254">
        <f>Q157*H157</f>
        <v>0</v>
      </c>
      <c r="S157" s="254">
        <v>0</v>
      </c>
      <c r="T157" s="255">
        <f>S157*H157</f>
        <v>0</v>
      </c>
      <c r="U157" s="38"/>
      <c r="V157" s="38"/>
      <c r="W157" s="38"/>
      <c r="X157" s="38"/>
      <c r="Y157" s="38"/>
      <c r="Z157" s="38"/>
      <c r="AA157" s="38"/>
      <c r="AB157" s="38"/>
      <c r="AC157" s="38"/>
      <c r="AD157" s="38"/>
      <c r="AE157" s="38"/>
      <c r="AR157" s="256" t="s">
        <v>256</v>
      </c>
      <c r="AT157" s="256" t="s">
        <v>252</v>
      </c>
      <c r="AU157" s="256" t="s">
        <v>91</v>
      </c>
      <c r="AY157" s="17" t="s">
        <v>250</v>
      </c>
      <c r="BE157" s="257">
        <f>IF(N157="základní",J157,0)</f>
        <v>0</v>
      </c>
      <c r="BF157" s="257">
        <f>IF(N157="snížená",J157,0)</f>
        <v>0</v>
      </c>
      <c r="BG157" s="257">
        <f>IF(N157="zákl. přenesená",J157,0)</f>
        <v>0</v>
      </c>
      <c r="BH157" s="257">
        <f>IF(N157="sníž. přenesená",J157,0)</f>
        <v>0</v>
      </c>
      <c r="BI157" s="257">
        <f>IF(N157="nulová",J157,0)</f>
        <v>0</v>
      </c>
      <c r="BJ157" s="17" t="s">
        <v>14</v>
      </c>
      <c r="BK157" s="257">
        <f>ROUND(I157*H157,2)</f>
        <v>0</v>
      </c>
      <c r="BL157" s="17" t="s">
        <v>256</v>
      </c>
      <c r="BM157" s="256" t="s">
        <v>3177</v>
      </c>
    </row>
    <row r="158" s="2" customFormat="1">
      <c r="A158" s="38"/>
      <c r="B158" s="39"/>
      <c r="C158" s="40"/>
      <c r="D158" s="258" t="s">
        <v>261</v>
      </c>
      <c r="E158" s="40"/>
      <c r="F158" s="259" t="s">
        <v>2158</v>
      </c>
      <c r="G158" s="40"/>
      <c r="H158" s="40"/>
      <c r="I158" s="156"/>
      <c r="J158" s="40"/>
      <c r="K158" s="40"/>
      <c r="L158" s="44"/>
      <c r="M158" s="260"/>
      <c r="N158" s="261"/>
      <c r="O158" s="91"/>
      <c r="P158" s="91"/>
      <c r="Q158" s="91"/>
      <c r="R158" s="91"/>
      <c r="S158" s="91"/>
      <c r="T158" s="92"/>
      <c r="U158" s="38"/>
      <c r="V158" s="38"/>
      <c r="W158" s="38"/>
      <c r="X158" s="38"/>
      <c r="Y158" s="38"/>
      <c r="Z158" s="38"/>
      <c r="AA158" s="38"/>
      <c r="AB158" s="38"/>
      <c r="AC158" s="38"/>
      <c r="AD158" s="38"/>
      <c r="AE158" s="38"/>
      <c r="AT158" s="17" t="s">
        <v>261</v>
      </c>
      <c r="AU158" s="17" t="s">
        <v>91</v>
      </c>
    </row>
    <row r="159" s="13" customFormat="1">
      <c r="A159" s="13"/>
      <c r="B159" s="262"/>
      <c r="C159" s="263"/>
      <c r="D159" s="258" t="s">
        <v>263</v>
      </c>
      <c r="E159" s="264" t="s">
        <v>1</v>
      </c>
      <c r="F159" s="265" t="s">
        <v>1995</v>
      </c>
      <c r="G159" s="263"/>
      <c r="H159" s="266">
        <v>40.109000000000002</v>
      </c>
      <c r="I159" s="267"/>
      <c r="J159" s="263"/>
      <c r="K159" s="263"/>
      <c r="L159" s="268"/>
      <c r="M159" s="269"/>
      <c r="N159" s="270"/>
      <c r="O159" s="270"/>
      <c r="P159" s="270"/>
      <c r="Q159" s="270"/>
      <c r="R159" s="270"/>
      <c r="S159" s="270"/>
      <c r="T159" s="271"/>
      <c r="U159" s="13"/>
      <c r="V159" s="13"/>
      <c r="W159" s="13"/>
      <c r="X159" s="13"/>
      <c r="Y159" s="13"/>
      <c r="Z159" s="13"/>
      <c r="AA159" s="13"/>
      <c r="AB159" s="13"/>
      <c r="AC159" s="13"/>
      <c r="AD159" s="13"/>
      <c r="AE159" s="13"/>
      <c r="AT159" s="272" t="s">
        <v>263</v>
      </c>
      <c r="AU159" s="272" t="s">
        <v>91</v>
      </c>
      <c r="AV159" s="13" t="s">
        <v>91</v>
      </c>
      <c r="AW159" s="13" t="s">
        <v>36</v>
      </c>
      <c r="AX159" s="13" t="s">
        <v>82</v>
      </c>
      <c r="AY159" s="272" t="s">
        <v>250</v>
      </c>
    </row>
    <row r="160" s="14" customFormat="1">
      <c r="A160" s="14"/>
      <c r="B160" s="273"/>
      <c r="C160" s="274"/>
      <c r="D160" s="258" t="s">
        <v>263</v>
      </c>
      <c r="E160" s="275" t="s">
        <v>1</v>
      </c>
      <c r="F160" s="276" t="s">
        <v>265</v>
      </c>
      <c r="G160" s="274"/>
      <c r="H160" s="277">
        <v>40.109000000000002</v>
      </c>
      <c r="I160" s="278"/>
      <c r="J160" s="274"/>
      <c r="K160" s="274"/>
      <c r="L160" s="279"/>
      <c r="M160" s="280"/>
      <c r="N160" s="281"/>
      <c r="O160" s="281"/>
      <c r="P160" s="281"/>
      <c r="Q160" s="281"/>
      <c r="R160" s="281"/>
      <c r="S160" s="281"/>
      <c r="T160" s="282"/>
      <c r="U160" s="14"/>
      <c r="V160" s="14"/>
      <c r="W160" s="14"/>
      <c r="X160" s="14"/>
      <c r="Y160" s="14"/>
      <c r="Z160" s="14"/>
      <c r="AA160" s="14"/>
      <c r="AB160" s="14"/>
      <c r="AC160" s="14"/>
      <c r="AD160" s="14"/>
      <c r="AE160" s="14"/>
      <c r="AT160" s="283" t="s">
        <v>263</v>
      </c>
      <c r="AU160" s="283" t="s">
        <v>91</v>
      </c>
      <c r="AV160" s="14" t="s">
        <v>256</v>
      </c>
      <c r="AW160" s="14" t="s">
        <v>36</v>
      </c>
      <c r="AX160" s="14" t="s">
        <v>14</v>
      </c>
      <c r="AY160" s="283" t="s">
        <v>250</v>
      </c>
    </row>
    <row r="161" s="2" customFormat="1" ht="44.25" customHeight="1">
      <c r="A161" s="38"/>
      <c r="B161" s="39"/>
      <c r="C161" s="245" t="s">
        <v>281</v>
      </c>
      <c r="D161" s="245" t="s">
        <v>252</v>
      </c>
      <c r="E161" s="246" t="s">
        <v>2744</v>
      </c>
      <c r="F161" s="247" t="s">
        <v>2745</v>
      </c>
      <c r="G161" s="248" t="s">
        <v>208</v>
      </c>
      <c r="H161" s="249">
        <v>60.164000000000001</v>
      </c>
      <c r="I161" s="250"/>
      <c r="J161" s="251">
        <f>ROUND(I161*H161,2)</f>
        <v>0</v>
      </c>
      <c r="K161" s="247" t="s">
        <v>255</v>
      </c>
      <c r="L161" s="44"/>
      <c r="M161" s="252" t="s">
        <v>1</v>
      </c>
      <c r="N161" s="253" t="s">
        <v>47</v>
      </c>
      <c r="O161" s="91"/>
      <c r="P161" s="254">
        <f>O161*H161</f>
        <v>0</v>
      </c>
      <c r="Q161" s="254">
        <v>0</v>
      </c>
      <c r="R161" s="254">
        <f>Q161*H161</f>
        <v>0</v>
      </c>
      <c r="S161" s="254">
        <v>0</v>
      </c>
      <c r="T161" s="255">
        <f>S161*H161</f>
        <v>0</v>
      </c>
      <c r="U161" s="38"/>
      <c r="V161" s="38"/>
      <c r="W161" s="38"/>
      <c r="X161" s="38"/>
      <c r="Y161" s="38"/>
      <c r="Z161" s="38"/>
      <c r="AA161" s="38"/>
      <c r="AB161" s="38"/>
      <c r="AC161" s="38"/>
      <c r="AD161" s="38"/>
      <c r="AE161" s="38"/>
      <c r="AR161" s="256" t="s">
        <v>256</v>
      </c>
      <c r="AT161" s="256" t="s">
        <v>252</v>
      </c>
      <c r="AU161" s="256" t="s">
        <v>91</v>
      </c>
      <c r="AY161" s="17" t="s">
        <v>250</v>
      </c>
      <c r="BE161" s="257">
        <f>IF(N161="základní",J161,0)</f>
        <v>0</v>
      </c>
      <c r="BF161" s="257">
        <f>IF(N161="snížená",J161,0)</f>
        <v>0</v>
      </c>
      <c r="BG161" s="257">
        <f>IF(N161="zákl. přenesená",J161,0)</f>
        <v>0</v>
      </c>
      <c r="BH161" s="257">
        <f>IF(N161="sníž. přenesená",J161,0)</f>
        <v>0</v>
      </c>
      <c r="BI161" s="257">
        <f>IF(N161="nulová",J161,0)</f>
        <v>0</v>
      </c>
      <c r="BJ161" s="17" t="s">
        <v>14</v>
      </c>
      <c r="BK161" s="257">
        <f>ROUND(I161*H161,2)</f>
        <v>0</v>
      </c>
      <c r="BL161" s="17" t="s">
        <v>256</v>
      </c>
      <c r="BM161" s="256" t="s">
        <v>3178</v>
      </c>
    </row>
    <row r="162" s="2" customFormat="1">
      <c r="A162" s="38"/>
      <c r="B162" s="39"/>
      <c r="C162" s="40"/>
      <c r="D162" s="258" t="s">
        <v>261</v>
      </c>
      <c r="E162" s="40"/>
      <c r="F162" s="259" t="s">
        <v>2162</v>
      </c>
      <c r="G162" s="40"/>
      <c r="H162" s="40"/>
      <c r="I162" s="156"/>
      <c r="J162" s="40"/>
      <c r="K162" s="40"/>
      <c r="L162" s="44"/>
      <c r="M162" s="260"/>
      <c r="N162" s="261"/>
      <c r="O162" s="91"/>
      <c r="P162" s="91"/>
      <c r="Q162" s="91"/>
      <c r="R162" s="91"/>
      <c r="S162" s="91"/>
      <c r="T162" s="92"/>
      <c r="U162" s="38"/>
      <c r="V162" s="38"/>
      <c r="W162" s="38"/>
      <c r="X162" s="38"/>
      <c r="Y162" s="38"/>
      <c r="Z162" s="38"/>
      <c r="AA162" s="38"/>
      <c r="AB162" s="38"/>
      <c r="AC162" s="38"/>
      <c r="AD162" s="38"/>
      <c r="AE162" s="38"/>
      <c r="AT162" s="17" t="s">
        <v>261</v>
      </c>
      <c r="AU162" s="17" t="s">
        <v>91</v>
      </c>
    </row>
    <row r="163" s="13" customFormat="1">
      <c r="A163" s="13"/>
      <c r="B163" s="262"/>
      <c r="C163" s="263"/>
      <c r="D163" s="258" t="s">
        <v>263</v>
      </c>
      <c r="E163" s="264" t="s">
        <v>1</v>
      </c>
      <c r="F163" s="265" t="s">
        <v>1999</v>
      </c>
      <c r="G163" s="263"/>
      <c r="H163" s="266">
        <v>60.164000000000001</v>
      </c>
      <c r="I163" s="267"/>
      <c r="J163" s="263"/>
      <c r="K163" s="263"/>
      <c r="L163" s="268"/>
      <c r="M163" s="269"/>
      <c r="N163" s="270"/>
      <c r="O163" s="270"/>
      <c r="P163" s="270"/>
      <c r="Q163" s="270"/>
      <c r="R163" s="270"/>
      <c r="S163" s="270"/>
      <c r="T163" s="271"/>
      <c r="U163" s="13"/>
      <c r="V163" s="13"/>
      <c r="W163" s="13"/>
      <c r="X163" s="13"/>
      <c r="Y163" s="13"/>
      <c r="Z163" s="13"/>
      <c r="AA163" s="13"/>
      <c r="AB163" s="13"/>
      <c r="AC163" s="13"/>
      <c r="AD163" s="13"/>
      <c r="AE163" s="13"/>
      <c r="AT163" s="272" t="s">
        <v>263</v>
      </c>
      <c r="AU163" s="272" t="s">
        <v>91</v>
      </c>
      <c r="AV163" s="13" t="s">
        <v>91</v>
      </c>
      <c r="AW163" s="13" t="s">
        <v>36</v>
      </c>
      <c r="AX163" s="13" t="s">
        <v>82</v>
      </c>
      <c r="AY163" s="272" t="s">
        <v>250</v>
      </c>
    </row>
    <row r="164" s="14" customFormat="1">
      <c r="A164" s="14"/>
      <c r="B164" s="273"/>
      <c r="C164" s="274"/>
      <c r="D164" s="258" t="s">
        <v>263</v>
      </c>
      <c r="E164" s="275" t="s">
        <v>1</v>
      </c>
      <c r="F164" s="276" t="s">
        <v>265</v>
      </c>
      <c r="G164" s="274"/>
      <c r="H164" s="277">
        <v>60.164000000000001</v>
      </c>
      <c r="I164" s="278"/>
      <c r="J164" s="274"/>
      <c r="K164" s="274"/>
      <c r="L164" s="279"/>
      <c r="M164" s="280"/>
      <c r="N164" s="281"/>
      <c r="O164" s="281"/>
      <c r="P164" s="281"/>
      <c r="Q164" s="281"/>
      <c r="R164" s="281"/>
      <c r="S164" s="281"/>
      <c r="T164" s="282"/>
      <c r="U164" s="14"/>
      <c r="V164" s="14"/>
      <c r="W164" s="14"/>
      <c r="X164" s="14"/>
      <c r="Y164" s="14"/>
      <c r="Z164" s="14"/>
      <c r="AA164" s="14"/>
      <c r="AB164" s="14"/>
      <c r="AC164" s="14"/>
      <c r="AD164" s="14"/>
      <c r="AE164" s="14"/>
      <c r="AT164" s="283" t="s">
        <v>263</v>
      </c>
      <c r="AU164" s="283" t="s">
        <v>91</v>
      </c>
      <c r="AV164" s="14" t="s">
        <v>256</v>
      </c>
      <c r="AW164" s="14" t="s">
        <v>36</v>
      </c>
      <c r="AX164" s="14" t="s">
        <v>14</v>
      </c>
      <c r="AY164" s="283" t="s">
        <v>250</v>
      </c>
    </row>
    <row r="165" s="2" customFormat="1" ht="44.25" customHeight="1">
      <c r="A165" s="38"/>
      <c r="B165" s="39"/>
      <c r="C165" s="245" t="s">
        <v>285</v>
      </c>
      <c r="D165" s="245" t="s">
        <v>252</v>
      </c>
      <c r="E165" s="246" t="s">
        <v>2163</v>
      </c>
      <c r="F165" s="247" t="s">
        <v>2164</v>
      </c>
      <c r="G165" s="248" t="s">
        <v>208</v>
      </c>
      <c r="H165" s="249">
        <v>93.588999999999999</v>
      </c>
      <c r="I165" s="250"/>
      <c r="J165" s="251">
        <f>ROUND(I165*H165,2)</f>
        <v>0</v>
      </c>
      <c r="K165" s="247" t="s">
        <v>255</v>
      </c>
      <c r="L165" s="44"/>
      <c r="M165" s="252" t="s">
        <v>1</v>
      </c>
      <c r="N165" s="253" t="s">
        <v>47</v>
      </c>
      <c r="O165" s="91"/>
      <c r="P165" s="254">
        <f>O165*H165</f>
        <v>0</v>
      </c>
      <c r="Q165" s="254">
        <v>0</v>
      </c>
      <c r="R165" s="254">
        <f>Q165*H165</f>
        <v>0</v>
      </c>
      <c r="S165" s="254">
        <v>0</v>
      </c>
      <c r="T165" s="255">
        <f>S165*H165</f>
        <v>0</v>
      </c>
      <c r="U165" s="38"/>
      <c r="V165" s="38"/>
      <c r="W165" s="38"/>
      <c r="X165" s="38"/>
      <c r="Y165" s="38"/>
      <c r="Z165" s="38"/>
      <c r="AA165" s="38"/>
      <c r="AB165" s="38"/>
      <c r="AC165" s="38"/>
      <c r="AD165" s="38"/>
      <c r="AE165" s="38"/>
      <c r="AR165" s="256" t="s">
        <v>256</v>
      </c>
      <c r="AT165" s="256" t="s">
        <v>252</v>
      </c>
      <c r="AU165" s="256" t="s">
        <v>91</v>
      </c>
      <c r="AY165" s="17" t="s">
        <v>250</v>
      </c>
      <c r="BE165" s="257">
        <f>IF(N165="základní",J165,0)</f>
        <v>0</v>
      </c>
      <c r="BF165" s="257">
        <f>IF(N165="snížená",J165,0)</f>
        <v>0</v>
      </c>
      <c r="BG165" s="257">
        <f>IF(N165="zákl. přenesená",J165,0)</f>
        <v>0</v>
      </c>
      <c r="BH165" s="257">
        <f>IF(N165="sníž. přenesená",J165,0)</f>
        <v>0</v>
      </c>
      <c r="BI165" s="257">
        <f>IF(N165="nulová",J165,0)</f>
        <v>0</v>
      </c>
      <c r="BJ165" s="17" t="s">
        <v>14</v>
      </c>
      <c r="BK165" s="257">
        <f>ROUND(I165*H165,2)</f>
        <v>0</v>
      </c>
      <c r="BL165" s="17" t="s">
        <v>256</v>
      </c>
      <c r="BM165" s="256" t="s">
        <v>3179</v>
      </c>
    </row>
    <row r="166" s="2" customFormat="1">
      <c r="A166" s="38"/>
      <c r="B166" s="39"/>
      <c r="C166" s="40"/>
      <c r="D166" s="258" t="s">
        <v>261</v>
      </c>
      <c r="E166" s="40"/>
      <c r="F166" s="259" t="s">
        <v>2158</v>
      </c>
      <c r="G166" s="40"/>
      <c r="H166" s="40"/>
      <c r="I166" s="156"/>
      <c r="J166" s="40"/>
      <c r="K166" s="40"/>
      <c r="L166" s="44"/>
      <c r="M166" s="260"/>
      <c r="N166" s="261"/>
      <c r="O166" s="91"/>
      <c r="P166" s="91"/>
      <c r="Q166" s="91"/>
      <c r="R166" s="91"/>
      <c r="S166" s="91"/>
      <c r="T166" s="92"/>
      <c r="U166" s="38"/>
      <c r="V166" s="38"/>
      <c r="W166" s="38"/>
      <c r="X166" s="38"/>
      <c r="Y166" s="38"/>
      <c r="Z166" s="38"/>
      <c r="AA166" s="38"/>
      <c r="AB166" s="38"/>
      <c r="AC166" s="38"/>
      <c r="AD166" s="38"/>
      <c r="AE166" s="38"/>
      <c r="AT166" s="17" t="s">
        <v>261</v>
      </c>
      <c r="AU166" s="17" t="s">
        <v>91</v>
      </c>
    </row>
    <row r="167" s="13" customFormat="1">
      <c r="A167" s="13"/>
      <c r="B167" s="262"/>
      <c r="C167" s="263"/>
      <c r="D167" s="258" t="s">
        <v>263</v>
      </c>
      <c r="E167" s="264" t="s">
        <v>1</v>
      </c>
      <c r="F167" s="265" t="s">
        <v>2003</v>
      </c>
      <c r="G167" s="263"/>
      <c r="H167" s="266">
        <v>93.588999999999999</v>
      </c>
      <c r="I167" s="267"/>
      <c r="J167" s="263"/>
      <c r="K167" s="263"/>
      <c r="L167" s="268"/>
      <c r="M167" s="269"/>
      <c r="N167" s="270"/>
      <c r="O167" s="270"/>
      <c r="P167" s="270"/>
      <c r="Q167" s="270"/>
      <c r="R167" s="270"/>
      <c r="S167" s="270"/>
      <c r="T167" s="271"/>
      <c r="U167" s="13"/>
      <c r="V167" s="13"/>
      <c r="W167" s="13"/>
      <c r="X167" s="13"/>
      <c r="Y167" s="13"/>
      <c r="Z167" s="13"/>
      <c r="AA167" s="13"/>
      <c r="AB167" s="13"/>
      <c r="AC167" s="13"/>
      <c r="AD167" s="13"/>
      <c r="AE167" s="13"/>
      <c r="AT167" s="272" t="s">
        <v>263</v>
      </c>
      <c r="AU167" s="272" t="s">
        <v>91</v>
      </c>
      <c r="AV167" s="13" t="s">
        <v>91</v>
      </c>
      <c r="AW167" s="13" t="s">
        <v>36</v>
      </c>
      <c r="AX167" s="13" t="s">
        <v>82</v>
      </c>
      <c r="AY167" s="272" t="s">
        <v>250</v>
      </c>
    </row>
    <row r="168" s="14" customFormat="1">
      <c r="A168" s="14"/>
      <c r="B168" s="273"/>
      <c r="C168" s="274"/>
      <c r="D168" s="258" t="s">
        <v>263</v>
      </c>
      <c r="E168" s="275" t="s">
        <v>1</v>
      </c>
      <c r="F168" s="276" t="s">
        <v>265</v>
      </c>
      <c r="G168" s="274"/>
      <c r="H168" s="277">
        <v>93.588999999999999</v>
      </c>
      <c r="I168" s="278"/>
      <c r="J168" s="274"/>
      <c r="K168" s="274"/>
      <c r="L168" s="279"/>
      <c r="M168" s="280"/>
      <c r="N168" s="281"/>
      <c r="O168" s="281"/>
      <c r="P168" s="281"/>
      <c r="Q168" s="281"/>
      <c r="R168" s="281"/>
      <c r="S168" s="281"/>
      <c r="T168" s="282"/>
      <c r="U168" s="14"/>
      <c r="V168" s="14"/>
      <c r="W168" s="14"/>
      <c r="X168" s="14"/>
      <c r="Y168" s="14"/>
      <c r="Z168" s="14"/>
      <c r="AA168" s="14"/>
      <c r="AB168" s="14"/>
      <c r="AC168" s="14"/>
      <c r="AD168" s="14"/>
      <c r="AE168" s="14"/>
      <c r="AT168" s="283" t="s">
        <v>263</v>
      </c>
      <c r="AU168" s="283" t="s">
        <v>91</v>
      </c>
      <c r="AV168" s="14" t="s">
        <v>256</v>
      </c>
      <c r="AW168" s="14" t="s">
        <v>36</v>
      </c>
      <c r="AX168" s="14" t="s">
        <v>14</v>
      </c>
      <c r="AY168" s="283" t="s">
        <v>250</v>
      </c>
    </row>
    <row r="169" s="2" customFormat="1" ht="44.25" customHeight="1">
      <c r="A169" s="38"/>
      <c r="B169" s="39"/>
      <c r="C169" s="245" t="s">
        <v>289</v>
      </c>
      <c r="D169" s="245" t="s">
        <v>252</v>
      </c>
      <c r="E169" s="246" t="s">
        <v>2166</v>
      </c>
      <c r="F169" s="247" t="s">
        <v>2167</v>
      </c>
      <c r="G169" s="248" t="s">
        <v>208</v>
      </c>
      <c r="H169" s="249">
        <v>140.38300000000001</v>
      </c>
      <c r="I169" s="250"/>
      <c r="J169" s="251">
        <f>ROUND(I169*H169,2)</f>
        <v>0</v>
      </c>
      <c r="K169" s="247" t="s">
        <v>255</v>
      </c>
      <c r="L169" s="44"/>
      <c r="M169" s="252" t="s">
        <v>1</v>
      </c>
      <c r="N169" s="253" t="s">
        <v>47</v>
      </c>
      <c r="O169" s="91"/>
      <c r="P169" s="254">
        <f>O169*H169</f>
        <v>0</v>
      </c>
      <c r="Q169" s="254">
        <v>0</v>
      </c>
      <c r="R169" s="254">
        <f>Q169*H169</f>
        <v>0</v>
      </c>
      <c r="S169" s="254">
        <v>0</v>
      </c>
      <c r="T169" s="255">
        <f>S169*H169</f>
        <v>0</v>
      </c>
      <c r="U169" s="38"/>
      <c r="V169" s="38"/>
      <c r="W169" s="38"/>
      <c r="X169" s="38"/>
      <c r="Y169" s="38"/>
      <c r="Z169" s="38"/>
      <c r="AA169" s="38"/>
      <c r="AB169" s="38"/>
      <c r="AC169" s="38"/>
      <c r="AD169" s="38"/>
      <c r="AE169" s="38"/>
      <c r="AR169" s="256" t="s">
        <v>256</v>
      </c>
      <c r="AT169" s="256" t="s">
        <v>252</v>
      </c>
      <c r="AU169" s="256" t="s">
        <v>91</v>
      </c>
      <c r="AY169" s="17" t="s">
        <v>250</v>
      </c>
      <c r="BE169" s="257">
        <f>IF(N169="základní",J169,0)</f>
        <v>0</v>
      </c>
      <c r="BF169" s="257">
        <f>IF(N169="snížená",J169,0)</f>
        <v>0</v>
      </c>
      <c r="BG169" s="257">
        <f>IF(N169="zákl. přenesená",J169,0)</f>
        <v>0</v>
      </c>
      <c r="BH169" s="257">
        <f>IF(N169="sníž. přenesená",J169,0)</f>
        <v>0</v>
      </c>
      <c r="BI169" s="257">
        <f>IF(N169="nulová",J169,0)</f>
        <v>0</v>
      </c>
      <c r="BJ169" s="17" t="s">
        <v>14</v>
      </c>
      <c r="BK169" s="257">
        <f>ROUND(I169*H169,2)</f>
        <v>0</v>
      </c>
      <c r="BL169" s="17" t="s">
        <v>256</v>
      </c>
      <c r="BM169" s="256" t="s">
        <v>3180</v>
      </c>
    </row>
    <row r="170" s="2" customFormat="1">
      <c r="A170" s="38"/>
      <c r="B170" s="39"/>
      <c r="C170" s="40"/>
      <c r="D170" s="258" t="s">
        <v>261</v>
      </c>
      <c r="E170" s="40"/>
      <c r="F170" s="259" t="s">
        <v>2162</v>
      </c>
      <c r="G170" s="40"/>
      <c r="H170" s="40"/>
      <c r="I170" s="156"/>
      <c r="J170" s="40"/>
      <c r="K170" s="40"/>
      <c r="L170" s="44"/>
      <c r="M170" s="260"/>
      <c r="N170" s="261"/>
      <c r="O170" s="91"/>
      <c r="P170" s="91"/>
      <c r="Q170" s="91"/>
      <c r="R170" s="91"/>
      <c r="S170" s="91"/>
      <c r="T170" s="92"/>
      <c r="U170" s="38"/>
      <c r="V170" s="38"/>
      <c r="W170" s="38"/>
      <c r="X170" s="38"/>
      <c r="Y170" s="38"/>
      <c r="Z170" s="38"/>
      <c r="AA170" s="38"/>
      <c r="AB170" s="38"/>
      <c r="AC170" s="38"/>
      <c r="AD170" s="38"/>
      <c r="AE170" s="38"/>
      <c r="AT170" s="17" t="s">
        <v>261</v>
      </c>
      <c r="AU170" s="17" t="s">
        <v>91</v>
      </c>
    </row>
    <row r="171" s="13" customFormat="1">
      <c r="A171" s="13"/>
      <c r="B171" s="262"/>
      <c r="C171" s="263"/>
      <c r="D171" s="258" t="s">
        <v>263</v>
      </c>
      <c r="E171" s="264" t="s">
        <v>1</v>
      </c>
      <c r="F171" s="265" t="s">
        <v>2007</v>
      </c>
      <c r="G171" s="263"/>
      <c r="H171" s="266">
        <v>140.38300000000001</v>
      </c>
      <c r="I171" s="267"/>
      <c r="J171" s="263"/>
      <c r="K171" s="263"/>
      <c r="L171" s="268"/>
      <c r="M171" s="269"/>
      <c r="N171" s="270"/>
      <c r="O171" s="270"/>
      <c r="P171" s="270"/>
      <c r="Q171" s="270"/>
      <c r="R171" s="270"/>
      <c r="S171" s="270"/>
      <c r="T171" s="271"/>
      <c r="U171" s="13"/>
      <c r="V171" s="13"/>
      <c r="W171" s="13"/>
      <c r="X171" s="13"/>
      <c r="Y171" s="13"/>
      <c r="Z171" s="13"/>
      <c r="AA171" s="13"/>
      <c r="AB171" s="13"/>
      <c r="AC171" s="13"/>
      <c r="AD171" s="13"/>
      <c r="AE171" s="13"/>
      <c r="AT171" s="272" t="s">
        <v>263</v>
      </c>
      <c r="AU171" s="272" t="s">
        <v>91</v>
      </c>
      <c r="AV171" s="13" t="s">
        <v>91</v>
      </c>
      <c r="AW171" s="13" t="s">
        <v>36</v>
      </c>
      <c r="AX171" s="13" t="s">
        <v>82</v>
      </c>
      <c r="AY171" s="272" t="s">
        <v>250</v>
      </c>
    </row>
    <row r="172" s="14" customFormat="1">
      <c r="A172" s="14"/>
      <c r="B172" s="273"/>
      <c r="C172" s="274"/>
      <c r="D172" s="258" t="s">
        <v>263</v>
      </c>
      <c r="E172" s="275" t="s">
        <v>1</v>
      </c>
      <c r="F172" s="276" t="s">
        <v>265</v>
      </c>
      <c r="G172" s="274"/>
      <c r="H172" s="277">
        <v>140.38300000000001</v>
      </c>
      <c r="I172" s="278"/>
      <c r="J172" s="274"/>
      <c r="K172" s="274"/>
      <c r="L172" s="279"/>
      <c r="M172" s="280"/>
      <c r="N172" s="281"/>
      <c r="O172" s="281"/>
      <c r="P172" s="281"/>
      <c r="Q172" s="281"/>
      <c r="R172" s="281"/>
      <c r="S172" s="281"/>
      <c r="T172" s="282"/>
      <c r="U172" s="14"/>
      <c r="V172" s="14"/>
      <c r="W172" s="14"/>
      <c r="X172" s="14"/>
      <c r="Y172" s="14"/>
      <c r="Z172" s="14"/>
      <c r="AA172" s="14"/>
      <c r="AB172" s="14"/>
      <c r="AC172" s="14"/>
      <c r="AD172" s="14"/>
      <c r="AE172" s="14"/>
      <c r="AT172" s="283" t="s">
        <v>263</v>
      </c>
      <c r="AU172" s="283" t="s">
        <v>91</v>
      </c>
      <c r="AV172" s="14" t="s">
        <v>256</v>
      </c>
      <c r="AW172" s="14" t="s">
        <v>36</v>
      </c>
      <c r="AX172" s="14" t="s">
        <v>14</v>
      </c>
      <c r="AY172" s="283" t="s">
        <v>250</v>
      </c>
    </row>
    <row r="173" s="2" customFormat="1" ht="33" customHeight="1">
      <c r="A173" s="38"/>
      <c r="B173" s="39"/>
      <c r="C173" s="245" t="s">
        <v>293</v>
      </c>
      <c r="D173" s="245" t="s">
        <v>252</v>
      </c>
      <c r="E173" s="246" t="s">
        <v>2749</v>
      </c>
      <c r="F173" s="247" t="s">
        <v>2750</v>
      </c>
      <c r="G173" s="248" t="s">
        <v>208</v>
      </c>
      <c r="H173" s="249">
        <v>19.516999999999999</v>
      </c>
      <c r="I173" s="250"/>
      <c r="J173" s="251">
        <f>ROUND(I173*H173,2)</f>
        <v>0</v>
      </c>
      <c r="K173" s="247" t="s">
        <v>255</v>
      </c>
      <c r="L173" s="44"/>
      <c r="M173" s="252" t="s">
        <v>1</v>
      </c>
      <c r="N173" s="253" t="s">
        <v>47</v>
      </c>
      <c r="O173" s="91"/>
      <c r="P173" s="254">
        <f>O173*H173</f>
        <v>0</v>
      </c>
      <c r="Q173" s="254">
        <v>0</v>
      </c>
      <c r="R173" s="254">
        <f>Q173*H173</f>
        <v>0</v>
      </c>
      <c r="S173" s="254">
        <v>0</v>
      </c>
      <c r="T173" s="255">
        <f>S173*H173</f>
        <v>0</v>
      </c>
      <c r="U173" s="38"/>
      <c r="V173" s="38"/>
      <c r="W173" s="38"/>
      <c r="X173" s="38"/>
      <c r="Y173" s="38"/>
      <c r="Z173" s="38"/>
      <c r="AA173" s="38"/>
      <c r="AB173" s="38"/>
      <c r="AC173" s="38"/>
      <c r="AD173" s="38"/>
      <c r="AE173" s="38"/>
      <c r="AR173" s="256" t="s">
        <v>256</v>
      </c>
      <c r="AT173" s="256" t="s">
        <v>252</v>
      </c>
      <c r="AU173" s="256" t="s">
        <v>91</v>
      </c>
      <c r="AY173" s="17" t="s">
        <v>250</v>
      </c>
      <c r="BE173" s="257">
        <f>IF(N173="základní",J173,0)</f>
        <v>0</v>
      </c>
      <c r="BF173" s="257">
        <f>IF(N173="snížená",J173,0)</f>
        <v>0</v>
      </c>
      <c r="BG173" s="257">
        <f>IF(N173="zákl. přenesená",J173,0)</f>
        <v>0</v>
      </c>
      <c r="BH173" s="257">
        <f>IF(N173="sníž. přenesená",J173,0)</f>
        <v>0</v>
      </c>
      <c r="BI173" s="257">
        <f>IF(N173="nulová",J173,0)</f>
        <v>0</v>
      </c>
      <c r="BJ173" s="17" t="s">
        <v>14</v>
      </c>
      <c r="BK173" s="257">
        <f>ROUND(I173*H173,2)</f>
        <v>0</v>
      </c>
      <c r="BL173" s="17" t="s">
        <v>256</v>
      </c>
      <c r="BM173" s="256" t="s">
        <v>3181</v>
      </c>
    </row>
    <row r="174" s="2" customFormat="1">
      <c r="A174" s="38"/>
      <c r="B174" s="39"/>
      <c r="C174" s="40"/>
      <c r="D174" s="258" t="s">
        <v>261</v>
      </c>
      <c r="E174" s="40"/>
      <c r="F174" s="259" t="s">
        <v>2752</v>
      </c>
      <c r="G174" s="40"/>
      <c r="H174" s="40"/>
      <c r="I174" s="156"/>
      <c r="J174" s="40"/>
      <c r="K174" s="40"/>
      <c r="L174" s="44"/>
      <c r="M174" s="260"/>
      <c r="N174" s="261"/>
      <c r="O174" s="91"/>
      <c r="P174" s="91"/>
      <c r="Q174" s="91"/>
      <c r="R174" s="91"/>
      <c r="S174" s="91"/>
      <c r="T174" s="92"/>
      <c r="U174" s="38"/>
      <c r="V174" s="38"/>
      <c r="W174" s="38"/>
      <c r="X174" s="38"/>
      <c r="Y174" s="38"/>
      <c r="Z174" s="38"/>
      <c r="AA174" s="38"/>
      <c r="AB174" s="38"/>
      <c r="AC174" s="38"/>
      <c r="AD174" s="38"/>
      <c r="AE174" s="38"/>
      <c r="AT174" s="17" t="s">
        <v>261</v>
      </c>
      <c r="AU174" s="17" t="s">
        <v>91</v>
      </c>
    </row>
    <row r="175" s="13" customFormat="1">
      <c r="A175" s="13"/>
      <c r="B175" s="262"/>
      <c r="C175" s="263"/>
      <c r="D175" s="258" t="s">
        <v>263</v>
      </c>
      <c r="E175" s="264" t="s">
        <v>1</v>
      </c>
      <c r="F175" s="265" t="s">
        <v>2039</v>
      </c>
      <c r="G175" s="263"/>
      <c r="H175" s="266">
        <v>19.516999999999999</v>
      </c>
      <c r="I175" s="267"/>
      <c r="J175" s="263"/>
      <c r="K175" s="263"/>
      <c r="L175" s="268"/>
      <c r="M175" s="269"/>
      <c r="N175" s="270"/>
      <c r="O175" s="270"/>
      <c r="P175" s="270"/>
      <c r="Q175" s="270"/>
      <c r="R175" s="270"/>
      <c r="S175" s="270"/>
      <c r="T175" s="271"/>
      <c r="U175" s="13"/>
      <c r="V175" s="13"/>
      <c r="W175" s="13"/>
      <c r="X175" s="13"/>
      <c r="Y175" s="13"/>
      <c r="Z175" s="13"/>
      <c r="AA175" s="13"/>
      <c r="AB175" s="13"/>
      <c r="AC175" s="13"/>
      <c r="AD175" s="13"/>
      <c r="AE175" s="13"/>
      <c r="AT175" s="272" t="s">
        <v>263</v>
      </c>
      <c r="AU175" s="272" t="s">
        <v>91</v>
      </c>
      <c r="AV175" s="13" t="s">
        <v>91</v>
      </c>
      <c r="AW175" s="13" t="s">
        <v>36</v>
      </c>
      <c r="AX175" s="13" t="s">
        <v>82</v>
      </c>
      <c r="AY175" s="272" t="s">
        <v>250</v>
      </c>
    </row>
    <row r="176" s="14" customFormat="1">
      <c r="A176" s="14"/>
      <c r="B176" s="273"/>
      <c r="C176" s="274"/>
      <c r="D176" s="258" t="s">
        <v>263</v>
      </c>
      <c r="E176" s="275" t="s">
        <v>1</v>
      </c>
      <c r="F176" s="276" t="s">
        <v>265</v>
      </c>
      <c r="G176" s="274"/>
      <c r="H176" s="277">
        <v>19.516999999999999</v>
      </c>
      <c r="I176" s="278"/>
      <c r="J176" s="274"/>
      <c r="K176" s="274"/>
      <c r="L176" s="279"/>
      <c r="M176" s="280"/>
      <c r="N176" s="281"/>
      <c r="O176" s="281"/>
      <c r="P176" s="281"/>
      <c r="Q176" s="281"/>
      <c r="R176" s="281"/>
      <c r="S176" s="281"/>
      <c r="T176" s="282"/>
      <c r="U176" s="14"/>
      <c r="V176" s="14"/>
      <c r="W176" s="14"/>
      <c r="X176" s="14"/>
      <c r="Y176" s="14"/>
      <c r="Z176" s="14"/>
      <c r="AA176" s="14"/>
      <c r="AB176" s="14"/>
      <c r="AC176" s="14"/>
      <c r="AD176" s="14"/>
      <c r="AE176" s="14"/>
      <c r="AT176" s="283" t="s">
        <v>263</v>
      </c>
      <c r="AU176" s="283" t="s">
        <v>91</v>
      </c>
      <c r="AV176" s="14" t="s">
        <v>256</v>
      </c>
      <c r="AW176" s="14" t="s">
        <v>36</v>
      </c>
      <c r="AX176" s="14" t="s">
        <v>14</v>
      </c>
      <c r="AY176" s="283" t="s">
        <v>250</v>
      </c>
    </row>
    <row r="177" s="2" customFormat="1" ht="21.75" customHeight="1">
      <c r="A177" s="38"/>
      <c r="B177" s="39"/>
      <c r="C177" s="245" t="s">
        <v>297</v>
      </c>
      <c r="D177" s="245" t="s">
        <v>252</v>
      </c>
      <c r="E177" s="246" t="s">
        <v>3182</v>
      </c>
      <c r="F177" s="247" t="s">
        <v>3183</v>
      </c>
      <c r="G177" s="248" t="s">
        <v>208</v>
      </c>
      <c r="H177" s="249">
        <v>29.274999999999999</v>
      </c>
      <c r="I177" s="250"/>
      <c r="J177" s="251">
        <f>ROUND(I177*H177,2)</f>
        <v>0</v>
      </c>
      <c r="K177" s="247" t="s">
        <v>255</v>
      </c>
      <c r="L177" s="44"/>
      <c r="M177" s="252" t="s">
        <v>1</v>
      </c>
      <c r="N177" s="253" t="s">
        <v>47</v>
      </c>
      <c r="O177" s="91"/>
      <c r="P177" s="254">
        <f>O177*H177</f>
        <v>0</v>
      </c>
      <c r="Q177" s="254">
        <v>0</v>
      </c>
      <c r="R177" s="254">
        <f>Q177*H177</f>
        <v>0</v>
      </c>
      <c r="S177" s="254">
        <v>0</v>
      </c>
      <c r="T177" s="255">
        <f>S177*H177</f>
        <v>0</v>
      </c>
      <c r="U177" s="38"/>
      <c r="V177" s="38"/>
      <c r="W177" s="38"/>
      <c r="X177" s="38"/>
      <c r="Y177" s="38"/>
      <c r="Z177" s="38"/>
      <c r="AA177" s="38"/>
      <c r="AB177" s="38"/>
      <c r="AC177" s="38"/>
      <c r="AD177" s="38"/>
      <c r="AE177" s="38"/>
      <c r="AR177" s="256" t="s">
        <v>256</v>
      </c>
      <c r="AT177" s="256" t="s">
        <v>252</v>
      </c>
      <c r="AU177" s="256" t="s">
        <v>91</v>
      </c>
      <c r="AY177" s="17" t="s">
        <v>250</v>
      </c>
      <c r="BE177" s="257">
        <f>IF(N177="základní",J177,0)</f>
        <v>0</v>
      </c>
      <c r="BF177" s="257">
        <f>IF(N177="snížená",J177,0)</f>
        <v>0</v>
      </c>
      <c r="BG177" s="257">
        <f>IF(N177="zákl. přenesená",J177,0)</f>
        <v>0</v>
      </c>
      <c r="BH177" s="257">
        <f>IF(N177="sníž. přenesená",J177,0)</f>
        <v>0</v>
      </c>
      <c r="BI177" s="257">
        <f>IF(N177="nulová",J177,0)</f>
        <v>0</v>
      </c>
      <c r="BJ177" s="17" t="s">
        <v>14</v>
      </c>
      <c r="BK177" s="257">
        <f>ROUND(I177*H177,2)</f>
        <v>0</v>
      </c>
      <c r="BL177" s="17" t="s">
        <v>256</v>
      </c>
      <c r="BM177" s="256" t="s">
        <v>3184</v>
      </c>
    </row>
    <row r="178" s="2" customFormat="1">
      <c r="A178" s="38"/>
      <c r="B178" s="39"/>
      <c r="C178" s="40"/>
      <c r="D178" s="258" t="s">
        <v>261</v>
      </c>
      <c r="E178" s="40"/>
      <c r="F178" s="259" t="s">
        <v>2756</v>
      </c>
      <c r="G178" s="40"/>
      <c r="H178" s="40"/>
      <c r="I178" s="156"/>
      <c r="J178" s="40"/>
      <c r="K178" s="40"/>
      <c r="L178" s="44"/>
      <c r="M178" s="260"/>
      <c r="N178" s="261"/>
      <c r="O178" s="91"/>
      <c r="P178" s="91"/>
      <c r="Q178" s="91"/>
      <c r="R178" s="91"/>
      <c r="S178" s="91"/>
      <c r="T178" s="92"/>
      <c r="U178" s="38"/>
      <c r="V178" s="38"/>
      <c r="W178" s="38"/>
      <c r="X178" s="38"/>
      <c r="Y178" s="38"/>
      <c r="Z178" s="38"/>
      <c r="AA178" s="38"/>
      <c r="AB178" s="38"/>
      <c r="AC178" s="38"/>
      <c r="AD178" s="38"/>
      <c r="AE178" s="38"/>
      <c r="AT178" s="17" t="s">
        <v>261</v>
      </c>
      <c r="AU178" s="17" t="s">
        <v>91</v>
      </c>
    </row>
    <row r="179" s="13" customFormat="1">
      <c r="A179" s="13"/>
      <c r="B179" s="262"/>
      <c r="C179" s="263"/>
      <c r="D179" s="258" t="s">
        <v>263</v>
      </c>
      <c r="E179" s="264" t="s">
        <v>1</v>
      </c>
      <c r="F179" s="265" t="s">
        <v>2036</v>
      </c>
      <c r="G179" s="263"/>
      <c r="H179" s="266">
        <v>29.274999999999999</v>
      </c>
      <c r="I179" s="267"/>
      <c r="J179" s="263"/>
      <c r="K179" s="263"/>
      <c r="L179" s="268"/>
      <c r="M179" s="269"/>
      <c r="N179" s="270"/>
      <c r="O179" s="270"/>
      <c r="P179" s="270"/>
      <c r="Q179" s="270"/>
      <c r="R179" s="270"/>
      <c r="S179" s="270"/>
      <c r="T179" s="271"/>
      <c r="U179" s="13"/>
      <c r="V179" s="13"/>
      <c r="W179" s="13"/>
      <c r="X179" s="13"/>
      <c r="Y179" s="13"/>
      <c r="Z179" s="13"/>
      <c r="AA179" s="13"/>
      <c r="AB179" s="13"/>
      <c r="AC179" s="13"/>
      <c r="AD179" s="13"/>
      <c r="AE179" s="13"/>
      <c r="AT179" s="272" t="s">
        <v>263</v>
      </c>
      <c r="AU179" s="272" t="s">
        <v>91</v>
      </c>
      <c r="AV179" s="13" t="s">
        <v>91</v>
      </c>
      <c r="AW179" s="13" t="s">
        <v>36</v>
      </c>
      <c r="AX179" s="13" t="s">
        <v>82</v>
      </c>
      <c r="AY179" s="272" t="s">
        <v>250</v>
      </c>
    </row>
    <row r="180" s="14" customFormat="1">
      <c r="A180" s="14"/>
      <c r="B180" s="273"/>
      <c r="C180" s="274"/>
      <c r="D180" s="258" t="s">
        <v>263</v>
      </c>
      <c r="E180" s="275" t="s">
        <v>1</v>
      </c>
      <c r="F180" s="276" t="s">
        <v>265</v>
      </c>
      <c r="G180" s="274"/>
      <c r="H180" s="277">
        <v>29.274999999999999</v>
      </c>
      <c r="I180" s="278"/>
      <c r="J180" s="274"/>
      <c r="K180" s="274"/>
      <c r="L180" s="279"/>
      <c r="M180" s="280"/>
      <c r="N180" s="281"/>
      <c r="O180" s="281"/>
      <c r="P180" s="281"/>
      <c r="Q180" s="281"/>
      <c r="R180" s="281"/>
      <c r="S180" s="281"/>
      <c r="T180" s="282"/>
      <c r="U180" s="14"/>
      <c r="V180" s="14"/>
      <c r="W180" s="14"/>
      <c r="X180" s="14"/>
      <c r="Y180" s="14"/>
      <c r="Z180" s="14"/>
      <c r="AA180" s="14"/>
      <c r="AB180" s="14"/>
      <c r="AC180" s="14"/>
      <c r="AD180" s="14"/>
      <c r="AE180" s="14"/>
      <c r="AT180" s="283" t="s">
        <v>263</v>
      </c>
      <c r="AU180" s="283" t="s">
        <v>91</v>
      </c>
      <c r="AV180" s="14" t="s">
        <v>256</v>
      </c>
      <c r="AW180" s="14" t="s">
        <v>36</v>
      </c>
      <c r="AX180" s="14" t="s">
        <v>14</v>
      </c>
      <c r="AY180" s="283" t="s">
        <v>250</v>
      </c>
    </row>
    <row r="181" s="2" customFormat="1" ht="33" customHeight="1">
      <c r="A181" s="38"/>
      <c r="B181" s="39"/>
      <c r="C181" s="245" t="s">
        <v>301</v>
      </c>
      <c r="D181" s="245" t="s">
        <v>252</v>
      </c>
      <c r="E181" s="246" t="s">
        <v>2757</v>
      </c>
      <c r="F181" s="247" t="s">
        <v>2758</v>
      </c>
      <c r="G181" s="248" t="s">
        <v>208</v>
      </c>
      <c r="H181" s="249">
        <v>45.539000000000001</v>
      </c>
      <c r="I181" s="250"/>
      <c r="J181" s="251">
        <f>ROUND(I181*H181,2)</f>
        <v>0</v>
      </c>
      <c r="K181" s="247" t="s">
        <v>255</v>
      </c>
      <c r="L181" s="44"/>
      <c r="M181" s="252" t="s">
        <v>1</v>
      </c>
      <c r="N181" s="253" t="s">
        <v>47</v>
      </c>
      <c r="O181" s="91"/>
      <c r="P181" s="254">
        <f>O181*H181</f>
        <v>0</v>
      </c>
      <c r="Q181" s="254">
        <v>0</v>
      </c>
      <c r="R181" s="254">
        <f>Q181*H181</f>
        <v>0</v>
      </c>
      <c r="S181" s="254">
        <v>0</v>
      </c>
      <c r="T181" s="255">
        <f>S181*H181</f>
        <v>0</v>
      </c>
      <c r="U181" s="38"/>
      <c r="V181" s="38"/>
      <c r="W181" s="38"/>
      <c r="X181" s="38"/>
      <c r="Y181" s="38"/>
      <c r="Z181" s="38"/>
      <c r="AA181" s="38"/>
      <c r="AB181" s="38"/>
      <c r="AC181" s="38"/>
      <c r="AD181" s="38"/>
      <c r="AE181" s="38"/>
      <c r="AR181" s="256" t="s">
        <v>256</v>
      </c>
      <c r="AT181" s="256" t="s">
        <v>252</v>
      </c>
      <c r="AU181" s="256" t="s">
        <v>91</v>
      </c>
      <c r="AY181" s="17" t="s">
        <v>250</v>
      </c>
      <c r="BE181" s="257">
        <f>IF(N181="základní",J181,0)</f>
        <v>0</v>
      </c>
      <c r="BF181" s="257">
        <f>IF(N181="snížená",J181,0)</f>
        <v>0</v>
      </c>
      <c r="BG181" s="257">
        <f>IF(N181="zákl. přenesená",J181,0)</f>
        <v>0</v>
      </c>
      <c r="BH181" s="257">
        <f>IF(N181="sníž. přenesená",J181,0)</f>
        <v>0</v>
      </c>
      <c r="BI181" s="257">
        <f>IF(N181="nulová",J181,0)</f>
        <v>0</v>
      </c>
      <c r="BJ181" s="17" t="s">
        <v>14</v>
      </c>
      <c r="BK181" s="257">
        <f>ROUND(I181*H181,2)</f>
        <v>0</v>
      </c>
      <c r="BL181" s="17" t="s">
        <v>256</v>
      </c>
      <c r="BM181" s="256" t="s">
        <v>3185</v>
      </c>
    </row>
    <row r="182" s="2" customFormat="1">
      <c r="A182" s="38"/>
      <c r="B182" s="39"/>
      <c r="C182" s="40"/>
      <c r="D182" s="258" t="s">
        <v>261</v>
      </c>
      <c r="E182" s="40"/>
      <c r="F182" s="259" t="s">
        <v>2752</v>
      </c>
      <c r="G182" s="40"/>
      <c r="H182" s="40"/>
      <c r="I182" s="156"/>
      <c r="J182" s="40"/>
      <c r="K182" s="40"/>
      <c r="L182" s="44"/>
      <c r="M182" s="260"/>
      <c r="N182" s="261"/>
      <c r="O182" s="91"/>
      <c r="P182" s="91"/>
      <c r="Q182" s="91"/>
      <c r="R182" s="91"/>
      <c r="S182" s="91"/>
      <c r="T182" s="92"/>
      <c r="U182" s="38"/>
      <c r="V182" s="38"/>
      <c r="W182" s="38"/>
      <c r="X182" s="38"/>
      <c r="Y182" s="38"/>
      <c r="Z182" s="38"/>
      <c r="AA182" s="38"/>
      <c r="AB182" s="38"/>
      <c r="AC182" s="38"/>
      <c r="AD182" s="38"/>
      <c r="AE182" s="38"/>
      <c r="AT182" s="17" t="s">
        <v>261</v>
      </c>
      <c r="AU182" s="17" t="s">
        <v>91</v>
      </c>
    </row>
    <row r="183" s="13" customFormat="1">
      <c r="A183" s="13"/>
      <c r="B183" s="262"/>
      <c r="C183" s="263"/>
      <c r="D183" s="258" t="s">
        <v>263</v>
      </c>
      <c r="E183" s="264" t="s">
        <v>1</v>
      </c>
      <c r="F183" s="265" t="s">
        <v>2045</v>
      </c>
      <c r="G183" s="263"/>
      <c r="H183" s="266">
        <v>45.539000000000001</v>
      </c>
      <c r="I183" s="267"/>
      <c r="J183" s="263"/>
      <c r="K183" s="263"/>
      <c r="L183" s="268"/>
      <c r="M183" s="269"/>
      <c r="N183" s="270"/>
      <c r="O183" s="270"/>
      <c r="P183" s="270"/>
      <c r="Q183" s="270"/>
      <c r="R183" s="270"/>
      <c r="S183" s="270"/>
      <c r="T183" s="271"/>
      <c r="U183" s="13"/>
      <c r="V183" s="13"/>
      <c r="W183" s="13"/>
      <c r="X183" s="13"/>
      <c r="Y183" s="13"/>
      <c r="Z183" s="13"/>
      <c r="AA183" s="13"/>
      <c r="AB183" s="13"/>
      <c r="AC183" s="13"/>
      <c r="AD183" s="13"/>
      <c r="AE183" s="13"/>
      <c r="AT183" s="272" t="s">
        <v>263</v>
      </c>
      <c r="AU183" s="272" t="s">
        <v>91</v>
      </c>
      <c r="AV183" s="13" t="s">
        <v>91</v>
      </c>
      <c r="AW183" s="13" t="s">
        <v>36</v>
      </c>
      <c r="AX183" s="13" t="s">
        <v>82</v>
      </c>
      <c r="AY183" s="272" t="s">
        <v>250</v>
      </c>
    </row>
    <row r="184" s="14" customFormat="1">
      <c r="A184" s="14"/>
      <c r="B184" s="273"/>
      <c r="C184" s="274"/>
      <c r="D184" s="258" t="s">
        <v>263</v>
      </c>
      <c r="E184" s="275" t="s">
        <v>1</v>
      </c>
      <c r="F184" s="276" t="s">
        <v>265</v>
      </c>
      <c r="G184" s="274"/>
      <c r="H184" s="277">
        <v>45.539000000000001</v>
      </c>
      <c r="I184" s="278"/>
      <c r="J184" s="274"/>
      <c r="K184" s="274"/>
      <c r="L184" s="279"/>
      <c r="M184" s="280"/>
      <c r="N184" s="281"/>
      <c r="O184" s="281"/>
      <c r="P184" s="281"/>
      <c r="Q184" s="281"/>
      <c r="R184" s="281"/>
      <c r="S184" s="281"/>
      <c r="T184" s="282"/>
      <c r="U184" s="14"/>
      <c r="V184" s="14"/>
      <c r="W184" s="14"/>
      <c r="X184" s="14"/>
      <c r="Y184" s="14"/>
      <c r="Z184" s="14"/>
      <c r="AA184" s="14"/>
      <c r="AB184" s="14"/>
      <c r="AC184" s="14"/>
      <c r="AD184" s="14"/>
      <c r="AE184" s="14"/>
      <c r="AT184" s="283" t="s">
        <v>263</v>
      </c>
      <c r="AU184" s="283" t="s">
        <v>91</v>
      </c>
      <c r="AV184" s="14" t="s">
        <v>256</v>
      </c>
      <c r="AW184" s="14" t="s">
        <v>36</v>
      </c>
      <c r="AX184" s="14" t="s">
        <v>14</v>
      </c>
      <c r="AY184" s="283" t="s">
        <v>250</v>
      </c>
    </row>
    <row r="185" s="2" customFormat="1" ht="21.75" customHeight="1">
      <c r="A185" s="38"/>
      <c r="B185" s="39"/>
      <c r="C185" s="245" t="s">
        <v>306</v>
      </c>
      <c r="D185" s="245" t="s">
        <v>252</v>
      </c>
      <c r="E185" s="246" t="s">
        <v>3186</v>
      </c>
      <c r="F185" s="247" t="s">
        <v>3187</v>
      </c>
      <c r="G185" s="248" t="s">
        <v>208</v>
      </c>
      <c r="H185" s="249">
        <v>68.308999999999998</v>
      </c>
      <c r="I185" s="250"/>
      <c r="J185" s="251">
        <f>ROUND(I185*H185,2)</f>
        <v>0</v>
      </c>
      <c r="K185" s="247" t="s">
        <v>255</v>
      </c>
      <c r="L185" s="44"/>
      <c r="M185" s="252" t="s">
        <v>1</v>
      </c>
      <c r="N185" s="253" t="s">
        <v>47</v>
      </c>
      <c r="O185" s="91"/>
      <c r="P185" s="254">
        <f>O185*H185</f>
        <v>0</v>
      </c>
      <c r="Q185" s="254">
        <v>0</v>
      </c>
      <c r="R185" s="254">
        <f>Q185*H185</f>
        <v>0</v>
      </c>
      <c r="S185" s="254">
        <v>0</v>
      </c>
      <c r="T185" s="255">
        <f>S185*H185</f>
        <v>0</v>
      </c>
      <c r="U185" s="38"/>
      <c r="V185" s="38"/>
      <c r="W185" s="38"/>
      <c r="X185" s="38"/>
      <c r="Y185" s="38"/>
      <c r="Z185" s="38"/>
      <c r="AA185" s="38"/>
      <c r="AB185" s="38"/>
      <c r="AC185" s="38"/>
      <c r="AD185" s="38"/>
      <c r="AE185" s="38"/>
      <c r="AR185" s="256" t="s">
        <v>256</v>
      </c>
      <c r="AT185" s="256" t="s">
        <v>252</v>
      </c>
      <c r="AU185" s="256" t="s">
        <v>91</v>
      </c>
      <c r="AY185" s="17" t="s">
        <v>250</v>
      </c>
      <c r="BE185" s="257">
        <f>IF(N185="základní",J185,0)</f>
        <v>0</v>
      </c>
      <c r="BF185" s="257">
        <f>IF(N185="snížená",J185,0)</f>
        <v>0</v>
      </c>
      <c r="BG185" s="257">
        <f>IF(N185="zákl. přenesená",J185,0)</f>
        <v>0</v>
      </c>
      <c r="BH185" s="257">
        <f>IF(N185="sníž. přenesená",J185,0)</f>
        <v>0</v>
      </c>
      <c r="BI185" s="257">
        <f>IF(N185="nulová",J185,0)</f>
        <v>0</v>
      </c>
      <c r="BJ185" s="17" t="s">
        <v>14</v>
      </c>
      <c r="BK185" s="257">
        <f>ROUND(I185*H185,2)</f>
        <v>0</v>
      </c>
      <c r="BL185" s="17" t="s">
        <v>256</v>
      </c>
      <c r="BM185" s="256" t="s">
        <v>3188</v>
      </c>
    </row>
    <row r="186" s="2" customFormat="1">
      <c r="A186" s="38"/>
      <c r="B186" s="39"/>
      <c r="C186" s="40"/>
      <c r="D186" s="258" t="s">
        <v>261</v>
      </c>
      <c r="E186" s="40"/>
      <c r="F186" s="259" t="s">
        <v>2756</v>
      </c>
      <c r="G186" s="40"/>
      <c r="H186" s="40"/>
      <c r="I186" s="156"/>
      <c r="J186" s="40"/>
      <c r="K186" s="40"/>
      <c r="L186" s="44"/>
      <c r="M186" s="260"/>
      <c r="N186" s="261"/>
      <c r="O186" s="91"/>
      <c r="P186" s="91"/>
      <c r="Q186" s="91"/>
      <c r="R186" s="91"/>
      <c r="S186" s="91"/>
      <c r="T186" s="92"/>
      <c r="U186" s="38"/>
      <c r="V186" s="38"/>
      <c r="W186" s="38"/>
      <c r="X186" s="38"/>
      <c r="Y186" s="38"/>
      <c r="Z186" s="38"/>
      <c r="AA186" s="38"/>
      <c r="AB186" s="38"/>
      <c r="AC186" s="38"/>
      <c r="AD186" s="38"/>
      <c r="AE186" s="38"/>
      <c r="AT186" s="17" t="s">
        <v>261</v>
      </c>
      <c r="AU186" s="17" t="s">
        <v>91</v>
      </c>
    </row>
    <row r="187" s="13" customFormat="1">
      <c r="A187" s="13"/>
      <c r="B187" s="262"/>
      <c r="C187" s="263"/>
      <c r="D187" s="258" t="s">
        <v>263</v>
      </c>
      <c r="E187" s="264" t="s">
        <v>1</v>
      </c>
      <c r="F187" s="265" t="s">
        <v>2042</v>
      </c>
      <c r="G187" s="263"/>
      <c r="H187" s="266">
        <v>68.308999999999998</v>
      </c>
      <c r="I187" s="267"/>
      <c r="J187" s="263"/>
      <c r="K187" s="263"/>
      <c r="L187" s="268"/>
      <c r="M187" s="269"/>
      <c r="N187" s="270"/>
      <c r="O187" s="270"/>
      <c r="P187" s="270"/>
      <c r="Q187" s="270"/>
      <c r="R187" s="270"/>
      <c r="S187" s="270"/>
      <c r="T187" s="271"/>
      <c r="U187" s="13"/>
      <c r="V187" s="13"/>
      <c r="W187" s="13"/>
      <c r="X187" s="13"/>
      <c r="Y187" s="13"/>
      <c r="Z187" s="13"/>
      <c r="AA187" s="13"/>
      <c r="AB187" s="13"/>
      <c r="AC187" s="13"/>
      <c r="AD187" s="13"/>
      <c r="AE187" s="13"/>
      <c r="AT187" s="272" t="s">
        <v>263</v>
      </c>
      <c r="AU187" s="272" t="s">
        <v>91</v>
      </c>
      <c r="AV187" s="13" t="s">
        <v>91</v>
      </c>
      <c r="AW187" s="13" t="s">
        <v>36</v>
      </c>
      <c r="AX187" s="13" t="s">
        <v>82</v>
      </c>
      <c r="AY187" s="272" t="s">
        <v>250</v>
      </c>
    </row>
    <row r="188" s="14" customFormat="1">
      <c r="A188" s="14"/>
      <c r="B188" s="273"/>
      <c r="C188" s="274"/>
      <c r="D188" s="258" t="s">
        <v>263</v>
      </c>
      <c r="E188" s="275" t="s">
        <v>1</v>
      </c>
      <c r="F188" s="276" t="s">
        <v>265</v>
      </c>
      <c r="G188" s="274"/>
      <c r="H188" s="277">
        <v>68.308999999999998</v>
      </c>
      <c r="I188" s="278"/>
      <c r="J188" s="274"/>
      <c r="K188" s="274"/>
      <c r="L188" s="279"/>
      <c r="M188" s="280"/>
      <c r="N188" s="281"/>
      <c r="O188" s="281"/>
      <c r="P188" s="281"/>
      <c r="Q188" s="281"/>
      <c r="R188" s="281"/>
      <c r="S188" s="281"/>
      <c r="T188" s="282"/>
      <c r="U188" s="14"/>
      <c r="V188" s="14"/>
      <c r="W188" s="14"/>
      <c r="X188" s="14"/>
      <c r="Y188" s="14"/>
      <c r="Z188" s="14"/>
      <c r="AA188" s="14"/>
      <c r="AB188" s="14"/>
      <c r="AC188" s="14"/>
      <c r="AD188" s="14"/>
      <c r="AE188" s="14"/>
      <c r="AT188" s="283" t="s">
        <v>263</v>
      </c>
      <c r="AU188" s="283" t="s">
        <v>91</v>
      </c>
      <c r="AV188" s="14" t="s">
        <v>256</v>
      </c>
      <c r="AW188" s="14" t="s">
        <v>36</v>
      </c>
      <c r="AX188" s="14" t="s">
        <v>14</v>
      </c>
      <c r="AY188" s="283" t="s">
        <v>250</v>
      </c>
    </row>
    <row r="189" s="2" customFormat="1" ht="33" customHeight="1">
      <c r="A189" s="38"/>
      <c r="B189" s="39"/>
      <c r="C189" s="245" t="s">
        <v>310</v>
      </c>
      <c r="D189" s="245" t="s">
        <v>252</v>
      </c>
      <c r="E189" s="246" t="s">
        <v>2169</v>
      </c>
      <c r="F189" s="247" t="s">
        <v>2170</v>
      </c>
      <c r="G189" s="248" t="s">
        <v>208</v>
      </c>
      <c r="H189" s="249">
        <v>149.066</v>
      </c>
      <c r="I189" s="250"/>
      <c r="J189" s="251">
        <f>ROUND(I189*H189,2)</f>
        <v>0</v>
      </c>
      <c r="K189" s="247" t="s">
        <v>255</v>
      </c>
      <c r="L189" s="44"/>
      <c r="M189" s="252" t="s">
        <v>1</v>
      </c>
      <c r="N189" s="253" t="s">
        <v>47</v>
      </c>
      <c r="O189" s="91"/>
      <c r="P189" s="254">
        <f>O189*H189</f>
        <v>0</v>
      </c>
      <c r="Q189" s="254">
        <v>0</v>
      </c>
      <c r="R189" s="254">
        <f>Q189*H189</f>
        <v>0</v>
      </c>
      <c r="S189" s="254">
        <v>0</v>
      </c>
      <c r="T189" s="255">
        <f>S189*H189</f>
        <v>0</v>
      </c>
      <c r="U189" s="38"/>
      <c r="V189" s="38"/>
      <c r="W189" s="38"/>
      <c r="X189" s="38"/>
      <c r="Y189" s="38"/>
      <c r="Z189" s="38"/>
      <c r="AA189" s="38"/>
      <c r="AB189" s="38"/>
      <c r="AC189" s="38"/>
      <c r="AD189" s="38"/>
      <c r="AE189" s="38"/>
      <c r="AR189" s="256" t="s">
        <v>256</v>
      </c>
      <c r="AT189" s="256" t="s">
        <v>252</v>
      </c>
      <c r="AU189" s="256" t="s">
        <v>91</v>
      </c>
      <c r="AY189" s="17" t="s">
        <v>250</v>
      </c>
      <c r="BE189" s="257">
        <f>IF(N189="základní",J189,0)</f>
        <v>0</v>
      </c>
      <c r="BF189" s="257">
        <f>IF(N189="snížená",J189,0)</f>
        <v>0</v>
      </c>
      <c r="BG189" s="257">
        <f>IF(N189="zákl. přenesená",J189,0)</f>
        <v>0</v>
      </c>
      <c r="BH189" s="257">
        <f>IF(N189="sníž. přenesená",J189,0)</f>
        <v>0</v>
      </c>
      <c r="BI189" s="257">
        <f>IF(N189="nulová",J189,0)</f>
        <v>0</v>
      </c>
      <c r="BJ189" s="17" t="s">
        <v>14</v>
      </c>
      <c r="BK189" s="257">
        <f>ROUND(I189*H189,2)</f>
        <v>0</v>
      </c>
      <c r="BL189" s="17" t="s">
        <v>256</v>
      </c>
      <c r="BM189" s="256" t="s">
        <v>3189</v>
      </c>
    </row>
    <row r="190" s="2" customFormat="1">
      <c r="A190" s="38"/>
      <c r="B190" s="39"/>
      <c r="C190" s="40"/>
      <c r="D190" s="258" t="s">
        <v>261</v>
      </c>
      <c r="E190" s="40"/>
      <c r="F190" s="259" t="s">
        <v>2172</v>
      </c>
      <c r="G190" s="40"/>
      <c r="H190" s="40"/>
      <c r="I190" s="156"/>
      <c r="J190" s="40"/>
      <c r="K190" s="40"/>
      <c r="L190" s="44"/>
      <c r="M190" s="260"/>
      <c r="N190" s="261"/>
      <c r="O190" s="91"/>
      <c r="P190" s="91"/>
      <c r="Q190" s="91"/>
      <c r="R190" s="91"/>
      <c r="S190" s="91"/>
      <c r="T190" s="92"/>
      <c r="U190" s="38"/>
      <c r="V190" s="38"/>
      <c r="W190" s="38"/>
      <c r="X190" s="38"/>
      <c r="Y190" s="38"/>
      <c r="Z190" s="38"/>
      <c r="AA190" s="38"/>
      <c r="AB190" s="38"/>
      <c r="AC190" s="38"/>
      <c r="AD190" s="38"/>
      <c r="AE190" s="38"/>
      <c r="AT190" s="17" t="s">
        <v>261</v>
      </c>
      <c r="AU190" s="17" t="s">
        <v>91</v>
      </c>
    </row>
    <row r="191" s="13" customFormat="1">
      <c r="A191" s="13"/>
      <c r="B191" s="262"/>
      <c r="C191" s="263"/>
      <c r="D191" s="258" t="s">
        <v>263</v>
      </c>
      <c r="E191" s="264" t="s">
        <v>2704</v>
      </c>
      <c r="F191" s="265" t="s">
        <v>2764</v>
      </c>
      <c r="G191" s="263"/>
      <c r="H191" s="266">
        <v>1.3</v>
      </c>
      <c r="I191" s="267"/>
      <c r="J191" s="263"/>
      <c r="K191" s="263"/>
      <c r="L191" s="268"/>
      <c r="M191" s="269"/>
      <c r="N191" s="270"/>
      <c r="O191" s="270"/>
      <c r="P191" s="270"/>
      <c r="Q191" s="270"/>
      <c r="R191" s="270"/>
      <c r="S191" s="270"/>
      <c r="T191" s="271"/>
      <c r="U191" s="13"/>
      <c r="V191" s="13"/>
      <c r="W191" s="13"/>
      <c r="X191" s="13"/>
      <c r="Y191" s="13"/>
      <c r="Z191" s="13"/>
      <c r="AA191" s="13"/>
      <c r="AB191" s="13"/>
      <c r="AC191" s="13"/>
      <c r="AD191" s="13"/>
      <c r="AE191" s="13"/>
      <c r="AT191" s="272" t="s">
        <v>263</v>
      </c>
      <c r="AU191" s="272" t="s">
        <v>91</v>
      </c>
      <c r="AV191" s="13" t="s">
        <v>91</v>
      </c>
      <c r="AW191" s="13" t="s">
        <v>36</v>
      </c>
      <c r="AX191" s="13" t="s">
        <v>82</v>
      </c>
      <c r="AY191" s="272" t="s">
        <v>250</v>
      </c>
    </row>
    <row r="192" s="13" customFormat="1">
      <c r="A192" s="13"/>
      <c r="B192" s="262"/>
      <c r="C192" s="263"/>
      <c r="D192" s="258" t="s">
        <v>263</v>
      </c>
      <c r="E192" s="264" t="s">
        <v>2013</v>
      </c>
      <c r="F192" s="265" t="s">
        <v>2174</v>
      </c>
      <c r="G192" s="263"/>
      <c r="H192" s="266">
        <v>1.8</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263</v>
      </c>
      <c r="AU192" s="272" t="s">
        <v>91</v>
      </c>
      <c r="AV192" s="13" t="s">
        <v>91</v>
      </c>
      <c r="AW192" s="13" t="s">
        <v>36</v>
      </c>
      <c r="AX192" s="13" t="s">
        <v>82</v>
      </c>
      <c r="AY192" s="272" t="s">
        <v>250</v>
      </c>
    </row>
    <row r="193" s="13" customFormat="1">
      <c r="A193" s="13"/>
      <c r="B193" s="262"/>
      <c r="C193" s="263"/>
      <c r="D193" s="258" t="s">
        <v>263</v>
      </c>
      <c r="E193" s="264" t="s">
        <v>2016</v>
      </c>
      <c r="F193" s="265" t="s">
        <v>2175</v>
      </c>
      <c r="G193" s="263"/>
      <c r="H193" s="266">
        <v>2</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263</v>
      </c>
      <c r="AU193" s="272" t="s">
        <v>91</v>
      </c>
      <c r="AV193" s="13" t="s">
        <v>91</v>
      </c>
      <c r="AW193" s="13" t="s">
        <v>36</v>
      </c>
      <c r="AX193" s="13" t="s">
        <v>82</v>
      </c>
      <c r="AY193" s="272" t="s">
        <v>250</v>
      </c>
    </row>
    <row r="194" s="13" customFormat="1">
      <c r="A194" s="13"/>
      <c r="B194" s="262"/>
      <c r="C194" s="263"/>
      <c r="D194" s="258" t="s">
        <v>263</v>
      </c>
      <c r="E194" s="264" t="s">
        <v>2018</v>
      </c>
      <c r="F194" s="265" t="s">
        <v>2176</v>
      </c>
      <c r="G194" s="263"/>
      <c r="H194" s="266">
        <v>1.23</v>
      </c>
      <c r="I194" s="267"/>
      <c r="J194" s="263"/>
      <c r="K194" s="263"/>
      <c r="L194" s="268"/>
      <c r="M194" s="269"/>
      <c r="N194" s="270"/>
      <c r="O194" s="270"/>
      <c r="P194" s="270"/>
      <c r="Q194" s="270"/>
      <c r="R194" s="270"/>
      <c r="S194" s="270"/>
      <c r="T194" s="271"/>
      <c r="U194" s="13"/>
      <c r="V194" s="13"/>
      <c r="W194" s="13"/>
      <c r="X194" s="13"/>
      <c r="Y194" s="13"/>
      <c r="Z194" s="13"/>
      <c r="AA194" s="13"/>
      <c r="AB194" s="13"/>
      <c r="AC194" s="13"/>
      <c r="AD194" s="13"/>
      <c r="AE194" s="13"/>
      <c r="AT194" s="272" t="s">
        <v>263</v>
      </c>
      <c r="AU194" s="272" t="s">
        <v>91</v>
      </c>
      <c r="AV194" s="13" t="s">
        <v>91</v>
      </c>
      <c r="AW194" s="13" t="s">
        <v>36</v>
      </c>
      <c r="AX194" s="13" t="s">
        <v>82</v>
      </c>
      <c r="AY194" s="272" t="s">
        <v>250</v>
      </c>
    </row>
    <row r="195" s="14" customFormat="1">
      <c r="A195" s="14"/>
      <c r="B195" s="273"/>
      <c r="C195" s="274"/>
      <c r="D195" s="258" t="s">
        <v>263</v>
      </c>
      <c r="E195" s="275" t="s">
        <v>1</v>
      </c>
      <c r="F195" s="276" t="s">
        <v>265</v>
      </c>
      <c r="G195" s="274"/>
      <c r="H195" s="277">
        <v>6.3300000000000001</v>
      </c>
      <c r="I195" s="278"/>
      <c r="J195" s="274"/>
      <c r="K195" s="274"/>
      <c r="L195" s="279"/>
      <c r="M195" s="280"/>
      <c r="N195" s="281"/>
      <c r="O195" s="281"/>
      <c r="P195" s="281"/>
      <c r="Q195" s="281"/>
      <c r="R195" s="281"/>
      <c r="S195" s="281"/>
      <c r="T195" s="282"/>
      <c r="U195" s="14"/>
      <c r="V195" s="14"/>
      <c r="W195" s="14"/>
      <c r="X195" s="14"/>
      <c r="Y195" s="14"/>
      <c r="Z195" s="14"/>
      <c r="AA195" s="14"/>
      <c r="AB195" s="14"/>
      <c r="AC195" s="14"/>
      <c r="AD195" s="14"/>
      <c r="AE195" s="14"/>
      <c r="AT195" s="283" t="s">
        <v>263</v>
      </c>
      <c r="AU195" s="283" t="s">
        <v>91</v>
      </c>
      <c r="AV195" s="14" t="s">
        <v>256</v>
      </c>
      <c r="AW195" s="14" t="s">
        <v>36</v>
      </c>
      <c r="AX195" s="14" t="s">
        <v>82</v>
      </c>
      <c r="AY195" s="283" t="s">
        <v>250</v>
      </c>
    </row>
    <row r="196" s="15" customFormat="1">
      <c r="A196" s="15"/>
      <c r="B196" s="284"/>
      <c r="C196" s="285"/>
      <c r="D196" s="258" t="s">
        <v>263</v>
      </c>
      <c r="E196" s="286" t="s">
        <v>1</v>
      </c>
      <c r="F196" s="287" t="s">
        <v>2765</v>
      </c>
      <c r="G196" s="285"/>
      <c r="H196" s="286" t="s">
        <v>1</v>
      </c>
      <c r="I196" s="288"/>
      <c r="J196" s="285"/>
      <c r="K196" s="285"/>
      <c r="L196" s="289"/>
      <c r="M196" s="290"/>
      <c r="N196" s="291"/>
      <c r="O196" s="291"/>
      <c r="P196" s="291"/>
      <c r="Q196" s="291"/>
      <c r="R196" s="291"/>
      <c r="S196" s="291"/>
      <c r="T196" s="292"/>
      <c r="U196" s="15"/>
      <c r="V196" s="15"/>
      <c r="W196" s="15"/>
      <c r="X196" s="15"/>
      <c r="Y196" s="15"/>
      <c r="Z196" s="15"/>
      <c r="AA196" s="15"/>
      <c r="AB196" s="15"/>
      <c r="AC196" s="15"/>
      <c r="AD196" s="15"/>
      <c r="AE196" s="15"/>
      <c r="AT196" s="293" t="s">
        <v>263</v>
      </c>
      <c r="AU196" s="293" t="s">
        <v>91</v>
      </c>
      <c r="AV196" s="15" t="s">
        <v>14</v>
      </c>
      <c r="AW196" s="15" t="s">
        <v>36</v>
      </c>
      <c r="AX196" s="15" t="s">
        <v>82</v>
      </c>
      <c r="AY196" s="293" t="s">
        <v>250</v>
      </c>
    </row>
    <row r="197" s="13" customFormat="1">
      <c r="A197" s="13"/>
      <c r="B197" s="262"/>
      <c r="C197" s="263"/>
      <c r="D197" s="258" t="s">
        <v>263</v>
      </c>
      <c r="E197" s="264" t="s">
        <v>1</v>
      </c>
      <c r="F197" s="265" t="s">
        <v>3190</v>
      </c>
      <c r="G197" s="263"/>
      <c r="H197" s="266">
        <v>67.709000000000003</v>
      </c>
      <c r="I197" s="267"/>
      <c r="J197" s="263"/>
      <c r="K197" s="263"/>
      <c r="L197" s="268"/>
      <c r="M197" s="269"/>
      <c r="N197" s="270"/>
      <c r="O197" s="270"/>
      <c r="P197" s="270"/>
      <c r="Q197" s="270"/>
      <c r="R197" s="270"/>
      <c r="S197" s="270"/>
      <c r="T197" s="271"/>
      <c r="U197" s="13"/>
      <c r="V197" s="13"/>
      <c r="W197" s="13"/>
      <c r="X197" s="13"/>
      <c r="Y197" s="13"/>
      <c r="Z197" s="13"/>
      <c r="AA197" s="13"/>
      <c r="AB197" s="13"/>
      <c r="AC197" s="13"/>
      <c r="AD197" s="13"/>
      <c r="AE197" s="13"/>
      <c r="AT197" s="272" t="s">
        <v>263</v>
      </c>
      <c r="AU197" s="272" t="s">
        <v>91</v>
      </c>
      <c r="AV197" s="13" t="s">
        <v>91</v>
      </c>
      <c r="AW197" s="13" t="s">
        <v>36</v>
      </c>
      <c r="AX197" s="13" t="s">
        <v>82</v>
      </c>
      <c r="AY197" s="272" t="s">
        <v>250</v>
      </c>
    </row>
    <row r="198" s="13" customFormat="1">
      <c r="A198" s="13"/>
      <c r="B198" s="262"/>
      <c r="C198" s="263"/>
      <c r="D198" s="258" t="s">
        <v>263</v>
      </c>
      <c r="E198" s="264" t="s">
        <v>1</v>
      </c>
      <c r="F198" s="265" t="s">
        <v>3191</v>
      </c>
      <c r="G198" s="263"/>
      <c r="H198" s="266">
        <v>55.268000000000001</v>
      </c>
      <c r="I198" s="267"/>
      <c r="J198" s="263"/>
      <c r="K198" s="263"/>
      <c r="L198" s="268"/>
      <c r="M198" s="269"/>
      <c r="N198" s="270"/>
      <c r="O198" s="270"/>
      <c r="P198" s="270"/>
      <c r="Q198" s="270"/>
      <c r="R198" s="270"/>
      <c r="S198" s="270"/>
      <c r="T198" s="271"/>
      <c r="U198" s="13"/>
      <c r="V198" s="13"/>
      <c r="W198" s="13"/>
      <c r="X198" s="13"/>
      <c r="Y198" s="13"/>
      <c r="Z198" s="13"/>
      <c r="AA198" s="13"/>
      <c r="AB198" s="13"/>
      <c r="AC198" s="13"/>
      <c r="AD198" s="13"/>
      <c r="AE198" s="13"/>
      <c r="AT198" s="272" t="s">
        <v>263</v>
      </c>
      <c r="AU198" s="272" t="s">
        <v>91</v>
      </c>
      <c r="AV198" s="13" t="s">
        <v>91</v>
      </c>
      <c r="AW198" s="13" t="s">
        <v>36</v>
      </c>
      <c r="AX198" s="13" t="s">
        <v>82</v>
      </c>
      <c r="AY198" s="272" t="s">
        <v>250</v>
      </c>
    </row>
    <row r="199" s="13" customFormat="1">
      <c r="A199" s="13"/>
      <c r="B199" s="262"/>
      <c r="C199" s="263"/>
      <c r="D199" s="258" t="s">
        <v>263</v>
      </c>
      <c r="E199" s="264" t="s">
        <v>1</v>
      </c>
      <c r="F199" s="265" t="s">
        <v>3192</v>
      </c>
      <c r="G199" s="263"/>
      <c r="H199" s="266">
        <v>40.536999999999999</v>
      </c>
      <c r="I199" s="267"/>
      <c r="J199" s="263"/>
      <c r="K199" s="263"/>
      <c r="L199" s="268"/>
      <c r="M199" s="269"/>
      <c r="N199" s="270"/>
      <c r="O199" s="270"/>
      <c r="P199" s="270"/>
      <c r="Q199" s="270"/>
      <c r="R199" s="270"/>
      <c r="S199" s="270"/>
      <c r="T199" s="271"/>
      <c r="U199" s="13"/>
      <c r="V199" s="13"/>
      <c r="W199" s="13"/>
      <c r="X199" s="13"/>
      <c r="Y199" s="13"/>
      <c r="Z199" s="13"/>
      <c r="AA199" s="13"/>
      <c r="AB199" s="13"/>
      <c r="AC199" s="13"/>
      <c r="AD199" s="13"/>
      <c r="AE199" s="13"/>
      <c r="AT199" s="272" t="s">
        <v>263</v>
      </c>
      <c r="AU199" s="272" t="s">
        <v>91</v>
      </c>
      <c r="AV199" s="13" t="s">
        <v>91</v>
      </c>
      <c r="AW199" s="13" t="s">
        <v>36</v>
      </c>
      <c r="AX199" s="13" t="s">
        <v>82</v>
      </c>
      <c r="AY199" s="272" t="s">
        <v>250</v>
      </c>
    </row>
    <row r="200" s="13" customFormat="1">
      <c r="A200" s="13"/>
      <c r="B200" s="262"/>
      <c r="C200" s="263"/>
      <c r="D200" s="258" t="s">
        <v>263</v>
      </c>
      <c r="E200" s="264" t="s">
        <v>1</v>
      </c>
      <c r="F200" s="265" t="s">
        <v>3193</v>
      </c>
      <c r="G200" s="263"/>
      <c r="H200" s="266">
        <v>31.175000000000001</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263</v>
      </c>
      <c r="AU200" s="272" t="s">
        <v>91</v>
      </c>
      <c r="AV200" s="13" t="s">
        <v>91</v>
      </c>
      <c r="AW200" s="13" t="s">
        <v>36</v>
      </c>
      <c r="AX200" s="13" t="s">
        <v>82</v>
      </c>
      <c r="AY200" s="272" t="s">
        <v>250</v>
      </c>
    </row>
    <row r="201" s="13" customFormat="1">
      <c r="A201" s="13"/>
      <c r="B201" s="262"/>
      <c r="C201" s="263"/>
      <c r="D201" s="258" t="s">
        <v>263</v>
      </c>
      <c r="E201" s="264" t="s">
        <v>1</v>
      </c>
      <c r="F201" s="265" t="s">
        <v>3194</v>
      </c>
      <c r="G201" s="263"/>
      <c r="H201" s="266">
        <v>29.536999999999999</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263</v>
      </c>
      <c r="AU201" s="272" t="s">
        <v>91</v>
      </c>
      <c r="AV201" s="13" t="s">
        <v>91</v>
      </c>
      <c r="AW201" s="13" t="s">
        <v>36</v>
      </c>
      <c r="AX201" s="13" t="s">
        <v>82</v>
      </c>
      <c r="AY201" s="272" t="s">
        <v>250</v>
      </c>
    </row>
    <row r="202" s="13" customFormat="1">
      <c r="A202" s="13"/>
      <c r="B202" s="262"/>
      <c r="C202" s="263"/>
      <c r="D202" s="258" t="s">
        <v>263</v>
      </c>
      <c r="E202" s="264" t="s">
        <v>1</v>
      </c>
      <c r="F202" s="265" t="s">
        <v>3195</v>
      </c>
      <c r="G202" s="263"/>
      <c r="H202" s="266">
        <v>22.027999999999999</v>
      </c>
      <c r="I202" s="267"/>
      <c r="J202" s="263"/>
      <c r="K202" s="263"/>
      <c r="L202" s="268"/>
      <c r="M202" s="269"/>
      <c r="N202" s="270"/>
      <c r="O202" s="270"/>
      <c r="P202" s="270"/>
      <c r="Q202" s="270"/>
      <c r="R202" s="270"/>
      <c r="S202" s="270"/>
      <c r="T202" s="271"/>
      <c r="U202" s="13"/>
      <c r="V202" s="13"/>
      <c r="W202" s="13"/>
      <c r="X202" s="13"/>
      <c r="Y202" s="13"/>
      <c r="Z202" s="13"/>
      <c r="AA202" s="13"/>
      <c r="AB202" s="13"/>
      <c r="AC202" s="13"/>
      <c r="AD202" s="13"/>
      <c r="AE202" s="13"/>
      <c r="AT202" s="272" t="s">
        <v>263</v>
      </c>
      <c r="AU202" s="272" t="s">
        <v>91</v>
      </c>
      <c r="AV202" s="13" t="s">
        <v>91</v>
      </c>
      <c r="AW202" s="13" t="s">
        <v>36</v>
      </c>
      <c r="AX202" s="13" t="s">
        <v>82</v>
      </c>
      <c r="AY202" s="272" t="s">
        <v>250</v>
      </c>
    </row>
    <row r="203" s="13" customFormat="1">
      <c r="A203" s="13"/>
      <c r="B203" s="262"/>
      <c r="C203" s="263"/>
      <c r="D203" s="258" t="s">
        <v>263</v>
      </c>
      <c r="E203" s="264" t="s">
        <v>1</v>
      </c>
      <c r="F203" s="265" t="s">
        <v>3196</v>
      </c>
      <c r="G203" s="263"/>
      <c r="H203" s="266">
        <v>24.178000000000001</v>
      </c>
      <c r="I203" s="267"/>
      <c r="J203" s="263"/>
      <c r="K203" s="263"/>
      <c r="L203" s="268"/>
      <c r="M203" s="269"/>
      <c r="N203" s="270"/>
      <c r="O203" s="270"/>
      <c r="P203" s="270"/>
      <c r="Q203" s="270"/>
      <c r="R203" s="270"/>
      <c r="S203" s="270"/>
      <c r="T203" s="271"/>
      <c r="U203" s="13"/>
      <c r="V203" s="13"/>
      <c r="W203" s="13"/>
      <c r="X203" s="13"/>
      <c r="Y203" s="13"/>
      <c r="Z203" s="13"/>
      <c r="AA203" s="13"/>
      <c r="AB203" s="13"/>
      <c r="AC203" s="13"/>
      <c r="AD203" s="13"/>
      <c r="AE203" s="13"/>
      <c r="AT203" s="272" t="s">
        <v>263</v>
      </c>
      <c r="AU203" s="272" t="s">
        <v>91</v>
      </c>
      <c r="AV203" s="13" t="s">
        <v>91</v>
      </c>
      <c r="AW203" s="13" t="s">
        <v>36</v>
      </c>
      <c r="AX203" s="13" t="s">
        <v>82</v>
      </c>
      <c r="AY203" s="272" t="s">
        <v>250</v>
      </c>
    </row>
    <row r="204" s="13" customFormat="1">
      <c r="A204" s="13"/>
      <c r="B204" s="262"/>
      <c r="C204" s="263"/>
      <c r="D204" s="258" t="s">
        <v>263</v>
      </c>
      <c r="E204" s="264" t="s">
        <v>1</v>
      </c>
      <c r="F204" s="265" t="s">
        <v>3197</v>
      </c>
      <c r="G204" s="263"/>
      <c r="H204" s="266">
        <v>16.745999999999999</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263</v>
      </c>
      <c r="AU204" s="272" t="s">
        <v>91</v>
      </c>
      <c r="AV204" s="13" t="s">
        <v>91</v>
      </c>
      <c r="AW204" s="13" t="s">
        <v>36</v>
      </c>
      <c r="AX204" s="13" t="s">
        <v>82</v>
      </c>
      <c r="AY204" s="272" t="s">
        <v>250</v>
      </c>
    </row>
    <row r="205" s="13" customFormat="1">
      <c r="A205" s="13"/>
      <c r="B205" s="262"/>
      <c r="C205" s="263"/>
      <c r="D205" s="258" t="s">
        <v>263</v>
      </c>
      <c r="E205" s="264" t="s">
        <v>1</v>
      </c>
      <c r="F205" s="265" t="s">
        <v>3198</v>
      </c>
      <c r="G205" s="263"/>
      <c r="H205" s="266">
        <v>16.986999999999998</v>
      </c>
      <c r="I205" s="267"/>
      <c r="J205" s="263"/>
      <c r="K205" s="263"/>
      <c r="L205" s="268"/>
      <c r="M205" s="269"/>
      <c r="N205" s="270"/>
      <c r="O205" s="270"/>
      <c r="P205" s="270"/>
      <c r="Q205" s="270"/>
      <c r="R205" s="270"/>
      <c r="S205" s="270"/>
      <c r="T205" s="271"/>
      <c r="U205" s="13"/>
      <c r="V205" s="13"/>
      <c r="W205" s="13"/>
      <c r="X205" s="13"/>
      <c r="Y205" s="13"/>
      <c r="Z205" s="13"/>
      <c r="AA205" s="13"/>
      <c r="AB205" s="13"/>
      <c r="AC205" s="13"/>
      <c r="AD205" s="13"/>
      <c r="AE205" s="13"/>
      <c r="AT205" s="272" t="s">
        <v>263</v>
      </c>
      <c r="AU205" s="272" t="s">
        <v>91</v>
      </c>
      <c r="AV205" s="13" t="s">
        <v>91</v>
      </c>
      <c r="AW205" s="13" t="s">
        <v>36</v>
      </c>
      <c r="AX205" s="13" t="s">
        <v>82</v>
      </c>
      <c r="AY205" s="272" t="s">
        <v>250</v>
      </c>
    </row>
    <row r="206" s="13" customFormat="1">
      <c r="A206" s="13"/>
      <c r="B206" s="262"/>
      <c r="C206" s="263"/>
      <c r="D206" s="258" t="s">
        <v>263</v>
      </c>
      <c r="E206" s="264" t="s">
        <v>1</v>
      </c>
      <c r="F206" s="265" t="s">
        <v>3199</v>
      </c>
      <c r="G206" s="263"/>
      <c r="H206" s="266">
        <v>15.914999999999999</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263</v>
      </c>
      <c r="AU206" s="272" t="s">
        <v>91</v>
      </c>
      <c r="AV206" s="13" t="s">
        <v>91</v>
      </c>
      <c r="AW206" s="13" t="s">
        <v>36</v>
      </c>
      <c r="AX206" s="13" t="s">
        <v>82</v>
      </c>
      <c r="AY206" s="272" t="s">
        <v>250</v>
      </c>
    </row>
    <row r="207" s="13" customFormat="1">
      <c r="A207" s="13"/>
      <c r="B207" s="262"/>
      <c r="C207" s="263"/>
      <c r="D207" s="258" t="s">
        <v>263</v>
      </c>
      <c r="E207" s="264" t="s">
        <v>1</v>
      </c>
      <c r="F207" s="265" t="s">
        <v>3200</v>
      </c>
      <c r="G207" s="263"/>
      <c r="H207" s="266">
        <v>14.164999999999999</v>
      </c>
      <c r="I207" s="267"/>
      <c r="J207" s="263"/>
      <c r="K207" s="263"/>
      <c r="L207" s="268"/>
      <c r="M207" s="269"/>
      <c r="N207" s="270"/>
      <c r="O207" s="270"/>
      <c r="P207" s="270"/>
      <c r="Q207" s="270"/>
      <c r="R207" s="270"/>
      <c r="S207" s="270"/>
      <c r="T207" s="271"/>
      <c r="U207" s="13"/>
      <c r="V207" s="13"/>
      <c r="W207" s="13"/>
      <c r="X207" s="13"/>
      <c r="Y207" s="13"/>
      <c r="Z207" s="13"/>
      <c r="AA207" s="13"/>
      <c r="AB207" s="13"/>
      <c r="AC207" s="13"/>
      <c r="AD207" s="13"/>
      <c r="AE207" s="13"/>
      <c r="AT207" s="272" t="s">
        <v>263</v>
      </c>
      <c r="AU207" s="272" t="s">
        <v>91</v>
      </c>
      <c r="AV207" s="13" t="s">
        <v>91</v>
      </c>
      <c r="AW207" s="13" t="s">
        <v>36</v>
      </c>
      <c r="AX207" s="13" t="s">
        <v>82</v>
      </c>
      <c r="AY207" s="272" t="s">
        <v>250</v>
      </c>
    </row>
    <row r="208" s="14" customFormat="1">
      <c r="A208" s="14"/>
      <c r="B208" s="273"/>
      <c r="C208" s="274"/>
      <c r="D208" s="258" t="s">
        <v>263</v>
      </c>
      <c r="E208" s="275" t="s">
        <v>2030</v>
      </c>
      <c r="F208" s="276" t="s">
        <v>265</v>
      </c>
      <c r="G208" s="274"/>
      <c r="H208" s="277">
        <v>334.245</v>
      </c>
      <c r="I208" s="278"/>
      <c r="J208" s="274"/>
      <c r="K208" s="274"/>
      <c r="L208" s="279"/>
      <c r="M208" s="280"/>
      <c r="N208" s="281"/>
      <c r="O208" s="281"/>
      <c r="P208" s="281"/>
      <c r="Q208" s="281"/>
      <c r="R208" s="281"/>
      <c r="S208" s="281"/>
      <c r="T208" s="282"/>
      <c r="U208" s="14"/>
      <c r="V208" s="14"/>
      <c r="W208" s="14"/>
      <c r="X208" s="14"/>
      <c r="Y208" s="14"/>
      <c r="Z208" s="14"/>
      <c r="AA208" s="14"/>
      <c r="AB208" s="14"/>
      <c r="AC208" s="14"/>
      <c r="AD208" s="14"/>
      <c r="AE208" s="14"/>
      <c r="AT208" s="283" t="s">
        <v>263</v>
      </c>
      <c r="AU208" s="283" t="s">
        <v>91</v>
      </c>
      <c r="AV208" s="14" t="s">
        <v>256</v>
      </c>
      <c r="AW208" s="14" t="s">
        <v>36</v>
      </c>
      <c r="AX208" s="14" t="s">
        <v>82</v>
      </c>
      <c r="AY208" s="283" t="s">
        <v>250</v>
      </c>
    </row>
    <row r="209" s="13" customFormat="1">
      <c r="A209" s="13"/>
      <c r="B209" s="262"/>
      <c r="C209" s="263"/>
      <c r="D209" s="258" t="s">
        <v>263</v>
      </c>
      <c r="E209" s="264" t="s">
        <v>1999</v>
      </c>
      <c r="F209" s="265" t="s">
        <v>2195</v>
      </c>
      <c r="G209" s="263"/>
      <c r="H209" s="266">
        <v>60.164000000000001</v>
      </c>
      <c r="I209" s="267"/>
      <c r="J209" s="263"/>
      <c r="K209" s="263"/>
      <c r="L209" s="268"/>
      <c r="M209" s="269"/>
      <c r="N209" s="270"/>
      <c r="O209" s="270"/>
      <c r="P209" s="270"/>
      <c r="Q209" s="270"/>
      <c r="R209" s="270"/>
      <c r="S209" s="270"/>
      <c r="T209" s="271"/>
      <c r="U209" s="13"/>
      <c r="V209" s="13"/>
      <c r="W209" s="13"/>
      <c r="X209" s="13"/>
      <c r="Y209" s="13"/>
      <c r="Z209" s="13"/>
      <c r="AA209" s="13"/>
      <c r="AB209" s="13"/>
      <c r="AC209" s="13"/>
      <c r="AD209" s="13"/>
      <c r="AE209" s="13"/>
      <c r="AT209" s="272" t="s">
        <v>263</v>
      </c>
      <c r="AU209" s="272" t="s">
        <v>91</v>
      </c>
      <c r="AV209" s="13" t="s">
        <v>91</v>
      </c>
      <c r="AW209" s="13" t="s">
        <v>36</v>
      </c>
      <c r="AX209" s="13" t="s">
        <v>82</v>
      </c>
      <c r="AY209" s="272" t="s">
        <v>250</v>
      </c>
    </row>
    <row r="210" s="13" customFormat="1">
      <c r="A210" s="13"/>
      <c r="B210" s="262"/>
      <c r="C210" s="263"/>
      <c r="D210" s="258" t="s">
        <v>263</v>
      </c>
      <c r="E210" s="264" t="s">
        <v>1995</v>
      </c>
      <c r="F210" s="265" t="s">
        <v>2196</v>
      </c>
      <c r="G210" s="263"/>
      <c r="H210" s="266">
        <v>40.109000000000002</v>
      </c>
      <c r="I210" s="267"/>
      <c r="J210" s="263"/>
      <c r="K210" s="263"/>
      <c r="L210" s="268"/>
      <c r="M210" s="269"/>
      <c r="N210" s="270"/>
      <c r="O210" s="270"/>
      <c r="P210" s="270"/>
      <c r="Q210" s="270"/>
      <c r="R210" s="270"/>
      <c r="S210" s="270"/>
      <c r="T210" s="271"/>
      <c r="U210" s="13"/>
      <c r="V210" s="13"/>
      <c r="W210" s="13"/>
      <c r="X210" s="13"/>
      <c r="Y210" s="13"/>
      <c r="Z210" s="13"/>
      <c r="AA210" s="13"/>
      <c r="AB210" s="13"/>
      <c r="AC210" s="13"/>
      <c r="AD210" s="13"/>
      <c r="AE210" s="13"/>
      <c r="AT210" s="272" t="s">
        <v>263</v>
      </c>
      <c r="AU210" s="272" t="s">
        <v>91</v>
      </c>
      <c r="AV210" s="13" t="s">
        <v>91</v>
      </c>
      <c r="AW210" s="13" t="s">
        <v>36</v>
      </c>
      <c r="AX210" s="13" t="s">
        <v>82</v>
      </c>
      <c r="AY210" s="272" t="s">
        <v>250</v>
      </c>
    </row>
    <row r="211" s="13" customFormat="1">
      <c r="A211" s="13"/>
      <c r="B211" s="262"/>
      <c r="C211" s="263"/>
      <c r="D211" s="258" t="s">
        <v>263</v>
      </c>
      <c r="E211" s="264" t="s">
        <v>2007</v>
      </c>
      <c r="F211" s="265" t="s">
        <v>2197</v>
      </c>
      <c r="G211" s="263"/>
      <c r="H211" s="266">
        <v>140.38300000000001</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263</v>
      </c>
      <c r="AU211" s="272" t="s">
        <v>91</v>
      </c>
      <c r="AV211" s="13" t="s">
        <v>91</v>
      </c>
      <c r="AW211" s="13" t="s">
        <v>36</v>
      </c>
      <c r="AX211" s="13" t="s">
        <v>82</v>
      </c>
      <c r="AY211" s="272" t="s">
        <v>250</v>
      </c>
    </row>
    <row r="212" s="13" customFormat="1">
      <c r="A212" s="13"/>
      <c r="B212" s="262"/>
      <c r="C212" s="263"/>
      <c r="D212" s="258" t="s">
        <v>263</v>
      </c>
      <c r="E212" s="264" t="s">
        <v>2003</v>
      </c>
      <c r="F212" s="265" t="s">
        <v>2198</v>
      </c>
      <c r="G212" s="263"/>
      <c r="H212" s="266">
        <v>93.588999999999999</v>
      </c>
      <c r="I212" s="267"/>
      <c r="J212" s="263"/>
      <c r="K212" s="263"/>
      <c r="L212" s="268"/>
      <c r="M212" s="269"/>
      <c r="N212" s="270"/>
      <c r="O212" s="270"/>
      <c r="P212" s="270"/>
      <c r="Q212" s="270"/>
      <c r="R212" s="270"/>
      <c r="S212" s="270"/>
      <c r="T212" s="271"/>
      <c r="U212" s="13"/>
      <c r="V212" s="13"/>
      <c r="W212" s="13"/>
      <c r="X212" s="13"/>
      <c r="Y212" s="13"/>
      <c r="Z212" s="13"/>
      <c r="AA212" s="13"/>
      <c r="AB212" s="13"/>
      <c r="AC212" s="13"/>
      <c r="AD212" s="13"/>
      <c r="AE212" s="13"/>
      <c r="AT212" s="272" t="s">
        <v>263</v>
      </c>
      <c r="AU212" s="272" t="s">
        <v>91</v>
      </c>
      <c r="AV212" s="13" t="s">
        <v>91</v>
      </c>
      <c r="AW212" s="13" t="s">
        <v>36</v>
      </c>
      <c r="AX212" s="13" t="s">
        <v>82</v>
      </c>
      <c r="AY212" s="272" t="s">
        <v>250</v>
      </c>
    </row>
    <row r="213" s="14" customFormat="1">
      <c r="A213" s="14"/>
      <c r="B213" s="273"/>
      <c r="C213" s="274"/>
      <c r="D213" s="258" t="s">
        <v>263</v>
      </c>
      <c r="E213" s="275" t="s">
        <v>1</v>
      </c>
      <c r="F213" s="276" t="s">
        <v>265</v>
      </c>
      <c r="G213" s="274"/>
      <c r="H213" s="277">
        <v>334.245</v>
      </c>
      <c r="I213" s="278"/>
      <c r="J213" s="274"/>
      <c r="K213" s="274"/>
      <c r="L213" s="279"/>
      <c r="M213" s="280"/>
      <c r="N213" s="281"/>
      <c r="O213" s="281"/>
      <c r="P213" s="281"/>
      <c r="Q213" s="281"/>
      <c r="R213" s="281"/>
      <c r="S213" s="281"/>
      <c r="T213" s="282"/>
      <c r="U213" s="14"/>
      <c r="V213" s="14"/>
      <c r="W213" s="14"/>
      <c r="X213" s="14"/>
      <c r="Y213" s="14"/>
      <c r="Z213" s="14"/>
      <c r="AA213" s="14"/>
      <c r="AB213" s="14"/>
      <c r="AC213" s="14"/>
      <c r="AD213" s="14"/>
      <c r="AE213" s="14"/>
      <c r="AT213" s="283" t="s">
        <v>263</v>
      </c>
      <c r="AU213" s="283" t="s">
        <v>91</v>
      </c>
      <c r="AV213" s="14" t="s">
        <v>256</v>
      </c>
      <c r="AW213" s="14" t="s">
        <v>36</v>
      </c>
      <c r="AX213" s="14" t="s">
        <v>82</v>
      </c>
      <c r="AY213" s="283" t="s">
        <v>250</v>
      </c>
    </row>
    <row r="214" s="15" customFormat="1">
      <c r="A214" s="15"/>
      <c r="B214" s="284"/>
      <c r="C214" s="285"/>
      <c r="D214" s="258" t="s">
        <v>263</v>
      </c>
      <c r="E214" s="286" t="s">
        <v>1</v>
      </c>
      <c r="F214" s="287" t="s">
        <v>2778</v>
      </c>
      <c r="G214" s="285"/>
      <c r="H214" s="286" t="s">
        <v>1</v>
      </c>
      <c r="I214" s="288"/>
      <c r="J214" s="285"/>
      <c r="K214" s="285"/>
      <c r="L214" s="289"/>
      <c r="M214" s="290"/>
      <c r="N214" s="291"/>
      <c r="O214" s="291"/>
      <c r="P214" s="291"/>
      <c r="Q214" s="291"/>
      <c r="R214" s="291"/>
      <c r="S214" s="291"/>
      <c r="T214" s="292"/>
      <c r="U214" s="15"/>
      <c r="V214" s="15"/>
      <c r="W214" s="15"/>
      <c r="X214" s="15"/>
      <c r="Y214" s="15"/>
      <c r="Z214" s="15"/>
      <c r="AA214" s="15"/>
      <c r="AB214" s="15"/>
      <c r="AC214" s="15"/>
      <c r="AD214" s="15"/>
      <c r="AE214" s="15"/>
      <c r="AT214" s="293" t="s">
        <v>263</v>
      </c>
      <c r="AU214" s="293" t="s">
        <v>91</v>
      </c>
      <c r="AV214" s="15" t="s">
        <v>14</v>
      </c>
      <c r="AW214" s="15" t="s">
        <v>36</v>
      </c>
      <c r="AX214" s="15" t="s">
        <v>82</v>
      </c>
      <c r="AY214" s="293" t="s">
        <v>250</v>
      </c>
    </row>
    <row r="215" s="13" customFormat="1">
      <c r="A215" s="13"/>
      <c r="B215" s="262"/>
      <c r="C215" s="263"/>
      <c r="D215" s="258" t="s">
        <v>263</v>
      </c>
      <c r="E215" s="264" t="s">
        <v>1</v>
      </c>
      <c r="F215" s="265" t="s">
        <v>3201</v>
      </c>
      <c r="G215" s="263"/>
      <c r="H215" s="266">
        <v>21.16</v>
      </c>
      <c r="I215" s="267"/>
      <c r="J215" s="263"/>
      <c r="K215" s="263"/>
      <c r="L215" s="268"/>
      <c r="M215" s="269"/>
      <c r="N215" s="270"/>
      <c r="O215" s="270"/>
      <c r="P215" s="270"/>
      <c r="Q215" s="270"/>
      <c r="R215" s="270"/>
      <c r="S215" s="270"/>
      <c r="T215" s="271"/>
      <c r="U215" s="13"/>
      <c r="V215" s="13"/>
      <c r="W215" s="13"/>
      <c r="X215" s="13"/>
      <c r="Y215" s="13"/>
      <c r="Z215" s="13"/>
      <c r="AA215" s="13"/>
      <c r="AB215" s="13"/>
      <c r="AC215" s="13"/>
      <c r="AD215" s="13"/>
      <c r="AE215" s="13"/>
      <c r="AT215" s="272" t="s">
        <v>263</v>
      </c>
      <c r="AU215" s="272" t="s">
        <v>91</v>
      </c>
      <c r="AV215" s="13" t="s">
        <v>91</v>
      </c>
      <c r="AW215" s="13" t="s">
        <v>36</v>
      </c>
      <c r="AX215" s="13" t="s">
        <v>82</v>
      </c>
      <c r="AY215" s="272" t="s">
        <v>250</v>
      </c>
    </row>
    <row r="216" s="13" customFormat="1">
      <c r="A216" s="13"/>
      <c r="B216" s="262"/>
      <c r="C216" s="263"/>
      <c r="D216" s="258" t="s">
        <v>263</v>
      </c>
      <c r="E216" s="264" t="s">
        <v>1</v>
      </c>
      <c r="F216" s="265" t="s">
        <v>3202</v>
      </c>
      <c r="G216" s="263"/>
      <c r="H216" s="266">
        <v>20.207999999999998</v>
      </c>
      <c r="I216" s="267"/>
      <c r="J216" s="263"/>
      <c r="K216" s="263"/>
      <c r="L216" s="268"/>
      <c r="M216" s="269"/>
      <c r="N216" s="270"/>
      <c r="O216" s="270"/>
      <c r="P216" s="270"/>
      <c r="Q216" s="270"/>
      <c r="R216" s="270"/>
      <c r="S216" s="270"/>
      <c r="T216" s="271"/>
      <c r="U216" s="13"/>
      <c r="V216" s="13"/>
      <c r="W216" s="13"/>
      <c r="X216" s="13"/>
      <c r="Y216" s="13"/>
      <c r="Z216" s="13"/>
      <c r="AA216" s="13"/>
      <c r="AB216" s="13"/>
      <c r="AC216" s="13"/>
      <c r="AD216" s="13"/>
      <c r="AE216" s="13"/>
      <c r="AT216" s="272" t="s">
        <v>263</v>
      </c>
      <c r="AU216" s="272" t="s">
        <v>91</v>
      </c>
      <c r="AV216" s="13" t="s">
        <v>91</v>
      </c>
      <c r="AW216" s="13" t="s">
        <v>36</v>
      </c>
      <c r="AX216" s="13" t="s">
        <v>82</v>
      </c>
      <c r="AY216" s="272" t="s">
        <v>250</v>
      </c>
    </row>
    <row r="217" s="13" customFormat="1">
      <c r="A217" s="13"/>
      <c r="B217" s="262"/>
      <c r="C217" s="263"/>
      <c r="D217" s="258" t="s">
        <v>263</v>
      </c>
      <c r="E217" s="264" t="s">
        <v>1</v>
      </c>
      <c r="F217" s="265" t="s">
        <v>3203</v>
      </c>
      <c r="G217" s="263"/>
      <c r="H217" s="266">
        <v>19.309000000000001</v>
      </c>
      <c r="I217" s="267"/>
      <c r="J217" s="263"/>
      <c r="K217" s="263"/>
      <c r="L217" s="268"/>
      <c r="M217" s="269"/>
      <c r="N217" s="270"/>
      <c r="O217" s="270"/>
      <c r="P217" s="270"/>
      <c r="Q217" s="270"/>
      <c r="R217" s="270"/>
      <c r="S217" s="270"/>
      <c r="T217" s="271"/>
      <c r="U217" s="13"/>
      <c r="V217" s="13"/>
      <c r="W217" s="13"/>
      <c r="X217" s="13"/>
      <c r="Y217" s="13"/>
      <c r="Z217" s="13"/>
      <c r="AA217" s="13"/>
      <c r="AB217" s="13"/>
      <c r="AC217" s="13"/>
      <c r="AD217" s="13"/>
      <c r="AE217" s="13"/>
      <c r="AT217" s="272" t="s">
        <v>263</v>
      </c>
      <c r="AU217" s="272" t="s">
        <v>91</v>
      </c>
      <c r="AV217" s="13" t="s">
        <v>91</v>
      </c>
      <c r="AW217" s="13" t="s">
        <v>36</v>
      </c>
      <c r="AX217" s="13" t="s">
        <v>82</v>
      </c>
      <c r="AY217" s="272" t="s">
        <v>250</v>
      </c>
    </row>
    <row r="218" s="13" customFormat="1">
      <c r="A218" s="13"/>
      <c r="B218" s="262"/>
      <c r="C218" s="263"/>
      <c r="D218" s="258" t="s">
        <v>263</v>
      </c>
      <c r="E218" s="264" t="s">
        <v>1</v>
      </c>
      <c r="F218" s="265" t="s">
        <v>3204</v>
      </c>
      <c r="G218" s="263"/>
      <c r="H218" s="266">
        <v>18.251000000000001</v>
      </c>
      <c r="I218" s="267"/>
      <c r="J218" s="263"/>
      <c r="K218" s="263"/>
      <c r="L218" s="268"/>
      <c r="M218" s="269"/>
      <c r="N218" s="270"/>
      <c r="O218" s="270"/>
      <c r="P218" s="270"/>
      <c r="Q218" s="270"/>
      <c r="R218" s="270"/>
      <c r="S218" s="270"/>
      <c r="T218" s="271"/>
      <c r="U218" s="13"/>
      <c r="V218" s="13"/>
      <c r="W218" s="13"/>
      <c r="X218" s="13"/>
      <c r="Y218" s="13"/>
      <c r="Z218" s="13"/>
      <c r="AA218" s="13"/>
      <c r="AB218" s="13"/>
      <c r="AC218" s="13"/>
      <c r="AD218" s="13"/>
      <c r="AE218" s="13"/>
      <c r="AT218" s="272" t="s">
        <v>263</v>
      </c>
      <c r="AU218" s="272" t="s">
        <v>91</v>
      </c>
      <c r="AV218" s="13" t="s">
        <v>91</v>
      </c>
      <c r="AW218" s="13" t="s">
        <v>36</v>
      </c>
      <c r="AX218" s="13" t="s">
        <v>82</v>
      </c>
      <c r="AY218" s="272" t="s">
        <v>250</v>
      </c>
    </row>
    <row r="219" s="13" customFormat="1">
      <c r="A219" s="13"/>
      <c r="B219" s="262"/>
      <c r="C219" s="263"/>
      <c r="D219" s="258" t="s">
        <v>263</v>
      </c>
      <c r="E219" s="264" t="s">
        <v>1</v>
      </c>
      <c r="F219" s="265" t="s">
        <v>3205</v>
      </c>
      <c r="G219" s="263"/>
      <c r="H219" s="266">
        <v>17.297999999999998</v>
      </c>
      <c r="I219" s="267"/>
      <c r="J219" s="263"/>
      <c r="K219" s="263"/>
      <c r="L219" s="268"/>
      <c r="M219" s="269"/>
      <c r="N219" s="270"/>
      <c r="O219" s="270"/>
      <c r="P219" s="270"/>
      <c r="Q219" s="270"/>
      <c r="R219" s="270"/>
      <c r="S219" s="270"/>
      <c r="T219" s="271"/>
      <c r="U219" s="13"/>
      <c r="V219" s="13"/>
      <c r="W219" s="13"/>
      <c r="X219" s="13"/>
      <c r="Y219" s="13"/>
      <c r="Z219" s="13"/>
      <c r="AA219" s="13"/>
      <c r="AB219" s="13"/>
      <c r="AC219" s="13"/>
      <c r="AD219" s="13"/>
      <c r="AE219" s="13"/>
      <c r="AT219" s="272" t="s">
        <v>263</v>
      </c>
      <c r="AU219" s="272" t="s">
        <v>91</v>
      </c>
      <c r="AV219" s="13" t="s">
        <v>91</v>
      </c>
      <c r="AW219" s="13" t="s">
        <v>36</v>
      </c>
      <c r="AX219" s="13" t="s">
        <v>82</v>
      </c>
      <c r="AY219" s="272" t="s">
        <v>250</v>
      </c>
    </row>
    <row r="220" s="13" customFormat="1">
      <c r="A220" s="13"/>
      <c r="B220" s="262"/>
      <c r="C220" s="263"/>
      <c r="D220" s="258" t="s">
        <v>263</v>
      </c>
      <c r="E220" s="264" t="s">
        <v>1</v>
      </c>
      <c r="F220" s="265" t="s">
        <v>3206</v>
      </c>
      <c r="G220" s="263"/>
      <c r="H220" s="266">
        <v>16.135000000000002</v>
      </c>
      <c r="I220" s="267"/>
      <c r="J220" s="263"/>
      <c r="K220" s="263"/>
      <c r="L220" s="268"/>
      <c r="M220" s="269"/>
      <c r="N220" s="270"/>
      <c r="O220" s="270"/>
      <c r="P220" s="270"/>
      <c r="Q220" s="270"/>
      <c r="R220" s="270"/>
      <c r="S220" s="270"/>
      <c r="T220" s="271"/>
      <c r="U220" s="13"/>
      <c r="V220" s="13"/>
      <c r="W220" s="13"/>
      <c r="X220" s="13"/>
      <c r="Y220" s="13"/>
      <c r="Z220" s="13"/>
      <c r="AA220" s="13"/>
      <c r="AB220" s="13"/>
      <c r="AC220" s="13"/>
      <c r="AD220" s="13"/>
      <c r="AE220" s="13"/>
      <c r="AT220" s="272" t="s">
        <v>263</v>
      </c>
      <c r="AU220" s="272" t="s">
        <v>91</v>
      </c>
      <c r="AV220" s="13" t="s">
        <v>91</v>
      </c>
      <c r="AW220" s="13" t="s">
        <v>36</v>
      </c>
      <c r="AX220" s="13" t="s">
        <v>82</v>
      </c>
      <c r="AY220" s="272" t="s">
        <v>250</v>
      </c>
    </row>
    <row r="221" s="13" customFormat="1">
      <c r="A221" s="13"/>
      <c r="B221" s="262"/>
      <c r="C221" s="263"/>
      <c r="D221" s="258" t="s">
        <v>263</v>
      </c>
      <c r="E221" s="264" t="s">
        <v>1</v>
      </c>
      <c r="F221" s="265" t="s">
        <v>3207</v>
      </c>
      <c r="G221" s="263"/>
      <c r="H221" s="266">
        <v>14.811999999999999</v>
      </c>
      <c r="I221" s="267"/>
      <c r="J221" s="263"/>
      <c r="K221" s="263"/>
      <c r="L221" s="268"/>
      <c r="M221" s="269"/>
      <c r="N221" s="270"/>
      <c r="O221" s="270"/>
      <c r="P221" s="270"/>
      <c r="Q221" s="270"/>
      <c r="R221" s="270"/>
      <c r="S221" s="270"/>
      <c r="T221" s="271"/>
      <c r="U221" s="13"/>
      <c r="V221" s="13"/>
      <c r="W221" s="13"/>
      <c r="X221" s="13"/>
      <c r="Y221" s="13"/>
      <c r="Z221" s="13"/>
      <c r="AA221" s="13"/>
      <c r="AB221" s="13"/>
      <c r="AC221" s="13"/>
      <c r="AD221" s="13"/>
      <c r="AE221" s="13"/>
      <c r="AT221" s="272" t="s">
        <v>263</v>
      </c>
      <c r="AU221" s="272" t="s">
        <v>91</v>
      </c>
      <c r="AV221" s="13" t="s">
        <v>91</v>
      </c>
      <c r="AW221" s="13" t="s">
        <v>36</v>
      </c>
      <c r="AX221" s="13" t="s">
        <v>82</v>
      </c>
      <c r="AY221" s="272" t="s">
        <v>250</v>
      </c>
    </row>
    <row r="222" s="13" customFormat="1">
      <c r="A222" s="13"/>
      <c r="B222" s="262"/>
      <c r="C222" s="263"/>
      <c r="D222" s="258" t="s">
        <v>263</v>
      </c>
      <c r="E222" s="264" t="s">
        <v>1</v>
      </c>
      <c r="F222" s="265" t="s">
        <v>3208</v>
      </c>
      <c r="G222" s="263"/>
      <c r="H222" s="266">
        <v>13.49</v>
      </c>
      <c r="I222" s="267"/>
      <c r="J222" s="263"/>
      <c r="K222" s="263"/>
      <c r="L222" s="268"/>
      <c r="M222" s="269"/>
      <c r="N222" s="270"/>
      <c r="O222" s="270"/>
      <c r="P222" s="270"/>
      <c r="Q222" s="270"/>
      <c r="R222" s="270"/>
      <c r="S222" s="270"/>
      <c r="T222" s="271"/>
      <c r="U222" s="13"/>
      <c r="V222" s="13"/>
      <c r="W222" s="13"/>
      <c r="X222" s="13"/>
      <c r="Y222" s="13"/>
      <c r="Z222" s="13"/>
      <c r="AA222" s="13"/>
      <c r="AB222" s="13"/>
      <c r="AC222" s="13"/>
      <c r="AD222" s="13"/>
      <c r="AE222" s="13"/>
      <c r="AT222" s="272" t="s">
        <v>263</v>
      </c>
      <c r="AU222" s="272" t="s">
        <v>91</v>
      </c>
      <c r="AV222" s="13" t="s">
        <v>91</v>
      </c>
      <c r="AW222" s="13" t="s">
        <v>36</v>
      </c>
      <c r="AX222" s="13" t="s">
        <v>82</v>
      </c>
      <c r="AY222" s="272" t="s">
        <v>250</v>
      </c>
    </row>
    <row r="223" s="13" customFormat="1">
      <c r="A223" s="13"/>
      <c r="B223" s="262"/>
      <c r="C223" s="263"/>
      <c r="D223" s="258" t="s">
        <v>263</v>
      </c>
      <c r="E223" s="264" t="s">
        <v>1</v>
      </c>
      <c r="F223" s="265" t="s">
        <v>3209</v>
      </c>
      <c r="G223" s="263"/>
      <c r="H223" s="266">
        <v>12.696</v>
      </c>
      <c r="I223" s="267"/>
      <c r="J223" s="263"/>
      <c r="K223" s="263"/>
      <c r="L223" s="268"/>
      <c r="M223" s="269"/>
      <c r="N223" s="270"/>
      <c r="O223" s="270"/>
      <c r="P223" s="270"/>
      <c r="Q223" s="270"/>
      <c r="R223" s="270"/>
      <c r="S223" s="270"/>
      <c r="T223" s="271"/>
      <c r="U223" s="13"/>
      <c r="V223" s="13"/>
      <c r="W223" s="13"/>
      <c r="X223" s="13"/>
      <c r="Y223" s="13"/>
      <c r="Z223" s="13"/>
      <c r="AA223" s="13"/>
      <c r="AB223" s="13"/>
      <c r="AC223" s="13"/>
      <c r="AD223" s="13"/>
      <c r="AE223" s="13"/>
      <c r="AT223" s="272" t="s">
        <v>263</v>
      </c>
      <c r="AU223" s="272" t="s">
        <v>91</v>
      </c>
      <c r="AV223" s="13" t="s">
        <v>91</v>
      </c>
      <c r="AW223" s="13" t="s">
        <v>36</v>
      </c>
      <c r="AX223" s="13" t="s">
        <v>82</v>
      </c>
      <c r="AY223" s="272" t="s">
        <v>250</v>
      </c>
    </row>
    <row r="224" s="13" customFormat="1">
      <c r="A224" s="13"/>
      <c r="B224" s="262"/>
      <c r="C224" s="263"/>
      <c r="D224" s="258" t="s">
        <v>263</v>
      </c>
      <c r="E224" s="264" t="s">
        <v>1</v>
      </c>
      <c r="F224" s="265" t="s">
        <v>3210</v>
      </c>
      <c r="G224" s="263"/>
      <c r="H224" s="266">
        <v>11.903000000000001</v>
      </c>
      <c r="I224" s="267"/>
      <c r="J224" s="263"/>
      <c r="K224" s="263"/>
      <c r="L224" s="268"/>
      <c r="M224" s="269"/>
      <c r="N224" s="270"/>
      <c r="O224" s="270"/>
      <c r="P224" s="270"/>
      <c r="Q224" s="270"/>
      <c r="R224" s="270"/>
      <c r="S224" s="270"/>
      <c r="T224" s="271"/>
      <c r="U224" s="13"/>
      <c r="V224" s="13"/>
      <c r="W224" s="13"/>
      <c r="X224" s="13"/>
      <c r="Y224" s="13"/>
      <c r="Z224" s="13"/>
      <c r="AA224" s="13"/>
      <c r="AB224" s="13"/>
      <c r="AC224" s="13"/>
      <c r="AD224" s="13"/>
      <c r="AE224" s="13"/>
      <c r="AT224" s="272" t="s">
        <v>263</v>
      </c>
      <c r="AU224" s="272" t="s">
        <v>91</v>
      </c>
      <c r="AV224" s="13" t="s">
        <v>91</v>
      </c>
      <c r="AW224" s="13" t="s">
        <v>36</v>
      </c>
      <c r="AX224" s="13" t="s">
        <v>82</v>
      </c>
      <c r="AY224" s="272" t="s">
        <v>250</v>
      </c>
    </row>
    <row r="225" s="13" customFormat="1">
      <c r="A225" s="13"/>
      <c r="B225" s="262"/>
      <c r="C225" s="263"/>
      <c r="D225" s="258" t="s">
        <v>263</v>
      </c>
      <c r="E225" s="264" t="s">
        <v>1</v>
      </c>
      <c r="F225" s="265" t="s">
        <v>3211</v>
      </c>
      <c r="G225" s="263"/>
      <c r="H225" s="266">
        <v>11.003</v>
      </c>
      <c r="I225" s="267"/>
      <c r="J225" s="263"/>
      <c r="K225" s="263"/>
      <c r="L225" s="268"/>
      <c r="M225" s="269"/>
      <c r="N225" s="270"/>
      <c r="O225" s="270"/>
      <c r="P225" s="270"/>
      <c r="Q225" s="270"/>
      <c r="R225" s="270"/>
      <c r="S225" s="270"/>
      <c r="T225" s="271"/>
      <c r="U225" s="13"/>
      <c r="V225" s="13"/>
      <c r="W225" s="13"/>
      <c r="X225" s="13"/>
      <c r="Y225" s="13"/>
      <c r="Z225" s="13"/>
      <c r="AA225" s="13"/>
      <c r="AB225" s="13"/>
      <c r="AC225" s="13"/>
      <c r="AD225" s="13"/>
      <c r="AE225" s="13"/>
      <c r="AT225" s="272" t="s">
        <v>263</v>
      </c>
      <c r="AU225" s="272" t="s">
        <v>91</v>
      </c>
      <c r="AV225" s="13" t="s">
        <v>91</v>
      </c>
      <c r="AW225" s="13" t="s">
        <v>36</v>
      </c>
      <c r="AX225" s="13" t="s">
        <v>82</v>
      </c>
      <c r="AY225" s="272" t="s">
        <v>250</v>
      </c>
    </row>
    <row r="226" s="13" customFormat="1">
      <c r="A226" s="13"/>
      <c r="B226" s="262"/>
      <c r="C226" s="263"/>
      <c r="D226" s="258" t="s">
        <v>263</v>
      </c>
      <c r="E226" s="264" t="s">
        <v>1</v>
      </c>
      <c r="F226" s="265" t="s">
        <v>3212</v>
      </c>
      <c r="G226" s="263"/>
      <c r="H226" s="266">
        <v>1.375</v>
      </c>
      <c r="I226" s="267"/>
      <c r="J226" s="263"/>
      <c r="K226" s="263"/>
      <c r="L226" s="268"/>
      <c r="M226" s="269"/>
      <c r="N226" s="270"/>
      <c r="O226" s="270"/>
      <c r="P226" s="270"/>
      <c r="Q226" s="270"/>
      <c r="R226" s="270"/>
      <c r="S226" s="270"/>
      <c r="T226" s="271"/>
      <c r="U226" s="13"/>
      <c r="V226" s="13"/>
      <c r="W226" s="13"/>
      <c r="X226" s="13"/>
      <c r="Y226" s="13"/>
      <c r="Z226" s="13"/>
      <c r="AA226" s="13"/>
      <c r="AB226" s="13"/>
      <c r="AC226" s="13"/>
      <c r="AD226" s="13"/>
      <c r="AE226" s="13"/>
      <c r="AT226" s="272" t="s">
        <v>263</v>
      </c>
      <c r="AU226" s="272" t="s">
        <v>91</v>
      </c>
      <c r="AV226" s="13" t="s">
        <v>91</v>
      </c>
      <c r="AW226" s="13" t="s">
        <v>36</v>
      </c>
      <c r="AX226" s="13" t="s">
        <v>82</v>
      </c>
      <c r="AY226" s="272" t="s">
        <v>250</v>
      </c>
    </row>
    <row r="227" s="13" customFormat="1">
      <c r="A227" s="13"/>
      <c r="B227" s="262"/>
      <c r="C227" s="263"/>
      <c r="D227" s="258" t="s">
        <v>263</v>
      </c>
      <c r="E227" s="264" t="s">
        <v>1</v>
      </c>
      <c r="F227" s="265" t="s">
        <v>2194</v>
      </c>
      <c r="G227" s="263"/>
      <c r="H227" s="266">
        <v>-15</v>
      </c>
      <c r="I227" s="267"/>
      <c r="J227" s="263"/>
      <c r="K227" s="263"/>
      <c r="L227" s="268"/>
      <c r="M227" s="269"/>
      <c r="N227" s="270"/>
      <c r="O227" s="270"/>
      <c r="P227" s="270"/>
      <c r="Q227" s="270"/>
      <c r="R227" s="270"/>
      <c r="S227" s="270"/>
      <c r="T227" s="271"/>
      <c r="U227" s="13"/>
      <c r="V227" s="13"/>
      <c r="W227" s="13"/>
      <c r="X227" s="13"/>
      <c r="Y227" s="13"/>
      <c r="Z227" s="13"/>
      <c r="AA227" s="13"/>
      <c r="AB227" s="13"/>
      <c r="AC227" s="13"/>
      <c r="AD227" s="13"/>
      <c r="AE227" s="13"/>
      <c r="AT227" s="272" t="s">
        <v>263</v>
      </c>
      <c r="AU227" s="272" t="s">
        <v>91</v>
      </c>
      <c r="AV227" s="13" t="s">
        <v>91</v>
      </c>
      <c r="AW227" s="13" t="s">
        <v>36</v>
      </c>
      <c r="AX227" s="13" t="s">
        <v>82</v>
      </c>
      <c r="AY227" s="272" t="s">
        <v>250</v>
      </c>
    </row>
    <row r="228" s="14" customFormat="1">
      <c r="A228" s="14"/>
      <c r="B228" s="273"/>
      <c r="C228" s="274"/>
      <c r="D228" s="258" t="s">
        <v>263</v>
      </c>
      <c r="E228" s="275" t="s">
        <v>2033</v>
      </c>
      <c r="F228" s="276" t="s">
        <v>265</v>
      </c>
      <c r="G228" s="274"/>
      <c r="H228" s="277">
        <v>162.63999999999999</v>
      </c>
      <c r="I228" s="278"/>
      <c r="J228" s="274"/>
      <c r="K228" s="274"/>
      <c r="L228" s="279"/>
      <c r="M228" s="280"/>
      <c r="N228" s="281"/>
      <c r="O228" s="281"/>
      <c r="P228" s="281"/>
      <c r="Q228" s="281"/>
      <c r="R228" s="281"/>
      <c r="S228" s="281"/>
      <c r="T228" s="282"/>
      <c r="U228" s="14"/>
      <c r="V228" s="14"/>
      <c r="W228" s="14"/>
      <c r="X228" s="14"/>
      <c r="Y228" s="14"/>
      <c r="Z228" s="14"/>
      <c r="AA228" s="14"/>
      <c r="AB228" s="14"/>
      <c r="AC228" s="14"/>
      <c r="AD228" s="14"/>
      <c r="AE228" s="14"/>
      <c r="AT228" s="283" t="s">
        <v>263</v>
      </c>
      <c r="AU228" s="283" t="s">
        <v>91</v>
      </c>
      <c r="AV228" s="14" t="s">
        <v>256</v>
      </c>
      <c r="AW228" s="14" t="s">
        <v>36</v>
      </c>
      <c r="AX228" s="14" t="s">
        <v>82</v>
      </c>
      <c r="AY228" s="283" t="s">
        <v>250</v>
      </c>
    </row>
    <row r="229" s="13" customFormat="1">
      <c r="A229" s="13"/>
      <c r="B229" s="262"/>
      <c r="C229" s="263"/>
      <c r="D229" s="258" t="s">
        <v>263</v>
      </c>
      <c r="E229" s="264" t="s">
        <v>2036</v>
      </c>
      <c r="F229" s="265" t="s">
        <v>2202</v>
      </c>
      <c r="G229" s="263"/>
      <c r="H229" s="266">
        <v>29.274999999999999</v>
      </c>
      <c r="I229" s="267"/>
      <c r="J229" s="263"/>
      <c r="K229" s="263"/>
      <c r="L229" s="268"/>
      <c r="M229" s="269"/>
      <c r="N229" s="270"/>
      <c r="O229" s="270"/>
      <c r="P229" s="270"/>
      <c r="Q229" s="270"/>
      <c r="R229" s="270"/>
      <c r="S229" s="270"/>
      <c r="T229" s="271"/>
      <c r="U229" s="13"/>
      <c r="V229" s="13"/>
      <c r="W229" s="13"/>
      <c r="X229" s="13"/>
      <c r="Y229" s="13"/>
      <c r="Z229" s="13"/>
      <c r="AA229" s="13"/>
      <c r="AB229" s="13"/>
      <c r="AC229" s="13"/>
      <c r="AD229" s="13"/>
      <c r="AE229" s="13"/>
      <c r="AT229" s="272" t="s">
        <v>263</v>
      </c>
      <c r="AU229" s="272" t="s">
        <v>91</v>
      </c>
      <c r="AV229" s="13" t="s">
        <v>91</v>
      </c>
      <c r="AW229" s="13" t="s">
        <v>36</v>
      </c>
      <c r="AX229" s="13" t="s">
        <v>82</v>
      </c>
      <c r="AY229" s="272" t="s">
        <v>250</v>
      </c>
    </row>
    <row r="230" s="13" customFormat="1">
      <c r="A230" s="13"/>
      <c r="B230" s="262"/>
      <c r="C230" s="263"/>
      <c r="D230" s="258" t="s">
        <v>263</v>
      </c>
      <c r="E230" s="264" t="s">
        <v>2039</v>
      </c>
      <c r="F230" s="265" t="s">
        <v>2203</v>
      </c>
      <c r="G230" s="263"/>
      <c r="H230" s="266">
        <v>19.516999999999999</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263</v>
      </c>
      <c r="AU230" s="272" t="s">
        <v>91</v>
      </c>
      <c r="AV230" s="13" t="s">
        <v>91</v>
      </c>
      <c r="AW230" s="13" t="s">
        <v>36</v>
      </c>
      <c r="AX230" s="13" t="s">
        <v>82</v>
      </c>
      <c r="AY230" s="272" t="s">
        <v>250</v>
      </c>
    </row>
    <row r="231" s="13" customFormat="1">
      <c r="A231" s="13"/>
      <c r="B231" s="262"/>
      <c r="C231" s="263"/>
      <c r="D231" s="258" t="s">
        <v>263</v>
      </c>
      <c r="E231" s="264" t="s">
        <v>2042</v>
      </c>
      <c r="F231" s="265" t="s">
        <v>2204</v>
      </c>
      <c r="G231" s="263"/>
      <c r="H231" s="266">
        <v>68.308999999999998</v>
      </c>
      <c r="I231" s="267"/>
      <c r="J231" s="263"/>
      <c r="K231" s="263"/>
      <c r="L231" s="268"/>
      <c r="M231" s="269"/>
      <c r="N231" s="270"/>
      <c r="O231" s="270"/>
      <c r="P231" s="270"/>
      <c r="Q231" s="270"/>
      <c r="R231" s="270"/>
      <c r="S231" s="270"/>
      <c r="T231" s="271"/>
      <c r="U231" s="13"/>
      <c r="V231" s="13"/>
      <c r="W231" s="13"/>
      <c r="X231" s="13"/>
      <c r="Y231" s="13"/>
      <c r="Z231" s="13"/>
      <c r="AA231" s="13"/>
      <c r="AB231" s="13"/>
      <c r="AC231" s="13"/>
      <c r="AD231" s="13"/>
      <c r="AE231" s="13"/>
      <c r="AT231" s="272" t="s">
        <v>263</v>
      </c>
      <c r="AU231" s="272" t="s">
        <v>91</v>
      </c>
      <c r="AV231" s="13" t="s">
        <v>91</v>
      </c>
      <c r="AW231" s="13" t="s">
        <v>36</v>
      </c>
      <c r="AX231" s="13" t="s">
        <v>82</v>
      </c>
      <c r="AY231" s="272" t="s">
        <v>250</v>
      </c>
    </row>
    <row r="232" s="13" customFormat="1">
      <c r="A232" s="13"/>
      <c r="B232" s="262"/>
      <c r="C232" s="263"/>
      <c r="D232" s="258" t="s">
        <v>263</v>
      </c>
      <c r="E232" s="264" t="s">
        <v>2045</v>
      </c>
      <c r="F232" s="265" t="s">
        <v>2205</v>
      </c>
      <c r="G232" s="263"/>
      <c r="H232" s="266">
        <v>45.539000000000001</v>
      </c>
      <c r="I232" s="267"/>
      <c r="J232" s="263"/>
      <c r="K232" s="263"/>
      <c r="L232" s="268"/>
      <c r="M232" s="269"/>
      <c r="N232" s="270"/>
      <c r="O232" s="270"/>
      <c r="P232" s="270"/>
      <c r="Q232" s="270"/>
      <c r="R232" s="270"/>
      <c r="S232" s="270"/>
      <c r="T232" s="271"/>
      <c r="U232" s="13"/>
      <c r="V232" s="13"/>
      <c r="W232" s="13"/>
      <c r="X232" s="13"/>
      <c r="Y232" s="13"/>
      <c r="Z232" s="13"/>
      <c r="AA232" s="13"/>
      <c r="AB232" s="13"/>
      <c r="AC232" s="13"/>
      <c r="AD232" s="13"/>
      <c r="AE232" s="13"/>
      <c r="AT232" s="272" t="s">
        <v>263</v>
      </c>
      <c r="AU232" s="272" t="s">
        <v>91</v>
      </c>
      <c r="AV232" s="13" t="s">
        <v>91</v>
      </c>
      <c r="AW232" s="13" t="s">
        <v>36</v>
      </c>
      <c r="AX232" s="13" t="s">
        <v>82</v>
      </c>
      <c r="AY232" s="272" t="s">
        <v>250</v>
      </c>
    </row>
    <row r="233" s="14" customFormat="1">
      <c r="A233" s="14"/>
      <c r="B233" s="273"/>
      <c r="C233" s="274"/>
      <c r="D233" s="258" t="s">
        <v>263</v>
      </c>
      <c r="E233" s="275" t="s">
        <v>1</v>
      </c>
      <c r="F233" s="276" t="s">
        <v>265</v>
      </c>
      <c r="G233" s="274"/>
      <c r="H233" s="277">
        <v>162.63999999999999</v>
      </c>
      <c r="I233" s="278"/>
      <c r="J233" s="274"/>
      <c r="K233" s="274"/>
      <c r="L233" s="279"/>
      <c r="M233" s="280"/>
      <c r="N233" s="281"/>
      <c r="O233" s="281"/>
      <c r="P233" s="281"/>
      <c r="Q233" s="281"/>
      <c r="R233" s="281"/>
      <c r="S233" s="281"/>
      <c r="T233" s="282"/>
      <c r="U233" s="14"/>
      <c r="V233" s="14"/>
      <c r="W233" s="14"/>
      <c r="X233" s="14"/>
      <c r="Y233" s="14"/>
      <c r="Z233" s="14"/>
      <c r="AA233" s="14"/>
      <c r="AB233" s="14"/>
      <c r="AC233" s="14"/>
      <c r="AD233" s="14"/>
      <c r="AE233" s="14"/>
      <c r="AT233" s="283" t="s">
        <v>263</v>
      </c>
      <c r="AU233" s="283" t="s">
        <v>91</v>
      </c>
      <c r="AV233" s="14" t="s">
        <v>256</v>
      </c>
      <c r="AW233" s="14" t="s">
        <v>36</v>
      </c>
      <c r="AX233" s="14" t="s">
        <v>82</v>
      </c>
      <c r="AY233" s="283" t="s">
        <v>250</v>
      </c>
    </row>
    <row r="234" s="13" customFormat="1">
      <c r="A234" s="13"/>
      <c r="B234" s="262"/>
      <c r="C234" s="263"/>
      <c r="D234" s="258" t="s">
        <v>263</v>
      </c>
      <c r="E234" s="264" t="s">
        <v>1</v>
      </c>
      <c r="F234" s="265" t="s">
        <v>2787</v>
      </c>
      <c r="G234" s="263"/>
      <c r="H234" s="266">
        <v>149.066</v>
      </c>
      <c r="I234" s="267"/>
      <c r="J234" s="263"/>
      <c r="K234" s="263"/>
      <c r="L234" s="268"/>
      <c r="M234" s="269"/>
      <c r="N234" s="270"/>
      <c r="O234" s="270"/>
      <c r="P234" s="270"/>
      <c r="Q234" s="270"/>
      <c r="R234" s="270"/>
      <c r="S234" s="270"/>
      <c r="T234" s="271"/>
      <c r="U234" s="13"/>
      <c r="V234" s="13"/>
      <c r="W234" s="13"/>
      <c r="X234" s="13"/>
      <c r="Y234" s="13"/>
      <c r="Z234" s="13"/>
      <c r="AA234" s="13"/>
      <c r="AB234" s="13"/>
      <c r="AC234" s="13"/>
      <c r="AD234" s="13"/>
      <c r="AE234" s="13"/>
      <c r="AT234" s="272" t="s">
        <v>263</v>
      </c>
      <c r="AU234" s="272" t="s">
        <v>91</v>
      </c>
      <c r="AV234" s="13" t="s">
        <v>91</v>
      </c>
      <c r="AW234" s="13" t="s">
        <v>36</v>
      </c>
      <c r="AX234" s="13" t="s">
        <v>82</v>
      </c>
      <c r="AY234" s="272" t="s">
        <v>250</v>
      </c>
    </row>
    <row r="235" s="14" customFormat="1">
      <c r="A235" s="14"/>
      <c r="B235" s="273"/>
      <c r="C235" s="274"/>
      <c r="D235" s="258" t="s">
        <v>263</v>
      </c>
      <c r="E235" s="275" t="s">
        <v>1</v>
      </c>
      <c r="F235" s="276" t="s">
        <v>265</v>
      </c>
      <c r="G235" s="274"/>
      <c r="H235" s="277">
        <v>149.066</v>
      </c>
      <c r="I235" s="278"/>
      <c r="J235" s="274"/>
      <c r="K235" s="274"/>
      <c r="L235" s="279"/>
      <c r="M235" s="280"/>
      <c r="N235" s="281"/>
      <c r="O235" s="281"/>
      <c r="P235" s="281"/>
      <c r="Q235" s="281"/>
      <c r="R235" s="281"/>
      <c r="S235" s="281"/>
      <c r="T235" s="282"/>
      <c r="U235" s="14"/>
      <c r="V235" s="14"/>
      <c r="W235" s="14"/>
      <c r="X235" s="14"/>
      <c r="Y235" s="14"/>
      <c r="Z235" s="14"/>
      <c r="AA235" s="14"/>
      <c r="AB235" s="14"/>
      <c r="AC235" s="14"/>
      <c r="AD235" s="14"/>
      <c r="AE235" s="14"/>
      <c r="AT235" s="283" t="s">
        <v>263</v>
      </c>
      <c r="AU235" s="283" t="s">
        <v>91</v>
      </c>
      <c r="AV235" s="14" t="s">
        <v>256</v>
      </c>
      <c r="AW235" s="14" t="s">
        <v>36</v>
      </c>
      <c r="AX235" s="14" t="s">
        <v>14</v>
      </c>
      <c r="AY235" s="283" t="s">
        <v>250</v>
      </c>
    </row>
    <row r="236" s="2" customFormat="1" ht="44.25" customHeight="1">
      <c r="A236" s="38"/>
      <c r="B236" s="39"/>
      <c r="C236" s="245" t="s">
        <v>8</v>
      </c>
      <c r="D236" s="245" t="s">
        <v>252</v>
      </c>
      <c r="E236" s="246" t="s">
        <v>2223</v>
      </c>
      <c r="F236" s="247" t="s">
        <v>2224</v>
      </c>
      <c r="G236" s="248" t="s">
        <v>208</v>
      </c>
      <c r="H236" s="249">
        <v>15</v>
      </c>
      <c r="I236" s="250"/>
      <c r="J236" s="251">
        <f>ROUND(I236*H236,2)</f>
        <v>0</v>
      </c>
      <c r="K236" s="247" t="s">
        <v>255</v>
      </c>
      <c r="L236" s="44"/>
      <c r="M236" s="252" t="s">
        <v>1</v>
      </c>
      <c r="N236" s="253" t="s">
        <v>47</v>
      </c>
      <c r="O236" s="91"/>
      <c r="P236" s="254">
        <f>O236*H236</f>
        <v>0</v>
      </c>
      <c r="Q236" s="254">
        <v>0</v>
      </c>
      <c r="R236" s="254">
        <f>Q236*H236</f>
        <v>0</v>
      </c>
      <c r="S236" s="254">
        <v>0</v>
      </c>
      <c r="T236" s="255">
        <f>S236*H236</f>
        <v>0</v>
      </c>
      <c r="U236" s="38"/>
      <c r="V236" s="38"/>
      <c r="W236" s="38"/>
      <c r="X236" s="38"/>
      <c r="Y236" s="38"/>
      <c r="Z236" s="38"/>
      <c r="AA236" s="38"/>
      <c r="AB236" s="38"/>
      <c r="AC236" s="38"/>
      <c r="AD236" s="38"/>
      <c r="AE236" s="38"/>
      <c r="AR236" s="256" t="s">
        <v>256</v>
      </c>
      <c r="AT236" s="256" t="s">
        <v>252</v>
      </c>
      <c r="AU236" s="256" t="s">
        <v>91</v>
      </c>
      <c r="AY236" s="17" t="s">
        <v>250</v>
      </c>
      <c r="BE236" s="257">
        <f>IF(N236="základní",J236,0)</f>
        <v>0</v>
      </c>
      <c r="BF236" s="257">
        <f>IF(N236="snížená",J236,0)</f>
        <v>0</v>
      </c>
      <c r="BG236" s="257">
        <f>IF(N236="zákl. přenesená",J236,0)</f>
        <v>0</v>
      </c>
      <c r="BH236" s="257">
        <f>IF(N236="sníž. přenesená",J236,0)</f>
        <v>0</v>
      </c>
      <c r="BI236" s="257">
        <f>IF(N236="nulová",J236,0)</f>
        <v>0</v>
      </c>
      <c r="BJ236" s="17" t="s">
        <v>14</v>
      </c>
      <c r="BK236" s="257">
        <f>ROUND(I236*H236,2)</f>
        <v>0</v>
      </c>
      <c r="BL236" s="17" t="s">
        <v>256</v>
      </c>
      <c r="BM236" s="256" t="s">
        <v>3213</v>
      </c>
    </row>
    <row r="237" s="2" customFormat="1">
      <c r="A237" s="38"/>
      <c r="B237" s="39"/>
      <c r="C237" s="40"/>
      <c r="D237" s="258" t="s">
        <v>261</v>
      </c>
      <c r="E237" s="40"/>
      <c r="F237" s="259" t="s">
        <v>2226</v>
      </c>
      <c r="G237" s="40"/>
      <c r="H237" s="40"/>
      <c r="I237" s="156"/>
      <c r="J237" s="40"/>
      <c r="K237" s="40"/>
      <c r="L237" s="44"/>
      <c r="M237" s="260"/>
      <c r="N237" s="261"/>
      <c r="O237" s="91"/>
      <c r="P237" s="91"/>
      <c r="Q237" s="91"/>
      <c r="R237" s="91"/>
      <c r="S237" s="91"/>
      <c r="T237" s="92"/>
      <c r="U237" s="38"/>
      <c r="V237" s="38"/>
      <c r="W237" s="38"/>
      <c r="X237" s="38"/>
      <c r="Y237" s="38"/>
      <c r="Z237" s="38"/>
      <c r="AA237" s="38"/>
      <c r="AB237" s="38"/>
      <c r="AC237" s="38"/>
      <c r="AD237" s="38"/>
      <c r="AE237" s="38"/>
      <c r="AT237" s="17" t="s">
        <v>261</v>
      </c>
      <c r="AU237" s="17" t="s">
        <v>91</v>
      </c>
    </row>
    <row r="238" s="13" customFormat="1">
      <c r="A238" s="13"/>
      <c r="B238" s="262"/>
      <c r="C238" s="263"/>
      <c r="D238" s="258" t="s">
        <v>263</v>
      </c>
      <c r="E238" s="264" t="s">
        <v>1</v>
      </c>
      <c r="F238" s="265" t="s">
        <v>2789</v>
      </c>
      <c r="G238" s="263"/>
      <c r="H238" s="266">
        <v>15</v>
      </c>
      <c r="I238" s="267"/>
      <c r="J238" s="263"/>
      <c r="K238" s="263"/>
      <c r="L238" s="268"/>
      <c r="M238" s="269"/>
      <c r="N238" s="270"/>
      <c r="O238" s="270"/>
      <c r="P238" s="270"/>
      <c r="Q238" s="270"/>
      <c r="R238" s="270"/>
      <c r="S238" s="270"/>
      <c r="T238" s="271"/>
      <c r="U238" s="13"/>
      <c r="V238" s="13"/>
      <c r="W238" s="13"/>
      <c r="X238" s="13"/>
      <c r="Y238" s="13"/>
      <c r="Z238" s="13"/>
      <c r="AA238" s="13"/>
      <c r="AB238" s="13"/>
      <c r="AC238" s="13"/>
      <c r="AD238" s="13"/>
      <c r="AE238" s="13"/>
      <c r="AT238" s="272" t="s">
        <v>263</v>
      </c>
      <c r="AU238" s="272" t="s">
        <v>91</v>
      </c>
      <c r="AV238" s="13" t="s">
        <v>91</v>
      </c>
      <c r="AW238" s="13" t="s">
        <v>36</v>
      </c>
      <c r="AX238" s="13" t="s">
        <v>82</v>
      </c>
      <c r="AY238" s="272" t="s">
        <v>250</v>
      </c>
    </row>
    <row r="239" s="14" customFormat="1">
      <c r="A239" s="14"/>
      <c r="B239" s="273"/>
      <c r="C239" s="274"/>
      <c r="D239" s="258" t="s">
        <v>263</v>
      </c>
      <c r="E239" s="275" t="s">
        <v>2028</v>
      </c>
      <c r="F239" s="276" t="s">
        <v>265</v>
      </c>
      <c r="G239" s="274"/>
      <c r="H239" s="277">
        <v>15</v>
      </c>
      <c r="I239" s="278"/>
      <c r="J239" s="274"/>
      <c r="K239" s="274"/>
      <c r="L239" s="279"/>
      <c r="M239" s="280"/>
      <c r="N239" s="281"/>
      <c r="O239" s="281"/>
      <c r="P239" s="281"/>
      <c r="Q239" s="281"/>
      <c r="R239" s="281"/>
      <c r="S239" s="281"/>
      <c r="T239" s="282"/>
      <c r="U239" s="14"/>
      <c r="V239" s="14"/>
      <c r="W239" s="14"/>
      <c r="X239" s="14"/>
      <c r="Y239" s="14"/>
      <c r="Z239" s="14"/>
      <c r="AA239" s="14"/>
      <c r="AB239" s="14"/>
      <c r="AC239" s="14"/>
      <c r="AD239" s="14"/>
      <c r="AE239" s="14"/>
      <c r="AT239" s="283" t="s">
        <v>263</v>
      </c>
      <c r="AU239" s="283" t="s">
        <v>91</v>
      </c>
      <c r="AV239" s="14" t="s">
        <v>256</v>
      </c>
      <c r="AW239" s="14" t="s">
        <v>36</v>
      </c>
      <c r="AX239" s="14" t="s">
        <v>14</v>
      </c>
      <c r="AY239" s="283" t="s">
        <v>250</v>
      </c>
    </row>
    <row r="240" s="2" customFormat="1" ht="33" customHeight="1">
      <c r="A240" s="38"/>
      <c r="B240" s="39"/>
      <c r="C240" s="245" t="s">
        <v>317</v>
      </c>
      <c r="D240" s="245" t="s">
        <v>252</v>
      </c>
      <c r="E240" s="246" t="s">
        <v>2228</v>
      </c>
      <c r="F240" s="247" t="s">
        <v>2229</v>
      </c>
      <c r="G240" s="248" t="s">
        <v>168</v>
      </c>
      <c r="H240" s="249">
        <v>518.11599999999999</v>
      </c>
      <c r="I240" s="250"/>
      <c r="J240" s="251">
        <f>ROUND(I240*H240,2)</f>
        <v>0</v>
      </c>
      <c r="K240" s="247" t="s">
        <v>255</v>
      </c>
      <c r="L240" s="44"/>
      <c r="M240" s="252" t="s">
        <v>1</v>
      </c>
      <c r="N240" s="253" t="s">
        <v>47</v>
      </c>
      <c r="O240" s="91"/>
      <c r="P240" s="254">
        <f>O240*H240</f>
        <v>0</v>
      </c>
      <c r="Q240" s="254">
        <v>0.00059000000000000003</v>
      </c>
      <c r="R240" s="254">
        <f>Q240*H240</f>
        <v>0.30568844000000001</v>
      </c>
      <c r="S240" s="254">
        <v>0</v>
      </c>
      <c r="T240" s="255">
        <f>S240*H240</f>
        <v>0</v>
      </c>
      <c r="U240" s="38"/>
      <c r="V240" s="38"/>
      <c r="W240" s="38"/>
      <c r="X240" s="38"/>
      <c r="Y240" s="38"/>
      <c r="Z240" s="38"/>
      <c r="AA240" s="38"/>
      <c r="AB240" s="38"/>
      <c r="AC240" s="38"/>
      <c r="AD240" s="38"/>
      <c r="AE240" s="38"/>
      <c r="AR240" s="256" t="s">
        <v>256</v>
      </c>
      <c r="AT240" s="256" t="s">
        <v>252</v>
      </c>
      <c r="AU240" s="256" t="s">
        <v>91</v>
      </c>
      <c r="AY240" s="17" t="s">
        <v>250</v>
      </c>
      <c r="BE240" s="257">
        <f>IF(N240="základní",J240,0)</f>
        <v>0</v>
      </c>
      <c r="BF240" s="257">
        <f>IF(N240="snížená",J240,0)</f>
        <v>0</v>
      </c>
      <c r="BG240" s="257">
        <f>IF(N240="zákl. přenesená",J240,0)</f>
        <v>0</v>
      </c>
      <c r="BH240" s="257">
        <f>IF(N240="sníž. přenesená",J240,0)</f>
        <v>0</v>
      </c>
      <c r="BI240" s="257">
        <f>IF(N240="nulová",J240,0)</f>
        <v>0</v>
      </c>
      <c r="BJ240" s="17" t="s">
        <v>14</v>
      </c>
      <c r="BK240" s="257">
        <f>ROUND(I240*H240,2)</f>
        <v>0</v>
      </c>
      <c r="BL240" s="17" t="s">
        <v>256</v>
      </c>
      <c r="BM240" s="256" t="s">
        <v>3214</v>
      </c>
    </row>
    <row r="241" s="2" customFormat="1">
      <c r="A241" s="38"/>
      <c r="B241" s="39"/>
      <c r="C241" s="40"/>
      <c r="D241" s="258" t="s">
        <v>261</v>
      </c>
      <c r="E241" s="40"/>
      <c r="F241" s="259" t="s">
        <v>2231</v>
      </c>
      <c r="G241" s="40"/>
      <c r="H241" s="40"/>
      <c r="I241" s="156"/>
      <c r="J241" s="40"/>
      <c r="K241" s="40"/>
      <c r="L241" s="44"/>
      <c r="M241" s="260"/>
      <c r="N241" s="261"/>
      <c r="O241" s="91"/>
      <c r="P241" s="91"/>
      <c r="Q241" s="91"/>
      <c r="R241" s="91"/>
      <c r="S241" s="91"/>
      <c r="T241" s="92"/>
      <c r="U241" s="38"/>
      <c r="V241" s="38"/>
      <c r="W241" s="38"/>
      <c r="X241" s="38"/>
      <c r="Y241" s="38"/>
      <c r="Z241" s="38"/>
      <c r="AA241" s="38"/>
      <c r="AB241" s="38"/>
      <c r="AC241" s="38"/>
      <c r="AD241" s="38"/>
      <c r="AE241" s="38"/>
      <c r="AT241" s="17" t="s">
        <v>261</v>
      </c>
      <c r="AU241" s="17" t="s">
        <v>91</v>
      </c>
    </row>
    <row r="242" s="15" customFormat="1">
      <c r="A242" s="15"/>
      <c r="B242" s="284"/>
      <c r="C242" s="285"/>
      <c r="D242" s="258" t="s">
        <v>263</v>
      </c>
      <c r="E242" s="286" t="s">
        <v>1</v>
      </c>
      <c r="F242" s="287" t="s">
        <v>2765</v>
      </c>
      <c r="G242" s="285"/>
      <c r="H242" s="286" t="s">
        <v>1</v>
      </c>
      <c r="I242" s="288"/>
      <c r="J242" s="285"/>
      <c r="K242" s="285"/>
      <c r="L242" s="289"/>
      <c r="M242" s="290"/>
      <c r="N242" s="291"/>
      <c r="O242" s="291"/>
      <c r="P242" s="291"/>
      <c r="Q242" s="291"/>
      <c r="R242" s="291"/>
      <c r="S242" s="291"/>
      <c r="T242" s="292"/>
      <c r="U242" s="15"/>
      <c r="V242" s="15"/>
      <c r="W242" s="15"/>
      <c r="X242" s="15"/>
      <c r="Y242" s="15"/>
      <c r="Z242" s="15"/>
      <c r="AA242" s="15"/>
      <c r="AB242" s="15"/>
      <c r="AC242" s="15"/>
      <c r="AD242" s="15"/>
      <c r="AE242" s="15"/>
      <c r="AT242" s="293" t="s">
        <v>263</v>
      </c>
      <c r="AU242" s="293" t="s">
        <v>91</v>
      </c>
      <c r="AV242" s="15" t="s">
        <v>14</v>
      </c>
      <c r="AW242" s="15" t="s">
        <v>36</v>
      </c>
      <c r="AX242" s="15" t="s">
        <v>82</v>
      </c>
      <c r="AY242" s="293" t="s">
        <v>250</v>
      </c>
    </row>
    <row r="243" s="13" customFormat="1">
      <c r="A243" s="13"/>
      <c r="B243" s="262"/>
      <c r="C243" s="263"/>
      <c r="D243" s="258" t="s">
        <v>263</v>
      </c>
      <c r="E243" s="264" t="s">
        <v>1</v>
      </c>
      <c r="F243" s="265" t="s">
        <v>3215</v>
      </c>
      <c r="G243" s="263"/>
      <c r="H243" s="266">
        <v>104.8</v>
      </c>
      <c r="I243" s="267"/>
      <c r="J243" s="263"/>
      <c r="K243" s="263"/>
      <c r="L243" s="268"/>
      <c r="M243" s="269"/>
      <c r="N243" s="270"/>
      <c r="O243" s="270"/>
      <c r="P243" s="270"/>
      <c r="Q243" s="270"/>
      <c r="R243" s="270"/>
      <c r="S243" s="270"/>
      <c r="T243" s="271"/>
      <c r="U243" s="13"/>
      <c r="V243" s="13"/>
      <c r="W243" s="13"/>
      <c r="X243" s="13"/>
      <c r="Y243" s="13"/>
      <c r="Z243" s="13"/>
      <c r="AA243" s="13"/>
      <c r="AB243" s="13"/>
      <c r="AC243" s="13"/>
      <c r="AD243" s="13"/>
      <c r="AE243" s="13"/>
      <c r="AT243" s="272" t="s">
        <v>263</v>
      </c>
      <c r="AU243" s="272" t="s">
        <v>91</v>
      </c>
      <c r="AV243" s="13" t="s">
        <v>91</v>
      </c>
      <c r="AW243" s="13" t="s">
        <v>36</v>
      </c>
      <c r="AX243" s="13" t="s">
        <v>82</v>
      </c>
      <c r="AY243" s="272" t="s">
        <v>250</v>
      </c>
    </row>
    <row r="244" s="13" customFormat="1">
      <c r="A244" s="13"/>
      <c r="B244" s="262"/>
      <c r="C244" s="263"/>
      <c r="D244" s="258" t="s">
        <v>263</v>
      </c>
      <c r="E244" s="264" t="s">
        <v>1</v>
      </c>
      <c r="F244" s="265" t="s">
        <v>3216</v>
      </c>
      <c r="G244" s="263"/>
      <c r="H244" s="266">
        <v>85.567999999999998</v>
      </c>
      <c r="I244" s="267"/>
      <c r="J244" s="263"/>
      <c r="K244" s="263"/>
      <c r="L244" s="268"/>
      <c r="M244" s="269"/>
      <c r="N244" s="270"/>
      <c r="O244" s="270"/>
      <c r="P244" s="270"/>
      <c r="Q244" s="270"/>
      <c r="R244" s="270"/>
      <c r="S244" s="270"/>
      <c r="T244" s="271"/>
      <c r="U244" s="13"/>
      <c r="V244" s="13"/>
      <c r="W244" s="13"/>
      <c r="X244" s="13"/>
      <c r="Y244" s="13"/>
      <c r="Z244" s="13"/>
      <c r="AA244" s="13"/>
      <c r="AB244" s="13"/>
      <c r="AC244" s="13"/>
      <c r="AD244" s="13"/>
      <c r="AE244" s="13"/>
      <c r="AT244" s="272" t="s">
        <v>263</v>
      </c>
      <c r="AU244" s="272" t="s">
        <v>91</v>
      </c>
      <c r="AV244" s="13" t="s">
        <v>91</v>
      </c>
      <c r="AW244" s="13" t="s">
        <v>36</v>
      </c>
      <c r="AX244" s="13" t="s">
        <v>82</v>
      </c>
      <c r="AY244" s="272" t="s">
        <v>250</v>
      </c>
    </row>
    <row r="245" s="13" customFormat="1">
      <c r="A245" s="13"/>
      <c r="B245" s="262"/>
      <c r="C245" s="263"/>
      <c r="D245" s="258" t="s">
        <v>263</v>
      </c>
      <c r="E245" s="264" t="s">
        <v>1</v>
      </c>
      <c r="F245" s="265" t="s">
        <v>3217</v>
      </c>
      <c r="G245" s="263"/>
      <c r="H245" s="266">
        <v>62.780000000000001</v>
      </c>
      <c r="I245" s="267"/>
      <c r="J245" s="263"/>
      <c r="K245" s="263"/>
      <c r="L245" s="268"/>
      <c r="M245" s="269"/>
      <c r="N245" s="270"/>
      <c r="O245" s="270"/>
      <c r="P245" s="270"/>
      <c r="Q245" s="270"/>
      <c r="R245" s="270"/>
      <c r="S245" s="270"/>
      <c r="T245" s="271"/>
      <c r="U245" s="13"/>
      <c r="V245" s="13"/>
      <c r="W245" s="13"/>
      <c r="X245" s="13"/>
      <c r="Y245" s="13"/>
      <c r="Z245" s="13"/>
      <c r="AA245" s="13"/>
      <c r="AB245" s="13"/>
      <c r="AC245" s="13"/>
      <c r="AD245" s="13"/>
      <c r="AE245" s="13"/>
      <c r="AT245" s="272" t="s">
        <v>263</v>
      </c>
      <c r="AU245" s="272" t="s">
        <v>91</v>
      </c>
      <c r="AV245" s="13" t="s">
        <v>91</v>
      </c>
      <c r="AW245" s="13" t="s">
        <v>36</v>
      </c>
      <c r="AX245" s="13" t="s">
        <v>82</v>
      </c>
      <c r="AY245" s="272" t="s">
        <v>250</v>
      </c>
    </row>
    <row r="246" s="13" customFormat="1">
      <c r="A246" s="13"/>
      <c r="B246" s="262"/>
      <c r="C246" s="263"/>
      <c r="D246" s="258" t="s">
        <v>263</v>
      </c>
      <c r="E246" s="264" t="s">
        <v>1</v>
      </c>
      <c r="F246" s="265" t="s">
        <v>3218</v>
      </c>
      <c r="G246" s="263"/>
      <c r="H246" s="266">
        <v>48.299999999999997</v>
      </c>
      <c r="I246" s="267"/>
      <c r="J246" s="263"/>
      <c r="K246" s="263"/>
      <c r="L246" s="268"/>
      <c r="M246" s="269"/>
      <c r="N246" s="270"/>
      <c r="O246" s="270"/>
      <c r="P246" s="270"/>
      <c r="Q246" s="270"/>
      <c r="R246" s="270"/>
      <c r="S246" s="270"/>
      <c r="T246" s="271"/>
      <c r="U246" s="13"/>
      <c r="V246" s="13"/>
      <c r="W246" s="13"/>
      <c r="X246" s="13"/>
      <c r="Y246" s="13"/>
      <c r="Z246" s="13"/>
      <c r="AA246" s="13"/>
      <c r="AB246" s="13"/>
      <c r="AC246" s="13"/>
      <c r="AD246" s="13"/>
      <c r="AE246" s="13"/>
      <c r="AT246" s="272" t="s">
        <v>263</v>
      </c>
      <c r="AU246" s="272" t="s">
        <v>91</v>
      </c>
      <c r="AV246" s="13" t="s">
        <v>91</v>
      </c>
      <c r="AW246" s="13" t="s">
        <v>36</v>
      </c>
      <c r="AX246" s="13" t="s">
        <v>82</v>
      </c>
      <c r="AY246" s="272" t="s">
        <v>250</v>
      </c>
    </row>
    <row r="247" s="13" customFormat="1">
      <c r="A247" s="13"/>
      <c r="B247" s="262"/>
      <c r="C247" s="263"/>
      <c r="D247" s="258" t="s">
        <v>263</v>
      </c>
      <c r="E247" s="264" t="s">
        <v>1</v>
      </c>
      <c r="F247" s="265" t="s">
        <v>3219</v>
      </c>
      <c r="G247" s="263"/>
      <c r="H247" s="266">
        <v>45.780000000000001</v>
      </c>
      <c r="I247" s="267"/>
      <c r="J247" s="263"/>
      <c r="K247" s="263"/>
      <c r="L247" s="268"/>
      <c r="M247" s="269"/>
      <c r="N247" s="270"/>
      <c r="O247" s="270"/>
      <c r="P247" s="270"/>
      <c r="Q247" s="270"/>
      <c r="R247" s="270"/>
      <c r="S247" s="270"/>
      <c r="T247" s="271"/>
      <c r="U247" s="13"/>
      <c r="V247" s="13"/>
      <c r="W247" s="13"/>
      <c r="X247" s="13"/>
      <c r="Y247" s="13"/>
      <c r="Z247" s="13"/>
      <c r="AA247" s="13"/>
      <c r="AB247" s="13"/>
      <c r="AC247" s="13"/>
      <c r="AD247" s="13"/>
      <c r="AE247" s="13"/>
      <c r="AT247" s="272" t="s">
        <v>263</v>
      </c>
      <c r="AU247" s="272" t="s">
        <v>91</v>
      </c>
      <c r="AV247" s="13" t="s">
        <v>91</v>
      </c>
      <c r="AW247" s="13" t="s">
        <v>36</v>
      </c>
      <c r="AX247" s="13" t="s">
        <v>82</v>
      </c>
      <c r="AY247" s="272" t="s">
        <v>250</v>
      </c>
    </row>
    <row r="248" s="13" customFormat="1">
      <c r="A248" s="13"/>
      <c r="B248" s="262"/>
      <c r="C248" s="263"/>
      <c r="D248" s="258" t="s">
        <v>263</v>
      </c>
      <c r="E248" s="264" t="s">
        <v>1</v>
      </c>
      <c r="F248" s="265" t="s">
        <v>3220</v>
      </c>
      <c r="G248" s="263"/>
      <c r="H248" s="266">
        <v>34.159999999999997</v>
      </c>
      <c r="I248" s="267"/>
      <c r="J248" s="263"/>
      <c r="K248" s="263"/>
      <c r="L248" s="268"/>
      <c r="M248" s="269"/>
      <c r="N248" s="270"/>
      <c r="O248" s="270"/>
      <c r="P248" s="270"/>
      <c r="Q248" s="270"/>
      <c r="R248" s="270"/>
      <c r="S248" s="270"/>
      <c r="T248" s="271"/>
      <c r="U248" s="13"/>
      <c r="V248" s="13"/>
      <c r="W248" s="13"/>
      <c r="X248" s="13"/>
      <c r="Y248" s="13"/>
      <c r="Z248" s="13"/>
      <c r="AA248" s="13"/>
      <c r="AB248" s="13"/>
      <c r="AC248" s="13"/>
      <c r="AD248" s="13"/>
      <c r="AE248" s="13"/>
      <c r="AT248" s="272" t="s">
        <v>263</v>
      </c>
      <c r="AU248" s="272" t="s">
        <v>91</v>
      </c>
      <c r="AV248" s="13" t="s">
        <v>91</v>
      </c>
      <c r="AW248" s="13" t="s">
        <v>36</v>
      </c>
      <c r="AX248" s="13" t="s">
        <v>82</v>
      </c>
      <c r="AY248" s="272" t="s">
        <v>250</v>
      </c>
    </row>
    <row r="249" s="13" customFormat="1">
      <c r="A249" s="13"/>
      <c r="B249" s="262"/>
      <c r="C249" s="263"/>
      <c r="D249" s="258" t="s">
        <v>263</v>
      </c>
      <c r="E249" s="264" t="s">
        <v>1</v>
      </c>
      <c r="F249" s="265" t="s">
        <v>3221</v>
      </c>
      <c r="G249" s="263"/>
      <c r="H249" s="266">
        <v>37.520000000000003</v>
      </c>
      <c r="I249" s="267"/>
      <c r="J249" s="263"/>
      <c r="K249" s="263"/>
      <c r="L249" s="268"/>
      <c r="M249" s="269"/>
      <c r="N249" s="270"/>
      <c r="O249" s="270"/>
      <c r="P249" s="270"/>
      <c r="Q249" s="270"/>
      <c r="R249" s="270"/>
      <c r="S249" s="270"/>
      <c r="T249" s="271"/>
      <c r="U249" s="13"/>
      <c r="V249" s="13"/>
      <c r="W249" s="13"/>
      <c r="X249" s="13"/>
      <c r="Y249" s="13"/>
      <c r="Z249" s="13"/>
      <c r="AA249" s="13"/>
      <c r="AB249" s="13"/>
      <c r="AC249" s="13"/>
      <c r="AD249" s="13"/>
      <c r="AE249" s="13"/>
      <c r="AT249" s="272" t="s">
        <v>263</v>
      </c>
      <c r="AU249" s="272" t="s">
        <v>91</v>
      </c>
      <c r="AV249" s="13" t="s">
        <v>91</v>
      </c>
      <c r="AW249" s="13" t="s">
        <v>36</v>
      </c>
      <c r="AX249" s="13" t="s">
        <v>82</v>
      </c>
      <c r="AY249" s="272" t="s">
        <v>250</v>
      </c>
    </row>
    <row r="250" s="13" customFormat="1">
      <c r="A250" s="13"/>
      <c r="B250" s="262"/>
      <c r="C250" s="263"/>
      <c r="D250" s="258" t="s">
        <v>263</v>
      </c>
      <c r="E250" s="264" t="s">
        <v>1</v>
      </c>
      <c r="F250" s="265" t="s">
        <v>3222</v>
      </c>
      <c r="G250" s="263"/>
      <c r="H250" s="266">
        <v>26.010000000000002</v>
      </c>
      <c r="I250" s="267"/>
      <c r="J250" s="263"/>
      <c r="K250" s="263"/>
      <c r="L250" s="268"/>
      <c r="M250" s="269"/>
      <c r="N250" s="270"/>
      <c r="O250" s="270"/>
      <c r="P250" s="270"/>
      <c r="Q250" s="270"/>
      <c r="R250" s="270"/>
      <c r="S250" s="270"/>
      <c r="T250" s="271"/>
      <c r="U250" s="13"/>
      <c r="V250" s="13"/>
      <c r="W250" s="13"/>
      <c r="X250" s="13"/>
      <c r="Y250" s="13"/>
      <c r="Z250" s="13"/>
      <c r="AA250" s="13"/>
      <c r="AB250" s="13"/>
      <c r="AC250" s="13"/>
      <c r="AD250" s="13"/>
      <c r="AE250" s="13"/>
      <c r="AT250" s="272" t="s">
        <v>263</v>
      </c>
      <c r="AU250" s="272" t="s">
        <v>91</v>
      </c>
      <c r="AV250" s="13" t="s">
        <v>91</v>
      </c>
      <c r="AW250" s="13" t="s">
        <v>36</v>
      </c>
      <c r="AX250" s="13" t="s">
        <v>82</v>
      </c>
      <c r="AY250" s="272" t="s">
        <v>250</v>
      </c>
    </row>
    <row r="251" s="13" customFormat="1">
      <c r="A251" s="13"/>
      <c r="B251" s="262"/>
      <c r="C251" s="263"/>
      <c r="D251" s="258" t="s">
        <v>263</v>
      </c>
      <c r="E251" s="264" t="s">
        <v>1</v>
      </c>
      <c r="F251" s="265" t="s">
        <v>3223</v>
      </c>
      <c r="G251" s="263"/>
      <c r="H251" s="266">
        <v>26.399999999999999</v>
      </c>
      <c r="I251" s="267"/>
      <c r="J251" s="263"/>
      <c r="K251" s="263"/>
      <c r="L251" s="268"/>
      <c r="M251" s="269"/>
      <c r="N251" s="270"/>
      <c r="O251" s="270"/>
      <c r="P251" s="270"/>
      <c r="Q251" s="270"/>
      <c r="R251" s="270"/>
      <c r="S251" s="270"/>
      <c r="T251" s="271"/>
      <c r="U251" s="13"/>
      <c r="V251" s="13"/>
      <c r="W251" s="13"/>
      <c r="X251" s="13"/>
      <c r="Y251" s="13"/>
      <c r="Z251" s="13"/>
      <c r="AA251" s="13"/>
      <c r="AB251" s="13"/>
      <c r="AC251" s="13"/>
      <c r="AD251" s="13"/>
      <c r="AE251" s="13"/>
      <c r="AT251" s="272" t="s">
        <v>263</v>
      </c>
      <c r="AU251" s="272" t="s">
        <v>91</v>
      </c>
      <c r="AV251" s="13" t="s">
        <v>91</v>
      </c>
      <c r="AW251" s="13" t="s">
        <v>36</v>
      </c>
      <c r="AX251" s="13" t="s">
        <v>82</v>
      </c>
      <c r="AY251" s="272" t="s">
        <v>250</v>
      </c>
    </row>
    <row r="252" s="13" customFormat="1">
      <c r="A252" s="13"/>
      <c r="B252" s="262"/>
      <c r="C252" s="263"/>
      <c r="D252" s="258" t="s">
        <v>263</v>
      </c>
      <c r="E252" s="264" t="s">
        <v>1</v>
      </c>
      <c r="F252" s="265" t="s">
        <v>3224</v>
      </c>
      <c r="G252" s="263"/>
      <c r="H252" s="266">
        <v>24.75</v>
      </c>
      <c r="I252" s="267"/>
      <c r="J252" s="263"/>
      <c r="K252" s="263"/>
      <c r="L252" s="268"/>
      <c r="M252" s="269"/>
      <c r="N252" s="270"/>
      <c r="O252" s="270"/>
      <c r="P252" s="270"/>
      <c r="Q252" s="270"/>
      <c r="R252" s="270"/>
      <c r="S252" s="270"/>
      <c r="T252" s="271"/>
      <c r="U252" s="13"/>
      <c r="V252" s="13"/>
      <c r="W252" s="13"/>
      <c r="X252" s="13"/>
      <c r="Y252" s="13"/>
      <c r="Z252" s="13"/>
      <c r="AA252" s="13"/>
      <c r="AB252" s="13"/>
      <c r="AC252" s="13"/>
      <c r="AD252" s="13"/>
      <c r="AE252" s="13"/>
      <c r="AT252" s="272" t="s">
        <v>263</v>
      </c>
      <c r="AU252" s="272" t="s">
        <v>91</v>
      </c>
      <c r="AV252" s="13" t="s">
        <v>91</v>
      </c>
      <c r="AW252" s="13" t="s">
        <v>36</v>
      </c>
      <c r="AX252" s="13" t="s">
        <v>82</v>
      </c>
      <c r="AY252" s="272" t="s">
        <v>250</v>
      </c>
    </row>
    <row r="253" s="13" customFormat="1">
      <c r="A253" s="13"/>
      <c r="B253" s="262"/>
      <c r="C253" s="263"/>
      <c r="D253" s="258" t="s">
        <v>263</v>
      </c>
      <c r="E253" s="264" t="s">
        <v>1</v>
      </c>
      <c r="F253" s="265" t="s">
        <v>3225</v>
      </c>
      <c r="G253" s="263"/>
      <c r="H253" s="266">
        <v>22.047999999999998</v>
      </c>
      <c r="I253" s="267"/>
      <c r="J253" s="263"/>
      <c r="K253" s="263"/>
      <c r="L253" s="268"/>
      <c r="M253" s="269"/>
      <c r="N253" s="270"/>
      <c r="O253" s="270"/>
      <c r="P253" s="270"/>
      <c r="Q253" s="270"/>
      <c r="R253" s="270"/>
      <c r="S253" s="270"/>
      <c r="T253" s="271"/>
      <c r="U253" s="13"/>
      <c r="V253" s="13"/>
      <c r="W253" s="13"/>
      <c r="X253" s="13"/>
      <c r="Y253" s="13"/>
      <c r="Z253" s="13"/>
      <c r="AA253" s="13"/>
      <c r="AB253" s="13"/>
      <c r="AC253" s="13"/>
      <c r="AD253" s="13"/>
      <c r="AE253" s="13"/>
      <c r="AT253" s="272" t="s">
        <v>263</v>
      </c>
      <c r="AU253" s="272" t="s">
        <v>91</v>
      </c>
      <c r="AV253" s="13" t="s">
        <v>91</v>
      </c>
      <c r="AW253" s="13" t="s">
        <v>36</v>
      </c>
      <c r="AX253" s="13" t="s">
        <v>82</v>
      </c>
      <c r="AY253" s="272" t="s">
        <v>250</v>
      </c>
    </row>
    <row r="254" s="14" customFormat="1">
      <c r="A254" s="14"/>
      <c r="B254" s="273"/>
      <c r="C254" s="274"/>
      <c r="D254" s="258" t="s">
        <v>263</v>
      </c>
      <c r="E254" s="275" t="s">
        <v>2053</v>
      </c>
      <c r="F254" s="276" t="s">
        <v>265</v>
      </c>
      <c r="G254" s="274"/>
      <c r="H254" s="277">
        <v>518.11599999999999</v>
      </c>
      <c r="I254" s="278"/>
      <c r="J254" s="274"/>
      <c r="K254" s="274"/>
      <c r="L254" s="279"/>
      <c r="M254" s="280"/>
      <c r="N254" s="281"/>
      <c r="O254" s="281"/>
      <c r="P254" s="281"/>
      <c r="Q254" s="281"/>
      <c r="R254" s="281"/>
      <c r="S254" s="281"/>
      <c r="T254" s="282"/>
      <c r="U254" s="14"/>
      <c r="V254" s="14"/>
      <c r="W254" s="14"/>
      <c r="X254" s="14"/>
      <c r="Y254" s="14"/>
      <c r="Z254" s="14"/>
      <c r="AA254" s="14"/>
      <c r="AB254" s="14"/>
      <c r="AC254" s="14"/>
      <c r="AD254" s="14"/>
      <c r="AE254" s="14"/>
      <c r="AT254" s="283" t="s">
        <v>263</v>
      </c>
      <c r="AU254" s="283" t="s">
        <v>91</v>
      </c>
      <c r="AV254" s="14" t="s">
        <v>256</v>
      </c>
      <c r="AW254" s="14" t="s">
        <v>36</v>
      </c>
      <c r="AX254" s="14" t="s">
        <v>14</v>
      </c>
      <c r="AY254" s="283" t="s">
        <v>250</v>
      </c>
    </row>
    <row r="255" s="2" customFormat="1" ht="33" customHeight="1">
      <c r="A255" s="38"/>
      <c r="B255" s="39"/>
      <c r="C255" s="245" t="s">
        <v>321</v>
      </c>
      <c r="D255" s="245" t="s">
        <v>252</v>
      </c>
      <c r="E255" s="246" t="s">
        <v>2245</v>
      </c>
      <c r="F255" s="247" t="s">
        <v>2246</v>
      </c>
      <c r="G255" s="248" t="s">
        <v>168</v>
      </c>
      <c r="H255" s="249">
        <v>518.11599999999999</v>
      </c>
      <c r="I255" s="250"/>
      <c r="J255" s="251">
        <f>ROUND(I255*H255,2)</f>
        <v>0</v>
      </c>
      <c r="K255" s="247" t="s">
        <v>255</v>
      </c>
      <c r="L255" s="44"/>
      <c r="M255" s="252" t="s">
        <v>1</v>
      </c>
      <c r="N255" s="253" t="s">
        <v>47</v>
      </c>
      <c r="O255" s="91"/>
      <c r="P255" s="254">
        <f>O255*H255</f>
        <v>0</v>
      </c>
      <c r="Q255" s="254">
        <v>0</v>
      </c>
      <c r="R255" s="254">
        <f>Q255*H255</f>
        <v>0</v>
      </c>
      <c r="S255" s="254">
        <v>0</v>
      </c>
      <c r="T255" s="255">
        <f>S255*H255</f>
        <v>0</v>
      </c>
      <c r="U255" s="38"/>
      <c r="V255" s="38"/>
      <c r="W255" s="38"/>
      <c r="X255" s="38"/>
      <c r="Y255" s="38"/>
      <c r="Z255" s="38"/>
      <c r="AA255" s="38"/>
      <c r="AB255" s="38"/>
      <c r="AC255" s="38"/>
      <c r="AD255" s="38"/>
      <c r="AE255" s="38"/>
      <c r="AR255" s="256" t="s">
        <v>256</v>
      </c>
      <c r="AT255" s="256" t="s">
        <v>252</v>
      </c>
      <c r="AU255" s="256" t="s">
        <v>91</v>
      </c>
      <c r="AY255" s="17" t="s">
        <v>250</v>
      </c>
      <c r="BE255" s="257">
        <f>IF(N255="základní",J255,0)</f>
        <v>0</v>
      </c>
      <c r="BF255" s="257">
        <f>IF(N255="snížená",J255,0)</f>
        <v>0</v>
      </c>
      <c r="BG255" s="257">
        <f>IF(N255="zákl. přenesená",J255,0)</f>
        <v>0</v>
      </c>
      <c r="BH255" s="257">
        <f>IF(N255="sníž. přenesená",J255,0)</f>
        <v>0</v>
      </c>
      <c r="BI255" s="257">
        <f>IF(N255="nulová",J255,0)</f>
        <v>0</v>
      </c>
      <c r="BJ255" s="17" t="s">
        <v>14</v>
      </c>
      <c r="BK255" s="257">
        <f>ROUND(I255*H255,2)</f>
        <v>0</v>
      </c>
      <c r="BL255" s="17" t="s">
        <v>256</v>
      </c>
      <c r="BM255" s="256" t="s">
        <v>3226</v>
      </c>
    </row>
    <row r="256" s="13" customFormat="1">
      <c r="A256" s="13"/>
      <c r="B256" s="262"/>
      <c r="C256" s="263"/>
      <c r="D256" s="258" t="s">
        <v>263</v>
      </c>
      <c r="E256" s="264" t="s">
        <v>1</v>
      </c>
      <c r="F256" s="265" t="s">
        <v>2053</v>
      </c>
      <c r="G256" s="263"/>
      <c r="H256" s="266">
        <v>518.11599999999999</v>
      </c>
      <c r="I256" s="267"/>
      <c r="J256" s="263"/>
      <c r="K256" s="263"/>
      <c r="L256" s="268"/>
      <c r="M256" s="269"/>
      <c r="N256" s="270"/>
      <c r="O256" s="270"/>
      <c r="P256" s="270"/>
      <c r="Q256" s="270"/>
      <c r="R256" s="270"/>
      <c r="S256" s="270"/>
      <c r="T256" s="271"/>
      <c r="U256" s="13"/>
      <c r="V256" s="13"/>
      <c r="W256" s="13"/>
      <c r="X256" s="13"/>
      <c r="Y256" s="13"/>
      <c r="Z256" s="13"/>
      <c r="AA256" s="13"/>
      <c r="AB256" s="13"/>
      <c r="AC256" s="13"/>
      <c r="AD256" s="13"/>
      <c r="AE256" s="13"/>
      <c r="AT256" s="272" t="s">
        <v>263</v>
      </c>
      <c r="AU256" s="272" t="s">
        <v>91</v>
      </c>
      <c r="AV256" s="13" t="s">
        <v>91</v>
      </c>
      <c r="AW256" s="13" t="s">
        <v>36</v>
      </c>
      <c r="AX256" s="13" t="s">
        <v>82</v>
      </c>
      <c r="AY256" s="272" t="s">
        <v>250</v>
      </c>
    </row>
    <row r="257" s="14" customFormat="1">
      <c r="A257" s="14"/>
      <c r="B257" s="273"/>
      <c r="C257" s="274"/>
      <c r="D257" s="258" t="s">
        <v>263</v>
      </c>
      <c r="E257" s="275" t="s">
        <v>1</v>
      </c>
      <c r="F257" s="276" t="s">
        <v>265</v>
      </c>
      <c r="G257" s="274"/>
      <c r="H257" s="277">
        <v>518.11599999999999</v>
      </c>
      <c r="I257" s="278"/>
      <c r="J257" s="274"/>
      <c r="K257" s="274"/>
      <c r="L257" s="279"/>
      <c r="M257" s="280"/>
      <c r="N257" s="281"/>
      <c r="O257" s="281"/>
      <c r="P257" s="281"/>
      <c r="Q257" s="281"/>
      <c r="R257" s="281"/>
      <c r="S257" s="281"/>
      <c r="T257" s="282"/>
      <c r="U257" s="14"/>
      <c r="V257" s="14"/>
      <c r="W257" s="14"/>
      <c r="X257" s="14"/>
      <c r="Y257" s="14"/>
      <c r="Z257" s="14"/>
      <c r="AA257" s="14"/>
      <c r="AB257" s="14"/>
      <c r="AC257" s="14"/>
      <c r="AD257" s="14"/>
      <c r="AE257" s="14"/>
      <c r="AT257" s="283" t="s">
        <v>263</v>
      </c>
      <c r="AU257" s="283" t="s">
        <v>91</v>
      </c>
      <c r="AV257" s="14" t="s">
        <v>256</v>
      </c>
      <c r="AW257" s="14" t="s">
        <v>36</v>
      </c>
      <c r="AX257" s="14" t="s">
        <v>14</v>
      </c>
      <c r="AY257" s="283" t="s">
        <v>250</v>
      </c>
    </row>
    <row r="258" s="2" customFormat="1" ht="33" customHeight="1">
      <c r="A258" s="38"/>
      <c r="B258" s="39"/>
      <c r="C258" s="245" t="s">
        <v>325</v>
      </c>
      <c r="D258" s="245" t="s">
        <v>252</v>
      </c>
      <c r="E258" s="246" t="s">
        <v>2285</v>
      </c>
      <c r="F258" s="247" t="s">
        <v>2286</v>
      </c>
      <c r="G258" s="248" t="s">
        <v>168</v>
      </c>
      <c r="H258" s="249">
        <v>306.54399999999998</v>
      </c>
      <c r="I258" s="250"/>
      <c r="J258" s="251">
        <f>ROUND(I258*H258,2)</f>
        <v>0</v>
      </c>
      <c r="K258" s="247" t="s">
        <v>255</v>
      </c>
      <c r="L258" s="44"/>
      <c r="M258" s="252" t="s">
        <v>1</v>
      </c>
      <c r="N258" s="253" t="s">
        <v>47</v>
      </c>
      <c r="O258" s="91"/>
      <c r="P258" s="254">
        <f>O258*H258</f>
        <v>0</v>
      </c>
      <c r="Q258" s="254">
        <v>0.00496</v>
      </c>
      <c r="R258" s="254">
        <f>Q258*H258</f>
        <v>1.52045824</v>
      </c>
      <c r="S258" s="254">
        <v>0</v>
      </c>
      <c r="T258" s="255">
        <f>S258*H258</f>
        <v>0</v>
      </c>
      <c r="U258" s="38"/>
      <c r="V258" s="38"/>
      <c r="W258" s="38"/>
      <c r="X258" s="38"/>
      <c r="Y258" s="38"/>
      <c r="Z258" s="38"/>
      <c r="AA258" s="38"/>
      <c r="AB258" s="38"/>
      <c r="AC258" s="38"/>
      <c r="AD258" s="38"/>
      <c r="AE258" s="38"/>
      <c r="AR258" s="256" t="s">
        <v>256</v>
      </c>
      <c r="AT258" s="256" t="s">
        <v>252</v>
      </c>
      <c r="AU258" s="256" t="s">
        <v>91</v>
      </c>
      <c r="AY258" s="17" t="s">
        <v>250</v>
      </c>
      <c r="BE258" s="257">
        <f>IF(N258="základní",J258,0)</f>
        <v>0</v>
      </c>
      <c r="BF258" s="257">
        <f>IF(N258="snížená",J258,0)</f>
        <v>0</v>
      </c>
      <c r="BG258" s="257">
        <f>IF(N258="zákl. přenesená",J258,0)</f>
        <v>0</v>
      </c>
      <c r="BH258" s="257">
        <f>IF(N258="sníž. přenesená",J258,0)</f>
        <v>0</v>
      </c>
      <c r="BI258" s="257">
        <f>IF(N258="nulová",J258,0)</f>
        <v>0</v>
      </c>
      <c r="BJ258" s="17" t="s">
        <v>14</v>
      </c>
      <c r="BK258" s="257">
        <f>ROUND(I258*H258,2)</f>
        <v>0</v>
      </c>
      <c r="BL258" s="17" t="s">
        <v>256</v>
      </c>
      <c r="BM258" s="256" t="s">
        <v>3227</v>
      </c>
    </row>
    <row r="259" s="2" customFormat="1">
      <c r="A259" s="38"/>
      <c r="B259" s="39"/>
      <c r="C259" s="40"/>
      <c r="D259" s="258" t="s">
        <v>261</v>
      </c>
      <c r="E259" s="40"/>
      <c r="F259" s="259" t="s">
        <v>2288</v>
      </c>
      <c r="G259" s="40"/>
      <c r="H259" s="40"/>
      <c r="I259" s="156"/>
      <c r="J259" s="40"/>
      <c r="K259" s="40"/>
      <c r="L259" s="44"/>
      <c r="M259" s="260"/>
      <c r="N259" s="261"/>
      <c r="O259" s="91"/>
      <c r="P259" s="91"/>
      <c r="Q259" s="91"/>
      <c r="R259" s="91"/>
      <c r="S259" s="91"/>
      <c r="T259" s="92"/>
      <c r="U259" s="38"/>
      <c r="V259" s="38"/>
      <c r="W259" s="38"/>
      <c r="X259" s="38"/>
      <c r="Y259" s="38"/>
      <c r="Z259" s="38"/>
      <c r="AA259" s="38"/>
      <c r="AB259" s="38"/>
      <c r="AC259" s="38"/>
      <c r="AD259" s="38"/>
      <c r="AE259" s="38"/>
      <c r="AT259" s="17" t="s">
        <v>261</v>
      </c>
      <c r="AU259" s="17" t="s">
        <v>91</v>
      </c>
    </row>
    <row r="260" s="15" customFormat="1">
      <c r="A260" s="15"/>
      <c r="B260" s="284"/>
      <c r="C260" s="285"/>
      <c r="D260" s="258" t="s">
        <v>263</v>
      </c>
      <c r="E260" s="286" t="s">
        <v>1</v>
      </c>
      <c r="F260" s="287" t="s">
        <v>2778</v>
      </c>
      <c r="G260" s="285"/>
      <c r="H260" s="286" t="s">
        <v>1</v>
      </c>
      <c r="I260" s="288"/>
      <c r="J260" s="285"/>
      <c r="K260" s="285"/>
      <c r="L260" s="289"/>
      <c r="M260" s="290"/>
      <c r="N260" s="291"/>
      <c r="O260" s="291"/>
      <c r="P260" s="291"/>
      <c r="Q260" s="291"/>
      <c r="R260" s="291"/>
      <c r="S260" s="291"/>
      <c r="T260" s="292"/>
      <c r="U260" s="15"/>
      <c r="V260" s="15"/>
      <c r="W260" s="15"/>
      <c r="X260" s="15"/>
      <c r="Y260" s="15"/>
      <c r="Z260" s="15"/>
      <c r="AA260" s="15"/>
      <c r="AB260" s="15"/>
      <c r="AC260" s="15"/>
      <c r="AD260" s="15"/>
      <c r="AE260" s="15"/>
      <c r="AT260" s="293" t="s">
        <v>263</v>
      </c>
      <c r="AU260" s="293" t="s">
        <v>91</v>
      </c>
      <c r="AV260" s="15" t="s">
        <v>14</v>
      </c>
      <c r="AW260" s="15" t="s">
        <v>36</v>
      </c>
      <c r="AX260" s="15" t="s">
        <v>82</v>
      </c>
      <c r="AY260" s="293" t="s">
        <v>250</v>
      </c>
    </row>
    <row r="261" s="13" customFormat="1">
      <c r="A261" s="13"/>
      <c r="B261" s="262"/>
      <c r="C261" s="263"/>
      <c r="D261" s="258" t="s">
        <v>263</v>
      </c>
      <c r="E261" s="264" t="s">
        <v>1</v>
      </c>
      <c r="F261" s="265" t="s">
        <v>3228</v>
      </c>
      <c r="G261" s="263"/>
      <c r="H261" s="266">
        <v>36.799999999999997</v>
      </c>
      <c r="I261" s="267"/>
      <c r="J261" s="263"/>
      <c r="K261" s="263"/>
      <c r="L261" s="268"/>
      <c r="M261" s="269"/>
      <c r="N261" s="270"/>
      <c r="O261" s="270"/>
      <c r="P261" s="270"/>
      <c r="Q261" s="270"/>
      <c r="R261" s="270"/>
      <c r="S261" s="270"/>
      <c r="T261" s="271"/>
      <c r="U261" s="13"/>
      <c r="V261" s="13"/>
      <c r="W261" s="13"/>
      <c r="X261" s="13"/>
      <c r="Y261" s="13"/>
      <c r="Z261" s="13"/>
      <c r="AA261" s="13"/>
      <c r="AB261" s="13"/>
      <c r="AC261" s="13"/>
      <c r="AD261" s="13"/>
      <c r="AE261" s="13"/>
      <c r="AT261" s="272" t="s">
        <v>263</v>
      </c>
      <c r="AU261" s="272" t="s">
        <v>91</v>
      </c>
      <c r="AV261" s="13" t="s">
        <v>91</v>
      </c>
      <c r="AW261" s="13" t="s">
        <v>36</v>
      </c>
      <c r="AX261" s="13" t="s">
        <v>82</v>
      </c>
      <c r="AY261" s="272" t="s">
        <v>250</v>
      </c>
    </row>
    <row r="262" s="13" customFormat="1">
      <c r="A262" s="13"/>
      <c r="B262" s="262"/>
      <c r="C262" s="263"/>
      <c r="D262" s="258" t="s">
        <v>263</v>
      </c>
      <c r="E262" s="264" t="s">
        <v>1</v>
      </c>
      <c r="F262" s="265" t="s">
        <v>3229</v>
      </c>
      <c r="G262" s="263"/>
      <c r="H262" s="266">
        <v>35.143999999999998</v>
      </c>
      <c r="I262" s="267"/>
      <c r="J262" s="263"/>
      <c r="K262" s="263"/>
      <c r="L262" s="268"/>
      <c r="M262" s="269"/>
      <c r="N262" s="270"/>
      <c r="O262" s="270"/>
      <c r="P262" s="270"/>
      <c r="Q262" s="270"/>
      <c r="R262" s="270"/>
      <c r="S262" s="270"/>
      <c r="T262" s="271"/>
      <c r="U262" s="13"/>
      <c r="V262" s="13"/>
      <c r="W262" s="13"/>
      <c r="X262" s="13"/>
      <c r="Y262" s="13"/>
      <c r="Z262" s="13"/>
      <c r="AA262" s="13"/>
      <c r="AB262" s="13"/>
      <c r="AC262" s="13"/>
      <c r="AD262" s="13"/>
      <c r="AE262" s="13"/>
      <c r="AT262" s="272" t="s">
        <v>263</v>
      </c>
      <c r="AU262" s="272" t="s">
        <v>91</v>
      </c>
      <c r="AV262" s="13" t="s">
        <v>91</v>
      </c>
      <c r="AW262" s="13" t="s">
        <v>36</v>
      </c>
      <c r="AX262" s="13" t="s">
        <v>82</v>
      </c>
      <c r="AY262" s="272" t="s">
        <v>250</v>
      </c>
    </row>
    <row r="263" s="13" customFormat="1">
      <c r="A263" s="13"/>
      <c r="B263" s="262"/>
      <c r="C263" s="263"/>
      <c r="D263" s="258" t="s">
        <v>263</v>
      </c>
      <c r="E263" s="264" t="s">
        <v>1</v>
      </c>
      <c r="F263" s="265" t="s">
        <v>3230</v>
      </c>
      <c r="G263" s="263"/>
      <c r="H263" s="266">
        <v>33.579999999999998</v>
      </c>
      <c r="I263" s="267"/>
      <c r="J263" s="263"/>
      <c r="K263" s="263"/>
      <c r="L263" s="268"/>
      <c r="M263" s="269"/>
      <c r="N263" s="270"/>
      <c r="O263" s="270"/>
      <c r="P263" s="270"/>
      <c r="Q263" s="270"/>
      <c r="R263" s="270"/>
      <c r="S263" s="270"/>
      <c r="T263" s="271"/>
      <c r="U263" s="13"/>
      <c r="V263" s="13"/>
      <c r="W263" s="13"/>
      <c r="X263" s="13"/>
      <c r="Y263" s="13"/>
      <c r="Z263" s="13"/>
      <c r="AA263" s="13"/>
      <c r="AB263" s="13"/>
      <c r="AC263" s="13"/>
      <c r="AD263" s="13"/>
      <c r="AE263" s="13"/>
      <c r="AT263" s="272" t="s">
        <v>263</v>
      </c>
      <c r="AU263" s="272" t="s">
        <v>91</v>
      </c>
      <c r="AV263" s="13" t="s">
        <v>91</v>
      </c>
      <c r="AW263" s="13" t="s">
        <v>36</v>
      </c>
      <c r="AX263" s="13" t="s">
        <v>82</v>
      </c>
      <c r="AY263" s="272" t="s">
        <v>250</v>
      </c>
    </row>
    <row r="264" s="13" customFormat="1">
      <c r="A264" s="13"/>
      <c r="B264" s="262"/>
      <c r="C264" s="263"/>
      <c r="D264" s="258" t="s">
        <v>263</v>
      </c>
      <c r="E264" s="264" t="s">
        <v>1</v>
      </c>
      <c r="F264" s="265" t="s">
        <v>3231</v>
      </c>
      <c r="G264" s="263"/>
      <c r="H264" s="266">
        <v>31.739999999999998</v>
      </c>
      <c r="I264" s="267"/>
      <c r="J264" s="263"/>
      <c r="K264" s="263"/>
      <c r="L264" s="268"/>
      <c r="M264" s="269"/>
      <c r="N264" s="270"/>
      <c r="O264" s="270"/>
      <c r="P264" s="270"/>
      <c r="Q264" s="270"/>
      <c r="R264" s="270"/>
      <c r="S264" s="270"/>
      <c r="T264" s="271"/>
      <c r="U264" s="13"/>
      <c r="V264" s="13"/>
      <c r="W264" s="13"/>
      <c r="X264" s="13"/>
      <c r="Y264" s="13"/>
      <c r="Z264" s="13"/>
      <c r="AA264" s="13"/>
      <c r="AB264" s="13"/>
      <c r="AC264" s="13"/>
      <c r="AD264" s="13"/>
      <c r="AE264" s="13"/>
      <c r="AT264" s="272" t="s">
        <v>263</v>
      </c>
      <c r="AU264" s="272" t="s">
        <v>91</v>
      </c>
      <c r="AV264" s="13" t="s">
        <v>91</v>
      </c>
      <c r="AW264" s="13" t="s">
        <v>36</v>
      </c>
      <c r="AX264" s="13" t="s">
        <v>82</v>
      </c>
      <c r="AY264" s="272" t="s">
        <v>250</v>
      </c>
    </row>
    <row r="265" s="13" customFormat="1">
      <c r="A265" s="13"/>
      <c r="B265" s="262"/>
      <c r="C265" s="263"/>
      <c r="D265" s="258" t="s">
        <v>263</v>
      </c>
      <c r="E265" s="264" t="s">
        <v>1</v>
      </c>
      <c r="F265" s="265" t="s">
        <v>3232</v>
      </c>
      <c r="G265" s="263"/>
      <c r="H265" s="266">
        <v>30.084</v>
      </c>
      <c r="I265" s="267"/>
      <c r="J265" s="263"/>
      <c r="K265" s="263"/>
      <c r="L265" s="268"/>
      <c r="M265" s="269"/>
      <c r="N265" s="270"/>
      <c r="O265" s="270"/>
      <c r="P265" s="270"/>
      <c r="Q265" s="270"/>
      <c r="R265" s="270"/>
      <c r="S265" s="270"/>
      <c r="T265" s="271"/>
      <c r="U265" s="13"/>
      <c r="V265" s="13"/>
      <c r="W265" s="13"/>
      <c r="X265" s="13"/>
      <c r="Y265" s="13"/>
      <c r="Z265" s="13"/>
      <c r="AA265" s="13"/>
      <c r="AB265" s="13"/>
      <c r="AC265" s="13"/>
      <c r="AD265" s="13"/>
      <c r="AE265" s="13"/>
      <c r="AT265" s="272" t="s">
        <v>263</v>
      </c>
      <c r="AU265" s="272" t="s">
        <v>91</v>
      </c>
      <c r="AV265" s="13" t="s">
        <v>91</v>
      </c>
      <c r="AW265" s="13" t="s">
        <v>36</v>
      </c>
      <c r="AX265" s="13" t="s">
        <v>82</v>
      </c>
      <c r="AY265" s="272" t="s">
        <v>250</v>
      </c>
    </row>
    <row r="266" s="13" customFormat="1">
      <c r="A266" s="13"/>
      <c r="B266" s="262"/>
      <c r="C266" s="263"/>
      <c r="D266" s="258" t="s">
        <v>263</v>
      </c>
      <c r="E266" s="264" t="s">
        <v>1</v>
      </c>
      <c r="F266" s="265" t="s">
        <v>3233</v>
      </c>
      <c r="G266" s="263"/>
      <c r="H266" s="266">
        <v>28.059999999999999</v>
      </c>
      <c r="I266" s="267"/>
      <c r="J266" s="263"/>
      <c r="K266" s="263"/>
      <c r="L266" s="268"/>
      <c r="M266" s="269"/>
      <c r="N266" s="270"/>
      <c r="O266" s="270"/>
      <c r="P266" s="270"/>
      <c r="Q266" s="270"/>
      <c r="R266" s="270"/>
      <c r="S266" s="270"/>
      <c r="T266" s="271"/>
      <c r="U266" s="13"/>
      <c r="V266" s="13"/>
      <c r="W266" s="13"/>
      <c r="X266" s="13"/>
      <c r="Y266" s="13"/>
      <c r="Z266" s="13"/>
      <c r="AA266" s="13"/>
      <c r="AB266" s="13"/>
      <c r="AC266" s="13"/>
      <c r="AD266" s="13"/>
      <c r="AE266" s="13"/>
      <c r="AT266" s="272" t="s">
        <v>263</v>
      </c>
      <c r="AU266" s="272" t="s">
        <v>91</v>
      </c>
      <c r="AV266" s="13" t="s">
        <v>91</v>
      </c>
      <c r="AW266" s="13" t="s">
        <v>36</v>
      </c>
      <c r="AX266" s="13" t="s">
        <v>82</v>
      </c>
      <c r="AY266" s="272" t="s">
        <v>250</v>
      </c>
    </row>
    <row r="267" s="13" customFormat="1">
      <c r="A267" s="13"/>
      <c r="B267" s="262"/>
      <c r="C267" s="263"/>
      <c r="D267" s="258" t="s">
        <v>263</v>
      </c>
      <c r="E267" s="264" t="s">
        <v>1</v>
      </c>
      <c r="F267" s="265" t="s">
        <v>3234</v>
      </c>
      <c r="G267" s="263"/>
      <c r="H267" s="266">
        <v>25.760000000000002</v>
      </c>
      <c r="I267" s="267"/>
      <c r="J267" s="263"/>
      <c r="K267" s="263"/>
      <c r="L267" s="268"/>
      <c r="M267" s="269"/>
      <c r="N267" s="270"/>
      <c r="O267" s="270"/>
      <c r="P267" s="270"/>
      <c r="Q267" s="270"/>
      <c r="R267" s="270"/>
      <c r="S267" s="270"/>
      <c r="T267" s="271"/>
      <c r="U267" s="13"/>
      <c r="V267" s="13"/>
      <c r="W267" s="13"/>
      <c r="X267" s="13"/>
      <c r="Y267" s="13"/>
      <c r="Z267" s="13"/>
      <c r="AA267" s="13"/>
      <c r="AB267" s="13"/>
      <c r="AC267" s="13"/>
      <c r="AD267" s="13"/>
      <c r="AE267" s="13"/>
      <c r="AT267" s="272" t="s">
        <v>263</v>
      </c>
      <c r="AU267" s="272" t="s">
        <v>91</v>
      </c>
      <c r="AV267" s="13" t="s">
        <v>91</v>
      </c>
      <c r="AW267" s="13" t="s">
        <v>36</v>
      </c>
      <c r="AX267" s="13" t="s">
        <v>82</v>
      </c>
      <c r="AY267" s="272" t="s">
        <v>250</v>
      </c>
    </row>
    <row r="268" s="13" customFormat="1">
      <c r="A268" s="13"/>
      <c r="B268" s="262"/>
      <c r="C268" s="263"/>
      <c r="D268" s="258" t="s">
        <v>263</v>
      </c>
      <c r="E268" s="264" t="s">
        <v>1</v>
      </c>
      <c r="F268" s="265" t="s">
        <v>3235</v>
      </c>
      <c r="G268" s="263"/>
      <c r="H268" s="266">
        <v>23.460000000000001</v>
      </c>
      <c r="I268" s="267"/>
      <c r="J268" s="263"/>
      <c r="K268" s="263"/>
      <c r="L268" s="268"/>
      <c r="M268" s="269"/>
      <c r="N268" s="270"/>
      <c r="O268" s="270"/>
      <c r="P268" s="270"/>
      <c r="Q268" s="270"/>
      <c r="R268" s="270"/>
      <c r="S268" s="270"/>
      <c r="T268" s="271"/>
      <c r="U268" s="13"/>
      <c r="V268" s="13"/>
      <c r="W268" s="13"/>
      <c r="X268" s="13"/>
      <c r="Y268" s="13"/>
      <c r="Z268" s="13"/>
      <c r="AA268" s="13"/>
      <c r="AB268" s="13"/>
      <c r="AC268" s="13"/>
      <c r="AD268" s="13"/>
      <c r="AE268" s="13"/>
      <c r="AT268" s="272" t="s">
        <v>263</v>
      </c>
      <c r="AU268" s="272" t="s">
        <v>91</v>
      </c>
      <c r="AV268" s="13" t="s">
        <v>91</v>
      </c>
      <c r="AW268" s="13" t="s">
        <v>36</v>
      </c>
      <c r="AX268" s="13" t="s">
        <v>82</v>
      </c>
      <c r="AY268" s="272" t="s">
        <v>250</v>
      </c>
    </row>
    <row r="269" s="13" customFormat="1">
      <c r="A269" s="13"/>
      <c r="B269" s="262"/>
      <c r="C269" s="263"/>
      <c r="D269" s="258" t="s">
        <v>263</v>
      </c>
      <c r="E269" s="264" t="s">
        <v>1</v>
      </c>
      <c r="F269" s="265" t="s">
        <v>3236</v>
      </c>
      <c r="G269" s="263"/>
      <c r="H269" s="266">
        <v>22.079999999999998</v>
      </c>
      <c r="I269" s="267"/>
      <c r="J269" s="263"/>
      <c r="K269" s="263"/>
      <c r="L269" s="268"/>
      <c r="M269" s="269"/>
      <c r="N269" s="270"/>
      <c r="O269" s="270"/>
      <c r="P269" s="270"/>
      <c r="Q269" s="270"/>
      <c r="R269" s="270"/>
      <c r="S269" s="270"/>
      <c r="T269" s="271"/>
      <c r="U269" s="13"/>
      <c r="V269" s="13"/>
      <c r="W269" s="13"/>
      <c r="X269" s="13"/>
      <c r="Y269" s="13"/>
      <c r="Z269" s="13"/>
      <c r="AA269" s="13"/>
      <c r="AB269" s="13"/>
      <c r="AC269" s="13"/>
      <c r="AD269" s="13"/>
      <c r="AE269" s="13"/>
      <c r="AT269" s="272" t="s">
        <v>263</v>
      </c>
      <c r="AU269" s="272" t="s">
        <v>91</v>
      </c>
      <c r="AV269" s="13" t="s">
        <v>91</v>
      </c>
      <c r="AW269" s="13" t="s">
        <v>36</v>
      </c>
      <c r="AX269" s="13" t="s">
        <v>82</v>
      </c>
      <c r="AY269" s="272" t="s">
        <v>250</v>
      </c>
    </row>
    <row r="270" s="13" customFormat="1">
      <c r="A270" s="13"/>
      <c r="B270" s="262"/>
      <c r="C270" s="263"/>
      <c r="D270" s="258" t="s">
        <v>263</v>
      </c>
      <c r="E270" s="264" t="s">
        <v>1</v>
      </c>
      <c r="F270" s="265" t="s">
        <v>3237</v>
      </c>
      <c r="G270" s="263"/>
      <c r="H270" s="266">
        <v>20.699999999999999</v>
      </c>
      <c r="I270" s="267"/>
      <c r="J270" s="263"/>
      <c r="K270" s="263"/>
      <c r="L270" s="268"/>
      <c r="M270" s="269"/>
      <c r="N270" s="270"/>
      <c r="O270" s="270"/>
      <c r="P270" s="270"/>
      <c r="Q270" s="270"/>
      <c r="R270" s="270"/>
      <c r="S270" s="270"/>
      <c r="T270" s="271"/>
      <c r="U270" s="13"/>
      <c r="V270" s="13"/>
      <c r="W270" s="13"/>
      <c r="X270" s="13"/>
      <c r="Y270" s="13"/>
      <c r="Z270" s="13"/>
      <c r="AA270" s="13"/>
      <c r="AB270" s="13"/>
      <c r="AC270" s="13"/>
      <c r="AD270" s="13"/>
      <c r="AE270" s="13"/>
      <c r="AT270" s="272" t="s">
        <v>263</v>
      </c>
      <c r="AU270" s="272" t="s">
        <v>91</v>
      </c>
      <c r="AV270" s="13" t="s">
        <v>91</v>
      </c>
      <c r="AW270" s="13" t="s">
        <v>36</v>
      </c>
      <c r="AX270" s="13" t="s">
        <v>82</v>
      </c>
      <c r="AY270" s="272" t="s">
        <v>250</v>
      </c>
    </row>
    <row r="271" s="13" customFormat="1">
      <c r="A271" s="13"/>
      <c r="B271" s="262"/>
      <c r="C271" s="263"/>
      <c r="D271" s="258" t="s">
        <v>263</v>
      </c>
      <c r="E271" s="264" t="s">
        <v>1</v>
      </c>
      <c r="F271" s="265" t="s">
        <v>3238</v>
      </c>
      <c r="G271" s="263"/>
      <c r="H271" s="266">
        <v>19.135999999999999</v>
      </c>
      <c r="I271" s="267"/>
      <c r="J271" s="263"/>
      <c r="K271" s="263"/>
      <c r="L271" s="268"/>
      <c r="M271" s="269"/>
      <c r="N271" s="270"/>
      <c r="O271" s="270"/>
      <c r="P271" s="270"/>
      <c r="Q271" s="270"/>
      <c r="R271" s="270"/>
      <c r="S271" s="270"/>
      <c r="T271" s="271"/>
      <c r="U271" s="13"/>
      <c r="V271" s="13"/>
      <c r="W271" s="13"/>
      <c r="X271" s="13"/>
      <c r="Y271" s="13"/>
      <c r="Z271" s="13"/>
      <c r="AA271" s="13"/>
      <c r="AB271" s="13"/>
      <c r="AC271" s="13"/>
      <c r="AD271" s="13"/>
      <c r="AE271" s="13"/>
      <c r="AT271" s="272" t="s">
        <v>263</v>
      </c>
      <c r="AU271" s="272" t="s">
        <v>91</v>
      </c>
      <c r="AV271" s="13" t="s">
        <v>91</v>
      </c>
      <c r="AW271" s="13" t="s">
        <v>36</v>
      </c>
      <c r="AX271" s="13" t="s">
        <v>82</v>
      </c>
      <c r="AY271" s="272" t="s">
        <v>250</v>
      </c>
    </row>
    <row r="272" s="14" customFormat="1">
      <c r="A272" s="14"/>
      <c r="B272" s="273"/>
      <c r="C272" s="274"/>
      <c r="D272" s="258" t="s">
        <v>263</v>
      </c>
      <c r="E272" s="275" t="s">
        <v>2061</v>
      </c>
      <c r="F272" s="276" t="s">
        <v>265</v>
      </c>
      <c r="G272" s="274"/>
      <c r="H272" s="277">
        <v>306.54399999999998</v>
      </c>
      <c r="I272" s="278"/>
      <c r="J272" s="274"/>
      <c r="K272" s="274"/>
      <c r="L272" s="279"/>
      <c r="M272" s="280"/>
      <c r="N272" s="281"/>
      <c r="O272" s="281"/>
      <c r="P272" s="281"/>
      <c r="Q272" s="281"/>
      <c r="R272" s="281"/>
      <c r="S272" s="281"/>
      <c r="T272" s="282"/>
      <c r="U272" s="14"/>
      <c r="V272" s="14"/>
      <c r="W272" s="14"/>
      <c r="X272" s="14"/>
      <c r="Y272" s="14"/>
      <c r="Z272" s="14"/>
      <c r="AA272" s="14"/>
      <c r="AB272" s="14"/>
      <c r="AC272" s="14"/>
      <c r="AD272" s="14"/>
      <c r="AE272" s="14"/>
      <c r="AT272" s="283" t="s">
        <v>263</v>
      </c>
      <c r="AU272" s="283" t="s">
        <v>91</v>
      </c>
      <c r="AV272" s="14" t="s">
        <v>256</v>
      </c>
      <c r="AW272" s="14" t="s">
        <v>36</v>
      </c>
      <c r="AX272" s="14" t="s">
        <v>14</v>
      </c>
      <c r="AY272" s="283" t="s">
        <v>250</v>
      </c>
    </row>
    <row r="273" s="2" customFormat="1" ht="33" customHeight="1">
      <c r="A273" s="38"/>
      <c r="B273" s="39"/>
      <c r="C273" s="245" t="s">
        <v>331</v>
      </c>
      <c r="D273" s="245" t="s">
        <v>252</v>
      </c>
      <c r="E273" s="246" t="s">
        <v>2292</v>
      </c>
      <c r="F273" s="247" t="s">
        <v>2293</v>
      </c>
      <c r="G273" s="248" t="s">
        <v>168</v>
      </c>
      <c r="H273" s="249">
        <v>306.54399999999998</v>
      </c>
      <c r="I273" s="250"/>
      <c r="J273" s="251">
        <f>ROUND(I273*H273,2)</f>
        <v>0</v>
      </c>
      <c r="K273" s="247" t="s">
        <v>255</v>
      </c>
      <c r="L273" s="44"/>
      <c r="M273" s="252" t="s">
        <v>1</v>
      </c>
      <c r="N273" s="253" t="s">
        <v>47</v>
      </c>
      <c r="O273" s="91"/>
      <c r="P273" s="254">
        <f>O273*H273</f>
        <v>0</v>
      </c>
      <c r="Q273" s="254">
        <v>0</v>
      </c>
      <c r="R273" s="254">
        <f>Q273*H273</f>
        <v>0</v>
      </c>
      <c r="S273" s="254">
        <v>0</v>
      </c>
      <c r="T273" s="255">
        <f>S273*H273</f>
        <v>0</v>
      </c>
      <c r="U273" s="38"/>
      <c r="V273" s="38"/>
      <c r="W273" s="38"/>
      <c r="X273" s="38"/>
      <c r="Y273" s="38"/>
      <c r="Z273" s="38"/>
      <c r="AA273" s="38"/>
      <c r="AB273" s="38"/>
      <c r="AC273" s="38"/>
      <c r="AD273" s="38"/>
      <c r="AE273" s="38"/>
      <c r="AR273" s="256" t="s">
        <v>256</v>
      </c>
      <c r="AT273" s="256" t="s">
        <v>252</v>
      </c>
      <c r="AU273" s="256" t="s">
        <v>91</v>
      </c>
      <c r="AY273" s="17" t="s">
        <v>250</v>
      </c>
      <c r="BE273" s="257">
        <f>IF(N273="základní",J273,0)</f>
        <v>0</v>
      </c>
      <c r="BF273" s="257">
        <f>IF(N273="snížená",J273,0)</f>
        <v>0</v>
      </c>
      <c r="BG273" s="257">
        <f>IF(N273="zákl. přenesená",J273,0)</f>
        <v>0</v>
      </c>
      <c r="BH273" s="257">
        <f>IF(N273="sníž. přenesená",J273,0)</f>
        <v>0</v>
      </c>
      <c r="BI273" s="257">
        <f>IF(N273="nulová",J273,0)</f>
        <v>0</v>
      </c>
      <c r="BJ273" s="17" t="s">
        <v>14</v>
      </c>
      <c r="BK273" s="257">
        <f>ROUND(I273*H273,2)</f>
        <v>0</v>
      </c>
      <c r="BL273" s="17" t="s">
        <v>256</v>
      </c>
      <c r="BM273" s="256" t="s">
        <v>3239</v>
      </c>
    </row>
    <row r="274" s="2" customFormat="1">
      <c r="A274" s="38"/>
      <c r="B274" s="39"/>
      <c r="C274" s="40"/>
      <c r="D274" s="258" t="s">
        <v>261</v>
      </c>
      <c r="E274" s="40"/>
      <c r="F274" s="259" t="s">
        <v>2295</v>
      </c>
      <c r="G274" s="40"/>
      <c r="H274" s="40"/>
      <c r="I274" s="156"/>
      <c r="J274" s="40"/>
      <c r="K274" s="40"/>
      <c r="L274" s="44"/>
      <c r="M274" s="260"/>
      <c r="N274" s="261"/>
      <c r="O274" s="91"/>
      <c r="P274" s="91"/>
      <c r="Q274" s="91"/>
      <c r="R274" s="91"/>
      <c r="S274" s="91"/>
      <c r="T274" s="92"/>
      <c r="U274" s="38"/>
      <c r="V274" s="38"/>
      <c r="W274" s="38"/>
      <c r="X274" s="38"/>
      <c r="Y274" s="38"/>
      <c r="Z274" s="38"/>
      <c r="AA274" s="38"/>
      <c r="AB274" s="38"/>
      <c r="AC274" s="38"/>
      <c r="AD274" s="38"/>
      <c r="AE274" s="38"/>
      <c r="AT274" s="17" t="s">
        <v>261</v>
      </c>
      <c r="AU274" s="17" t="s">
        <v>91</v>
      </c>
    </row>
    <row r="275" s="13" customFormat="1">
      <c r="A275" s="13"/>
      <c r="B275" s="262"/>
      <c r="C275" s="263"/>
      <c r="D275" s="258" t="s">
        <v>263</v>
      </c>
      <c r="E275" s="264" t="s">
        <v>1</v>
      </c>
      <c r="F275" s="265" t="s">
        <v>2061</v>
      </c>
      <c r="G275" s="263"/>
      <c r="H275" s="266">
        <v>306.54399999999998</v>
      </c>
      <c r="I275" s="267"/>
      <c r="J275" s="263"/>
      <c r="K275" s="263"/>
      <c r="L275" s="268"/>
      <c r="M275" s="269"/>
      <c r="N275" s="270"/>
      <c r="O275" s="270"/>
      <c r="P275" s="270"/>
      <c r="Q275" s="270"/>
      <c r="R275" s="270"/>
      <c r="S275" s="270"/>
      <c r="T275" s="271"/>
      <c r="U275" s="13"/>
      <c r="V275" s="13"/>
      <c r="W275" s="13"/>
      <c r="X275" s="13"/>
      <c r="Y275" s="13"/>
      <c r="Z275" s="13"/>
      <c r="AA275" s="13"/>
      <c r="AB275" s="13"/>
      <c r="AC275" s="13"/>
      <c r="AD275" s="13"/>
      <c r="AE275" s="13"/>
      <c r="AT275" s="272" t="s">
        <v>263</v>
      </c>
      <c r="AU275" s="272" t="s">
        <v>91</v>
      </c>
      <c r="AV275" s="13" t="s">
        <v>91</v>
      </c>
      <c r="AW275" s="13" t="s">
        <v>36</v>
      </c>
      <c r="AX275" s="13" t="s">
        <v>82</v>
      </c>
      <c r="AY275" s="272" t="s">
        <v>250</v>
      </c>
    </row>
    <row r="276" s="14" customFormat="1">
      <c r="A276" s="14"/>
      <c r="B276" s="273"/>
      <c r="C276" s="274"/>
      <c r="D276" s="258" t="s">
        <v>263</v>
      </c>
      <c r="E276" s="275" t="s">
        <v>1</v>
      </c>
      <c r="F276" s="276" t="s">
        <v>265</v>
      </c>
      <c r="G276" s="274"/>
      <c r="H276" s="277">
        <v>306.54399999999998</v>
      </c>
      <c r="I276" s="278"/>
      <c r="J276" s="274"/>
      <c r="K276" s="274"/>
      <c r="L276" s="279"/>
      <c r="M276" s="280"/>
      <c r="N276" s="281"/>
      <c r="O276" s="281"/>
      <c r="P276" s="281"/>
      <c r="Q276" s="281"/>
      <c r="R276" s="281"/>
      <c r="S276" s="281"/>
      <c r="T276" s="282"/>
      <c r="U276" s="14"/>
      <c r="V276" s="14"/>
      <c r="W276" s="14"/>
      <c r="X276" s="14"/>
      <c r="Y276" s="14"/>
      <c r="Z276" s="14"/>
      <c r="AA276" s="14"/>
      <c r="AB276" s="14"/>
      <c r="AC276" s="14"/>
      <c r="AD276" s="14"/>
      <c r="AE276" s="14"/>
      <c r="AT276" s="283" t="s">
        <v>263</v>
      </c>
      <c r="AU276" s="283" t="s">
        <v>91</v>
      </c>
      <c r="AV276" s="14" t="s">
        <v>256</v>
      </c>
      <c r="AW276" s="14" t="s">
        <v>36</v>
      </c>
      <c r="AX276" s="14" t="s">
        <v>14</v>
      </c>
      <c r="AY276" s="283" t="s">
        <v>250</v>
      </c>
    </row>
    <row r="277" s="2" customFormat="1" ht="55.5" customHeight="1">
      <c r="A277" s="38"/>
      <c r="B277" s="39"/>
      <c r="C277" s="245" t="s">
        <v>336</v>
      </c>
      <c r="D277" s="245" t="s">
        <v>252</v>
      </c>
      <c r="E277" s="246" t="s">
        <v>2296</v>
      </c>
      <c r="F277" s="247" t="s">
        <v>2297</v>
      </c>
      <c r="G277" s="248" t="s">
        <v>208</v>
      </c>
      <c r="H277" s="249">
        <v>486.83199999999999</v>
      </c>
      <c r="I277" s="250"/>
      <c r="J277" s="251">
        <f>ROUND(I277*H277,2)</f>
        <v>0</v>
      </c>
      <c r="K277" s="247" t="s">
        <v>255</v>
      </c>
      <c r="L277" s="44"/>
      <c r="M277" s="252" t="s">
        <v>1</v>
      </c>
      <c r="N277" s="253" t="s">
        <v>47</v>
      </c>
      <c r="O277" s="91"/>
      <c r="P277" s="254">
        <f>O277*H277</f>
        <v>0</v>
      </c>
      <c r="Q277" s="254">
        <v>0</v>
      </c>
      <c r="R277" s="254">
        <f>Q277*H277</f>
        <v>0</v>
      </c>
      <c r="S277" s="254">
        <v>0</v>
      </c>
      <c r="T277" s="255">
        <f>S277*H277</f>
        <v>0</v>
      </c>
      <c r="U277" s="38"/>
      <c r="V277" s="38"/>
      <c r="W277" s="38"/>
      <c r="X277" s="38"/>
      <c r="Y277" s="38"/>
      <c r="Z277" s="38"/>
      <c r="AA277" s="38"/>
      <c r="AB277" s="38"/>
      <c r="AC277" s="38"/>
      <c r="AD277" s="38"/>
      <c r="AE277" s="38"/>
      <c r="AR277" s="256" t="s">
        <v>256</v>
      </c>
      <c r="AT277" s="256" t="s">
        <v>252</v>
      </c>
      <c r="AU277" s="256" t="s">
        <v>91</v>
      </c>
      <c r="AY277" s="17" t="s">
        <v>250</v>
      </c>
      <c r="BE277" s="257">
        <f>IF(N277="základní",J277,0)</f>
        <v>0</v>
      </c>
      <c r="BF277" s="257">
        <f>IF(N277="snížená",J277,0)</f>
        <v>0</v>
      </c>
      <c r="BG277" s="257">
        <f>IF(N277="zákl. přenesená",J277,0)</f>
        <v>0</v>
      </c>
      <c r="BH277" s="257">
        <f>IF(N277="sníž. přenesená",J277,0)</f>
        <v>0</v>
      </c>
      <c r="BI277" s="257">
        <f>IF(N277="nulová",J277,0)</f>
        <v>0</v>
      </c>
      <c r="BJ277" s="17" t="s">
        <v>14</v>
      </c>
      <c r="BK277" s="257">
        <f>ROUND(I277*H277,2)</f>
        <v>0</v>
      </c>
      <c r="BL277" s="17" t="s">
        <v>256</v>
      </c>
      <c r="BM277" s="256" t="s">
        <v>3240</v>
      </c>
    </row>
    <row r="278" s="2" customFormat="1">
      <c r="A278" s="38"/>
      <c r="B278" s="39"/>
      <c r="C278" s="40"/>
      <c r="D278" s="258" t="s">
        <v>261</v>
      </c>
      <c r="E278" s="40"/>
      <c r="F278" s="259" t="s">
        <v>586</v>
      </c>
      <c r="G278" s="40"/>
      <c r="H278" s="40"/>
      <c r="I278" s="156"/>
      <c r="J278" s="40"/>
      <c r="K278" s="40"/>
      <c r="L278" s="44"/>
      <c r="M278" s="260"/>
      <c r="N278" s="261"/>
      <c r="O278" s="91"/>
      <c r="P278" s="91"/>
      <c r="Q278" s="91"/>
      <c r="R278" s="91"/>
      <c r="S278" s="91"/>
      <c r="T278" s="92"/>
      <c r="U278" s="38"/>
      <c r="V278" s="38"/>
      <c r="W278" s="38"/>
      <c r="X278" s="38"/>
      <c r="Y278" s="38"/>
      <c r="Z278" s="38"/>
      <c r="AA278" s="38"/>
      <c r="AB278" s="38"/>
      <c r="AC278" s="38"/>
      <c r="AD278" s="38"/>
      <c r="AE278" s="38"/>
      <c r="AT278" s="17" t="s">
        <v>261</v>
      </c>
      <c r="AU278" s="17" t="s">
        <v>91</v>
      </c>
    </row>
    <row r="279" s="15" customFormat="1">
      <c r="A279" s="15"/>
      <c r="B279" s="284"/>
      <c r="C279" s="285"/>
      <c r="D279" s="258" t="s">
        <v>263</v>
      </c>
      <c r="E279" s="286" t="s">
        <v>1</v>
      </c>
      <c r="F279" s="287" t="s">
        <v>2299</v>
      </c>
      <c r="G279" s="285"/>
      <c r="H279" s="286" t="s">
        <v>1</v>
      </c>
      <c r="I279" s="288"/>
      <c r="J279" s="285"/>
      <c r="K279" s="285"/>
      <c r="L279" s="289"/>
      <c r="M279" s="290"/>
      <c r="N279" s="291"/>
      <c r="O279" s="291"/>
      <c r="P279" s="291"/>
      <c r="Q279" s="291"/>
      <c r="R279" s="291"/>
      <c r="S279" s="291"/>
      <c r="T279" s="292"/>
      <c r="U279" s="15"/>
      <c r="V279" s="15"/>
      <c r="W279" s="15"/>
      <c r="X279" s="15"/>
      <c r="Y279" s="15"/>
      <c r="Z279" s="15"/>
      <c r="AA279" s="15"/>
      <c r="AB279" s="15"/>
      <c r="AC279" s="15"/>
      <c r="AD279" s="15"/>
      <c r="AE279" s="15"/>
      <c r="AT279" s="293" t="s">
        <v>263</v>
      </c>
      <c r="AU279" s="293" t="s">
        <v>91</v>
      </c>
      <c r="AV279" s="15" t="s">
        <v>14</v>
      </c>
      <c r="AW279" s="15" t="s">
        <v>36</v>
      </c>
      <c r="AX279" s="15" t="s">
        <v>82</v>
      </c>
      <c r="AY279" s="293" t="s">
        <v>250</v>
      </c>
    </row>
    <row r="280" s="13" customFormat="1">
      <c r="A280" s="13"/>
      <c r="B280" s="262"/>
      <c r="C280" s="263"/>
      <c r="D280" s="258" t="s">
        <v>263</v>
      </c>
      <c r="E280" s="264" t="s">
        <v>1</v>
      </c>
      <c r="F280" s="265" t="s">
        <v>2811</v>
      </c>
      <c r="G280" s="263"/>
      <c r="H280" s="266">
        <v>486.83199999999999</v>
      </c>
      <c r="I280" s="267"/>
      <c r="J280" s="263"/>
      <c r="K280" s="263"/>
      <c r="L280" s="268"/>
      <c r="M280" s="269"/>
      <c r="N280" s="270"/>
      <c r="O280" s="270"/>
      <c r="P280" s="270"/>
      <c r="Q280" s="270"/>
      <c r="R280" s="270"/>
      <c r="S280" s="270"/>
      <c r="T280" s="271"/>
      <c r="U280" s="13"/>
      <c r="V280" s="13"/>
      <c r="W280" s="13"/>
      <c r="X280" s="13"/>
      <c r="Y280" s="13"/>
      <c r="Z280" s="13"/>
      <c r="AA280" s="13"/>
      <c r="AB280" s="13"/>
      <c r="AC280" s="13"/>
      <c r="AD280" s="13"/>
      <c r="AE280" s="13"/>
      <c r="AT280" s="272" t="s">
        <v>263</v>
      </c>
      <c r="AU280" s="272" t="s">
        <v>91</v>
      </c>
      <c r="AV280" s="13" t="s">
        <v>91</v>
      </c>
      <c r="AW280" s="13" t="s">
        <v>36</v>
      </c>
      <c r="AX280" s="13" t="s">
        <v>82</v>
      </c>
      <c r="AY280" s="272" t="s">
        <v>250</v>
      </c>
    </row>
    <row r="281" s="14" customFormat="1">
      <c r="A281" s="14"/>
      <c r="B281" s="273"/>
      <c r="C281" s="274"/>
      <c r="D281" s="258" t="s">
        <v>263</v>
      </c>
      <c r="E281" s="275" t="s">
        <v>1</v>
      </c>
      <c r="F281" s="276" t="s">
        <v>265</v>
      </c>
      <c r="G281" s="274"/>
      <c r="H281" s="277">
        <v>486.83199999999999</v>
      </c>
      <c r="I281" s="278"/>
      <c r="J281" s="274"/>
      <c r="K281" s="274"/>
      <c r="L281" s="279"/>
      <c r="M281" s="280"/>
      <c r="N281" s="281"/>
      <c r="O281" s="281"/>
      <c r="P281" s="281"/>
      <c r="Q281" s="281"/>
      <c r="R281" s="281"/>
      <c r="S281" s="281"/>
      <c r="T281" s="282"/>
      <c r="U281" s="14"/>
      <c r="V281" s="14"/>
      <c r="W281" s="14"/>
      <c r="X281" s="14"/>
      <c r="Y281" s="14"/>
      <c r="Z281" s="14"/>
      <c r="AA281" s="14"/>
      <c r="AB281" s="14"/>
      <c r="AC281" s="14"/>
      <c r="AD281" s="14"/>
      <c r="AE281" s="14"/>
      <c r="AT281" s="283" t="s">
        <v>263</v>
      </c>
      <c r="AU281" s="283" t="s">
        <v>91</v>
      </c>
      <c r="AV281" s="14" t="s">
        <v>256</v>
      </c>
      <c r="AW281" s="14" t="s">
        <v>36</v>
      </c>
      <c r="AX281" s="14" t="s">
        <v>14</v>
      </c>
      <c r="AY281" s="283" t="s">
        <v>250</v>
      </c>
    </row>
    <row r="282" s="2" customFormat="1" ht="55.5" customHeight="1">
      <c r="A282" s="38"/>
      <c r="B282" s="39"/>
      <c r="C282" s="245" t="s">
        <v>7</v>
      </c>
      <c r="D282" s="245" t="s">
        <v>252</v>
      </c>
      <c r="E282" s="246" t="s">
        <v>583</v>
      </c>
      <c r="F282" s="247" t="s">
        <v>584</v>
      </c>
      <c r="G282" s="248" t="s">
        <v>208</v>
      </c>
      <c r="H282" s="249">
        <v>183.34999999999999</v>
      </c>
      <c r="I282" s="250"/>
      <c r="J282" s="251">
        <f>ROUND(I282*H282,2)</f>
        <v>0</v>
      </c>
      <c r="K282" s="247" t="s">
        <v>255</v>
      </c>
      <c r="L282" s="44"/>
      <c r="M282" s="252" t="s">
        <v>1</v>
      </c>
      <c r="N282" s="253" t="s">
        <v>47</v>
      </c>
      <c r="O282" s="91"/>
      <c r="P282" s="254">
        <f>O282*H282</f>
        <v>0</v>
      </c>
      <c r="Q282" s="254">
        <v>0</v>
      </c>
      <c r="R282" s="254">
        <f>Q282*H282</f>
        <v>0</v>
      </c>
      <c r="S282" s="254">
        <v>0</v>
      </c>
      <c r="T282" s="255">
        <f>S282*H282</f>
        <v>0</v>
      </c>
      <c r="U282" s="38"/>
      <c r="V282" s="38"/>
      <c r="W282" s="38"/>
      <c r="X282" s="38"/>
      <c r="Y282" s="38"/>
      <c r="Z282" s="38"/>
      <c r="AA282" s="38"/>
      <c r="AB282" s="38"/>
      <c r="AC282" s="38"/>
      <c r="AD282" s="38"/>
      <c r="AE282" s="38"/>
      <c r="AR282" s="256" t="s">
        <v>256</v>
      </c>
      <c r="AT282" s="256" t="s">
        <v>252</v>
      </c>
      <c r="AU282" s="256" t="s">
        <v>91</v>
      </c>
      <c r="AY282" s="17" t="s">
        <v>250</v>
      </c>
      <c r="BE282" s="257">
        <f>IF(N282="základní",J282,0)</f>
        <v>0</v>
      </c>
      <c r="BF282" s="257">
        <f>IF(N282="snížená",J282,0)</f>
        <v>0</v>
      </c>
      <c r="BG282" s="257">
        <f>IF(N282="zákl. přenesená",J282,0)</f>
        <v>0</v>
      </c>
      <c r="BH282" s="257">
        <f>IF(N282="sníž. přenesená",J282,0)</f>
        <v>0</v>
      </c>
      <c r="BI282" s="257">
        <f>IF(N282="nulová",J282,0)</f>
        <v>0</v>
      </c>
      <c r="BJ282" s="17" t="s">
        <v>14</v>
      </c>
      <c r="BK282" s="257">
        <f>ROUND(I282*H282,2)</f>
        <v>0</v>
      </c>
      <c r="BL282" s="17" t="s">
        <v>256</v>
      </c>
      <c r="BM282" s="256" t="s">
        <v>3241</v>
      </c>
    </row>
    <row r="283" s="2" customFormat="1">
      <c r="A283" s="38"/>
      <c r="B283" s="39"/>
      <c r="C283" s="40"/>
      <c r="D283" s="258" t="s">
        <v>261</v>
      </c>
      <c r="E283" s="40"/>
      <c r="F283" s="259" t="s">
        <v>586</v>
      </c>
      <c r="G283" s="40"/>
      <c r="H283" s="40"/>
      <c r="I283" s="156"/>
      <c r="J283" s="40"/>
      <c r="K283" s="40"/>
      <c r="L283" s="44"/>
      <c r="M283" s="260"/>
      <c r="N283" s="261"/>
      <c r="O283" s="91"/>
      <c r="P283" s="91"/>
      <c r="Q283" s="91"/>
      <c r="R283" s="91"/>
      <c r="S283" s="91"/>
      <c r="T283" s="92"/>
      <c r="U283" s="38"/>
      <c r="V283" s="38"/>
      <c r="W283" s="38"/>
      <c r="X283" s="38"/>
      <c r="Y283" s="38"/>
      <c r="Z283" s="38"/>
      <c r="AA283" s="38"/>
      <c r="AB283" s="38"/>
      <c r="AC283" s="38"/>
      <c r="AD283" s="38"/>
      <c r="AE283" s="38"/>
      <c r="AT283" s="17" t="s">
        <v>261</v>
      </c>
      <c r="AU283" s="17" t="s">
        <v>91</v>
      </c>
    </row>
    <row r="284" s="15" customFormat="1">
      <c r="A284" s="15"/>
      <c r="B284" s="284"/>
      <c r="C284" s="285"/>
      <c r="D284" s="258" t="s">
        <v>263</v>
      </c>
      <c r="E284" s="286" t="s">
        <v>1</v>
      </c>
      <c r="F284" s="287" t="s">
        <v>2302</v>
      </c>
      <c r="G284" s="285"/>
      <c r="H284" s="286" t="s">
        <v>1</v>
      </c>
      <c r="I284" s="288"/>
      <c r="J284" s="285"/>
      <c r="K284" s="285"/>
      <c r="L284" s="289"/>
      <c r="M284" s="290"/>
      <c r="N284" s="291"/>
      <c r="O284" s="291"/>
      <c r="P284" s="291"/>
      <c r="Q284" s="291"/>
      <c r="R284" s="291"/>
      <c r="S284" s="291"/>
      <c r="T284" s="292"/>
      <c r="U284" s="15"/>
      <c r="V284" s="15"/>
      <c r="W284" s="15"/>
      <c r="X284" s="15"/>
      <c r="Y284" s="15"/>
      <c r="Z284" s="15"/>
      <c r="AA284" s="15"/>
      <c r="AB284" s="15"/>
      <c r="AC284" s="15"/>
      <c r="AD284" s="15"/>
      <c r="AE284" s="15"/>
      <c r="AT284" s="293" t="s">
        <v>263</v>
      </c>
      <c r="AU284" s="293" t="s">
        <v>91</v>
      </c>
      <c r="AV284" s="15" t="s">
        <v>14</v>
      </c>
      <c r="AW284" s="15" t="s">
        <v>36</v>
      </c>
      <c r="AX284" s="15" t="s">
        <v>82</v>
      </c>
      <c r="AY284" s="293" t="s">
        <v>250</v>
      </c>
    </row>
    <row r="285" s="13" customFormat="1">
      <c r="A285" s="13"/>
      <c r="B285" s="262"/>
      <c r="C285" s="263"/>
      <c r="D285" s="258" t="s">
        <v>263</v>
      </c>
      <c r="E285" s="264" t="s">
        <v>1</v>
      </c>
      <c r="F285" s="265" t="s">
        <v>2303</v>
      </c>
      <c r="G285" s="263"/>
      <c r="H285" s="266">
        <v>74.001999999999995</v>
      </c>
      <c r="I285" s="267"/>
      <c r="J285" s="263"/>
      <c r="K285" s="263"/>
      <c r="L285" s="268"/>
      <c r="M285" s="269"/>
      <c r="N285" s="270"/>
      <c r="O285" s="270"/>
      <c r="P285" s="270"/>
      <c r="Q285" s="270"/>
      <c r="R285" s="270"/>
      <c r="S285" s="270"/>
      <c r="T285" s="271"/>
      <c r="U285" s="13"/>
      <c r="V285" s="13"/>
      <c r="W285" s="13"/>
      <c r="X285" s="13"/>
      <c r="Y285" s="13"/>
      <c r="Z285" s="13"/>
      <c r="AA285" s="13"/>
      <c r="AB285" s="13"/>
      <c r="AC285" s="13"/>
      <c r="AD285" s="13"/>
      <c r="AE285" s="13"/>
      <c r="AT285" s="272" t="s">
        <v>263</v>
      </c>
      <c r="AU285" s="272" t="s">
        <v>91</v>
      </c>
      <c r="AV285" s="13" t="s">
        <v>91</v>
      </c>
      <c r="AW285" s="13" t="s">
        <v>36</v>
      </c>
      <c r="AX285" s="13" t="s">
        <v>82</v>
      </c>
      <c r="AY285" s="272" t="s">
        <v>250</v>
      </c>
    </row>
    <row r="286" s="13" customFormat="1">
      <c r="A286" s="13"/>
      <c r="B286" s="262"/>
      <c r="C286" s="263"/>
      <c r="D286" s="258" t="s">
        <v>263</v>
      </c>
      <c r="E286" s="264" t="s">
        <v>1</v>
      </c>
      <c r="F286" s="265" t="s">
        <v>2304</v>
      </c>
      <c r="G286" s="263"/>
      <c r="H286" s="266">
        <v>49.334000000000003</v>
      </c>
      <c r="I286" s="267"/>
      <c r="J286" s="263"/>
      <c r="K286" s="263"/>
      <c r="L286" s="268"/>
      <c r="M286" s="269"/>
      <c r="N286" s="270"/>
      <c r="O286" s="270"/>
      <c r="P286" s="270"/>
      <c r="Q286" s="270"/>
      <c r="R286" s="270"/>
      <c r="S286" s="270"/>
      <c r="T286" s="271"/>
      <c r="U286" s="13"/>
      <c r="V286" s="13"/>
      <c r="W286" s="13"/>
      <c r="X286" s="13"/>
      <c r="Y286" s="13"/>
      <c r="Z286" s="13"/>
      <c r="AA286" s="13"/>
      <c r="AB286" s="13"/>
      <c r="AC286" s="13"/>
      <c r="AD286" s="13"/>
      <c r="AE286" s="13"/>
      <c r="AT286" s="272" t="s">
        <v>263</v>
      </c>
      <c r="AU286" s="272" t="s">
        <v>91</v>
      </c>
      <c r="AV286" s="13" t="s">
        <v>91</v>
      </c>
      <c r="AW286" s="13" t="s">
        <v>36</v>
      </c>
      <c r="AX286" s="13" t="s">
        <v>82</v>
      </c>
      <c r="AY286" s="272" t="s">
        <v>250</v>
      </c>
    </row>
    <row r="287" s="13" customFormat="1">
      <c r="A287" s="13"/>
      <c r="B287" s="262"/>
      <c r="C287" s="263"/>
      <c r="D287" s="258" t="s">
        <v>263</v>
      </c>
      <c r="E287" s="264" t="s">
        <v>1</v>
      </c>
      <c r="F287" s="265" t="s">
        <v>2305</v>
      </c>
      <c r="G287" s="263"/>
      <c r="H287" s="266">
        <v>36.008000000000003</v>
      </c>
      <c r="I287" s="267"/>
      <c r="J287" s="263"/>
      <c r="K287" s="263"/>
      <c r="L287" s="268"/>
      <c r="M287" s="269"/>
      <c r="N287" s="270"/>
      <c r="O287" s="270"/>
      <c r="P287" s="270"/>
      <c r="Q287" s="270"/>
      <c r="R287" s="270"/>
      <c r="S287" s="270"/>
      <c r="T287" s="271"/>
      <c r="U287" s="13"/>
      <c r="V287" s="13"/>
      <c r="W287" s="13"/>
      <c r="X287" s="13"/>
      <c r="Y287" s="13"/>
      <c r="Z287" s="13"/>
      <c r="AA287" s="13"/>
      <c r="AB287" s="13"/>
      <c r="AC287" s="13"/>
      <c r="AD287" s="13"/>
      <c r="AE287" s="13"/>
      <c r="AT287" s="272" t="s">
        <v>263</v>
      </c>
      <c r="AU287" s="272" t="s">
        <v>91</v>
      </c>
      <c r="AV287" s="13" t="s">
        <v>91</v>
      </c>
      <c r="AW287" s="13" t="s">
        <v>36</v>
      </c>
      <c r="AX287" s="13" t="s">
        <v>82</v>
      </c>
      <c r="AY287" s="272" t="s">
        <v>250</v>
      </c>
    </row>
    <row r="288" s="13" customFormat="1">
      <c r="A288" s="13"/>
      <c r="B288" s="262"/>
      <c r="C288" s="263"/>
      <c r="D288" s="258" t="s">
        <v>263</v>
      </c>
      <c r="E288" s="264" t="s">
        <v>1</v>
      </c>
      <c r="F288" s="265" t="s">
        <v>2306</v>
      </c>
      <c r="G288" s="263"/>
      <c r="H288" s="266">
        <v>24.006</v>
      </c>
      <c r="I288" s="267"/>
      <c r="J288" s="263"/>
      <c r="K288" s="263"/>
      <c r="L288" s="268"/>
      <c r="M288" s="269"/>
      <c r="N288" s="270"/>
      <c r="O288" s="270"/>
      <c r="P288" s="270"/>
      <c r="Q288" s="270"/>
      <c r="R288" s="270"/>
      <c r="S288" s="270"/>
      <c r="T288" s="271"/>
      <c r="U288" s="13"/>
      <c r="V288" s="13"/>
      <c r="W288" s="13"/>
      <c r="X288" s="13"/>
      <c r="Y288" s="13"/>
      <c r="Z288" s="13"/>
      <c r="AA288" s="13"/>
      <c r="AB288" s="13"/>
      <c r="AC288" s="13"/>
      <c r="AD288" s="13"/>
      <c r="AE288" s="13"/>
      <c r="AT288" s="272" t="s">
        <v>263</v>
      </c>
      <c r="AU288" s="272" t="s">
        <v>91</v>
      </c>
      <c r="AV288" s="13" t="s">
        <v>91</v>
      </c>
      <c r="AW288" s="13" t="s">
        <v>36</v>
      </c>
      <c r="AX288" s="13" t="s">
        <v>82</v>
      </c>
      <c r="AY288" s="272" t="s">
        <v>250</v>
      </c>
    </row>
    <row r="289" s="14" customFormat="1">
      <c r="A289" s="14"/>
      <c r="B289" s="273"/>
      <c r="C289" s="274"/>
      <c r="D289" s="258" t="s">
        <v>263</v>
      </c>
      <c r="E289" s="275" t="s">
        <v>206</v>
      </c>
      <c r="F289" s="276" t="s">
        <v>265</v>
      </c>
      <c r="G289" s="274"/>
      <c r="H289" s="277">
        <v>183.34999999999999</v>
      </c>
      <c r="I289" s="278"/>
      <c r="J289" s="274"/>
      <c r="K289" s="274"/>
      <c r="L289" s="279"/>
      <c r="M289" s="280"/>
      <c r="N289" s="281"/>
      <c r="O289" s="281"/>
      <c r="P289" s="281"/>
      <c r="Q289" s="281"/>
      <c r="R289" s="281"/>
      <c r="S289" s="281"/>
      <c r="T289" s="282"/>
      <c r="U289" s="14"/>
      <c r="V289" s="14"/>
      <c r="W289" s="14"/>
      <c r="X289" s="14"/>
      <c r="Y289" s="14"/>
      <c r="Z289" s="14"/>
      <c r="AA289" s="14"/>
      <c r="AB289" s="14"/>
      <c r="AC289" s="14"/>
      <c r="AD289" s="14"/>
      <c r="AE289" s="14"/>
      <c r="AT289" s="283" t="s">
        <v>263</v>
      </c>
      <c r="AU289" s="283" t="s">
        <v>91</v>
      </c>
      <c r="AV289" s="14" t="s">
        <v>256</v>
      </c>
      <c r="AW289" s="14" t="s">
        <v>36</v>
      </c>
      <c r="AX289" s="14" t="s">
        <v>14</v>
      </c>
      <c r="AY289" s="283" t="s">
        <v>250</v>
      </c>
    </row>
    <row r="290" s="2" customFormat="1" ht="55.5" customHeight="1">
      <c r="A290" s="38"/>
      <c r="B290" s="39"/>
      <c r="C290" s="245" t="s">
        <v>347</v>
      </c>
      <c r="D290" s="245" t="s">
        <v>252</v>
      </c>
      <c r="E290" s="246" t="s">
        <v>591</v>
      </c>
      <c r="F290" s="247" t="s">
        <v>592</v>
      </c>
      <c r="G290" s="248" t="s">
        <v>208</v>
      </c>
      <c r="H290" s="249">
        <v>442.81799999999998</v>
      </c>
      <c r="I290" s="250"/>
      <c r="J290" s="251">
        <f>ROUND(I290*H290,2)</f>
        <v>0</v>
      </c>
      <c r="K290" s="247" t="s">
        <v>255</v>
      </c>
      <c r="L290" s="44"/>
      <c r="M290" s="252" t="s">
        <v>1</v>
      </c>
      <c r="N290" s="253" t="s">
        <v>47</v>
      </c>
      <c r="O290" s="91"/>
      <c r="P290" s="254">
        <f>O290*H290</f>
        <v>0</v>
      </c>
      <c r="Q290" s="254">
        <v>0</v>
      </c>
      <c r="R290" s="254">
        <f>Q290*H290</f>
        <v>0</v>
      </c>
      <c r="S290" s="254">
        <v>0</v>
      </c>
      <c r="T290" s="255">
        <f>S290*H290</f>
        <v>0</v>
      </c>
      <c r="U290" s="38"/>
      <c r="V290" s="38"/>
      <c r="W290" s="38"/>
      <c r="X290" s="38"/>
      <c r="Y290" s="38"/>
      <c r="Z290" s="38"/>
      <c r="AA290" s="38"/>
      <c r="AB290" s="38"/>
      <c r="AC290" s="38"/>
      <c r="AD290" s="38"/>
      <c r="AE290" s="38"/>
      <c r="AR290" s="256" t="s">
        <v>256</v>
      </c>
      <c r="AT290" s="256" t="s">
        <v>252</v>
      </c>
      <c r="AU290" s="256" t="s">
        <v>91</v>
      </c>
      <c r="AY290" s="17" t="s">
        <v>250</v>
      </c>
      <c r="BE290" s="257">
        <f>IF(N290="základní",J290,0)</f>
        <v>0</v>
      </c>
      <c r="BF290" s="257">
        <f>IF(N290="snížená",J290,0)</f>
        <v>0</v>
      </c>
      <c r="BG290" s="257">
        <f>IF(N290="zákl. přenesená",J290,0)</f>
        <v>0</v>
      </c>
      <c r="BH290" s="257">
        <f>IF(N290="sníž. přenesená",J290,0)</f>
        <v>0</v>
      </c>
      <c r="BI290" s="257">
        <f>IF(N290="nulová",J290,0)</f>
        <v>0</v>
      </c>
      <c r="BJ290" s="17" t="s">
        <v>14</v>
      </c>
      <c r="BK290" s="257">
        <f>ROUND(I290*H290,2)</f>
        <v>0</v>
      </c>
      <c r="BL290" s="17" t="s">
        <v>256</v>
      </c>
      <c r="BM290" s="256" t="s">
        <v>3242</v>
      </c>
    </row>
    <row r="291" s="2" customFormat="1">
      <c r="A291" s="38"/>
      <c r="B291" s="39"/>
      <c r="C291" s="40"/>
      <c r="D291" s="258" t="s">
        <v>261</v>
      </c>
      <c r="E291" s="40"/>
      <c r="F291" s="259" t="s">
        <v>586</v>
      </c>
      <c r="G291" s="40"/>
      <c r="H291" s="40"/>
      <c r="I291" s="156"/>
      <c r="J291" s="40"/>
      <c r="K291" s="40"/>
      <c r="L291" s="44"/>
      <c r="M291" s="260"/>
      <c r="N291" s="261"/>
      <c r="O291" s="91"/>
      <c r="P291" s="91"/>
      <c r="Q291" s="91"/>
      <c r="R291" s="91"/>
      <c r="S291" s="91"/>
      <c r="T291" s="92"/>
      <c r="U291" s="38"/>
      <c r="V291" s="38"/>
      <c r="W291" s="38"/>
      <c r="X291" s="38"/>
      <c r="Y291" s="38"/>
      <c r="Z291" s="38"/>
      <c r="AA291" s="38"/>
      <c r="AB291" s="38"/>
      <c r="AC291" s="38"/>
      <c r="AD291" s="38"/>
      <c r="AE291" s="38"/>
      <c r="AT291" s="17" t="s">
        <v>261</v>
      </c>
      <c r="AU291" s="17" t="s">
        <v>91</v>
      </c>
    </row>
    <row r="292" s="15" customFormat="1">
      <c r="A292" s="15"/>
      <c r="B292" s="284"/>
      <c r="C292" s="285"/>
      <c r="D292" s="258" t="s">
        <v>263</v>
      </c>
      <c r="E292" s="286" t="s">
        <v>1</v>
      </c>
      <c r="F292" s="287" t="s">
        <v>2302</v>
      </c>
      <c r="G292" s="285"/>
      <c r="H292" s="286" t="s">
        <v>1</v>
      </c>
      <c r="I292" s="288"/>
      <c r="J292" s="285"/>
      <c r="K292" s="285"/>
      <c r="L292" s="289"/>
      <c r="M292" s="290"/>
      <c r="N292" s="291"/>
      <c r="O292" s="291"/>
      <c r="P292" s="291"/>
      <c r="Q292" s="291"/>
      <c r="R292" s="291"/>
      <c r="S292" s="291"/>
      <c r="T292" s="292"/>
      <c r="U292" s="15"/>
      <c r="V292" s="15"/>
      <c r="W292" s="15"/>
      <c r="X292" s="15"/>
      <c r="Y292" s="15"/>
      <c r="Z292" s="15"/>
      <c r="AA292" s="15"/>
      <c r="AB292" s="15"/>
      <c r="AC292" s="15"/>
      <c r="AD292" s="15"/>
      <c r="AE292" s="15"/>
      <c r="AT292" s="293" t="s">
        <v>263</v>
      </c>
      <c r="AU292" s="293" t="s">
        <v>91</v>
      </c>
      <c r="AV292" s="15" t="s">
        <v>14</v>
      </c>
      <c r="AW292" s="15" t="s">
        <v>36</v>
      </c>
      <c r="AX292" s="15" t="s">
        <v>82</v>
      </c>
      <c r="AY292" s="293" t="s">
        <v>250</v>
      </c>
    </row>
    <row r="293" s="13" customFormat="1">
      <c r="A293" s="13"/>
      <c r="B293" s="262"/>
      <c r="C293" s="263"/>
      <c r="D293" s="258" t="s">
        <v>263</v>
      </c>
      <c r="E293" s="264" t="s">
        <v>1</v>
      </c>
      <c r="F293" s="265" t="s">
        <v>2312</v>
      </c>
      <c r="G293" s="263"/>
      <c r="H293" s="266">
        <v>172.67099999999999</v>
      </c>
      <c r="I293" s="267"/>
      <c r="J293" s="263"/>
      <c r="K293" s="263"/>
      <c r="L293" s="268"/>
      <c r="M293" s="269"/>
      <c r="N293" s="270"/>
      <c r="O293" s="270"/>
      <c r="P293" s="270"/>
      <c r="Q293" s="270"/>
      <c r="R293" s="270"/>
      <c r="S293" s="270"/>
      <c r="T293" s="271"/>
      <c r="U293" s="13"/>
      <c r="V293" s="13"/>
      <c r="W293" s="13"/>
      <c r="X293" s="13"/>
      <c r="Y293" s="13"/>
      <c r="Z293" s="13"/>
      <c r="AA293" s="13"/>
      <c r="AB293" s="13"/>
      <c r="AC293" s="13"/>
      <c r="AD293" s="13"/>
      <c r="AE293" s="13"/>
      <c r="AT293" s="272" t="s">
        <v>263</v>
      </c>
      <c r="AU293" s="272" t="s">
        <v>91</v>
      </c>
      <c r="AV293" s="13" t="s">
        <v>91</v>
      </c>
      <c r="AW293" s="13" t="s">
        <v>36</v>
      </c>
      <c r="AX293" s="13" t="s">
        <v>82</v>
      </c>
      <c r="AY293" s="272" t="s">
        <v>250</v>
      </c>
    </row>
    <row r="294" s="13" customFormat="1">
      <c r="A294" s="13"/>
      <c r="B294" s="262"/>
      <c r="C294" s="263"/>
      <c r="D294" s="258" t="s">
        <v>263</v>
      </c>
      <c r="E294" s="264" t="s">
        <v>1</v>
      </c>
      <c r="F294" s="265" t="s">
        <v>2313</v>
      </c>
      <c r="G294" s="263"/>
      <c r="H294" s="266">
        <v>115.114</v>
      </c>
      <c r="I294" s="267"/>
      <c r="J294" s="263"/>
      <c r="K294" s="263"/>
      <c r="L294" s="268"/>
      <c r="M294" s="269"/>
      <c r="N294" s="270"/>
      <c r="O294" s="270"/>
      <c r="P294" s="270"/>
      <c r="Q294" s="270"/>
      <c r="R294" s="270"/>
      <c r="S294" s="270"/>
      <c r="T294" s="271"/>
      <c r="U294" s="13"/>
      <c r="V294" s="13"/>
      <c r="W294" s="13"/>
      <c r="X294" s="13"/>
      <c r="Y294" s="13"/>
      <c r="Z294" s="13"/>
      <c r="AA294" s="13"/>
      <c r="AB294" s="13"/>
      <c r="AC294" s="13"/>
      <c r="AD294" s="13"/>
      <c r="AE294" s="13"/>
      <c r="AT294" s="272" t="s">
        <v>263</v>
      </c>
      <c r="AU294" s="272" t="s">
        <v>91</v>
      </c>
      <c r="AV294" s="13" t="s">
        <v>91</v>
      </c>
      <c r="AW294" s="13" t="s">
        <v>36</v>
      </c>
      <c r="AX294" s="13" t="s">
        <v>82</v>
      </c>
      <c r="AY294" s="272" t="s">
        <v>250</v>
      </c>
    </row>
    <row r="295" s="13" customFormat="1">
      <c r="A295" s="13"/>
      <c r="B295" s="262"/>
      <c r="C295" s="263"/>
      <c r="D295" s="258" t="s">
        <v>263</v>
      </c>
      <c r="E295" s="264" t="s">
        <v>1</v>
      </c>
      <c r="F295" s="265" t="s">
        <v>2314</v>
      </c>
      <c r="G295" s="263"/>
      <c r="H295" s="266">
        <v>84.019999999999996</v>
      </c>
      <c r="I295" s="267"/>
      <c r="J295" s="263"/>
      <c r="K295" s="263"/>
      <c r="L295" s="268"/>
      <c r="M295" s="269"/>
      <c r="N295" s="270"/>
      <c r="O295" s="270"/>
      <c r="P295" s="270"/>
      <c r="Q295" s="270"/>
      <c r="R295" s="270"/>
      <c r="S295" s="270"/>
      <c r="T295" s="271"/>
      <c r="U295" s="13"/>
      <c r="V295" s="13"/>
      <c r="W295" s="13"/>
      <c r="X295" s="13"/>
      <c r="Y295" s="13"/>
      <c r="Z295" s="13"/>
      <c r="AA295" s="13"/>
      <c r="AB295" s="13"/>
      <c r="AC295" s="13"/>
      <c r="AD295" s="13"/>
      <c r="AE295" s="13"/>
      <c r="AT295" s="272" t="s">
        <v>263</v>
      </c>
      <c r="AU295" s="272" t="s">
        <v>91</v>
      </c>
      <c r="AV295" s="13" t="s">
        <v>91</v>
      </c>
      <c r="AW295" s="13" t="s">
        <v>36</v>
      </c>
      <c r="AX295" s="13" t="s">
        <v>82</v>
      </c>
      <c r="AY295" s="272" t="s">
        <v>250</v>
      </c>
    </row>
    <row r="296" s="13" customFormat="1">
      <c r="A296" s="13"/>
      <c r="B296" s="262"/>
      <c r="C296" s="263"/>
      <c r="D296" s="258" t="s">
        <v>263</v>
      </c>
      <c r="E296" s="264" t="s">
        <v>1</v>
      </c>
      <c r="F296" s="265" t="s">
        <v>2315</v>
      </c>
      <c r="G296" s="263"/>
      <c r="H296" s="266">
        <v>56.012999999999998</v>
      </c>
      <c r="I296" s="267"/>
      <c r="J296" s="263"/>
      <c r="K296" s="263"/>
      <c r="L296" s="268"/>
      <c r="M296" s="269"/>
      <c r="N296" s="270"/>
      <c r="O296" s="270"/>
      <c r="P296" s="270"/>
      <c r="Q296" s="270"/>
      <c r="R296" s="270"/>
      <c r="S296" s="270"/>
      <c r="T296" s="271"/>
      <c r="U296" s="13"/>
      <c r="V296" s="13"/>
      <c r="W296" s="13"/>
      <c r="X296" s="13"/>
      <c r="Y296" s="13"/>
      <c r="Z296" s="13"/>
      <c r="AA296" s="13"/>
      <c r="AB296" s="13"/>
      <c r="AC296" s="13"/>
      <c r="AD296" s="13"/>
      <c r="AE296" s="13"/>
      <c r="AT296" s="272" t="s">
        <v>263</v>
      </c>
      <c r="AU296" s="272" t="s">
        <v>91</v>
      </c>
      <c r="AV296" s="13" t="s">
        <v>91</v>
      </c>
      <c r="AW296" s="13" t="s">
        <v>36</v>
      </c>
      <c r="AX296" s="13" t="s">
        <v>82</v>
      </c>
      <c r="AY296" s="272" t="s">
        <v>250</v>
      </c>
    </row>
    <row r="297" s="15" customFormat="1">
      <c r="A297" s="15"/>
      <c r="B297" s="284"/>
      <c r="C297" s="285"/>
      <c r="D297" s="258" t="s">
        <v>263</v>
      </c>
      <c r="E297" s="286" t="s">
        <v>1</v>
      </c>
      <c r="F297" s="287" t="s">
        <v>2320</v>
      </c>
      <c r="G297" s="285"/>
      <c r="H297" s="286" t="s">
        <v>1</v>
      </c>
      <c r="I297" s="288"/>
      <c r="J297" s="285"/>
      <c r="K297" s="285"/>
      <c r="L297" s="289"/>
      <c r="M297" s="290"/>
      <c r="N297" s="291"/>
      <c r="O297" s="291"/>
      <c r="P297" s="291"/>
      <c r="Q297" s="291"/>
      <c r="R297" s="291"/>
      <c r="S297" s="291"/>
      <c r="T297" s="292"/>
      <c r="U297" s="15"/>
      <c r="V297" s="15"/>
      <c r="W297" s="15"/>
      <c r="X297" s="15"/>
      <c r="Y297" s="15"/>
      <c r="Z297" s="15"/>
      <c r="AA297" s="15"/>
      <c r="AB297" s="15"/>
      <c r="AC297" s="15"/>
      <c r="AD297" s="15"/>
      <c r="AE297" s="15"/>
      <c r="AT297" s="293" t="s">
        <v>263</v>
      </c>
      <c r="AU297" s="293" t="s">
        <v>91</v>
      </c>
      <c r="AV297" s="15" t="s">
        <v>14</v>
      </c>
      <c r="AW297" s="15" t="s">
        <v>36</v>
      </c>
      <c r="AX297" s="15" t="s">
        <v>82</v>
      </c>
      <c r="AY297" s="293" t="s">
        <v>250</v>
      </c>
    </row>
    <row r="298" s="13" customFormat="1">
      <c r="A298" s="13"/>
      <c r="B298" s="262"/>
      <c r="C298" s="263"/>
      <c r="D298" s="258" t="s">
        <v>263</v>
      </c>
      <c r="E298" s="264" t="s">
        <v>1</v>
      </c>
      <c r="F298" s="265" t="s">
        <v>2028</v>
      </c>
      <c r="G298" s="263"/>
      <c r="H298" s="266">
        <v>15</v>
      </c>
      <c r="I298" s="267"/>
      <c r="J298" s="263"/>
      <c r="K298" s="263"/>
      <c r="L298" s="268"/>
      <c r="M298" s="269"/>
      <c r="N298" s="270"/>
      <c r="O298" s="270"/>
      <c r="P298" s="270"/>
      <c r="Q298" s="270"/>
      <c r="R298" s="270"/>
      <c r="S298" s="270"/>
      <c r="T298" s="271"/>
      <c r="U298" s="13"/>
      <c r="V298" s="13"/>
      <c r="W298" s="13"/>
      <c r="X298" s="13"/>
      <c r="Y298" s="13"/>
      <c r="Z298" s="13"/>
      <c r="AA298" s="13"/>
      <c r="AB298" s="13"/>
      <c r="AC298" s="13"/>
      <c r="AD298" s="13"/>
      <c r="AE298" s="13"/>
      <c r="AT298" s="272" t="s">
        <v>263</v>
      </c>
      <c r="AU298" s="272" t="s">
        <v>91</v>
      </c>
      <c r="AV298" s="13" t="s">
        <v>91</v>
      </c>
      <c r="AW298" s="13" t="s">
        <v>36</v>
      </c>
      <c r="AX298" s="13" t="s">
        <v>82</v>
      </c>
      <c r="AY298" s="272" t="s">
        <v>250</v>
      </c>
    </row>
    <row r="299" s="14" customFormat="1">
      <c r="A299" s="14"/>
      <c r="B299" s="273"/>
      <c r="C299" s="274"/>
      <c r="D299" s="258" t="s">
        <v>263</v>
      </c>
      <c r="E299" s="275" t="s">
        <v>218</v>
      </c>
      <c r="F299" s="276" t="s">
        <v>265</v>
      </c>
      <c r="G299" s="274"/>
      <c r="H299" s="277">
        <v>442.81799999999998</v>
      </c>
      <c r="I299" s="278"/>
      <c r="J299" s="274"/>
      <c r="K299" s="274"/>
      <c r="L299" s="279"/>
      <c r="M299" s="280"/>
      <c r="N299" s="281"/>
      <c r="O299" s="281"/>
      <c r="P299" s="281"/>
      <c r="Q299" s="281"/>
      <c r="R299" s="281"/>
      <c r="S299" s="281"/>
      <c r="T299" s="282"/>
      <c r="U299" s="14"/>
      <c r="V299" s="14"/>
      <c r="W299" s="14"/>
      <c r="X299" s="14"/>
      <c r="Y299" s="14"/>
      <c r="Z299" s="14"/>
      <c r="AA299" s="14"/>
      <c r="AB299" s="14"/>
      <c r="AC299" s="14"/>
      <c r="AD299" s="14"/>
      <c r="AE299" s="14"/>
      <c r="AT299" s="283" t="s">
        <v>263</v>
      </c>
      <c r="AU299" s="283" t="s">
        <v>91</v>
      </c>
      <c r="AV299" s="14" t="s">
        <v>256</v>
      </c>
      <c r="AW299" s="14" t="s">
        <v>36</v>
      </c>
      <c r="AX299" s="14" t="s">
        <v>14</v>
      </c>
      <c r="AY299" s="283" t="s">
        <v>250</v>
      </c>
    </row>
    <row r="300" s="2" customFormat="1" ht="55.5" customHeight="1">
      <c r="A300" s="38"/>
      <c r="B300" s="39"/>
      <c r="C300" s="245" t="s">
        <v>352</v>
      </c>
      <c r="D300" s="245" t="s">
        <v>252</v>
      </c>
      <c r="E300" s="246" t="s">
        <v>595</v>
      </c>
      <c r="F300" s="247" t="s">
        <v>596</v>
      </c>
      <c r="G300" s="248" t="s">
        <v>208</v>
      </c>
      <c r="H300" s="249">
        <v>183.34999999999999</v>
      </c>
      <c r="I300" s="250"/>
      <c r="J300" s="251">
        <f>ROUND(I300*H300,2)</f>
        <v>0</v>
      </c>
      <c r="K300" s="247" t="s">
        <v>255</v>
      </c>
      <c r="L300" s="44"/>
      <c r="M300" s="252" t="s">
        <v>1</v>
      </c>
      <c r="N300" s="253" t="s">
        <v>47</v>
      </c>
      <c r="O300" s="91"/>
      <c r="P300" s="254">
        <f>O300*H300</f>
        <v>0</v>
      </c>
      <c r="Q300" s="254">
        <v>0</v>
      </c>
      <c r="R300" s="254">
        <f>Q300*H300</f>
        <v>0</v>
      </c>
      <c r="S300" s="254">
        <v>0</v>
      </c>
      <c r="T300" s="255">
        <f>S300*H300</f>
        <v>0</v>
      </c>
      <c r="U300" s="38"/>
      <c r="V300" s="38"/>
      <c r="W300" s="38"/>
      <c r="X300" s="38"/>
      <c r="Y300" s="38"/>
      <c r="Z300" s="38"/>
      <c r="AA300" s="38"/>
      <c r="AB300" s="38"/>
      <c r="AC300" s="38"/>
      <c r="AD300" s="38"/>
      <c r="AE300" s="38"/>
      <c r="AR300" s="256" t="s">
        <v>256</v>
      </c>
      <c r="AT300" s="256" t="s">
        <v>252</v>
      </c>
      <c r="AU300" s="256" t="s">
        <v>91</v>
      </c>
      <c r="AY300" s="17" t="s">
        <v>250</v>
      </c>
      <c r="BE300" s="257">
        <f>IF(N300="základní",J300,0)</f>
        <v>0</v>
      </c>
      <c r="BF300" s="257">
        <f>IF(N300="snížená",J300,0)</f>
        <v>0</v>
      </c>
      <c r="BG300" s="257">
        <f>IF(N300="zákl. přenesená",J300,0)</f>
        <v>0</v>
      </c>
      <c r="BH300" s="257">
        <f>IF(N300="sníž. přenesená",J300,0)</f>
        <v>0</v>
      </c>
      <c r="BI300" s="257">
        <f>IF(N300="nulová",J300,0)</f>
        <v>0</v>
      </c>
      <c r="BJ300" s="17" t="s">
        <v>14</v>
      </c>
      <c r="BK300" s="257">
        <f>ROUND(I300*H300,2)</f>
        <v>0</v>
      </c>
      <c r="BL300" s="17" t="s">
        <v>256</v>
      </c>
      <c r="BM300" s="256" t="s">
        <v>3243</v>
      </c>
    </row>
    <row r="301" s="2" customFormat="1">
      <c r="A301" s="38"/>
      <c r="B301" s="39"/>
      <c r="C301" s="40"/>
      <c r="D301" s="258" t="s">
        <v>261</v>
      </c>
      <c r="E301" s="40"/>
      <c r="F301" s="259" t="s">
        <v>586</v>
      </c>
      <c r="G301" s="40"/>
      <c r="H301" s="40"/>
      <c r="I301" s="156"/>
      <c r="J301" s="40"/>
      <c r="K301" s="40"/>
      <c r="L301" s="44"/>
      <c r="M301" s="260"/>
      <c r="N301" s="261"/>
      <c r="O301" s="91"/>
      <c r="P301" s="91"/>
      <c r="Q301" s="91"/>
      <c r="R301" s="91"/>
      <c r="S301" s="91"/>
      <c r="T301" s="92"/>
      <c r="U301" s="38"/>
      <c r="V301" s="38"/>
      <c r="W301" s="38"/>
      <c r="X301" s="38"/>
      <c r="Y301" s="38"/>
      <c r="Z301" s="38"/>
      <c r="AA301" s="38"/>
      <c r="AB301" s="38"/>
      <c r="AC301" s="38"/>
      <c r="AD301" s="38"/>
      <c r="AE301" s="38"/>
      <c r="AT301" s="17" t="s">
        <v>261</v>
      </c>
      <c r="AU301" s="17" t="s">
        <v>91</v>
      </c>
    </row>
    <row r="302" s="13" customFormat="1">
      <c r="A302" s="13"/>
      <c r="B302" s="262"/>
      <c r="C302" s="263"/>
      <c r="D302" s="258" t="s">
        <v>263</v>
      </c>
      <c r="E302" s="264" t="s">
        <v>1</v>
      </c>
      <c r="F302" s="265" t="s">
        <v>206</v>
      </c>
      <c r="G302" s="263"/>
      <c r="H302" s="266">
        <v>183.34999999999999</v>
      </c>
      <c r="I302" s="267"/>
      <c r="J302" s="263"/>
      <c r="K302" s="263"/>
      <c r="L302" s="268"/>
      <c r="M302" s="269"/>
      <c r="N302" s="270"/>
      <c r="O302" s="270"/>
      <c r="P302" s="270"/>
      <c r="Q302" s="270"/>
      <c r="R302" s="270"/>
      <c r="S302" s="270"/>
      <c r="T302" s="271"/>
      <c r="U302" s="13"/>
      <c r="V302" s="13"/>
      <c r="W302" s="13"/>
      <c r="X302" s="13"/>
      <c r="Y302" s="13"/>
      <c r="Z302" s="13"/>
      <c r="AA302" s="13"/>
      <c r="AB302" s="13"/>
      <c r="AC302" s="13"/>
      <c r="AD302" s="13"/>
      <c r="AE302" s="13"/>
      <c r="AT302" s="272" t="s">
        <v>263</v>
      </c>
      <c r="AU302" s="272" t="s">
        <v>91</v>
      </c>
      <c r="AV302" s="13" t="s">
        <v>91</v>
      </c>
      <c r="AW302" s="13" t="s">
        <v>36</v>
      </c>
      <c r="AX302" s="13" t="s">
        <v>82</v>
      </c>
      <c r="AY302" s="272" t="s">
        <v>250</v>
      </c>
    </row>
    <row r="303" s="14" customFormat="1">
      <c r="A303" s="14"/>
      <c r="B303" s="273"/>
      <c r="C303" s="274"/>
      <c r="D303" s="258" t="s">
        <v>263</v>
      </c>
      <c r="E303" s="275" t="s">
        <v>1</v>
      </c>
      <c r="F303" s="276" t="s">
        <v>265</v>
      </c>
      <c r="G303" s="274"/>
      <c r="H303" s="277">
        <v>183.34999999999999</v>
      </c>
      <c r="I303" s="278"/>
      <c r="J303" s="274"/>
      <c r="K303" s="274"/>
      <c r="L303" s="279"/>
      <c r="M303" s="280"/>
      <c r="N303" s="281"/>
      <c r="O303" s="281"/>
      <c r="P303" s="281"/>
      <c r="Q303" s="281"/>
      <c r="R303" s="281"/>
      <c r="S303" s="281"/>
      <c r="T303" s="282"/>
      <c r="U303" s="14"/>
      <c r="V303" s="14"/>
      <c r="W303" s="14"/>
      <c r="X303" s="14"/>
      <c r="Y303" s="14"/>
      <c r="Z303" s="14"/>
      <c r="AA303" s="14"/>
      <c r="AB303" s="14"/>
      <c r="AC303" s="14"/>
      <c r="AD303" s="14"/>
      <c r="AE303" s="14"/>
      <c r="AT303" s="283" t="s">
        <v>263</v>
      </c>
      <c r="AU303" s="283" t="s">
        <v>91</v>
      </c>
      <c r="AV303" s="14" t="s">
        <v>256</v>
      </c>
      <c r="AW303" s="14" t="s">
        <v>36</v>
      </c>
      <c r="AX303" s="14" t="s">
        <v>14</v>
      </c>
      <c r="AY303" s="283" t="s">
        <v>250</v>
      </c>
    </row>
    <row r="304" s="2" customFormat="1" ht="55.5" customHeight="1">
      <c r="A304" s="38"/>
      <c r="B304" s="39"/>
      <c r="C304" s="245" t="s">
        <v>192</v>
      </c>
      <c r="D304" s="245" t="s">
        <v>252</v>
      </c>
      <c r="E304" s="246" t="s">
        <v>599</v>
      </c>
      <c r="F304" s="247" t="s">
        <v>600</v>
      </c>
      <c r="G304" s="248" t="s">
        <v>208</v>
      </c>
      <c r="H304" s="249">
        <v>916.75</v>
      </c>
      <c r="I304" s="250"/>
      <c r="J304" s="251">
        <f>ROUND(I304*H304,2)</f>
        <v>0</v>
      </c>
      <c r="K304" s="247" t="s">
        <v>255</v>
      </c>
      <c r="L304" s="44"/>
      <c r="M304" s="252" t="s">
        <v>1</v>
      </c>
      <c r="N304" s="253" t="s">
        <v>47</v>
      </c>
      <c r="O304" s="91"/>
      <c r="P304" s="254">
        <f>O304*H304</f>
        <v>0</v>
      </c>
      <c r="Q304" s="254">
        <v>0</v>
      </c>
      <c r="R304" s="254">
        <f>Q304*H304</f>
        <v>0</v>
      </c>
      <c r="S304" s="254">
        <v>0</v>
      </c>
      <c r="T304" s="255">
        <f>S304*H304</f>
        <v>0</v>
      </c>
      <c r="U304" s="38"/>
      <c r="V304" s="38"/>
      <c r="W304" s="38"/>
      <c r="X304" s="38"/>
      <c r="Y304" s="38"/>
      <c r="Z304" s="38"/>
      <c r="AA304" s="38"/>
      <c r="AB304" s="38"/>
      <c r="AC304" s="38"/>
      <c r="AD304" s="38"/>
      <c r="AE304" s="38"/>
      <c r="AR304" s="256" t="s">
        <v>256</v>
      </c>
      <c r="AT304" s="256" t="s">
        <v>252</v>
      </c>
      <c r="AU304" s="256" t="s">
        <v>91</v>
      </c>
      <c r="AY304" s="17" t="s">
        <v>250</v>
      </c>
      <c r="BE304" s="257">
        <f>IF(N304="základní",J304,0)</f>
        <v>0</v>
      </c>
      <c r="BF304" s="257">
        <f>IF(N304="snížená",J304,0)</f>
        <v>0</v>
      </c>
      <c r="BG304" s="257">
        <f>IF(N304="zákl. přenesená",J304,0)</f>
        <v>0</v>
      </c>
      <c r="BH304" s="257">
        <f>IF(N304="sníž. přenesená",J304,0)</f>
        <v>0</v>
      </c>
      <c r="BI304" s="257">
        <f>IF(N304="nulová",J304,0)</f>
        <v>0</v>
      </c>
      <c r="BJ304" s="17" t="s">
        <v>14</v>
      </c>
      <c r="BK304" s="257">
        <f>ROUND(I304*H304,2)</f>
        <v>0</v>
      </c>
      <c r="BL304" s="17" t="s">
        <v>256</v>
      </c>
      <c r="BM304" s="256" t="s">
        <v>3244</v>
      </c>
    </row>
    <row r="305" s="2" customFormat="1">
      <c r="A305" s="38"/>
      <c r="B305" s="39"/>
      <c r="C305" s="40"/>
      <c r="D305" s="258" t="s">
        <v>261</v>
      </c>
      <c r="E305" s="40"/>
      <c r="F305" s="259" t="s">
        <v>586</v>
      </c>
      <c r="G305" s="40"/>
      <c r="H305" s="40"/>
      <c r="I305" s="156"/>
      <c r="J305" s="40"/>
      <c r="K305" s="40"/>
      <c r="L305" s="44"/>
      <c r="M305" s="260"/>
      <c r="N305" s="261"/>
      <c r="O305" s="91"/>
      <c r="P305" s="91"/>
      <c r="Q305" s="91"/>
      <c r="R305" s="91"/>
      <c r="S305" s="91"/>
      <c r="T305" s="92"/>
      <c r="U305" s="38"/>
      <c r="V305" s="38"/>
      <c r="W305" s="38"/>
      <c r="X305" s="38"/>
      <c r="Y305" s="38"/>
      <c r="Z305" s="38"/>
      <c r="AA305" s="38"/>
      <c r="AB305" s="38"/>
      <c r="AC305" s="38"/>
      <c r="AD305" s="38"/>
      <c r="AE305" s="38"/>
      <c r="AT305" s="17" t="s">
        <v>261</v>
      </c>
      <c r="AU305" s="17" t="s">
        <v>91</v>
      </c>
    </row>
    <row r="306" s="15" customFormat="1">
      <c r="A306" s="15"/>
      <c r="B306" s="284"/>
      <c r="C306" s="285"/>
      <c r="D306" s="258" t="s">
        <v>263</v>
      </c>
      <c r="E306" s="286" t="s">
        <v>1</v>
      </c>
      <c r="F306" s="287" t="s">
        <v>602</v>
      </c>
      <c r="G306" s="285"/>
      <c r="H306" s="286" t="s">
        <v>1</v>
      </c>
      <c r="I306" s="288"/>
      <c r="J306" s="285"/>
      <c r="K306" s="285"/>
      <c r="L306" s="289"/>
      <c r="M306" s="290"/>
      <c r="N306" s="291"/>
      <c r="O306" s="291"/>
      <c r="P306" s="291"/>
      <c r="Q306" s="291"/>
      <c r="R306" s="291"/>
      <c r="S306" s="291"/>
      <c r="T306" s="292"/>
      <c r="U306" s="15"/>
      <c r="V306" s="15"/>
      <c r="W306" s="15"/>
      <c r="X306" s="15"/>
      <c r="Y306" s="15"/>
      <c r="Z306" s="15"/>
      <c r="AA306" s="15"/>
      <c r="AB306" s="15"/>
      <c r="AC306" s="15"/>
      <c r="AD306" s="15"/>
      <c r="AE306" s="15"/>
      <c r="AT306" s="293" t="s">
        <v>263</v>
      </c>
      <c r="AU306" s="293" t="s">
        <v>91</v>
      </c>
      <c r="AV306" s="15" t="s">
        <v>14</v>
      </c>
      <c r="AW306" s="15" t="s">
        <v>36</v>
      </c>
      <c r="AX306" s="15" t="s">
        <v>82</v>
      </c>
      <c r="AY306" s="293" t="s">
        <v>250</v>
      </c>
    </row>
    <row r="307" s="13" customFormat="1">
      <c r="A307" s="13"/>
      <c r="B307" s="262"/>
      <c r="C307" s="263"/>
      <c r="D307" s="258" t="s">
        <v>263</v>
      </c>
      <c r="E307" s="264" t="s">
        <v>1</v>
      </c>
      <c r="F307" s="265" t="s">
        <v>603</v>
      </c>
      <c r="G307" s="263"/>
      <c r="H307" s="266">
        <v>916.75</v>
      </c>
      <c r="I307" s="267"/>
      <c r="J307" s="263"/>
      <c r="K307" s="263"/>
      <c r="L307" s="268"/>
      <c r="M307" s="269"/>
      <c r="N307" s="270"/>
      <c r="O307" s="270"/>
      <c r="P307" s="270"/>
      <c r="Q307" s="270"/>
      <c r="R307" s="270"/>
      <c r="S307" s="270"/>
      <c r="T307" s="271"/>
      <c r="U307" s="13"/>
      <c r="V307" s="13"/>
      <c r="W307" s="13"/>
      <c r="X307" s="13"/>
      <c r="Y307" s="13"/>
      <c r="Z307" s="13"/>
      <c r="AA307" s="13"/>
      <c r="AB307" s="13"/>
      <c r="AC307" s="13"/>
      <c r="AD307" s="13"/>
      <c r="AE307" s="13"/>
      <c r="AT307" s="272" t="s">
        <v>263</v>
      </c>
      <c r="AU307" s="272" t="s">
        <v>91</v>
      </c>
      <c r="AV307" s="13" t="s">
        <v>91</v>
      </c>
      <c r="AW307" s="13" t="s">
        <v>36</v>
      </c>
      <c r="AX307" s="13" t="s">
        <v>82</v>
      </c>
      <c r="AY307" s="272" t="s">
        <v>250</v>
      </c>
    </row>
    <row r="308" s="14" customFormat="1">
      <c r="A308" s="14"/>
      <c r="B308" s="273"/>
      <c r="C308" s="274"/>
      <c r="D308" s="258" t="s">
        <v>263</v>
      </c>
      <c r="E308" s="275" t="s">
        <v>1</v>
      </c>
      <c r="F308" s="276" t="s">
        <v>265</v>
      </c>
      <c r="G308" s="274"/>
      <c r="H308" s="277">
        <v>916.75</v>
      </c>
      <c r="I308" s="278"/>
      <c r="J308" s="274"/>
      <c r="K308" s="274"/>
      <c r="L308" s="279"/>
      <c r="M308" s="280"/>
      <c r="N308" s="281"/>
      <c r="O308" s="281"/>
      <c r="P308" s="281"/>
      <c r="Q308" s="281"/>
      <c r="R308" s="281"/>
      <c r="S308" s="281"/>
      <c r="T308" s="282"/>
      <c r="U308" s="14"/>
      <c r="V308" s="14"/>
      <c r="W308" s="14"/>
      <c r="X308" s="14"/>
      <c r="Y308" s="14"/>
      <c r="Z308" s="14"/>
      <c r="AA308" s="14"/>
      <c r="AB308" s="14"/>
      <c r="AC308" s="14"/>
      <c r="AD308" s="14"/>
      <c r="AE308" s="14"/>
      <c r="AT308" s="283" t="s">
        <v>263</v>
      </c>
      <c r="AU308" s="283" t="s">
        <v>91</v>
      </c>
      <c r="AV308" s="14" t="s">
        <v>256</v>
      </c>
      <c r="AW308" s="14" t="s">
        <v>36</v>
      </c>
      <c r="AX308" s="14" t="s">
        <v>14</v>
      </c>
      <c r="AY308" s="283" t="s">
        <v>250</v>
      </c>
    </row>
    <row r="309" s="2" customFormat="1" ht="55.5" customHeight="1">
      <c r="A309" s="38"/>
      <c r="B309" s="39"/>
      <c r="C309" s="245" t="s">
        <v>362</v>
      </c>
      <c r="D309" s="245" t="s">
        <v>252</v>
      </c>
      <c r="E309" s="246" t="s">
        <v>605</v>
      </c>
      <c r="F309" s="247" t="s">
        <v>606</v>
      </c>
      <c r="G309" s="248" t="s">
        <v>208</v>
      </c>
      <c r="H309" s="249">
        <v>442.81799999999998</v>
      </c>
      <c r="I309" s="250"/>
      <c r="J309" s="251">
        <f>ROUND(I309*H309,2)</f>
        <v>0</v>
      </c>
      <c r="K309" s="247" t="s">
        <v>255</v>
      </c>
      <c r="L309" s="44"/>
      <c r="M309" s="252" t="s">
        <v>1</v>
      </c>
      <c r="N309" s="253" t="s">
        <v>47</v>
      </c>
      <c r="O309" s="91"/>
      <c r="P309" s="254">
        <f>O309*H309</f>
        <v>0</v>
      </c>
      <c r="Q309" s="254">
        <v>0</v>
      </c>
      <c r="R309" s="254">
        <f>Q309*H309</f>
        <v>0</v>
      </c>
      <c r="S309" s="254">
        <v>0</v>
      </c>
      <c r="T309" s="255">
        <f>S309*H309</f>
        <v>0</v>
      </c>
      <c r="U309" s="38"/>
      <c r="V309" s="38"/>
      <c r="W309" s="38"/>
      <c r="X309" s="38"/>
      <c r="Y309" s="38"/>
      <c r="Z309" s="38"/>
      <c r="AA309" s="38"/>
      <c r="AB309" s="38"/>
      <c r="AC309" s="38"/>
      <c r="AD309" s="38"/>
      <c r="AE309" s="38"/>
      <c r="AR309" s="256" t="s">
        <v>256</v>
      </c>
      <c r="AT309" s="256" t="s">
        <v>252</v>
      </c>
      <c r="AU309" s="256" t="s">
        <v>91</v>
      </c>
      <c r="AY309" s="17" t="s">
        <v>250</v>
      </c>
      <c r="BE309" s="257">
        <f>IF(N309="základní",J309,0)</f>
        <v>0</v>
      </c>
      <c r="BF309" s="257">
        <f>IF(N309="snížená",J309,0)</f>
        <v>0</v>
      </c>
      <c r="BG309" s="257">
        <f>IF(N309="zákl. přenesená",J309,0)</f>
        <v>0</v>
      </c>
      <c r="BH309" s="257">
        <f>IF(N309="sníž. přenesená",J309,0)</f>
        <v>0</v>
      </c>
      <c r="BI309" s="257">
        <f>IF(N309="nulová",J309,0)</f>
        <v>0</v>
      </c>
      <c r="BJ309" s="17" t="s">
        <v>14</v>
      </c>
      <c r="BK309" s="257">
        <f>ROUND(I309*H309,2)</f>
        <v>0</v>
      </c>
      <c r="BL309" s="17" t="s">
        <v>256</v>
      </c>
      <c r="BM309" s="256" t="s">
        <v>3245</v>
      </c>
    </row>
    <row r="310" s="2" customFormat="1">
      <c r="A310" s="38"/>
      <c r="B310" s="39"/>
      <c r="C310" s="40"/>
      <c r="D310" s="258" t="s">
        <v>261</v>
      </c>
      <c r="E310" s="40"/>
      <c r="F310" s="259" t="s">
        <v>586</v>
      </c>
      <c r="G310" s="40"/>
      <c r="H310" s="40"/>
      <c r="I310" s="156"/>
      <c r="J310" s="40"/>
      <c r="K310" s="40"/>
      <c r="L310" s="44"/>
      <c r="M310" s="260"/>
      <c r="N310" s="261"/>
      <c r="O310" s="91"/>
      <c r="P310" s="91"/>
      <c r="Q310" s="91"/>
      <c r="R310" s="91"/>
      <c r="S310" s="91"/>
      <c r="T310" s="92"/>
      <c r="U310" s="38"/>
      <c r="V310" s="38"/>
      <c r="W310" s="38"/>
      <c r="X310" s="38"/>
      <c r="Y310" s="38"/>
      <c r="Z310" s="38"/>
      <c r="AA310" s="38"/>
      <c r="AB310" s="38"/>
      <c r="AC310" s="38"/>
      <c r="AD310" s="38"/>
      <c r="AE310" s="38"/>
      <c r="AT310" s="17" t="s">
        <v>261</v>
      </c>
      <c r="AU310" s="17" t="s">
        <v>91</v>
      </c>
    </row>
    <row r="311" s="13" customFormat="1">
      <c r="A311" s="13"/>
      <c r="B311" s="262"/>
      <c r="C311" s="263"/>
      <c r="D311" s="258" t="s">
        <v>263</v>
      </c>
      <c r="E311" s="264" t="s">
        <v>1</v>
      </c>
      <c r="F311" s="265" t="s">
        <v>218</v>
      </c>
      <c r="G311" s="263"/>
      <c r="H311" s="266">
        <v>442.81799999999998</v>
      </c>
      <c r="I311" s="267"/>
      <c r="J311" s="263"/>
      <c r="K311" s="263"/>
      <c r="L311" s="268"/>
      <c r="M311" s="269"/>
      <c r="N311" s="270"/>
      <c r="O311" s="270"/>
      <c r="P311" s="270"/>
      <c r="Q311" s="270"/>
      <c r="R311" s="270"/>
      <c r="S311" s="270"/>
      <c r="T311" s="271"/>
      <c r="U311" s="13"/>
      <c r="V311" s="13"/>
      <c r="W311" s="13"/>
      <c r="X311" s="13"/>
      <c r="Y311" s="13"/>
      <c r="Z311" s="13"/>
      <c r="AA311" s="13"/>
      <c r="AB311" s="13"/>
      <c r="AC311" s="13"/>
      <c r="AD311" s="13"/>
      <c r="AE311" s="13"/>
      <c r="AT311" s="272" t="s">
        <v>263</v>
      </c>
      <c r="AU311" s="272" t="s">
        <v>91</v>
      </c>
      <c r="AV311" s="13" t="s">
        <v>91</v>
      </c>
      <c r="AW311" s="13" t="s">
        <v>36</v>
      </c>
      <c r="AX311" s="13" t="s">
        <v>82</v>
      </c>
      <c r="AY311" s="272" t="s">
        <v>250</v>
      </c>
    </row>
    <row r="312" s="14" customFormat="1">
      <c r="A312" s="14"/>
      <c r="B312" s="273"/>
      <c r="C312" s="274"/>
      <c r="D312" s="258" t="s">
        <v>263</v>
      </c>
      <c r="E312" s="275" t="s">
        <v>1</v>
      </c>
      <c r="F312" s="276" t="s">
        <v>265</v>
      </c>
      <c r="G312" s="274"/>
      <c r="H312" s="277">
        <v>442.81799999999998</v>
      </c>
      <c r="I312" s="278"/>
      <c r="J312" s="274"/>
      <c r="K312" s="274"/>
      <c r="L312" s="279"/>
      <c r="M312" s="280"/>
      <c r="N312" s="281"/>
      <c r="O312" s="281"/>
      <c r="P312" s="281"/>
      <c r="Q312" s="281"/>
      <c r="R312" s="281"/>
      <c r="S312" s="281"/>
      <c r="T312" s="282"/>
      <c r="U312" s="14"/>
      <c r="V312" s="14"/>
      <c r="W312" s="14"/>
      <c r="X312" s="14"/>
      <c r="Y312" s="14"/>
      <c r="Z312" s="14"/>
      <c r="AA312" s="14"/>
      <c r="AB312" s="14"/>
      <c r="AC312" s="14"/>
      <c r="AD312" s="14"/>
      <c r="AE312" s="14"/>
      <c r="AT312" s="283" t="s">
        <v>263</v>
      </c>
      <c r="AU312" s="283" t="s">
        <v>91</v>
      </c>
      <c r="AV312" s="14" t="s">
        <v>256</v>
      </c>
      <c r="AW312" s="14" t="s">
        <v>36</v>
      </c>
      <c r="AX312" s="14" t="s">
        <v>14</v>
      </c>
      <c r="AY312" s="283" t="s">
        <v>250</v>
      </c>
    </row>
    <row r="313" s="2" customFormat="1" ht="66.75" customHeight="1">
      <c r="A313" s="38"/>
      <c r="B313" s="39"/>
      <c r="C313" s="245" t="s">
        <v>368</v>
      </c>
      <c r="D313" s="245" t="s">
        <v>252</v>
      </c>
      <c r="E313" s="246" t="s">
        <v>608</v>
      </c>
      <c r="F313" s="247" t="s">
        <v>609</v>
      </c>
      <c r="G313" s="248" t="s">
        <v>208</v>
      </c>
      <c r="H313" s="249">
        <v>2214.0900000000001</v>
      </c>
      <c r="I313" s="250"/>
      <c r="J313" s="251">
        <f>ROUND(I313*H313,2)</f>
        <v>0</v>
      </c>
      <c r="K313" s="247" t="s">
        <v>255</v>
      </c>
      <c r="L313" s="44"/>
      <c r="M313" s="252" t="s">
        <v>1</v>
      </c>
      <c r="N313" s="253" t="s">
        <v>47</v>
      </c>
      <c r="O313" s="91"/>
      <c r="P313" s="254">
        <f>O313*H313</f>
        <v>0</v>
      </c>
      <c r="Q313" s="254">
        <v>0</v>
      </c>
      <c r="R313" s="254">
        <f>Q313*H313</f>
        <v>0</v>
      </c>
      <c r="S313" s="254">
        <v>0</v>
      </c>
      <c r="T313" s="255">
        <f>S313*H313</f>
        <v>0</v>
      </c>
      <c r="U313" s="38"/>
      <c r="V313" s="38"/>
      <c r="W313" s="38"/>
      <c r="X313" s="38"/>
      <c r="Y313" s="38"/>
      <c r="Z313" s="38"/>
      <c r="AA313" s="38"/>
      <c r="AB313" s="38"/>
      <c r="AC313" s="38"/>
      <c r="AD313" s="38"/>
      <c r="AE313" s="38"/>
      <c r="AR313" s="256" t="s">
        <v>256</v>
      </c>
      <c r="AT313" s="256" t="s">
        <v>252</v>
      </c>
      <c r="AU313" s="256" t="s">
        <v>91</v>
      </c>
      <c r="AY313" s="17" t="s">
        <v>250</v>
      </c>
      <c r="BE313" s="257">
        <f>IF(N313="základní",J313,0)</f>
        <v>0</v>
      </c>
      <c r="BF313" s="257">
        <f>IF(N313="snížená",J313,0)</f>
        <v>0</v>
      </c>
      <c r="BG313" s="257">
        <f>IF(N313="zákl. přenesená",J313,0)</f>
        <v>0</v>
      </c>
      <c r="BH313" s="257">
        <f>IF(N313="sníž. přenesená",J313,0)</f>
        <v>0</v>
      </c>
      <c r="BI313" s="257">
        <f>IF(N313="nulová",J313,0)</f>
        <v>0</v>
      </c>
      <c r="BJ313" s="17" t="s">
        <v>14</v>
      </c>
      <c r="BK313" s="257">
        <f>ROUND(I313*H313,2)</f>
        <v>0</v>
      </c>
      <c r="BL313" s="17" t="s">
        <v>256</v>
      </c>
      <c r="BM313" s="256" t="s">
        <v>3246</v>
      </c>
    </row>
    <row r="314" s="2" customFormat="1">
      <c r="A314" s="38"/>
      <c r="B314" s="39"/>
      <c r="C314" s="40"/>
      <c r="D314" s="258" t="s">
        <v>261</v>
      </c>
      <c r="E314" s="40"/>
      <c r="F314" s="259" t="s">
        <v>586</v>
      </c>
      <c r="G314" s="40"/>
      <c r="H314" s="40"/>
      <c r="I314" s="156"/>
      <c r="J314" s="40"/>
      <c r="K314" s="40"/>
      <c r="L314" s="44"/>
      <c r="M314" s="260"/>
      <c r="N314" s="261"/>
      <c r="O314" s="91"/>
      <c r="P314" s="91"/>
      <c r="Q314" s="91"/>
      <c r="R314" s="91"/>
      <c r="S314" s="91"/>
      <c r="T314" s="92"/>
      <c r="U314" s="38"/>
      <c r="V314" s="38"/>
      <c r="W314" s="38"/>
      <c r="X314" s="38"/>
      <c r="Y314" s="38"/>
      <c r="Z314" s="38"/>
      <c r="AA314" s="38"/>
      <c r="AB314" s="38"/>
      <c r="AC314" s="38"/>
      <c r="AD314" s="38"/>
      <c r="AE314" s="38"/>
      <c r="AT314" s="17" t="s">
        <v>261</v>
      </c>
      <c r="AU314" s="17" t="s">
        <v>91</v>
      </c>
    </row>
    <row r="315" s="15" customFormat="1">
      <c r="A315" s="15"/>
      <c r="B315" s="284"/>
      <c r="C315" s="285"/>
      <c r="D315" s="258" t="s">
        <v>263</v>
      </c>
      <c r="E315" s="286" t="s">
        <v>1</v>
      </c>
      <c r="F315" s="287" t="s">
        <v>602</v>
      </c>
      <c r="G315" s="285"/>
      <c r="H315" s="286" t="s">
        <v>1</v>
      </c>
      <c r="I315" s="288"/>
      <c r="J315" s="285"/>
      <c r="K315" s="285"/>
      <c r="L315" s="289"/>
      <c r="M315" s="290"/>
      <c r="N315" s="291"/>
      <c r="O315" s="291"/>
      <c r="P315" s="291"/>
      <c r="Q315" s="291"/>
      <c r="R315" s="291"/>
      <c r="S315" s="291"/>
      <c r="T315" s="292"/>
      <c r="U315" s="15"/>
      <c r="V315" s="15"/>
      <c r="W315" s="15"/>
      <c r="X315" s="15"/>
      <c r="Y315" s="15"/>
      <c r="Z315" s="15"/>
      <c r="AA315" s="15"/>
      <c r="AB315" s="15"/>
      <c r="AC315" s="15"/>
      <c r="AD315" s="15"/>
      <c r="AE315" s="15"/>
      <c r="AT315" s="293" t="s">
        <v>263</v>
      </c>
      <c r="AU315" s="293" t="s">
        <v>91</v>
      </c>
      <c r="AV315" s="15" t="s">
        <v>14</v>
      </c>
      <c r="AW315" s="15" t="s">
        <v>36</v>
      </c>
      <c r="AX315" s="15" t="s">
        <v>82</v>
      </c>
      <c r="AY315" s="293" t="s">
        <v>250</v>
      </c>
    </row>
    <row r="316" s="13" customFormat="1">
      <c r="A316" s="13"/>
      <c r="B316" s="262"/>
      <c r="C316" s="263"/>
      <c r="D316" s="258" t="s">
        <v>263</v>
      </c>
      <c r="E316" s="264" t="s">
        <v>1</v>
      </c>
      <c r="F316" s="265" t="s">
        <v>611</v>
      </c>
      <c r="G316" s="263"/>
      <c r="H316" s="266">
        <v>2214.0900000000001</v>
      </c>
      <c r="I316" s="267"/>
      <c r="J316" s="263"/>
      <c r="K316" s="263"/>
      <c r="L316" s="268"/>
      <c r="M316" s="269"/>
      <c r="N316" s="270"/>
      <c r="O316" s="270"/>
      <c r="P316" s="270"/>
      <c r="Q316" s="270"/>
      <c r="R316" s="270"/>
      <c r="S316" s="270"/>
      <c r="T316" s="271"/>
      <c r="U316" s="13"/>
      <c r="V316" s="13"/>
      <c r="W316" s="13"/>
      <c r="X316" s="13"/>
      <c r="Y316" s="13"/>
      <c r="Z316" s="13"/>
      <c r="AA316" s="13"/>
      <c r="AB316" s="13"/>
      <c r="AC316" s="13"/>
      <c r="AD316" s="13"/>
      <c r="AE316" s="13"/>
      <c r="AT316" s="272" t="s">
        <v>263</v>
      </c>
      <c r="AU316" s="272" t="s">
        <v>91</v>
      </c>
      <c r="AV316" s="13" t="s">
        <v>91</v>
      </c>
      <c r="AW316" s="13" t="s">
        <v>36</v>
      </c>
      <c r="AX316" s="13" t="s">
        <v>82</v>
      </c>
      <c r="AY316" s="272" t="s">
        <v>250</v>
      </c>
    </row>
    <row r="317" s="14" customFormat="1">
      <c r="A317" s="14"/>
      <c r="B317" s="273"/>
      <c r="C317" s="274"/>
      <c r="D317" s="258" t="s">
        <v>263</v>
      </c>
      <c r="E317" s="275" t="s">
        <v>1</v>
      </c>
      <c r="F317" s="276" t="s">
        <v>265</v>
      </c>
      <c r="G317" s="274"/>
      <c r="H317" s="277">
        <v>2214.0900000000001</v>
      </c>
      <c r="I317" s="278"/>
      <c r="J317" s="274"/>
      <c r="K317" s="274"/>
      <c r="L317" s="279"/>
      <c r="M317" s="280"/>
      <c r="N317" s="281"/>
      <c r="O317" s="281"/>
      <c r="P317" s="281"/>
      <c r="Q317" s="281"/>
      <c r="R317" s="281"/>
      <c r="S317" s="281"/>
      <c r="T317" s="282"/>
      <c r="U317" s="14"/>
      <c r="V317" s="14"/>
      <c r="W317" s="14"/>
      <c r="X317" s="14"/>
      <c r="Y317" s="14"/>
      <c r="Z317" s="14"/>
      <c r="AA317" s="14"/>
      <c r="AB317" s="14"/>
      <c r="AC317" s="14"/>
      <c r="AD317" s="14"/>
      <c r="AE317" s="14"/>
      <c r="AT317" s="283" t="s">
        <v>263</v>
      </c>
      <c r="AU317" s="283" t="s">
        <v>91</v>
      </c>
      <c r="AV317" s="14" t="s">
        <v>256</v>
      </c>
      <c r="AW317" s="14" t="s">
        <v>36</v>
      </c>
      <c r="AX317" s="14" t="s">
        <v>14</v>
      </c>
      <c r="AY317" s="283" t="s">
        <v>250</v>
      </c>
    </row>
    <row r="318" s="2" customFormat="1" ht="33" customHeight="1">
      <c r="A318" s="38"/>
      <c r="B318" s="39"/>
      <c r="C318" s="245" t="s">
        <v>374</v>
      </c>
      <c r="D318" s="245" t="s">
        <v>252</v>
      </c>
      <c r="E318" s="246" t="s">
        <v>2325</v>
      </c>
      <c r="F318" s="247" t="s">
        <v>2326</v>
      </c>
      <c r="G318" s="248" t="s">
        <v>208</v>
      </c>
      <c r="H318" s="249">
        <v>486.83199999999999</v>
      </c>
      <c r="I318" s="250"/>
      <c r="J318" s="251">
        <f>ROUND(I318*H318,2)</f>
        <v>0</v>
      </c>
      <c r="K318" s="247" t="s">
        <v>255</v>
      </c>
      <c r="L318" s="44"/>
      <c r="M318" s="252" t="s">
        <v>1</v>
      </c>
      <c r="N318" s="253" t="s">
        <v>47</v>
      </c>
      <c r="O318" s="91"/>
      <c r="P318" s="254">
        <f>O318*H318</f>
        <v>0</v>
      </c>
      <c r="Q318" s="254">
        <v>0</v>
      </c>
      <c r="R318" s="254">
        <f>Q318*H318</f>
        <v>0</v>
      </c>
      <c r="S318" s="254">
        <v>0</v>
      </c>
      <c r="T318" s="255">
        <f>S318*H318</f>
        <v>0</v>
      </c>
      <c r="U318" s="38"/>
      <c r="V318" s="38"/>
      <c r="W318" s="38"/>
      <c r="X318" s="38"/>
      <c r="Y318" s="38"/>
      <c r="Z318" s="38"/>
      <c r="AA318" s="38"/>
      <c r="AB318" s="38"/>
      <c r="AC318" s="38"/>
      <c r="AD318" s="38"/>
      <c r="AE318" s="38"/>
      <c r="AR318" s="256" t="s">
        <v>256</v>
      </c>
      <c r="AT318" s="256" t="s">
        <v>252</v>
      </c>
      <c r="AU318" s="256" t="s">
        <v>91</v>
      </c>
      <c r="AY318" s="17" t="s">
        <v>250</v>
      </c>
      <c r="BE318" s="257">
        <f>IF(N318="základní",J318,0)</f>
        <v>0</v>
      </c>
      <c r="BF318" s="257">
        <f>IF(N318="snížená",J318,0)</f>
        <v>0</v>
      </c>
      <c r="BG318" s="257">
        <f>IF(N318="zákl. přenesená",J318,0)</f>
        <v>0</v>
      </c>
      <c r="BH318" s="257">
        <f>IF(N318="sníž. přenesená",J318,0)</f>
        <v>0</v>
      </c>
      <c r="BI318" s="257">
        <f>IF(N318="nulová",J318,0)</f>
        <v>0</v>
      </c>
      <c r="BJ318" s="17" t="s">
        <v>14</v>
      </c>
      <c r="BK318" s="257">
        <f>ROUND(I318*H318,2)</f>
        <v>0</v>
      </c>
      <c r="BL318" s="17" t="s">
        <v>256</v>
      </c>
      <c r="BM318" s="256" t="s">
        <v>3247</v>
      </c>
    </row>
    <row r="319" s="2" customFormat="1">
      <c r="A319" s="38"/>
      <c r="B319" s="39"/>
      <c r="C319" s="40"/>
      <c r="D319" s="258" t="s">
        <v>261</v>
      </c>
      <c r="E319" s="40"/>
      <c r="F319" s="259" t="s">
        <v>616</v>
      </c>
      <c r="G319" s="40"/>
      <c r="H319" s="40"/>
      <c r="I319" s="156"/>
      <c r="J319" s="40"/>
      <c r="K319" s="40"/>
      <c r="L319" s="44"/>
      <c r="M319" s="260"/>
      <c r="N319" s="261"/>
      <c r="O319" s="91"/>
      <c r="P319" s="91"/>
      <c r="Q319" s="91"/>
      <c r="R319" s="91"/>
      <c r="S319" s="91"/>
      <c r="T319" s="92"/>
      <c r="U319" s="38"/>
      <c r="V319" s="38"/>
      <c r="W319" s="38"/>
      <c r="X319" s="38"/>
      <c r="Y319" s="38"/>
      <c r="Z319" s="38"/>
      <c r="AA319" s="38"/>
      <c r="AB319" s="38"/>
      <c r="AC319" s="38"/>
      <c r="AD319" s="38"/>
      <c r="AE319" s="38"/>
      <c r="AT319" s="17" t="s">
        <v>261</v>
      </c>
      <c r="AU319" s="17" t="s">
        <v>91</v>
      </c>
    </row>
    <row r="320" s="15" customFormat="1">
      <c r="A320" s="15"/>
      <c r="B320" s="284"/>
      <c r="C320" s="285"/>
      <c r="D320" s="258" t="s">
        <v>263</v>
      </c>
      <c r="E320" s="286" t="s">
        <v>1</v>
      </c>
      <c r="F320" s="287" t="s">
        <v>2328</v>
      </c>
      <c r="G320" s="285"/>
      <c r="H320" s="286" t="s">
        <v>1</v>
      </c>
      <c r="I320" s="288"/>
      <c r="J320" s="285"/>
      <c r="K320" s="285"/>
      <c r="L320" s="289"/>
      <c r="M320" s="290"/>
      <c r="N320" s="291"/>
      <c r="O320" s="291"/>
      <c r="P320" s="291"/>
      <c r="Q320" s="291"/>
      <c r="R320" s="291"/>
      <c r="S320" s="291"/>
      <c r="T320" s="292"/>
      <c r="U320" s="15"/>
      <c r="V320" s="15"/>
      <c r="W320" s="15"/>
      <c r="X320" s="15"/>
      <c r="Y320" s="15"/>
      <c r="Z320" s="15"/>
      <c r="AA320" s="15"/>
      <c r="AB320" s="15"/>
      <c r="AC320" s="15"/>
      <c r="AD320" s="15"/>
      <c r="AE320" s="15"/>
      <c r="AT320" s="293" t="s">
        <v>263</v>
      </c>
      <c r="AU320" s="293" t="s">
        <v>91</v>
      </c>
      <c r="AV320" s="15" t="s">
        <v>14</v>
      </c>
      <c r="AW320" s="15" t="s">
        <v>36</v>
      </c>
      <c r="AX320" s="15" t="s">
        <v>82</v>
      </c>
      <c r="AY320" s="293" t="s">
        <v>250</v>
      </c>
    </row>
    <row r="321" s="13" customFormat="1">
      <c r="A321" s="13"/>
      <c r="B321" s="262"/>
      <c r="C321" s="263"/>
      <c r="D321" s="258" t="s">
        <v>263</v>
      </c>
      <c r="E321" s="264" t="s">
        <v>1</v>
      </c>
      <c r="F321" s="265" t="s">
        <v>2811</v>
      </c>
      <c r="G321" s="263"/>
      <c r="H321" s="266">
        <v>486.83199999999999</v>
      </c>
      <c r="I321" s="267"/>
      <c r="J321" s="263"/>
      <c r="K321" s="263"/>
      <c r="L321" s="268"/>
      <c r="M321" s="269"/>
      <c r="N321" s="270"/>
      <c r="O321" s="270"/>
      <c r="P321" s="270"/>
      <c r="Q321" s="270"/>
      <c r="R321" s="270"/>
      <c r="S321" s="270"/>
      <c r="T321" s="271"/>
      <c r="U321" s="13"/>
      <c r="V321" s="13"/>
      <c r="W321" s="13"/>
      <c r="X321" s="13"/>
      <c r="Y321" s="13"/>
      <c r="Z321" s="13"/>
      <c r="AA321" s="13"/>
      <c r="AB321" s="13"/>
      <c r="AC321" s="13"/>
      <c r="AD321" s="13"/>
      <c r="AE321" s="13"/>
      <c r="AT321" s="272" t="s">
        <v>263</v>
      </c>
      <c r="AU321" s="272" t="s">
        <v>91</v>
      </c>
      <c r="AV321" s="13" t="s">
        <v>91</v>
      </c>
      <c r="AW321" s="13" t="s">
        <v>36</v>
      </c>
      <c r="AX321" s="13" t="s">
        <v>82</v>
      </c>
      <c r="AY321" s="272" t="s">
        <v>250</v>
      </c>
    </row>
    <row r="322" s="14" customFormat="1">
      <c r="A322" s="14"/>
      <c r="B322" s="273"/>
      <c r="C322" s="274"/>
      <c r="D322" s="258" t="s">
        <v>263</v>
      </c>
      <c r="E322" s="275" t="s">
        <v>1</v>
      </c>
      <c r="F322" s="276" t="s">
        <v>265</v>
      </c>
      <c r="G322" s="274"/>
      <c r="H322" s="277">
        <v>486.83199999999999</v>
      </c>
      <c r="I322" s="278"/>
      <c r="J322" s="274"/>
      <c r="K322" s="274"/>
      <c r="L322" s="279"/>
      <c r="M322" s="280"/>
      <c r="N322" s="281"/>
      <c r="O322" s="281"/>
      <c r="P322" s="281"/>
      <c r="Q322" s="281"/>
      <c r="R322" s="281"/>
      <c r="S322" s="281"/>
      <c r="T322" s="282"/>
      <c r="U322" s="14"/>
      <c r="V322" s="14"/>
      <c r="W322" s="14"/>
      <c r="X322" s="14"/>
      <c r="Y322" s="14"/>
      <c r="Z322" s="14"/>
      <c r="AA322" s="14"/>
      <c r="AB322" s="14"/>
      <c r="AC322" s="14"/>
      <c r="AD322" s="14"/>
      <c r="AE322" s="14"/>
      <c r="AT322" s="283" t="s">
        <v>263</v>
      </c>
      <c r="AU322" s="283" t="s">
        <v>91</v>
      </c>
      <c r="AV322" s="14" t="s">
        <v>256</v>
      </c>
      <c r="AW322" s="14" t="s">
        <v>36</v>
      </c>
      <c r="AX322" s="14" t="s">
        <v>14</v>
      </c>
      <c r="AY322" s="283" t="s">
        <v>250</v>
      </c>
    </row>
    <row r="323" s="2" customFormat="1" ht="33" customHeight="1">
      <c r="A323" s="38"/>
      <c r="B323" s="39"/>
      <c r="C323" s="245" t="s">
        <v>379</v>
      </c>
      <c r="D323" s="245" t="s">
        <v>252</v>
      </c>
      <c r="E323" s="246" t="s">
        <v>613</v>
      </c>
      <c r="F323" s="247" t="s">
        <v>614</v>
      </c>
      <c r="G323" s="248" t="s">
        <v>208</v>
      </c>
      <c r="H323" s="249">
        <v>183.34999999999999</v>
      </c>
      <c r="I323" s="250"/>
      <c r="J323" s="251">
        <f>ROUND(I323*H323,2)</f>
        <v>0</v>
      </c>
      <c r="K323" s="247" t="s">
        <v>255</v>
      </c>
      <c r="L323" s="44"/>
      <c r="M323" s="252" t="s">
        <v>1</v>
      </c>
      <c r="N323" s="253" t="s">
        <v>47</v>
      </c>
      <c r="O323" s="91"/>
      <c r="P323" s="254">
        <f>O323*H323</f>
        <v>0</v>
      </c>
      <c r="Q323" s="254">
        <v>0</v>
      </c>
      <c r="R323" s="254">
        <f>Q323*H323</f>
        <v>0</v>
      </c>
      <c r="S323" s="254">
        <v>0</v>
      </c>
      <c r="T323" s="255">
        <f>S323*H323</f>
        <v>0</v>
      </c>
      <c r="U323" s="38"/>
      <c r="V323" s="38"/>
      <c r="W323" s="38"/>
      <c r="X323" s="38"/>
      <c r="Y323" s="38"/>
      <c r="Z323" s="38"/>
      <c r="AA323" s="38"/>
      <c r="AB323" s="38"/>
      <c r="AC323" s="38"/>
      <c r="AD323" s="38"/>
      <c r="AE323" s="38"/>
      <c r="AR323" s="256" t="s">
        <v>256</v>
      </c>
      <c r="AT323" s="256" t="s">
        <v>252</v>
      </c>
      <c r="AU323" s="256" t="s">
        <v>91</v>
      </c>
      <c r="AY323" s="17" t="s">
        <v>250</v>
      </c>
      <c r="BE323" s="257">
        <f>IF(N323="základní",J323,0)</f>
        <v>0</v>
      </c>
      <c r="BF323" s="257">
        <f>IF(N323="snížená",J323,0)</f>
        <v>0</v>
      </c>
      <c r="BG323" s="257">
        <f>IF(N323="zákl. přenesená",J323,0)</f>
        <v>0</v>
      </c>
      <c r="BH323" s="257">
        <f>IF(N323="sníž. přenesená",J323,0)</f>
        <v>0</v>
      </c>
      <c r="BI323" s="257">
        <f>IF(N323="nulová",J323,0)</f>
        <v>0</v>
      </c>
      <c r="BJ323" s="17" t="s">
        <v>14</v>
      </c>
      <c r="BK323" s="257">
        <f>ROUND(I323*H323,2)</f>
        <v>0</v>
      </c>
      <c r="BL323" s="17" t="s">
        <v>256</v>
      </c>
      <c r="BM323" s="256" t="s">
        <v>3248</v>
      </c>
    </row>
    <row r="324" s="2" customFormat="1">
      <c r="A324" s="38"/>
      <c r="B324" s="39"/>
      <c r="C324" s="40"/>
      <c r="D324" s="258" t="s">
        <v>261</v>
      </c>
      <c r="E324" s="40"/>
      <c r="F324" s="259" t="s">
        <v>616</v>
      </c>
      <c r="G324" s="40"/>
      <c r="H324" s="40"/>
      <c r="I324" s="156"/>
      <c r="J324" s="40"/>
      <c r="K324" s="40"/>
      <c r="L324" s="44"/>
      <c r="M324" s="260"/>
      <c r="N324" s="261"/>
      <c r="O324" s="91"/>
      <c r="P324" s="91"/>
      <c r="Q324" s="91"/>
      <c r="R324" s="91"/>
      <c r="S324" s="91"/>
      <c r="T324" s="92"/>
      <c r="U324" s="38"/>
      <c r="V324" s="38"/>
      <c r="W324" s="38"/>
      <c r="X324" s="38"/>
      <c r="Y324" s="38"/>
      <c r="Z324" s="38"/>
      <c r="AA324" s="38"/>
      <c r="AB324" s="38"/>
      <c r="AC324" s="38"/>
      <c r="AD324" s="38"/>
      <c r="AE324" s="38"/>
      <c r="AT324" s="17" t="s">
        <v>261</v>
      </c>
      <c r="AU324" s="17" t="s">
        <v>91</v>
      </c>
    </row>
    <row r="325" s="15" customFormat="1">
      <c r="A325" s="15"/>
      <c r="B325" s="284"/>
      <c r="C325" s="285"/>
      <c r="D325" s="258" t="s">
        <v>263</v>
      </c>
      <c r="E325" s="286" t="s">
        <v>1</v>
      </c>
      <c r="F325" s="287" t="s">
        <v>2330</v>
      </c>
      <c r="G325" s="285"/>
      <c r="H325" s="286" t="s">
        <v>1</v>
      </c>
      <c r="I325" s="288"/>
      <c r="J325" s="285"/>
      <c r="K325" s="285"/>
      <c r="L325" s="289"/>
      <c r="M325" s="290"/>
      <c r="N325" s="291"/>
      <c r="O325" s="291"/>
      <c r="P325" s="291"/>
      <c r="Q325" s="291"/>
      <c r="R325" s="291"/>
      <c r="S325" s="291"/>
      <c r="T325" s="292"/>
      <c r="U325" s="15"/>
      <c r="V325" s="15"/>
      <c r="W325" s="15"/>
      <c r="X325" s="15"/>
      <c r="Y325" s="15"/>
      <c r="Z325" s="15"/>
      <c r="AA325" s="15"/>
      <c r="AB325" s="15"/>
      <c r="AC325" s="15"/>
      <c r="AD325" s="15"/>
      <c r="AE325" s="15"/>
      <c r="AT325" s="293" t="s">
        <v>263</v>
      </c>
      <c r="AU325" s="293" t="s">
        <v>91</v>
      </c>
      <c r="AV325" s="15" t="s">
        <v>14</v>
      </c>
      <c r="AW325" s="15" t="s">
        <v>36</v>
      </c>
      <c r="AX325" s="15" t="s">
        <v>82</v>
      </c>
      <c r="AY325" s="293" t="s">
        <v>250</v>
      </c>
    </row>
    <row r="326" s="13" customFormat="1">
      <c r="A326" s="13"/>
      <c r="B326" s="262"/>
      <c r="C326" s="263"/>
      <c r="D326" s="258" t="s">
        <v>263</v>
      </c>
      <c r="E326" s="264" t="s">
        <v>1</v>
      </c>
      <c r="F326" s="265" t="s">
        <v>206</v>
      </c>
      <c r="G326" s="263"/>
      <c r="H326" s="266">
        <v>183.34999999999999</v>
      </c>
      <c r="I326" s="267"/>
      <c r="J326" s="263"/>
      <c r="K326" s="263"/>
      <c r="L326" s="268"/>
      <c r="M326" s="269"/>
      <c r="N326" s="270"/>
      <c r="O326" s="270"/>
      <c r="P326" s="270"/>
      <c r="Q326" s="270"/>
      <c r="R326" s="270"/>
      <c r="S326" s="270"/>
      <c r="T326" s="271"/>
      <c r="U326" s="13"/>
      <c r="V326" s="13"/>
      <c r="W326" s="13"/>
      <c r="X326" s="13"/>
      <c r="Y326" s="13"/>
      <c r="Z326" s="13"/>
      <c r="AA326" s="13"/>
      <c r="AB326" s="13"/>
      <c r="AC326" s="13"/>
      <c r="AD326" s="13"/>
      <c r="AE326" s="13"/>
      <c r="AT326" s="272" t="s">
        <v>263</v>
      </c>
      <c r="AU326" s="272" t="s">
        <v>91</v>
      </c>
      <c r="AV326" s="13" t="s">
        <v>91</v>
      </c>
      <c r="AW326" s="13" t="s">
        <v>36</v>
      </c>
      <c r="AX326" s="13" t="s">
        <v>82</v>
      </c>
      <c r="AY326" s="272" t="s">
        <v>250</v>
      </c>
    </row>
    <row r="327" s="14" customFormat="1">
      <c r="A327" s="14"/>
      <c r="B327" s="273"/>
      <c r="C327" s="274"/>
      <c r="D327" s="258" t="s">
        <v>263</v>
      </c>
      <c r="E327" s="275" t="s">
        <v>1</v>
      </c>
      <c r="F327" s="276" t="s">
        <v>265</v>
      </c>
      <c r="G327" s="274"/>
      <c r="H327" s="277">
        <v>183.34999999999999</v>
      </c>
      <c r="I327" s="278"/>
      <c r="J327" s="274"/>
      <c r="K327" s="274"/>
      <c r="L327" s="279"/>
      <c r="M327" s="280"/>
      <c r="N327" s="281"/>
      <c r="O327" s="281"/>
      <c r="P327" s="281"/>
      <c r="Q327" s="281"/>
      <c r="R327" s="281"/>
      <c r="S327" s="281"/>
      <c r="T327" s="282"/>
      <c r="U327" s="14"/>
      <c r="V327" s="14"/>
      <c r="W327" s="14"/>
      <c r="X327" s="14"/>
      <c r="Y327" s="14"/>
      <c r="Z327" s="14"/>
      <c r="AA327" s="14"/>
      <c r="AB327" s="14"/>
      <c r="AC327" s="14"/>
      <c r="AD327" s="14"/>
      <c r="AE327" s="14"/>
      <c r="AT327" s="283" t="s">
        <v>263</v>
      </c>
      <c r="AU327" s="283" t="s">
        <v>91</v>
      </c>
      <c r="AV327" s="14" t="s">
        <v>256</v>
      </c>
      <c r="AW327" s="14" t="s">
        <v>36</v>
      </c>
      <c r="AX327" s="14" t="s">
        <v>14</v>
      </c>
      <c r="AY327" s="283" t="s">
        <v>250</v>
      </c>
    </row>
    <row r="328" s="2" customFormat="1" ht="33" customHeight="1">
      <c r="A328" s="38"/>
      <c r="B328" s="39"/>
      <c r="C328" s="245" t="s">
        <v>384</v>
      </c>
      <c r="D328" s="245" t="s">
        <v>252</v>
      </c>
      <c r="E328" s="246" t="s">
        <v>621</v>
      </c>
      <c r="F328" s="247" t="s">
        <v>622</v>
      </c>
      <c r="G328" s="248" t="s">
        <v>208</v>
      </c>
      <c r="H328" s="249">
        <v>442.81799999999998</v>
      </c>
      <c r="I328" s="250"/>
      <c r="J328" s="251">
        <f>ROUND(I328*H328,2)</f>
        <v>0</v>
      </c>
      <c r="K328" s="247" t="s">
        <v>255</v>
      </c>
      <c r="L328" s="44"/>
      <c r="M328" s="252" t="s">
        <v>1</v>
      </c>
      <c r="N328" s="253" t="s">
        <v>47</v>
      </c>
      <c r="O328" s="91"/>
      <c r="P328" s="254">
        <f>O328*H328</f>
        <v>0</v>
      </c>
      <c r="Q328" s="254">
        <v>0</v>
      </c>
      <c r="R328" s="254">
        <f>Q328*H328</f>
        <v>0</v>
      </c>
      <c r="S328" s="254">
        <v>0</v>
      </c>
      <c r="T328" s="255">
        <f>S328*H328</f>
        <v>0</v>
      </c>
      <c r="U328" s="38"/>
      <c r="V328" s="38"/>
      <c r="W328" s="38"/>
      <c r="X328" s="38"/>
      <c r="Y328" s="38"/>
      <c r="Z328" s="38"/>
      <c r="AA328" s="38"/>
      <c r="AB328" s="38"/>
      <c r="AC328" s="38"/>
      <c r="AD328" s="38"/>
      <c r="AE328" s="38"/>
      <c r="AR328" s="256" t="s">
        <v>256</v>
      </c>
      <c r="AT328" s="256" t="s">
        <v>252</v>
      </c>
      <c r="AU328" s="256" t="s">
        <v>91</v>
      </c>
      <c r="AY328" s="17" t="s">
        <v>250</v>
      </c>
      <c r="BE328" s="257">
        <f>IF(N328="základní",J328,0)</f>
        <v>0</v>
      </c>
      <c r="BF328" s="257">
        <f>IF(N328="snížená",J328,0)</f>
        <v>0</v>
      </c>
      <c r="BG328" s="257">
        <f>IF(N328="zákl. přenesená",J328,0)</f>
        <v>0</v>
      </c>
      <c r="BH328" s="257">
        <f>IF(N328="sníž. přenesená",J328,0)</f>
        <v>0</v>
      </c>
      <c r="BI328" s="257">
        <f>IF(N328="nulová",J328,0)</f>
        <v>0</v>
      </c>
      <c r="BJ328" s="17" t="s">
        <v>14</v>
      </c>
      <c r="BK328" s="257">
        <f>ROUND(I328*H328,2)</f>
        <v>0</v>
      </c>
      <c r="BL328" s="17" t="s">
        <v>256</v>
      </c>
      <c r="BM328" s="256" t="s">
        <v>3249</v>
      </c>
    </row>
    <row r="329" s="2" customFormat="1">
      <c r="A329" s="38"/>
      <c r="B329" s="39"/>
      <c r="C329" s="40"/>
      <c r="D329" s="258" t="s">
        <v>261</v>
      </c>
      <c r="E329" s="40"/>
      <c r="F329" s="259" t="s">
        <v>616</v>
      </c>
      <c r="G329" s="40"/>
      <c r="H329" s="40"/>
      <c r="I329" s="156"/>
      <c r="J329" s="40"/>
      <c r="K329" s="40"/>
      <c r="L329" s="44"/>
      <c r="M329" s="260"/>
      <c r="N329" s="261"/>
      <c r="O329" s="91"/>
      <c r="P329" s="91"/>
      <c r="Q329" s="91"/>
      <c r="R329" s="91"/>
      <c r="S329" s="91"/>
      <c r="T329" s="92"/>
      <c r="U329" s="38"/>
      <c r="V329" s="38"/>
      <c r="W329" s="38"/>
      <c r="X329" s="38"/>
      <c r="Y329" s="38"/>
      <c r="Z329" s="38"/>
      <c r="AA329" s="38"/>
      <c r="AB329" s="38"/>
      <c r="AC329" s="38"/>
      <c r="AD329" s="38"/>
      <c r="AE329" s="38"/>
      <c r="AT329" s="17" t="s">
        <v>261</v>
      </c>
      <c r="AU329" s="17" t="s">
        <v>91</v>
      </c>
    </row>
    <row r="330" s="15" customFormat="1">
      <c r="A330" s="15"/>
      <c r="B330" s="284"/>
      <c r="C330" s="285"/>
      <c r="D330" s="258" t="s">
        <v>263</v>
      </c>
      <c r="E330" s="286" t="s">
        <v>1</v>
      </c>
      <c r="F330" s="287" t="s">
        <v>2330</v>
      </c>
      <c r="G330" s="285"/>
      <c r="H330" s="286" t="s">
        <v>1</v>
      </c>
      <c r="I330" s="288"/>
      <c r="J330" s="285"/>
      <c r="K330" s="285"/>
      <c r="L330" s="289"/>
      <c r="M330" s="290"/>
      <c r="N330" s="291"/>
      <c r="O330" s="291"/>
      <c r="P330" s="291"/>
      <c r="Q330" s="291"/>
      <c r="R330" s="291"/>
      <c r="S330" s="291"/>
      <c r="T330" s="292"/>
      <c r="U330" s="15"/>
      <c r="V330" s="15"/>
      <c r="W330" s="15"/>
      <c r="X330" s="15"/>
      <c r="Y330" s="15"/>
      <c r="Z330" s="15"/>
      <c r="AA330" s="15"/>
      <c r="AB330" s="15"/>
      <c r="AC330" s="15"/>
      <c r="AD330" s="15"/>
      <c r="AE330" s="15"/>
      <c r="AT330" s="293" t="s">
        <v>263</v>
      </c>
      <c r="AU330" s="293" t="s">
        <v>91</v>
      </c>
      <c r="AV330" s="15" t="s">
        <v>14</v>
      </c>
      <c r="AW330" s="15" t="s">
        <v>36</v>
      </c>
      <c r="AX330" s="15" t="s">
        <v>82</v>
      </c>
      <c r="AY330" s="293" t="s">
        <v>250</v>
      </c>
    </row>
    <row r="331" s="13" customFormat="1">
      <c r="A331" s="13"/>
      <c r="B331" s="262"/>
      <c r="C331" s="263"/>
      <c r="D331" s="258" t="s">
        <v>263</v>
      </c>
      <c r="E331" s="264" t="s">
        <v>1</v>
      </c>
      <c r="F331" s="265" t="s">
        <v>218</v>
      </c>
      <c r="G331" s="263"/>
      <c r="H331" s="266">
        <v>442.81799999999998</v>
      </c>
      <c r="I331" s="267"/>
      <c r="J331" s="263"/>
      <c r="K331" s="263"/>
      <c r="L331" s="268"/>
      <c r="M331" s="269"/>
      <c r="N331" s="270"/>
      <c r="O331" s="270"/>
      <c r="P331" s="270"/>
      <c r="Q331" s="270"/>
      <c r="R331" s="270"/>
      <c r="S331" s="270"/>
      <c r="T331" s="271"/>
      <c r="U331" s="13"/>
      <c r="V331" s="13"/>
      <c r="W331" s="13"/>
      <c r="X331" s="13"/>
      <c r="Y331" s="13"/>
      <c r="Z331" s="13"/>
      <c r="AA331" s="13"/>
      <c r="AB331" s="13"/>
      <c r="AC331" s="13"/>
      <c r="AD331" s="13"/>
      <c r="AE331" s="13"/>
      <c r="AT331" s="272" t="s">
        <v>263</v>
      </c>
      <c r="AU331" s="272" t="s">
        <v>91</v>
      </c>
      <c r="AV331" s="13" t="s">
        <v>91</v>
      </c>
      <c r="AW331" s="13" t="s">
        <v>36</v>
      </c>
      <c r="AX331" s="13" t="s">
        <v>82</v>
      </c>
      <c r="AY331" s="272" t="s">
        <v>250</v>
      </c>
    </row>
    <row r="332" s="14" customFormat="1">
      <c r="A332" s="14"/>
      <c r="B332" s="273"/>
      <c r="C332" s="274"/>
      <c r="D332" s="258" t="s">
        <v>263</v>
      </c>
      <c r="E332" s="275" t="s">
        <v>1</v>
      </c>
      <c r="F332" s="276" t="s">
        <v>265</v>
      </c>
      <c r="G332" s="274"/>
      <c r="H332" s="277">
        <v>442.81799999999998</v>
      </c>
      <c r="I332" s="278"/>
      <c r="J332" s="274"/>
      <c r="K332" s="274"/>
      <c r="L332" s="279"/>
      <c r="M332" s="280"/>
      <c r="N332" s="281"/>
      <c r="O332" s="281"/>
      <c r="P332" s="281"/>
      <c r="Q332" s="281"/>
      <c r="R332" s="281"/>
      <c r="S332" s="281"/>
      <c r="T332" s="282"/>
      <c r="U332" s="14"/>
      <c r="V332" s="14"/>
      <c r="W332" s="14"/>
      <c r="X332" s="14"/>
      <c r="Y332" s="14"/>
      <c r="Z332" s="14"/>
      <c r="AA332" s="14"/>
      <c r="AB332" s="14"/>
      <c r="AC332" s="14"/>
      <c r="AD332" s="14"/>
      <c r="AE332" s="14"/>
      <c r="AT332" s="283" t="s">
        <v>263</v>
      </c>
      <c r="AU332" s="283" t="s">
        <v>91</v>
      </c>
      <c r="AV332" s="14" t="s">
        <v>256</v>
      </c>
      <c r="AW332" s="14" t="s">
        <v>36</v>
      </c>
      <c r="AX332" s="14" t="s">
        <v>14</v>
      </c>
      <c r="AY332" s="283" t="s">
        <v>250</v>
      </c>
    </row>
    <row r="333" s="2" customFormat="1" ht="33" customHeight="1">
      <c r="A333" s="38"/>
      <c r="B333" s="39"/>
      <c r="C333" s="245" t="s">
        <v>604</v>
      </c>
      <c r="D333" s="245" t="s">
        <v>252</v>
      </c>
      <c r="E333" s="246" t="s">
        <v>625</v>
      </c>
      <c r="F333" s="247" t="s">
        <v>626</v>
      </c>
      <c r="G333" s="248" t="s">
        <v>157</v>
      </c>
      <c r="H333" s="249">
        <v>1130.6610000000001</v>
      </c>
      <c r="I333" s="250"/>
      <c r="J333" s="251">
        <f>ROUND(I333*H333,2)</f>
        <v>0</v>
      </c>
      <c r="K333" s="247" t="s">
        <v>255</v>
      </c>
      <c r="L333" s="44"/>
      <c r="M333" s="252" t="s">
        <v>1</v>
      </c>
      <c r="N333" s="253" t="s">
        <v>47</v>
      </c>
      <c r="O333" s="91"/>
      <c r="P333" s="254">
        <f>O333*H333</f>
        <v>0</v>
      </c>
      <c r="Q333" s="254">
        <v>0</v>
      </c>
      <c r="R333" s="254">
        <f>Q333*H333</f>
        <v>0</v>
      </c>
      <c r="S333" s="254">
        <v>0</v>
      </c>
      <c r="T333" s="255">
        <f>S333*H333</f>
        <v>0</v>
      </c>
      <c r="U333" s="38"/>
      <c r="V333" s="38"/>
      <c r="W333" s="38"/>
      <c r="X333" s="38"/>
      <c r="Y333" s="38"/>
      <c r="Z333" s="38"/>
      <c r="AA333" s="38"/>
      <c r="AB333" s="38"/>
      <c r="AC333" s="38"/>
      <c r="AD333" s="38"/>
      <c r="AE333" s="38"/>
      <c r="AR333" s="256" t="s">
        <v>256</v>
      </c>
      <c r="AT333" s="256" t="s">
        <v>252</v>
      </c>
      <c r="AU333" s="256" t="s">
        <v>91</v>
      </c>
      <c r="AY333" s="17" t="s">
        <v>250</v>
      </c>
      <c r="BE333" s="257">
        <f>IF(N333="základní",J333,0)</f>
        <v>0</v>
      </c>
      <c r="BF333" s="257">
        <f>IF(N333="snížená",J333,0)</f>
        <v>0</v>
      </c>
      <c r="BG333" s="257">
        <f>IF(N333="zákl. přenesená",J333,0)</f>
        <v>0</v>
      </c>
      <c r="BH333" s="257">
        <f>IF(N333="sníž. přenesená",J333,0)</f>
        <v>0</v>
      </c>
      <c r="BI333" s="257">
        <f>IF(N333="nulová",J333,0)</f>
        <v>0</v>
      </c>
      <c r="BJ333" s="17" t="s">
        <v>14</v>
      </c>
      <c r="BK333" s="257">
        <f>ROUND(I333*H333,2)</f>
        <v>0</v>
      </c>
      <c r="BL333" s="17" t="s">
        <v>256</v>
      </c>
      <c r="BM333" s="256" t="s">
        <v>3250</v>
      </c>
    </row>
    <row r="334" s="13" customFormat="1">
      <c r="A334" s="13"/>
      <c r="B334" s="262"/>
      <c r="C334" s="263"/>
      <c r="D334" s="258" t="s">
        <v>263</v>
      </c>
      <c r="E334" s="264" t="s">
        <v>1</v>
      </c>
      <c r="F334" s="265" t="s">
        <v>630</v>
      </c>
      <c r="G334" s="263"/>
      <c r="H334" s="266">
        <v>339.19799999999998</v>
      </c>
      <c r="I334" s="267"/>
      <c r="J334" s="263"/>
      <c r="K334" s="263"/>
      <c r="L334" s="268"/>
      <c r="M334" s="269"/>
      <c r="N334" s="270"/>
      <c r="O334" s="270"/>
      <c r="P334" s="270"/>
      <c r="Q334" s="270"/>
      <c r="R334" s="270"/>
      <c r="S334" s="270"/>
      <c r="T334" s="271"/>
      <c r="U334" s="13"/>
      <c r="V334" s="13"/>
      <c r="W334" s="13"/>
      <c r="X334" s="13"/>
      <c r="Y334" s="13"/>
      <c r="Z334" s="13"/>
      <c r="AA334" s="13"/>
      <c r="AB334" s="13"/>
      <c r="AC334" s="13"/>
      <c r="AD334" s="13"/>
      <c r="AE334" s="13"/>
      <c r="AT334" s="272" t="s">
        <v>263</v>
      </c>
      <c r="AU334" s="272" t="s">
        <v>91</v>
      </c>
      <c r="AV334" s="13" t="s">
        <v>91</v>
      </c>
      <c r="AW334" s="13" t="s">
        <v>36</v>
      </c>
      <c r="AX334" s="13" t="s">
        <v>82</v>
      </c>
      <c r="AY334" s="272" t="s">
        <v>250</v>
      </c>
    </row>
    <row r="335" s="13" customFormat="1">
      <c r="A335" s="13"/>
      <c r="B335" s="262"/>
      <c r="C335" s="263"/>
      <c r="D335" s="258" t="s">
        <v>263</v>
      </c>
      <c r="E335" s="264" t="s">
        <v>1</v>
      </c>
      <c r="F335" s="265" t="s">
        <v>631</v>
      </c>
      <c r="G335" s="263"/>
      <c r="H335" s="266">
        <v>819.21299999999997</v>
      </c>
      <c r="I335" s="267"/>
      <c r="J335" s="263"/>
      <c r="K335" s="263"/>
      <c r="L335" s="268"/>
      <c r="M335" s="269"/>
      <c r="N335" s="270"/>
      <c r="O335" s="270"/>
      <c r="P335" s="270"/>
      <c r="Q335" s="270"/>
      <c r="R335" s="270"/>
      <c r="S335" s="270"/>
      <c r="T335" s="271"/>
      <c r="U335" s="13"/>
      <c r="V335" s="13"/>
      <c r="W335" s="13"/>
      <c r="X335" s="13"/>
      <c r="Y335" s="13"/>
      <c r="Z335" s="13"/>
      <c r="AA335" s="13"/>
      <c r="AB335" s="13"/>
      <c r="AC335" s="13"/>
      <c r="AD335" s="13"/>
      <c r="AE335" s="13"/>
      <c r="AT335" s="272" t="s">
        <v>263</v>
      </c>
      <c r="AU335" s="272" t="s">
        <v>91</v>
      </c>
      <c r="AV335" s="13" t="s">
        <v>91</v>
      </c>
      <c r="AW335" s="13" t="s">
        <v>36</v>
      </c>
      <c r="AX335" s="13" t="s">
        <v>82</v>
      </c>
      <c r="AY335" s="272" t="s">
        <v>250</v>
      </c>
    </row>
    <row r="336" s="13" customFormat="1">
      <c r="A336" s="13"/>
      <c r="B336" s="262"/>
      <c r="C336" s="263"/>
      <c r="D336" s="258" t="s">
        <v>263</v>
      </c>
      <c r="E336" s="264" t="s">
        <v>1</v>
      </c>
      <c r="F336" s="265" t="s">
        <v>2339</v>
      </c>
      <c r="G336" s="263"/>
      <c r="H336" s="266">
        <v>-27.75</v>
      </c>
      <c r="I336" s="267"/>
      <c r="J336" s="263"/>
      <c r="K336" s="263"/>
      <c r="L336" s="268"/>
      <c r="M336" s="269"/>
      <c r="N336" s="270"/>
      <c r="O336" s="270"/>
      <c r="P336" s="270"/>
      <c r="Q336" s="270"/>
      <c r="R336" s="270"/>
      <c r="S336" s="270"/>
      <c r="T336" s="271"/>
      <c r="U336" s="13"/>
      <c r="V336" s="13"/>
      <c r="W336" s="13"/>
      <c r="X336" s="13"/>
      <c r="Y336" s="13"/>
      <c r="Z336" s="13"/>
      <c r="AA336" s="13"/>
      <c r="AB336" s="13"/>
      <c r="AC336" s="13"/>
      <c r="AD336" s="13"/>
      <c r="AE336" s="13"/>
      <c r="AT336" s="272" t="s">
        <v>263</v>
      </c>
      <c r="AU336" s="272" t="s">
        <v>91</v>
      </c>
      <c r="AV336" s="13" t="s">
        <v>91</v>
      </c>
      <c r="AW336" s="13" t="s">
        <v>36</v>
      </c>
      <c r="AX336" s="13" t="s">
        <v>82</v>
      </c>
      <c r="AY336" s="272" t="s">
        <v>250</v>
      </c>
    </row>
    <row r="337" s="14" customFormat="1">
      <c r="A337" s="14"/>
      <c r="B337" s="273"/>
      <c r="C337" s="274"/>
      <c r="D337" s="258" t="s">
        <v>263</v>
      </c>
      <c r="E337" s="275" t="s">
        <v>1</v>
      </c>
      <c r="F337" s="276" t="s">
        <v>265</v>
      </c>
      <c r="G337" s="274"/>
      <c r="H337" s="277">
        <v>1130.6610000000001</v>
      </c>
      <c r="I337" s="278"/>
      <c r="J337" s="274"/>
      <c r="K337" s="274"/>
      <c r="L337" s="279"/>
      <c r="M337" s="280"/>
      <c r="N337" s="281"/>
      <c r="O337" s="281"/>
      <c r="P337" s="281"/>
      <c r="Q337" s="281"/>
      <c r="R337" s="281"/>
      <c r="S337" s="281"/>
      <c r="T337" s="282"/>
      <c r="U337" s="14"/>
      <c r="V337" s="14"/>
      <c r="W337" s="14"/>
      <c r="X337" s="14"/>
      <c r="Y337" s="14"/>
      <c r="Z337" s="14"/>
      <c r="AA337" s="14"/>
      <c r="AB337" s="14"/>
      <c r="AC337" s="14"/>
      <c r="AD337" s="14"/>
      <c r="AE337" s="14"/>
      <c r="AT337" s="283" t="s">
        <v>263</v>
      </c>
      <c r="AU337" s="283" t="s">
        <v>91</v>
      </c>
      <c r="AV337" s="14" t="s">
        <v>256</v>
      </c>
      <c r="AW337" s="14" t="s">
        <v>36</v>
      </c>
      <c r="AX337" s="14" t="s">
        <v>14</v>
      </c>
      <c r="AY337" s="283" t="s">
        <v>250</v>
      </c>
    </row>
    <row r="338" s="2" customFormat="1" ht="33" customHeight="1">
      <c r="A338" s="38"/>
      <c r="B338" s="39"/>
      <c r="C338" s="245" t="s">
        <v>396</v>
      </c>
      <c r="D338" s="245" t="s">
        <v>252</v>
      </c>
      <c r="E338" s="246" t="s">
        <v>633</v>
      </c>
      <c r="F338" s="247" t="s">
        <v>634</v>
      </c>
      <c r="G338" s="248" t="s">
        <v>208</v>
      </c>
      <c r="H338" s="249">
        <v>626.16800000000001</v>
      </c>
      <c r="I338" s="250"/>
      <c r="J338" s="251">
        <f>ROUND(I338*H338,2)</f>
        <v>0</v>
      </c>
      <c r="K338" s="247" t="s">
        <v>255</v>
      </c>
      <c r="L338" s="44"/>
      <c r="M338" s="252" t="s">
        <v>1</v>
      </c>
      <c r="N338" s="253" t="s">
        <v>47</v>
      </c>
      <c r="O338" s="91"/>
      <c r="P338" s="254">
        <f>O338*H338</f>
        <v>0</v>
      </c>
      <c r="Q338" s="254">
        <v>0</v>
      </c>
      <c r="R338" s="254">
        <f>Q338*H338</f>
        <v>0</v>
      </c>
      <c r="S338" s="254">
        <v>0</v>
      </c>
      <c r="T338" s="255">
        <f>S338*H338</f>
        <v>0</v>
      </c>
      <c r="U338" s="38"/>
      <c r="V338" s="38"/>
      <c r="W338" s="38"/>
      <c r="X338" s="38"/>
      <c r="Y338" s="38"/>
      <c r="Z338" s="38"/>
      <c r="AA338" s="38"/>
      <c r="AB338" s="38"/>
      <c r="AC338" s="38"/>
      <c r="AD338" s="38"/>
      <c r="AE338" s="38"/>
      <c r="AR338" s="256" t="s">
        <v>256</v>
      </c>
      <c r="AT338" s="256" t="s">
        <v>252</v>
      </c>
      <c r="AU338" s="256" t="s">
        <v>91</v>
      </c>
      <c r="AY338" s="17" t="s">
        <v>250</v>
      </c>
      <c r="BE338" s="257">
        <f>IF(N338="základní",J338,0)</f>
        <v>0</v>
      </c>
      <c r="BF338" s="257">
        <f>IF(N338="snížená",J338,0)</f>
        <v>0</v>
      </c>
      <c r="BG338" s="257">
        <f>IF(N338="zákl. přenesená",J338,0)</f>
        <v>0</v>
      </c>
      <c r="BH338" s="257">
        <f>IF(N338="sníž. přenesená",J338,0)</f>
        <v>0</v>
      </c>
      <c r="BI338" s="257">
        <f>IF(N338="nulová",J338,0)</f>
        <v>0</v>
      </c>
      <c r="BJ338" s="17" t="s">
        <v>14</v>
      </c>
      <c r="BK338" s="257">
        <f>ROUND(I338*H338,2)</f>
        <v>0</v>
      </c>
      <c r="BL338" s="17" t="s">
        <v>256</v>
      </c>
      <c r="BM338" s="256" t="s">
        <v>3251</v>
      </c>
    </row>
    <row r="339" s="2" customFormat="1">
      <c r="A339" s="38"/>
      <c r="B339" s="39"/>
      <c r="C339" s="40"/>
      <c r="D339" s="258" t="s">
        <v>261</v>
      </c>
      <c r="E339" s="40"/>
      <c r="F339" s="259" t="s">
        <v>636</v>
      </c>
      <c r="G339" s="40"/>
      <c r="H339" s="40"/>
      <c r="I339" s="156"/>
      <c r="J339" s="40"/>
      <c r="K339" s="40"/>
      <c r="L339" s="44"/>
      <c r="M339" s="260"/>
      <c r="N339" s="261"/>
      <c r="O339" s="91"/>
      <c r="P339" s="91"/>
      <c r="Q339" s="91"/>
      <c r="R339" s="91"/>
      <c r="S339" s="91"/>
      <c r="T339" s="92"/>
      <c r="U339" s="38"/>
      <c r="V339" s="38"/>
      <c r="W339" s="38"/>
      <c r="X339" s="38"/>
      <c r="Y339" s="38"/>
      <c r="Z339" s="38"/>
      <c r="AA339" s="38"/>
      <c r="AB339" s="38"/>
      <c r="AC339" s="38"/>
      <c r="AD339" s="38"/>
      <c r="AE339" s="38"/>
      <c r="AT339" s="17" t="s">
        <v>261</v>
      </c>
      <c r="AU339" s="17" t="s">
        <v>91</v>
      </c>
    </row>
    <row r="340" s="13" customFormat="1">
      <c r="A340" s="13"/>
      <c r="B340" s="262"/>
      <c r="C340" s="263"/>
      <c r="D340" s="258" t="s">
        <v>263</v>
      </c>
      <c r="E340" s="264" t="s">
        <v>1</v>
      </c>
      <c r="F340" s="265" t="s">
        <v>206</v>
      </c>
      <c r="G340" s="263"/>
      <c r="H340" s="266">
        <v>183.34999999999999</v>
      </c>
      <c r="I340" s="267"/>
      <c r="J340" s="263"/>
      <c r="K340" s="263"/>
      <c r="L340" s="268"/>
      <c r="M340" s="269"/>
      <c r="N340" s="270"/>
      <c r="O340" s="270"/>
      <c r="P340" s="270"/>
      <c r="Q340" s="270"/>
      <c r="R340" s="270"/>
      <c r="S340" s="270"/>
      <c r="T340" s="271"/>
      <c r="U340" s="13"/>
      <c r="V340" s="13"/>
      <c r="W340" s="13"/>
      <c r="X340" s="13"/>
      <c r="Y340" s="13"/>
      <c r="Z340" s="13"/>
      <c r="AA340" s="13"/>
      <c r="AB340" s="13"/>
      <c r="AC340" s="13"/>
      <c r="AD340" s="13"/>
      <c r="AE340" s="13"/>
      <c r="AT340" s="272" t="s">
        <v>263</v>
      </c>
      <c r="AU340" s="272" t="s">
        <v>91</v>
      </c>
      <c r="AV340" s="13" t="s">
        <v>91</v>
      </c>
      <c r="AW340" s="13" t="s">
        <v>36</v>
      </c>
      <c r="AX340" s="13" t="s">
        <v>82</v>
      </c>
      <c r="AY340" s="272" t="s">
        <v>250</v>
      </c>
    </row>
    <row r="341" s="13" customFormat="1">
      <c r="A341" s="13"/>
      <c r="B341" s="262"/>
      <c r="C341" s="263"/>
      <c r="D341" s="258" t="s">
        <v>263</v>
      </c>
      <c r="E341" s="264" t="s">
        <v>1</v>
      </c>
      <c r="F341" s="265" t="s">
        <v>218</v>
      </c>
      <c r="G341" s="263"/>
      <c r="H341" s="266">
        <v>442.81799999999998</v>
      </c>
      <c r="I341" s="267"/>
      <c r="J341" s="263"/>
      <c r="K341" s="263"/>
      <c r="L341" s="268"/>
      <c r="M341" s="269"/>
      <c r="N341" s="270"/>
      <c r="O341" s="270"/>
      <c r="P341" s="270"/>
      <c r="Q341" s="270"/>
      <c r="R341" s="270"/>
      <c r="S341" s="270"/>
      <c r="T341" s="271"/>
      <c r="U341" s="13"/>
      <c r="V341" s="13"/>
      <c r="W341" s="13"/>
      <c r="X341" s="13"/>
      <c r="Y341" s="13"/>
      <c r="Z341" s="13"/>
      <c r="AA341" s="13"/>
      <c r="AB341" s="13"/>
      <c r="AC341" s="13"/>
      <c r="AD341" s="13"/>
      <c r="AE341" s="13"/>
      <c r="AT341" s="272" t="s">
        <v>263</v>
      </c>
      <c r="AU341" s="272" t="s">
        <v>91</v>
      </c>
      <c r="AV341" s="13" t="s">
        <v>91</v>
      </c>
      <c r="AW341" s="13" t="s">
        <v>36</v>
      </c>
      <c r="AX341" s="13" t="s">
        <v>82</v>
      </c>
      <c r="AY341" s="272" t="s">
        <v>250</v>
      </c>
    </row>
    <row r="342" s="14" customFormat="1">
      <c r="A342" s="14"/>
      <c r="B342" s="273"/>
      <c r="C342" s="274"/>
      <c r="D342" s="258" t="s">
        <v>263</v>
      </c>
      <c r="E342" s="275" t="s">
        <v>1</v>
      </c>
      <c r="F342" s="276" t="s">
        <v>265</v>
      </c>
      <c r="G342" s="274"/>
      <c r="H342" s="277">
        <v>626.16800000000001</v>
      </c>
      <c r="I342" s="278"/>
      <c r="J342" s="274"/>
      <c r="K342" s="274"/>
      <c r="L342" s="279"/>
      <c r="M342" s="280"/>
      <c r="N342" s="281"/>
      <c r="O342" s="281"/>
      <c r="P342" s="281"/>
      <c r="Q342" s="281"/>
      <c r="R342" s="281"/>
      <c r="S342" s="281"/>
      <c r="T342" s="282"/>
      <c r="U342" s="14"/>
      <c r="V342" s="14"/>
      <c r="W342" s="14"/>
      <c r="X342" s="14"/>
      <c r="Y342" s="14"/>
      <c r="Z342" s="14"/>
      <c r="AA342" s="14"/>
      <c r="AB342" s="14"/>
      <c r="AC342" s="14"/>
      <c r="AD342" s="14"/>
      <c r="AE342" s="14"/>
      <c r="AT342" s="283" t="s">
        <v>263</v>
      </c>
      <c r="AU342" s="283" t="s">
        <v>91</v>
      </c>
      <c r="AV342" s="14" t="s">
        <v>256</v>
      </c>
      <c r="AW342" s="14" t="s">
        <v>36</v>
      </c>
      <c r="AX342" s="14" t="s">
        <v>14</v>
      </c>
      <c r="AY342" s="283" t="s">
        <v>250</v>
      </c>
    </row>
    <row r="343" s="2" customFormat="1" ht="33" customHeight="1">
      <c r="A343" s="38"/>
      <c r="B343" s="39"/>
      <c r="C343" s="245" t="s">
        <v>402</v>
      </c>
      <c r="D343" s="245" t="s">
        <v>252</v>
      </c>
      <c r="E343" s="246" t="s">
        <v>2341</v>
      </c>
      <c r="F343" s="247" t="s">
        <v>2342</v>
      </c>
      <c r="G343" s="248" t="s">
        <v>208</v>
      </c>
      <c r="H343" s="249">
        <v>141.93100000000001</v>
      </c>
      <c r="I343" s="250"/>
      <c r="J343" s="251">
        <f>ROUND(I343*H343,2)</f>
        <v>0</v>
      </c>
      <c r="K343" s="247" t="s">
        <v>255</v>
      </c>
      <c r="L343" s="44"/>
      <c r="M343" s="252" t="s">
        <v>1</v>
      </c>
      <c r="N343" s="253" t="s">
        <v>47</v>
      </c>
      <c r="O343" s="91"/>
      <c r="P343" s="254">
        <f>O343*H343</f>
        <v>0</v>
      </c>
      <c r="Q343" s="254">
        <v>0</v>
      </c>
      <c r="R343" s="254">
        <f>Q343*H343</f>
        <v>0</v>
      </c>
      <c r="S343" s="254">
        <v>0</v>
      </c>
      <c r="T343" s="255">
        <f>S343*H343</f>
        <v>0</v>
      </c>
      <c r="U343" s="38"/>
      <c r="V343" s="38"/>
      <c r="W343" s="38"/>
      <c r="X343" s="38"/>
      <c r="Y343" s="38"/>
      <c r="Z343" s="38"/>
      <c r="AA343" s="38"/>
      <c r="AB343" s="38"/>
      <c r="AC343" s="38"/>
      <c r="AD343" s="38"/>
      <c r="AE343" s="38"/>
      <c r="AR343" s="256" t="s">
        <v>256</v>
      </c>
      <c r="AT343" s="256" t="s">
        <v>252</v>
      </c>
      <c r="AU343" s="256" t="s">
        <v>91</v>
      </c>
      <c r="AY343" s="17" t="s">
        <v>250</v>
      </c>
      <c r="BE343" s="257">
        <f>IF(N343="základní",J343,0)</f>
        <v>0</v>
      </c>
      <c r="BF343" s="257">
        <f>IF(N343="snížená",J343,0)</f>
        <v>0</v>
      </c>
      <c r="BG343" s="257">
        <f>IF(N343="zákl. přenesená",J343,0)</f>
        <v>0</v>
      </c>
      <c r="BH343" s="257">
        <f>IF(N343="sníž. přenesená",J343,0)</f>
        <v>0</v>
      </c>
      <c r="BI343" s="257">
        <f>IF(N343="nulová",J343,0)</f>
        <v>0</v>
      </c>
      <c r="BJ343" s="17" t="s">
        <v>14</v>
      </c>
      <c r="BK343" s="257">
        <f>ROUND(I343*H343,2)</f>
        <v>0</v>
      </c>
      <c r="BL343" s="17" t="s">
        <v>256</v>
      </c>
      <c r="BM343" s="256" t="s">
        <v>3252</v>
      </c>
    </row>
    <row r="344" s="2" customFormat="1">
      <c r="A344" s="38"/>
      <c r="B344" s="39"/>
      <c r="C344" s="40"/>
      <c r="D344" s="258" t="s">
        <v>261</v>
      </c>
      <c r="E344" s="40"/>
      <c r="F344" s="259" t="s">
        <v>2344</v>
      </c>
      <c r="G344" s="40"/>
      <c r="H344" s="40"/>
      <c r="I344" s="156"/>
      <c r="J344" s="40"/>
      <c r="K344" s="40"/>
      <c r="L344" s="44"/>
      <c r="M344" s="260"/>
      <c r="N344" s="261"/>
      <c r="O344" s="91"/>
      <c r="P344" s="91"/>
      <c r="Q344" s="91"/>
      <c r="R344" s="91"/>
      <c r="S344" s="91"/>
      <c r="T344" s="92"/>
      <c r="U344" s="38"/>
      <c r="V344" s="38"/>
      <c r="W344" s="38"/>
      <c r="X344" s="38"/>
      <c r="Y344" s="38"/>
      <c r="Z344" s="38"/>
      <c r="AA344" s="38"/>
      <c r="AB344" s="38"/>
      <c r="AC344" s="38"/>
      <c r="AD344" s="38"/>
      <c r="AE344" s="38"/>
      <c r="AT344" s="17" t="s">
        <v>261</v>
      </c>
      <c r="AU344" s="17" t="s">
        <v>91</v>
      </c>
    </row>
    <row r="345" s="13" customFormat="1">
      <c r="A345" s="13"/>
      <c r="B345" s="262"/>
      <c r="C345" s="263"/>
      <c r="D345" s="258" t="s">
        <v>263</v>
      </c>
      <c r="E345" s="264" t="s">
        <v>1</v>
      </c>
      <c r="F345" s="265" t="s">
        <v>2075</v>
      </c>
      <c r="G345" s="263"/>
      <c r="H345" s="266">
        <v>141.93100000000001</v>
      </c>
      <c r="I345" s="267"/>
      <c r="J345" s="263"/>
      <c r="K345" s="263"/>
      <c r="L345" s="268"/>
      <c r="M345" s="269"/>
      <c r="N345" s="270"/>
      <c r="O345" s="270"/>
      <c r="P345" s="270"/>
      <c r="Q345" s="270"/>
      <c r="R345" s="270"/>
      <c r="S345" s="270"/>
      <c r="T345" s="271"/>
      <c r="U345" s="13"/>
      <c r="V345" s="13"/>
      <c r="W345" s="13"/>
      <c r="X345" s="13"/>
      <c r="Y345" s="13"/>
      <c r="Z345" s="13"/>
      <c r="AA345" s="13"/>
      <c r="AB345" s="13"/>
      <c r="AC345" s="13"/>
      <c r="AD345" s="13"/>
      <c r="AE345" s="13"/>
      <c r="AT345" s="272" t="s">
        <v>263</v>
      </c>
      <c r="AU345" s="272" t="s">
        <v>91</v>
      </c>
      <c r="AV345" s="13" t="s">
        <v>91</v>
      </c>
      <c r="AW345" s="13" t="s">
        <v>36</v>
      </c>
      <c r="AX345" s="13" t="s">
        <v>82</v>
      </c>
      <c r="AY345" s="272" t="s">
        <v>250</v>
      </c>
    </row>
    <row r="346" s="14" customFormat="1">
      <c r="A346" s="14"/>
      <c r="B346" s="273"/>
      <c r="C346" s="274"/>
      <c r="D346" s="258" t="s">
        <v>263</v>
      </c>
      <c r="E346" s="275" t="s">
        <v>1</v>
      </c>
      <c r="F346" s="276" t="s">
        <v>265</v>
      </c>
      <c r="G346" s="274"/>
      <c r="H346" s="277">
        <v>141.93100000000001</v>
      </c>
      <c r="I346" s="278"/>
      <c r="J346" s="274"/>
      <c r="K346" s="274"/>
      <c r="L346" s="279"/>
      <c r="M346" s="280"/>
      <c r="N346" s="281"/>
      <c r="O346" s="281"/>
      <c r="P346" s="281"/>
      <c r="Q346" s="281"/>
      <c r="R346" s="281"/>
      <c r="S346" s="281"/>
      <c r="T346" s="282"/>
      <c r="U346" s="14"/>
      <c r="V346" s="14"/>
      <c r="W346" s="14"/>
      <c r="X346" s="14"/>
      <c r="Y346" s="14"/>
      <c r="Z346" s="14"/>
      <c r="AA346" s="14"/>
      <c r="AB346" s="14"/>
      <c r="AC346" s="14"/>
      <c r="AD346" s="14"/>
      <c r="AE346" s="14"/>
      <c r="AT346" s="283" t="s">
        <v>263</v>
      </c>
      <c r="AU346" s="283" t="s">
        <v>91</v>
      </c>
      <c r="AV346" s="14" t="s">
        <v>256</v>
      </c>
      <c r="AW346" s="14" t="s">
        <v>36</v>
      </c>
      <c r="AX346" s="14" t="s">
        <v>14</v>
      </c>
      <c r="AY346" s="283" t="s">
        <v>250</v>
      </c>
    </row>
    <row r="347" s="2" customFormat="1" ht="33" customHeight="1">
      <c r="A347" s="38"/>
      <c r="B347" s="39"/>
      <c r="C347" s="245" t="s">
        <v>407</v>
      </c>
      <c r="D347" s="245" t="s">
        <v>252</v>
      </c>
      <c r="E347" s="246" t="s">
        <v>1379</v>
      </c>
      <c r="F347" s="247" t="s">
        <v>1380</v>
      </c>
      <c r="G347" s="248" t="s">
        <v>208</v>
      </c>
      <c r="H347" s="249">
        <v>331.173</v>
      </c>
      <c r="I347" s="250"/>
      <c r="J347" s="251">
        <f>ROUND(I347*H347,2)</f>
        <v>0</v>
      </c>
      <c r="K347" s="247" t="s">
        <v>255</v>
      </c>
      <c r="L347" s="44"/>
      <c r="M347" s="252" t="s">
        <v>1</v>
      </c>
      <c r="N347" s="253" t="s">
        <v>47</v>
      </c>
      <c r="O347" s="91"/>
      <c r="P347" s="254">
        <f>O347*H347</f>
        <v>0</v>
      </c>
      <c r="Q347" s="254">
        <v>0</v>
      </c>
      <c r="R347" s="254">
        <f>Q347*H347</f>
        <v>0</v>
      </c>
      <c r="S347" s="254">
        <v>0</v>
      </c>
      <c r="T347" s="255">
        <f>S347*H347</f>
        <v>0</v>
      </c>
      <c r="U347" s="38"/>
      <c r="V347" s="38"/>
      <c r="W347" s="38"/>
      <c r="X347" s="38"/>
      <c r="Y347" s="38"/>
      <c r="Z347" s="38"/>
      <c r="AA347" s="38"/>
      <c r="AB347" s="38"/>
      <c r="AC347" s="38"/>
      <c r="AD347" s="38"/>
      <c r="AE347" s="38"/>
      <c r="AR347" s="256" t="s">
        <v>256</v>
      </c>
      <c r="AT347" s="256" t="s">
        <v>252</v>
      </c>
      <c r="AU347" s="256" t="s">
        <v>91</v>
      </c>
      <c r="AY347" s="17" t="s">
        <v>250</v>
      </c>
      <c r="BE347" s="257">
        <f>IF(N347="základní",J347,0)</f>
        <v>0</v>
      </c>
      <c r="BF347" s="257">
        <f>IF(N347="snížená",J347,0)</f>
        <v>0</v>
      </c>
      <c r="BG347" s="257">
        <f>IF(N347="zákl. přenesená",J347,0)</f>
        <v>0</v>
      </c>
      <c r="BH347" s="257">
        <f>IF(N347="sníž. přenesená",J347,0)</f>
        <v>0</v>
      </c>
      <c r="BI347" s="257">
        <f>IF(N347="nulová",J347,0)</f>
        <v>0</v>
      </c>
      <c r="BJ347" s="17" t="s">
        <v>14</v>
      </c>
      <c r="BK347" s="257">
        <f>ROUND(I347*H347,2)</f>
        <v>0</v>
      </c>
      <c r="BL347" s="17" t="s">
        <v>256</v>
      </c>
      <c r="BM347" s="256" t="s">
        <v>3253</v>
      </c>
    </row>
    <row r="348" s="2" customFormat="1">
      <c r="A348" s="38"/>
      <c r="B348" s="39"/>
      <c r="C348" s="40"/>
      <c r="D348" s="258" t="s">
        <v>261</v>
      </c>
      <c r="E348" s="40"/>
      <c r="F348" s="259" t="s">
        <v>2346</v>
      </c>
      <c r="G348" s="40"/>
      <c r="H348" s="40"/>
      <c r="I348" s="156"/>
      <c r="J348" s="40"/>
      <c r="K348" s="40"/>
      <c r="L348" s="44"/>
      <c r="M348" s="260"/>
      <c r="N348" s="261"/>
      <c r="O348" s="91"/>
      <c r="P348" s="91"/>
      <c r="Q348" s="91"/>
      <c r="R348" s="91"/>
      <c r="S348" s="91"/>
      <c r="T348" s="92"/>
      <c r="U348" s="38"/>
      <c r="V348" s="38"/>
      <c r="W348" s="38"/>
      <c r="X348" s="38"/>
      <c r="Y348" s="38"/>
      <c r="Z348" s="38"/>
      <c r="AA348" s="38"/>
      <c r="AB348" s="38"/>
      <c r="AC348" s="38"/>
      <c r="AD348" s="38"/>
      <c r="AE348" s="38"/>
      <c r="AT348" s="17" t="s">
        <v>261</v>
      </c>
      <c r="AU348" s="17" t="s">
        <v>91</v>
      </c>
    </row>
    <row r="349" s="13" customFormat="1">
      <c r="A349" s="13"/>
      <c r="B349" s="262"/>
      <c r="C349" s="263"/>
      <c r="D349" s="258" t="s">
        <v>263</v>
      </c>
      <c r="E349" s="264" t="s">
        <v>1</v>
      </c>
      <c r="F349" s="265" t="s">
        <v>2030</v>
      </c>
      <c r="G349" s="263"/>
      <c r="H349" s="266">
        <v>334.245</v>
      </c>
      <c r="I349" s="267"/>
      <c r="J349" s="263"/>
      <c r="K349" s="263"/>
      <c r="L349" s="268"/>
      <c r="M349" s="269"/>
      <c r="N349" s="270"/>
      <c r="O349" s="270"/>
      <c r="P349" s="270"/>
      <c r="Q349" s="270"/>
      <c r="R349" s="270"/>
      <c r="S349" s="270"/>
      <c r="T349" s="271"/>
      <c r="U349" s="13"/>
      <c r="V349" s="13"/>
      <c r="W349" s="13"/>
      <c r="X349" s="13"/>
      <c r="Y349" s="13"/>
      <c r="Z349" s="13"/>
      <c r="AA349" s="13"/>
      <c r="AB349" s="13"/>
      <c r="AC349" s="13"/>
      <c r="AD349" s="13"/>
      <c r="AE349" s="13"/>
      <c r="AT349" s="272" t="s">
        <v>263</v>
      </c>
      <c r="AU349" s="272" t="s">
        <v>91</v>
      </c>
      <c r="AV349" s="13" t="s">
        <v>91</v>
      </c>
      <c r="AW349" s="13" t="s">
        <v>36</v>
      </c>
      <c r="AX349" s="13" t="s">
        <v>82</v>
      </c>
      <c r="AY349" s="272" t="s">
        <v>250</v>
      </c>
    </row>
    <row r="350" s="13" customFormat="1">
      <c r="A350" s="13"/>
      <c r="B350" s="262"/>
      <c r="C350" s="263"/>
      <c r="D350" s="258" t="s">
        <v>263</v>
      </c>
      <c r="E350" s="264" t="s">
        <v>1</v>
      </c>
      <c r="F350" s="265" t="s">
        <v>2033</v>
      </c>
      <c r="G350" s="263"/>
      <c r="H350" s="266">
        <v>162.63999999999999</v>
      </c>
      <c r="I350" s="267"/>
      <c r="J350" s="263"/>
      <c r="K350" s="263"/>
      <c r="L350" s="268"/>
      <c r="M350" s="269"/>
      <c r="N350" s="270"/>
      <c r="O350" s="270"/>
      <c r="P350" s="270"/>
      <c r="Q350" s="270"/>
      <c r="R350" s="270"/>
      <c r="S350" s="270"/>
      <c r="T350" s="271"/>
      <c r="U350" s="13"/>
      <c r="V350" s="13"/>
      <c r="W350" s="13"/>
      <c r="X350" s="13"/>
      <c r="Y350" s="13"/>
      <c r="Z350" s="13"/>
      <c r="AA350" s="13"/>
      <c r="AB350" s="13"/>
      <c r="AC350" s="13"/>
      <c r="AD350" s="13"/>
      <c r="AE350" s="13"/>
      <c r="AT350" s="272" t="s">
        <v>263</v>
      </c>
      <c r="AU350" s="272" t="s">
        <v>91</v>
      </c>
      <c r="AV350" s="13" t="s">
        <v>91</v>
      </c>
      <c r="AW350" s="13" t="s">
        <v>36</v>
      </c>
      <c r="AX350" s="13" t="s">
        <v>82</v>
      </c>
      <c r="AY350" s="272" t="s">
        <v>250</v>
      </c>
    </row>
    <row r="351" s="13" customFormat="1">
      <c r="A351" s="13"/>
      <c r="B351" s="262"/>
      <c r="C351" s="263"/>
      <c r="D351" s="258" t="s">
        <v>263</v>
      </c>
      <c r="E351" s="264" t="s">
        <v>1</v>
      </c>
      <c r="F351" s="265" t="s">
        <v>2347</v>
      </c>
      <c r="G351" s="263"/>
      <c r="H351" s="266">
        <v>-2.2879999999999998</v>
      </c>
      <c r="I351" s="267"/>
      <c r="J351" s="263"/>
      <c r="K351" s="263"/>
      <c r="L351" s="268"/>
      <c r="M351" s="269"/>
      <c r="N351" s="270"/>
      <c r="O351" s="270"/>
      <c r="P351" s="270"/>
      <c r="Q351" s="270"/>
      <c r="R351" s="270"/>
      <c r="S351" s="270"/>
      <c r="T351" s="271"/>
      <c r="U351" s="13"/>
      <c r="V351" s="13"/>
      <c r="W351" s="13"/>
      <c r="X351" s="13"/>
      <c r="Y351" s="13"/>
      <c r="Z351" s="13"/>
      <c r="AA351" s="13"/>
      <c r="AB351" s="13"/>
      <c r="AC351" s="13"/>
      <c r="AD351" s="13"/>
      <c r="AE351" s="13"/>
      <c r="AT351" s="272" t="s">
        <v>263</v>
      </c>
      <c r="AU351" s="272" t="s">
        <v>91</v>
      </c>
      <c r="AV351" s="13" t="s">
        <v>91</v>
      </c>
      <c r="AW351" s="13" t="s">
        <v>36</v>
      </c>
      <c r="AX351" s="13" t="s">
        <v>82</v>
      </c>
      <c r="AY351" s="272" t="s">
        <v>250</v>
      </c>
    </row>
    <row r="352" s="13" customFormat="1">
      <c r="A352" s="13"/>
      <c r="B352" s="262"/>
      <c r="C352" s="263"/>
      <c r="D352" s="258" t="s">
        <v>263</v>
      </c>
      <c r="E352" s="264" t="s">
        <v>1</v>
      </c>
      <c r="F352" s="265" t="s">
        <v>2352</v>
      </c>
      <c r="G352" s="263"/>
      <c r="H352" s="266">
        <v>-11.44</v>
      </c>
      <c r="I352" s="267"/>
      <c r="J352" s="263"/>
      <c r="K352" s="263"/>
      <c r="L352" s="268"/>
      <c r="M352" s="269"/>
      <c r="N352" s="270"/>
      <c r="O352" s="270"/>
      <c r="P352" s="270"/>
      <c r="Q352" s="270"/>
      <c r="R352" s="270"/>
      <c r="S352" s="270"/>
      <c r="T352" s="271"/>
      <c r="U352" s="13"/>
      <c r="V352" s="13"/>
      <c r="W352" s="13"/>
      <c r="X352" s="13"/>
      <c r="Y352" s="13"/>
      <c r="Z352" s="13"/>
      <c r="AA352" s="13"/>
      <c r="AB352" s="13"/>
      <c r="AC352" s="13"/>
      <c r="AD352" s="13"/>
      <c r="AE352" s="13"/>
      <c r="AT352" s="272" t="s">
        <v>263</v>
      </c>
      <c r="AU352" s="272" t="s">
        <v>91</v>
      </c>
      <c r="AV352" s="13" t="s">
        <v>91</v>
      </c>
      <c r="AW352" s="13" t="s">
        <v>36</v>
      </c>
      <c r="AX352" s="13" t="s">
        <v>82</v>
      </c>
      <c r="AY352" s="272" t="s">
        <v>250</v>
      </c>
    </row>
    <row r="353" s="13" customFormat="1">
      <c r="A353" s="13"/>
      <c r="B353" s="262"/>
      <c r="C353" s="263"/>
      <c r="D353" s="258" t="s">
        <v>263</v>
      </c>
      <c r="E353" s="264" t="s">
        <v>1</v>
      </c>
      <c r="F353" s="265" t="s">
        <v>2353</v>
      </c>
      <c r="G353" s="263"/>
      <c r="H353" s="266">
        <v>-9.5</v>
      </c>
      <c r="I353" s="267"/>
      <c r="J353" s="263"/>
      <c r="K353" s="263"/>
      <c r="L353" s="268"/>
      <c r="M353" s="269"/>
      <c r="N353" s="270"/>
      <c r="O353" s="270"/>
      <c r="P353" s="270"/>
      <c r="Q353" s="270"/>
      <c r="R353" s="270"/>
      <c r="S353" s="270"/>
      <c r="T353" s="271"/>
      <c r="U353" s="13"/>
      <c r="V353" s="13"/>
      <c r="W353" s="13"/>
      <c r="X353" s="13"/>
      <c r="Y353" s="13"/>
      <c r="Z353" s="13"/>
      <c r="AA353" s="13"/>
      <c r="AB353" s="13"/>
      <c r="AC353" s="13"/>
      <c r="AD353" s="13"/>
      <c r="AE353" s="13"/>
      <c r="AT353" s="272" t="s">
        <v>263</v>
      </c>
      <c r="AU353" s="272" t="s">
        <v>91</v>
      </c>
      <c r="AV353" s="13" t="s">
        <v>91</v>
      </c>
      <c r="AW353" s="13" t="s">
        <v>36</v>
      </c>
      <c r="AX353" s="13" t="s">
        <v>82</v>
      </c>
      <c r="AY353" s="272" t="s">
        <v>250</v>
      </c>
    </row>
    <row r="354" s="13" customFormat="1">
      <c r="A354" s="13"/>
      <c r="B354" s="262"/>
      <c r="C354" s="263"/>
      <c r="D354" s="258" t="s">
        <v>263</v>
      </c>
      <c r="E354" s="264" t="s">
        <v>1</v>
      </c>
      <c r="F354" s="265" t="s">
        <v>2825</v>
      </c>
      <c r="G354" s="263"/>
      <c r="H354" s="266">
        <v>-0.55300000000000005</v>
      </c>
      <c r="I354" s="267"/>
      <c r="J354" s="263"/>
      <c r="K354" s="263"/>
      <c r="L354" s="268"/>
      <c r="M354" s="269"/>
      <c r="N354" s="270"/>
      <c r="O354" s="270"/>
      <c r="P354" s="270"/>
      <c r="Q354" s="270"/>
      <c r="R354" s="270"/>
      <c r="S354" s="270"/>
      <c r="T354" s="271"/>
      <c r="U354" s="13"/>
      <c r="V354" s="13"/>
      <c r="W354" s="13"/>
      <c r="X354" s="13"/>
      <c r="Y354" s="13"/>
      <c r="Z354" s="13"/>
      <c r="AA354" s="13"/>
      <c r="AB354" s="13"/>
      <c r="AC354" s="13"/>
      <c r="AD354" s="13"/>
      <c r="AE354" s="13"/>
      <c r="AT354" s="272" t="s">
        <v>263</v>
      </c>
      <c r="AU354" s="272" t="s">
        <v>91</v>
      </c>
      <c r="AV354" s="13" t="s">
        <v>91</v>
      </c>
      <c r="AW354" s="13" t="s">
        <v>36</v>
      </c>
      <c r="AX354" s="13" t="s">
        <v>82</v>
      </c>
      <c r="AY354" s="272" t="s">
        <v>250</v>
      </c>
    </row>
    <row r="355" s="14" customFormat="1">
      <c r="A355" s="14"/>
      <c r="B355" s="273"/>
      <c r="C355" s="274"/>
      <c r="D355" s="258" t="s">
        <v>263</v>
      </c>
      <c r="E355" s="275" t="s">
        <v>2070</v>
      </c>
      <c r="F355" s="276" t="s">
        <v>265</v>
      </c>
      <c r="G355" s="274"/>
      <c r="H355" s="277">
        <v>473.10399999999998</v>
      </c>
      <c r="I355" s="278"/>
      <c r="J355" s="274"/>
      <c r="K355" s="274"/>
      <c r="L355" s="279"/>
      <c r="M355" s="280"/>
      <c r="N355" s="281"/>
      <c r="O355" s="281"/>
      <c r="P355" s="281"/>
      <c r="Q355" s="281"/>
      <c r="R355" s="281"/>
      <c r="S355" s="281"/>
      <c r="T355" s="282"/>
      <c r="U355" s="14"/>
      <c r="V355" s="14"/>
      <c r="W355" s="14"/>
      <c r="X355" s="14"/>
      <c r="Y355" s="14"/>
      <c r="Z355" s="14"/>
      <c r="AA355" s="14"/>
      <c r="AB355" s="14"/>
      <c r="AC355" s="14"/>
      <c r="AD355" s="14"/>
      <c r="AE355" s="14"/>
      <c r="AT355" s="283" t="s">
        <v>263</v>
      </c>
      <c r="AU355" s="283" t="s">
        <v>91</v>
      </c>
      <c r="AV355" s="14" t="s">
        <v>256</v>
      </c>
      <c r="AW355" s="14" t="s">
        <v>36</v>
      </c>
      <c r="AX355" s="14" t="s">
        <v>82</v>
      </c>
      <c r="AY355" s="283" t="s">
        <v>250</v>
      </c>
    </row>
    <row r="356" s="13" customFormat="1">
      <c r="A356" s="13"/>
      <c r="B356" s="262"/>
      <c r="C356" s="263"/>
      <c r="D356" s="258" t="s">
        <v>263</v>
      </c>
      <c r="E356" s="264" t="s">
        <v>2075</v>
      </c>
      <c r="F356" s="265" t="s">
        <v>2359</v>
      </c>
      <c r="G356" s="263"/>
      <c r="H356" s="266">
        <v>141.93100000000001</v>
      </c>
      <c r="I356" s="267"/>
      <c r="J356" s="263"/>
      <c r="K356" s="263"/>
      <c r="L356" s="268"/>
      <c r="M356" s="269"/>
      <c r="N356" s="270"/>
      <c r="O356" s="270"/>
      <c r="P356" s="270"/>
      <c r="Q356" s="270"/>
      <c r="R356" s="270"/>
      <c r="S356" s="270"/>
      <c r="T356" s="271"/>
      <c r="U356" s="13"/>
      <c r="V356" s="13"/>
      <c r="W356" s="13"/>
      <c r="X356" s="13"/>
      <c r="Y356" s="13"/>
      <c r="Z356" s="13"/>
      <c r="AA356" s="13"/>
      <c r="AB356" s="13"/>
      <c r="AC356" s="13"/>
      <c r="AD356" s="13"/>
      <c r="AE356" s="13"/>
      <c r="AT356" s="272" t="s">
        <v>263</v>
      </c>
      <c r="AU356" s="272" t="s">
        <v>91</v>
      </c>
      <c r="AV356" s="13" t="s">
        <v>91</v>
      </c>
      <c r="AW356" s="13" t="s">
        <v>36</v>
      </c>
      <c r="AX356" s="13" t="s">
        <v>82</v>
      </c>
      <c r="AY356" s="272" t="s">
        <v>250</v>
      </c>
    </row>
    <row r="357" s="13" customFormat="1">
      <c r="A357" s="13"/>
      <c r="B357" s="262"/>
      <c r="C357" s="263"/>
      <c r="D357" s="258" t="s">
        <v>263</v>
      </c>
      <c r="E357" s="264" t="s">
        <v>2360</v>
      </c>
      <c r="F357" s="265" t="s">
        <v>2361</v>
      </c>
      <c r="G357" s="263"/>
      <c r="H357" s="266">
        <v>331.173</v>
      </c>
      <c r="I357" s="267"/>
      <c r="J357" s="263"/>
      <c r="K357" s="263"/>
      <c r="L357" s="268"/>
      <c r="M357" s="269"/>
      <c r="N357" s="270"/>
      <c r="O357" s="270"/>
      <c r="P357" s="270"/>
      <c r="Q357" s="270"/>
      <c r="R357" s="270"/>
      <c r="S357" s="270"/>
      <c r="T357" s="271"/>
      <c r="U357" s="13"/>
      <c r="V357" s="13"/>
      <c r="W357" s="13"/>
      <c r="X357" s="13"/>
      <c r="Y357" s="13"/>
      <c r="Z357" s="13"/>
      <c r="AA357" s="13"/>
      <c r="AB357" s="13"/>
      <c r="AC357" s="13"/>
      <c r="AD357" s="13"/>
      <c r="AE357" s="13"/>
      <c r="AT357" s="272" t="s">
        <v>263</v>
      </c>
      <c r="AU357" s="272" t="s">
        <v>91</v>
      </c>
      <c r="AV357" s="13" t="s">
        <v>91</v>
      </c>
      <c r="AW357" s="13" t="s">
        <v>36</v>
      </c>
      <c r="AX357" s="13" t="s">
        <v>14</v>
      </c>
      <c r="AY357" s="272" t="s">
        <v>250</v>
      </c>
    </row>
    <row r="358" s="14" customFormat="1">
      <c r="A358" s="14"/>
      <c r="B358" s="273"/>
      <c r="C358" s="274"/>
      <c r="D358" s="258" t="s">
        <v>263</v>
      </c>
      <c r="E358" s="275" t="s">
        <v>1</v>
      </c>
      <c r="F358" s="276" t="s">
        <v>265</v>
      </c>
      <c r="G358" s="274"/>
      <c r="H358" s="277">
        <v>473.10399999999998</v>
      </c>
      <c r="I358" s="278"/>
      <c r="J358" s="274"/>
      <c r="K358" s="274"/>
      <c r="L358" s="279"/>
      <c r="M358" s="280"/>
      <c r="N358" s="281"/>
      <c r="O358" s="281"/>
      <c r="P358" s="281"/>
      <c r="Q358" s="281"/>
      <c r="R358" s="281"/>
      <c r="S358" s="281"/>
      <c r="T358" s="282"/>
      <c r="U358" s="14"/>
      <c r="V358" s="14"/>
      <c r="W358" s="14"/>
      <c r="X358" s="14"/>
      <c r="Y358" s="14"/>
      <c r="Z358" s="14"/>
      <c r="AA358" s="14"/>
      <c r="AB358" s="14"/>
      <c r="AC358" s="14"/>
      <c r="AD358" s="14"/>
      <c r="AE358" s="14"/>
      <c r="AT358" s="283" t="s">
        <v>263</v>
      </c>
      <c r="AU358" s="283" t="s">
        <v>91</v>
      </c>
      <c r="AV358" s="14" t="s">
        <v>256</v>
      </c>
      <c r="AW358" s="14" t="s">
        <v>36</v>
      </c>
      <c r="AX358" s="14" t="s">
        <v>82</v>
      </c>
      <c r="AY358" s="283" t="s">
        <v>250</v>
      </c>
    </row>
    <row r="359" s="2" customFormat="1" ht="16.5" customHeight="1">
      <c r="A359" s="38"/>
      <c r="B359" s="39"/>
      <c r="C359" s="294" t="s">
        <v>413</v>
      </c>
      <c r="D359" s="294" t="s">
        <v>643</v>
      </c>
      <c r="E359" s="295" t="s">
        <v>2362</v>
      </c>
      <c r="F359" s="296" t="s">
        <v>2363</v>
      </c>
      <c r="G359" s="297" t="s">
        <v>157</v>
      </c>
      <c r="H359" s="298">
        <v>950.93899999999996</v>
      </c>
      <c r="I359" s="299"/>
      <c r="J359" s="300">
        <f>ROUND(I359*H359,2)</f>
        <v>0</v>
      </c>
      <c r="K359" s="296" t="s">
        <v>255</v>
      </c>
      <c r="L359" s="301"/>
      <c r="M359" s="302" t="s">
        <v>1</v>
      </c>
      <c r="N359" s="303" t="s">
        <v>47</v>
      </c>
      <c r="O359" s="91"/>
      <c r="P359" s="254">
        <f>O359*H359</f>
        <v>0</v>
      </c>
      <c r="Q359" s="254">
        <v>0</v>
      </c>
      <c r="R359" s="254">
        <f>Q359*H359</f>
        <v>0</v>
      </c>
      <c r="S359" s="254">
        <v>0</v>
      </c>
      <c r="T359" s="255">
        <f>S359*H359</f>
        <v>0</v>
      </c>
      <c r="U359" s="38"/>
      <c r="V359" s="38"/>
      <c r="W359" s="38"/>
      <c r="X359" s="38"/>
      <c r="Y359" s="38"/>
      <c r="Z359" s="38"/>
      <c r="AA359" s="38"/>
      <c r="AB359" s="38"/>
      <c r="AC359" s="38"/>
      <c r="AD359" s="38"/>
      <c r="AE359" s="38"/>
      <c r="AR359" s="256" t="s">
        <v>285</v>
      </c>
      <c r="AT359" s="256" t="s">
        <v>643</v>
      </c>
      <c r="AU359" s="256" t="s">
        <v>91</v>
      </c>
      <c r="AY359" s="17" t="s">
        <v>250</v>
      </c>
      <c r="BE359" s="257">
        <f>IF(N359="základní",J359,0)</f>
        <v>0</v>
      </c>
      <c r="BF359" s="257">
        <f>IF(N359="snížená",J359,0)</f>
        <v>0</v>
      </c>
      <c r="BG359" s="257">
        <f>IF(N359="zákl. přenesená",J359,0)</f>
        <v>0</v>
      </c>
      <c r="BH359" s="257">
        <f>IF(N359="sníž. přenesená",J359,0)</f>
        <v>0</v>
      </c>
      <c r="BI359" s="257">
        <f>IF(N359="nulová",J359,0)</f>
        <v>0</v>
      </c>
      <c r="BJ359" s="17" t="s">
        <v>14</v>
      </c>
      <c r="BK359" s="257">
        <f>ROUND(I359*H359,2)</f>
        <v>0</v>
      </c>
      <c r="BL359" s="17" t="s">
        <v>256</v>
      </c>
      <c r="BM359" s="256" t="s">
        <v>3254</v>
      </c>
    </row>
    <row r="360" s="13" customFormat="1">
      <c r="A360" s="13"/>
      <c r="B360" s="262"/>
      <c r="C360" s="263"/>
      <c r="D360" s="258" t="s">
        <v>263</v>
      </c>
      <c r="E360" s="264" t="s">
        <v>1</v>
      </c>
      <c r="F360" s="265" t="s">
        <v>2365</v>
      </c>
      <c r="G360" s="263"/>
      <c r="H360" s="266">
        <v>950.93899999999996</v>
      </c>
      <c r="I360" s="267"/>
      <c r="J360" s="263"/>
      <c r="K360" s="263"/>
      <c r="L360" s="268"/>
      <c r="M360" s="269"/>
      <c r="N360" s="270"/>
      <c r="O360" s="270"/>
      <c r="P360" s="270"/>
      <c r="Q360" s="270"/>
      <c r="R360" s="270"/>
      <c r="S360" s="270"/>
      <c r="T360" s="271"/>
      <c r="U360" s="13"/>
      <c r="V360" s="13"/>
      <c r="W360" s="13"/>
      <c r="X360" s="13"/>
      <c r="Y360" s="13"/>
      <c r="Z360" s="13"/>
      <c r="AA360" s="13"/>
      <c r="AB360" s="13"/>
      <c r="AC360" s="13"/>
      <c r="AD360" s="13"/>
      <c r="AE360" s="13"/>
      <c r="AT360" s="272" t="s">
        <v>263</v>
      </c>
      <c r="AU360" s="272" t="s">
        <v>91</v>
      </c>
      <c r="AV360" s="13" t="s">
        <v>91</v>
      </c>
      <c r="AW360" s="13" t="s">
        <v>36</v>
      </c>
      <c r="AX360" s="13" t="s">
        <v>82</v>
      </c>
      <c r="AY360" s="272" t="s">
        <v>250</v>
      </c>
    </row>
    <row r="361" s="14" customFormat="1">
      <c r="A361" s="14"/>
      <c r="B361" s="273"/>
      <c r="C361" s="274"/>
      <c r="D361" s="258" t="s">
        <v>263</v>
      </c>
      <c r="E361" s="275" t="s">
        <v>1</v>
      </c>
      <c r="F361" s="276" t="s">
        <v>265</v>
      </c>
      <c r="G361" s="274"/>
      <c r="H361" s="277">
        <v>950.93899999999996</v>
      </c>
      <c r="I361" s="278"/>
      <c r="J361" s="274"/>
      <c r="K361" s="274"/>
      <c r="L361" s="279"/>
      <c r="M361" s="280"/>
      <c r="N361" s="281"/>
      <c r="O361" s="281"/>
      <c r="P361" s="281"/>
      <c r="Q361" s="281"/>
      <c r="R361" s="281"/>
      <c r="S361" s="281"/>
      <c r="T361" s="282"/>
      <c r="U361" s="14"/>
      <c r="V361" s="14"/>
      <c r="W361" s="14"/>
      <c r="X361" s="14"/>
      <c r="Y361" s="14"/>
      <c r="Z361" s="14"/>
      <c r="AA361" s="14"/>
      <c r="AB361" s="14"/>
      <c r="AC361" s="14"/>
      <c r="AD361" s="14"/>
      <c r="AE361" s="14"/>
      <c r="AT361" s="283" t="s">
        <v>263</v>
      </c>
      <c r="AU361" s="283" t="s">
        <v>91</v>
      </c>
      <c r="AV361" s="14" t="s">
        <v>256</v>
      </c>
      <c r="AW361" s="14" t="s">
        <v>36</v>
      </c>
      <c r="AX361" s="14" t="s">
        <v>14</v>
      </c>
      <c r="AY361" s="283" t="s">
        <v>250</v>
      </c>
    </row>
    <row r="362" s="2" customFormat="1" ht="55.5" customHeight="1">
      <c r="A362" s="38"/>
      <c r="B362" s="39"/>
      <c r="C362" s="245" t="s">
        <v>418</v>
      </c>
      <c r="D362" s="245" t="s">
        <v>252</v>
      </c>
      <c r="E362" s="246" t="s">
        <v>2366</v>
      </c>
      <c r="F362" s="247" t="s">
        <v>2367</v>
      </c>
      <c r="G362" s="248" t="s">
        <v>208</v>
      </c>
      <c r="H362" s="249">
        <v>3.4319999999999999</v>
      </c>
      <c r="I362" s="250"/>
      <c r="J362" s="251">
        <f>ROUND(I362*H362,2)</f>
        <v>0</v>
      </c>
      <c r="K362" s="247" t="s">
        <v>255</v>
      </c>
      <c r="L362" s="44"/>
      <c r="M362" s="252" t="s">
        <v>1</v>
      </c>
      <c r="N362" s="253" t="s">
        <v>47</v>
      </c>
      <c r="O362" s="91"/>
      <c r="P362" s="254">
        <f>O362*H362</f>
        <v>0</v>
      </c>
      <c r="Q362" s="254">
        <v>0</v>
      </c>
      <c r="R362" s="254">
        <f>Q362*H362</f>
        <v>0</v>
      </c>
      <c r="S362" s="254">
        <v>0</v>
      </c>
      <c r="T362" s="255">
        <f>S362*H362</f>
        <v>0</v>
      </c>
      <c r="U362" s="38"/>
      <c r="V362" s="38"/>
      <c r="W362" s="38"/>
      <c r="X362" s="38"/>
      <c r="Y362" s="38"/>
      <c r="Z362" s="38"/>
      <c r="AA362" s="38"/>
      <c r="AB362" s="38"/>
      <c r="AC362" s="38"/>
      <c r="AD362" s="38"/>
      <c r="AE362" s="38"/>
      <c r="AR362" s="256" t="s">
        <v>256</v>
      </c>
      <c r="AT362" s="256" t="s">
        <v>252</v>
      </c>
      <c r="AU362" s="256" t="s">
        <v>91</v>
      </c>
      <c r="AY362" s="17" t="s">
        <v>250</v>
      </c>
      <c r="BE362" s="257">
        <f>IF(N362="základní",J362,0)</f>
        <v>0</v>
      </c>
      <c r="BF362" s="257">
        <f>IF(N362="snížená",J362,0)</f>
        <v>0</v>
      </c>
      <c r="BG362" s="257">
        <f>IF(N362="zákl. přenesená",J362,0)</f>
        <v>0</v>
      </c>
      <c r="BH362" s="257">
        <f>IF(N362="sníž. přenesená",J362,0)</f>
        <v>0</v>
      </c>
      <c r="BI362" s="257">
        <f>IF(N362="nulová",J362,0)</f>
        <v>0</v>
      </c>
      <c r="BJ362" s="17" t="s">
        <v>14</v>
      </c>
      <c r="BK362" s="257">
        <f>ROUND(I362*H362,2)</f>
        <v>0</v>
      </c>
      <c r="BL362" s="17" t="s">
        <v>256</v>
      </c>
      <c r="BM362" s="256" t="s">
        <v>3255</v>
      </c>
    </row>
    <row r="363" s="2" customFormat="1">
      <c r="A363" s="38"/>
      <c r="B363" s="39"/>
      <c r="C363" s="40"/>
      <c r="D363" s="258" t="s">
        <v>261</v>
      </c>
      <c r="E363" s="40"/>
      <c r="F363" s="259" t="s">
        <v>2369</v>
      </c>
      <c r="G363" s="40"/>
      <c r="H363" s="40"/>
      <c r="I363" s="156"/>
      <c r="J363" s="40"/>
      <c r="K363" s="40"/>
      <c r="L363" s="44"/>
      <c r="M363" s="260"/>
      <c r="N363" s="261"/>
      <c r="O363" s="91"/>
      <c r="P363" s="91"/>
      <c r="Q363" s="91"/>
      <c r="R363" s="91"/>
      <c r="S363" s="91"/>
      <c r="T363" s="92"/>
      <c r="U363" s="38"/>
      <c r="V363" s="38"/>
      <c r="W363" s="38"/>
      <c r="X363" s="38"/>
      <c r="Y363" s="38"/>
      <c r="Z363" s="38"/>
      <c r="AA363" s="38"/>
      <c r="AB363" s="38"/>
      <c r="AC363" s="38"/>
      <c r="AD363" s="38"/>
      <c r="AE363" s="38"/>
      <c r="AT363" s="17" t="s">
        <v>261</v>
      </c>
      <c r="AU363" s="17" t="s">
        <v>91</v>
      </c>
    </row>
    <row r="364" s="13" customFormat="1">
      <c r="A364" s="13"/>
      <c r="B364" s="262"/>
      <c r="C364" s="263"/>
      <c r="D364" s="258" t="s">
        <v>263</v>
      </c>
      <c r="E364" s="264" t="s">
        <v>1</v>
      </c>
      <c r="F364" s="265" t="s">
        <v>2093</v>
      </c>
      <c r="G364" s="263"/>
      <c r="H364" s="266">
        <v>3.4319999999999999</v>
      </c>
      <c r="I364" s="267"/>
      <c r="J364" s="263"/>
      <c r="K364" s="263"/>
      <c r="L364" s="268"/>
      <c r="M364" s="269"/>
      <c r="N364" s="270"/>
      <c r="O364" s="270"/>
      <c r="P364" s="270"/>
      <c r="Q364" s="270"/>
      <c r="R364" s="270"/>
      <c r="S364" s="270"/>
      <c r="T364" s="271"/>
      <c r="U364" s="13"/>
      <c r="V364" s="13"/>
      <c r="W364" s="13"/>
      <c r="X364" s="13"/>
      <c r="Y364" s="13"/>
      <c r="Z364" s="13"/>
      <c r="AA364" s="13"/>
      <c r="AB364" s="13"/>
      <c r="AC364" s="13"/>
      <c r="AD364" s="13"/>
      <c r="AE364" s="13"/>
      <c r="AT364" s="272" t="s">
        <v>263</v>
      </c>
      <c r="AU364" s="272" t="s">
        <v>91</v>
      </c>
      <c r="AV364" s="13" t="s">
        <v>91</v>
      </c>
      <c r="AW364" s="13" t="s">
        <v>36</v>
      </c>
      <c r="AX364" s="13" t="s">
        <v>82</v>
      </c>
      <c r="AY364" s="272" t="s">
        <v>250</v>
      </c>
    </row>
    <row r="365" s="14" customFormat="1">
      <c r="A365" s="14"/>
      <c r="B365" s="273"/>
      <c r="C365" s="274"/>
      <c r="D365" s="258" t="s">
        <v>263</v>
      </c>
      <c r="E365" s="275" t="s">
        <v>1</v>
      </c>
      <c r="F365" s="276" t="s">
        <v>265</v>
      </c>
      <c r="G365" s="274"/>
      <c r="H365" s="277">
        <v>3.4319999999999999</v>
      </c>
      <c r="I365" s="278"/>
      <c r="J365" s="274"/>
      <c r="K365" s="274"/>
      <c r="L365" s="279"/>
      <c r="M365" s="280"/>
      <c r="N365" s="281"/>
      <c r="O365" s="281"/>
      <c r="P365" s="281"/>
      <c r="Q365" s="281"/>
      <c r="R365" s="281"/>
      <c r="S365" s="281"/>
      <c r="T365" s="282"/>
      <c r="U365" s="14"/>
      <c r="V365" s="14"/>
      <c r="W365" s="14"/>
      <c r="X365" s="14"/>
      <c r="Y365" s="14"/>
      <c r="Z365" s="14"/>
      <c r="AA365" s="14"/>
      <c r="AB365" s="14"/>
      <c r="AC365" s="14"/>
      <c r="AD365" s="14"/>
      <c r="AE365" s="14"/>
      <c r="AT365" s="283" t="s">
        <v>263</v>
      </c>
      <c r="AU365" s="283" t="s">
        <v>91</v>
      </c>
      <c r="AV365" s="14" t="s">
        <v>256</v>
      </c>
      <c r="AW365" s="14" t="s">
        <v>36</v>
      </c>
      <c r="AX365" s="14" t="s">
        <v>14</v>
      </c>
      <c r="AY365" s="283" t="s">
        <v>250</v>
      </c>
    </row>
    <row r="366" s="2" customFormat="1" ht="55.5" customHeight="1">
      <c r="A366" s="38"/>
      <c r="B366" s="39"/>
      <c r="C366" s="245" t="s">
        <v>422</v>
      </c>
      <c r="D366" s="245" t="s">
        <v>252</v>
      </c>
      <c r="E366" s="246" t="s">
        <v>2370</v>
      </c>
      <c r="F366" s="247" t="s">
        <v>2371</v>
      </c>
      <c r="G366" s="248" t="s">
        <v>208</v>
      </c>
      <c r="H366" s="249">
        <v>8.0079999999999991</v>
      </c>
      <c r="I366" s="250"/>
      <c r="J366" s="251">
        <f>ROUND(I366*H366,2)</f>
        <v>0</v>
      </c>
      <c r="K366" s="247" t="s">
        <v>255</v>
      </c>
      <c r="L366" s="44"/>
      <c r="M366" s="252" t="s">
        <v>1</v>
      </c>
      <c r="N366" s="253" t="s">
        <v>47</v>
      </c>
      <c r="O366" s="91"/>
      <c r="P366" s="254">
        <f>O366*H366</f>
        <v>0</v>
      </c>
      <c r="Q366" s="254">
        <v>0</v>
      </c>
      <c r="R366" s="254">
        <f>Q366*H366</f>
        <v>0</v>
      </c>
      <c r="S366" s="254">
        <v>0</v>
      </c>
      <c r="T366" s="255">
        <f>S366*H366</f>
        <v>0</v>
      </c>
      <c r="U366" s="38"/>
      <c r="V366" s="38"/>
      <c r="W366" s="38"/>
      <c r="X366" s="38"/>
      <c r="Y366" s="38"/>
      <c r="Z366" s="38"/>
      <c r="AA366" s="38"/>
      <c r="AB366" s="38"/>
      <c r="AC366" s="38"/>
      <c r="AD366" s="38"/>
      <c r="AE366" s="38"/>
      <c r="AR366" s="256" t="s">
        <v>256</v>
      </c>
      <c r="AT366" s="256" t="s">
        <v>252</v>
      </c>
      <c r="AU366" s="256" t="s">
        <v>91</v>
      </c>
      <c r="AY366" s="17" t="s">
        <v>250</v>
      </c>
      <c r="BE366" s="257">
        <f>IF(N366="základní",J366,0)</f>
        <v>0</v>
      </c>
      <c r="BF366" s="257">
        <f>IF(N366="snížená",J366,0)</f>
        <v>0</v>
      </c>
      <c r="BG366" s="257">
        <f>IF(N366="zákl. přenesená",J366,0)</f>
        <v>0</v>
      </c>
      <c r="BH366" s="257">
        <f>IF(N366="sníž. přenesená",J366,0)</f>
        <v>0</v>
      </c>
      <c r="BI366" s="257">
        <f>IF(N366="nulová",J366,0)</f>
        <v>0</v>
      </c>
      <c r="BJ366" s="17" t="s">
        <v>14</v>
      </c>
      <c r="BK366" s="257">
        <f>ROUND(I366*H366,2)</f>
        <v>0</v>
      </c>
      <c r="BL366" s="17" t="s">
        <v>256</v>
      </c>
      <c r="BM366" s="256" t="s">
        <v>3256</v>
      </c>
    </row>
    <row r="367" s="2" customFormat="1">
      <c r="A367" s="38"/>
      <c r="B367" s="39"/>
      <c r="C367" s="40"/>
      <c r="D367" s="258" t="s">
        <v>261</v>
      </c>
      <c r="E367" s="40"/>
      <c r="F367" s="259" t="s">
        <v>2373</v>
      </c>
      <c r="G367" s="40"/>
      <c r="H367" s="40"/>
      <c r="I367" s="156"/>
      <c r="J367" s="40"/>
      <c r="K367" s="40"/>
      <c r="L367" s="44"/>
      <c r="M367" s="260"/>
      <c r="N367" s="261"/>
      <c r="O367" s="91"/>
      <c r="P367" s="91"/>
      <c r="Q367" s="91"/>
      <c r="R367" s="91"/>
      <c r="S367" s="91"/>
      <c r="T367" s="92"/>
      <c r="U367" s="38"/>
      <c r="V367" s="38"/>
      <c r="W367" s="38"/>
      <c r="X367" s="38"/>
      <c r="Y367" s="38"/>
      <c r="Z367" s="38"/>
      <c r="AA367" s="38"/>
      <c r="AB367" s="38"/>
      <c r="AC367" s="38"/>
      <c r="AD367" s="38"/>
      <c r="AE367" s="38"/>
      <c r="AT367" s="17" t="s">
        <v>261</v>
      </c>
      <c r="AU367" s="17" t="s">
        <v>91</v>
      </c>
    </row>
    <row r="368" s="13" customFormat="1">
      <c r="A368" s="13"/>
      <c r="B368" s="262"/>
      <c r="C368" s="263"/>
      <c r="D368" s="258" t="s">
        <v>263</v>
      </c>
      <c r="E368" s="264" t="s">
        <v>1</v>
      </c>
      <c r="F368" s="265" t="s">
        <v>2829</v>
      </c>
      <c r="G368" s="263"/>
      <c r="H368" s="266">
        <v>11.44</v>
      </c>
      <c r="I368" s="267"/>
      <c r="J368" s="263"/>
      <c r="K368" s="263"/>
      <c r="L368" s="268"/>
      <c r="M368" s="269"/>
      <c r="N368" s="270"/>
      <c r="O368" s="270"/>
      <c r="P368" s="270"/>
      <c r="Q368" s="270"/>
      <c r="R368" s="270"/>
      <c r="S368" s="270"/>
      <c r="T368" s="271"/>
      <c r="U368" s="13"/>
      <c r="V368" s="13"/>
      <c r="W368" s="13"/>
      <c r="X368" s="13"/>
      <c r="Y368" s="13"/>
      <c r="Z368" s="13"/>
      <c r="AA368" s="13"/>
      <c r="AB368" s="13"/>
      <c r="AC368" s="13"/>
      <c r="AD368" s="13"/>
      <c r="AE368" s="13"/>
      <c r="AT368" s="272" t="s">
        <v>263</v>
      </c>
      <c r="AU368" s="272" t="s">
        <v>91</v>
      </c>
      <c r="AV368" s="13" t="s">
        <v>91</v>
      </c>
      <c r="AW368" s="13" t="s">
        <v>36</v>
      </c>
      <c r="AX368" s="13" t="s">
        <v>82</v>
      </c>
      <c r="AY368" s="272" t="s">
        <v>250</v>
      </c>
    </row>
    <row r="369" s="14" customFormat="1">
      <c r="A369" s="14"/>
      <c r="B369" s="273"/>
      <c r="C369" s="274"/>
      <c r="D369" s="258" t="s">
        <v>263</v>
      </c>
      <c r="E369" s="275" t="s">
        <v>2067</v>
      </c>
      <c r="F369" s="276" t="s">
        <v>265</v>
      </c>
      <c r="G369" s="274"/>
      <c r="H369" s="277">
        <v>11.44</v>
      </c>
      <c r="I369" s="278"/>
      <c r="J369" s="274"/>
      <c r="K369" s="274"/>
      <c r="L369" s="279"/>
      <c r="M369" s="280"/>
      <c r="N369" s="281"/>
      <c r="O369" s="281"/>
      <c r="P369" s="281"/>
      <c r="Q369" s="281"/>
      <c r="R369" s="281"/>
      <c r="S369" s="281"/>
      <c r="T369" s="282"/>
      <c r="U369" s="14"/>
      <c r="V369" s="14"/>
      <c r="W369" s="14"/>
      <c r="X369" s="14"/>
      <c r="Y369" s="14"/>
      <c r="Z369" s="14"/>
      <c r="AA369" s="14"/>
      <c r="AB369" s="14"/>
      <c r="AC369" s="14"/>
      <c r="AD369" s="14"/>
      <c r="AE369" s="14"/>
      <c r="AT369" s="283" t="s">
        <v>263</v>
      </c>
      <c r="AU369" s="283" t="s">
        <v>91</v>
      </c>
      <c r="AV369" s="14" t="s">
        <v>256</v>
      </c>
      <c r="AW369" s="14" t="s">
        <v>36</v>
      </c>
      <c r="AX369" s="14" t="s">
        <v>82</v>
      </c>
      <c r="AY369" s="283" t="s">
        <v>250</v>
      </c>
    </row>
    <row r="370" s="13" customFormat="1">
      <c r="A370" s="13"/>
      <c r="B370" s="262"/>
      <c r="C370" s="263"/>
      <c r="D370" s="258" t="s">
        <v>263</v>
      </c>
      <c r="E370" s="264" t="s">
        <v>2093</v>
      </c>
      <c r="F370" s="265" t="s">
        <v>2378</v>
      </c>
      <c r="G370" s="263"/>
      <c r="H370" s="266">
        <v>3.4319999999999999</v>
      </c>
      <c r="I370" s="267"/>
      <c r="J370" s="263"/>
      <c r="K370" s="263"/>
      <c r="L370" s="268"/>
      <c r="M370" s="269"/>
      <c r="N370" s="270"/>
      <c r="O370" s="270"/>
      <c r="P370" s="270"/>
      <c r="Q370" s="270"/>
      <c r="R370" s="270"/>
      <c r="S370" s="270"/>
      <c r="T370" s="271"/>
      <c r="U370" s="13"/>
      <c r="V370" s="13"/>
      <c r="W370" s="13"/>
      <c r="X370" s="13"/>
      <c r="Y370" s="13"/>
      <c r="Z370" s="13"/>
      <c r="AA370" s="13"/>
      <c r="AB370" s="13"/>
      <c r="AC370" s="13"/>
      <c r="AD370" s="13"/>
      <c r="AE370" s="13"/>
      <c r="AT370" s="272" t="s">
        <v>263</v>
      </c>
      <c r="AU370" s="272" t="s">
        <v>91</v>
      </c>
      <c r="AV370" s="13" t="s">
        <v>91</v>
      </c>
      <c r="AW370" s="13" t="s">
        <v>36</v>
      </c>
      <c r="AX370" s="13" t="s">
        <v>82</v>
      </c>
      <c r="AY370" s="272" t="s">
        <v>250</v>
      </c>
    </row>
    <row r="371" s="13" customFormat="1">
      <c r="A371" s="13"/>
      <c r="B371" s="262"/>
      <c r="C371" s="263"/>
      <c r="D371" s="258" t="s">
        <v>263</v>
      </c>
      <c r="E371" s="264" t="s">
        <v>2379</v>
      </c>
      <c r="F371" s="265" t="s">
        <v>2380</v>
      </c>
      <c r="G371" s="263"/>
      <c r="H371" s="266">
        <v>8.0079999999999991</v>
      </c>
      <c r="I371" s="267"/>
      <c r="J371" s="263"/>
      <c r="K371" s="263"/>
      <c r="L371" s="268"/>
      <c r="M371" s="269"/>
      <c r="N371" s="270"/>
      <c r="O371" s="270"/>
      <c r="P371" s="270"/>
      <c r="Q371" s="270"/>
      <c r="R371" s="270"/>
      <c r="S371" s="270"/>
      <c r="T371" s="271"/>
      <c r="U371" s="13"/>
      <c r="V371" s="13"/>
      <c r="W371" s="13"/>
      <c r="X371" s="13"/>
      <c r="Y371" s="13"/>
      <c r="Z371" s="13"/>
      <c r="AA371" s="13"/>
      <c r="AB371" s="13"/>
      <c r="AC371" s="13"/>
      <c r="AD371" s="13"/>
      <c r="AE371" s="13"/>
      <c r="AT371" s="272" t="s">
        <v>263</v>
      </c>
      <c r="AU371" s="272" t="s">
        <v>91</v>
      </c>
      <c r="AV371" s="13" t="s">
        <v>91</v>
      </c>
      <c r="AW371" s="13" t="s">
        <v>36</v>
      </c>
      <c r="AX371" s="13" t="s">
        <v>14</v>
      </c>
      <c r="AY371" s="272" t="s">
        <v>250</v>
      </c>
    </row>
    <row r="372" s="14" customFormat="1">
      <c r="A372" s="14"/>
      <c r="B372" s="273"/>
      <c r="C372" s="274"/>
      <c r="D372" s="258" t="s">
        <v>263</v>
      </c>
      <c r="E372" s="275" t="s">
        <v>1</v>
      </c>
      <c r="F372" s="276" t="s">
        <v>265</v>
      </c>
      <c r="G372" s="274"/>
      <c r="H372" s="277">
        <v>11.44</v>
      </c>
      <c r="I372" s="278"/>
      <c r="J372" s="274"/>
      <c r="K372" s="274"/>
      <c r="L372" s="279"/>
      <c r="M372" s="280"/>
      <c r="N372" s="281"/>
      <c r="O372" s="281"/>
      <c r="P372" s="281"/>
      <c r="Q372" s="281"/>
      <c r="R372" s="281"/>
      <c r="S372" s="281"/>
      <c r="T372" s="282"/>
      <c r="U372" s="14"/>
      <c r="V372" s="14"/>
      <c r="W372" s="14"/>
      <c r="X372" s="14"/>
      <c r="Y372" s="14"/>
      <c r="Z372" s="14"/>
      <c r="AA372" s="14"/>
      <c r="AB372" s="14"/>
      <c r="AC372" s="14"/>
      <c r="AD372" s="14"/>
      <c r="AE372" s="14"/>
      <c r="AT372" s="283" t="s">
        <v>263</v>
      </c>
      <c r="AU372" s="283" t="s">
        <v>91</v>
      </c>
      <c r="AV372" s="14" t="s">
        <v>256</v>
      </c>
      <c r="AW372" s="14" t="s">
        <v>36</v>
      </c>
      <c r="AX372" s="14" t="s">
        <v>82</v>
      </c>
      <c r="AY372" s="283" t="s">
        <v>250</v>
      </c>
    </row>
    <row r="373" s="2" customFormat="1" ht="16.5" customHeight="1">
      <c r="A373" s="38"/>
      <c r="B373" s="39"/>
      <c r="C373" s="294" t="s">
        <v>432</v>
      </c>
      <c r="D373" s="294" t="s">
        <v>643</v>
      </c>
      <c r="E373" s="295" t="s">
        <v>1494</v>
      </c>
      <c r="F373" s="296" t="s">
        <v>1495</v>
      </c>
      <c r="G373" s="297" t="s">
        <v>157</v>
      </c>
      <c r="H373" s="298">
        <v>22.994</v>
      </c>
      <c r="I373" s="299"/>
      <c r="J373" s="300">
        <f>ROUND(I373*H373,2)</f>
        <v>0</v>
      </c>
      <c r="K373" s="296" t="s">
        <v>255</v>
      </c>
      <c r="L373" s="301"/>
      <c r="M373" s="302" t="s">
        <v>1</v>
      </c>
      <c r="N373" s="303" t="s">
        <v>47</v>
      </c>
      <c r="O373" s="91"/>
      <c r="P373" s="254">
        <f>O373*H373</f>
        <v>0</v>
      </c>
      <c r="Q373" s="254">
        <v>0</v>
      </c>
      <c r="R373" s="254">
        <f>Q373*H373</f>
        <v>0</v>
      </c>
      <c r="S373" s="254">
        <v>0</v>
      </c>
      <c r="T373" s="255">
        <f>S373*H373</f>
        <v>0</v>
      </c>
      <c r="U373" s="38"/>
      <c r="V373" s="38"/>
      <c r="W373" s="38"/>
      <c r="X373" s="38"/>
      <c r="Y373" s="38"/>
      <c r="Z373" s="38"/>
      <c r="AA373" s="38"/>
      <c r="AB373" s="38"/>
      <c r="AC373" s="38"/>
      <c r="AD373" s="38"/>
      <c r="AE373" s="38"/>
      <c r="AR373" s="256" t="s">
        <v>285</v>
      </c>
      <c r="AT373" s="256" t="s">
        <v>643</v>
      </c>
      <c r="AU373" s="256" t="s">
        <v>91</v>
      </c>
      <c r="AY373" s="17" t="s">
        <v>250</v>
      </c>
      <c r="BE373" s="257">
        <f>IF(N373="základní",J373,0)</f>
        <v>0</v>
      </c>
      <c r="BF373" s="257">
        <f>IF(N373="snížená",J373,0)</f>
        <v>0</v>
      </c>
      <c r="BG373" s="257">
        <f>IF(N373="zákl. přenesená",J373,0)</f>
        <v>0</v>
      </c>
      <c r="BH373" s="257">
        <f>IF(N373="sníž. přenesená",J373,0)</f>
        <v>0</v>
      </c>
      <c r="BI373" s="257">
        <f>IF(N373="nulová",J373,0)</f>
        <v>0</v>
      </c>
      <c r="BJ373" s="17" t="s">
        <v>14</v>
      </c>
      <c r="BK373" s="257">
        <f>ROUND(I373*H373,2)</f>
        <v>0</v>
      </c>
      <c r="BL373" s="17" t="s">
        <v>256</v>
      </c>
      <c r="BM373" s="256" t="s">
        <v>3257</v>
      </c>
    </row>
    <row r="374" s="13" customFormat="1">
      <c r="A374" s="13"/>
      <c r="B374" s="262"/>
      <c r="C374" s="263"/>
      <c r="D374" s="258" t="s">
        <v>263</v>
      </c>
      <c r="E374" s="264" t="s">
        <v>1</v>
      </c>
      <c r="F374" s="265" t="s">
        <v>2382</v>
      </c>
      <c r="G374" s="263"/>
      <c r="H374" s="266">
        <v>22.994</v>
      </c>
      <c r="I374" s="267"/>
      <c r="J374" s="263"/>
      <c r="K374" s="263"/>
      <c r="L374" s="268"/>
      <c r="M374" s="269"/>
      <c r="N374" s="270"/>
      <c r="O374" s="270"/>
      <c r="P374" s="270"/>
      <c r="Q374" s="270"/>
      <c r="R374" s="270"/>
      <c r="S374" s="270"/>
      <c r="T374" s="271"/>
      <c r="U374" s="13"/>
      <c r="V374" s="13"/>
      <c r="W374" s="13"/>
      <c r="X374" s="13"/>
      <c r="Y374" s="13"/>
      <c r="Z374" s="13"/>
      <c r="AA374" s="13"/>
      <c r="AB374" s="13"/>
      <c r="AC374" s="13"/>
      <c r="AD374" s="13"/>
      <c r="AE374" s="13"/>
      <c r="AT374" s="272" t="s">
        <v>263</v>
      </c>
      <c r="AU374" s="272" t="s">
        <v>91</v>
      </c>
      <c r="AV374" s="13" t="s">
        <v>91</v>
      </c>
      <c r="AW374" s="13" t="s">
        <v>36</v>
      </c>
      <c r="AX374" s="13" t="s">
        <v>82</v>
      </c>
      <c r="AY374" s="272" t="s">
        <v>250</v>
      </c>
    </row>
    <row r="375" s="14" customFormat="1">
      <c r="A375" s="14"/>
      <c r="B375" s="273"/>
      <c r="C375" s="274"/>
      <c r="D375" s="258" t="s">
        <v>263</v>
      </c>
      <c r="E375" s="275" t="s">
        <v>1</v>
      </c>
      <c r="F375" s="276" t="s">
        <v>265</v>
      </c>
      <c r="G375" s="274"/>
      <c r="H375" s="277">
        <v>22.994</v>
      </c>
      <c r="I375" s="278"/>
      <c r="J375" s="274"/>
      <c r="K375" s="274"/>
      <c r="L375" s="279"/>
      <c r="M375" s="280"/>
      <c r="N375" s="281"/>
      <c r="O375" s="281"/>
      <c r="P375" s="281"/>
      <c r="Q375" s="281"/>
      <c r="R375" s="281"/>
      <c r="S375" s="281"/>
      <c r="T375" s="282"/>
      <c r="U375" s="14"/>
      <c r="V375" s="14"/>
      <c r="W375" s="14"/>
      <c r="X375" s="14"/>
      <c r="Y375" s="14"/>
      <c r="Z375" s="14"/>
      <c r="AA375" s="14"/>
      <c r="AB375" s="14"/>
      <c r="AC375" s="14"/>
      <c r="AD375" s="14"/>
      <c r="AE375" s="14"/>
      <c r="AT375" s="283" t="s">
        <v>263</v>
      </c>
      <c r="AU375" s="283" t="s">
        <v>91</v>
      </c>
      <c r="AV375" s="14" t="s">
        <v>256</v>
      </c>
      <c r="AW375" s="14" t="s">
        <v>36</v>
      </c>
      <c r="AX375" s="14" t="s">
        <v>14</v>
      </c>
      <c r="AY375" s="283" t="s">
        <v>250</v>
      </c>
    </row>
    <row r="376" s="2" customFormat="1" ht="21.75" customHeight="1">
      <c r="A376" s="38"/>
      <c r="B376" s="39"/>
      <c r="C376" s="245" t="s">
        <v>437</v>
      </c>
      <c r="D376" s="245" t="s">
        <v>252</v>
      </c>
      <c r="E376" s="246" t="s">
        <v>2383</v>
      </c>
      <c r="F376" s="247" t="s">
        <v>2384</v>
      </c>
      <c r="G376" s="248" t="s">
        <v>168</v>
      </c>
      <c r="H376" s="249">
        <v>162.97</v>
      </c>
      <c r="I376" s="250"/>
      <c r="J376" s="251">
        <f>ROUND(I376*H376,2)</f>
        <v>0</v>
      </c>
      <c r="K376" s="247" t="s">
        <v>255</v>
      </c>
      <c r="L376" s="44"/>
      <c r="M376" s="252" t="s">
        <v>1</v>
      </c>
      <c r="N376" s="253" t="s">
        <v>47</v>
      </c>
      <c r="O376" s="91"/>
      <c r="P376" s="254">
        <f>O376*H376</f>
        <v>0</v>
      </c>
      <c r="Q376" s="254">
        <v>0</v>
      </c>
      <c r="R376" s="254">
        <f>Q376*H376</f>
        <v>0</v>
      </c>
      <c r="S376" s="254">
        <v>0</v>
      </c>
      <c r="T376" s="255">
        <f>S376*H376</f>
        <v>0</v>
      </c>
      <c r="U376" s="38"/>
      <c r="V376" s="38"/>
      <c r="W376" s="38"/>
      <c r="X376" s="38"/>
      <c r="Y376" s="38"/>
      <c r="Z376" s="38"/>
      <c r="AA376" s="38"/>
      <c r="AB376" s="38"/>
      <c r="AC376" s="38"/>
      <c r="AD376" s="38"/>
      <c r="AE376" s="38"/>
      <c r="AR376" s="256" t="s">
        <v>256</v>
      </c>
      <c r="AT376" s="256" t="s">
        <v>252</v>
      </c>
      <c r="AU376" s="256" t="s">
        <v>91</v>
      </c>
      <c r="AY376" s="17" t="s">
        <v>250</v>
      </c>
      <c r="BE376" s="257">
        <f>IF(N376="základní",J376,0)</f>
        <v>0</v>
      </c>
      <c r="BF376" s="257">
        <f>IF(N376="snížená",J376,0)</f>
        <v>0</v>
      </c>
      <c r="BG376" s="257">
        <f>IF(N376="zákl. přenesená",J376,0)</f>
        <v>0</v>
      </c>
      <c r="BH376" s="257">
        <f>IF(N376="sníž. přenesená",J376,0)</f>
        <v>0</v>
      </c>
      <c r="BI376" s="257">
        <f>IF(N376="nulová",J376,0)</f>
        <v>0</v>
      </c>
      <c r="BJ376" s="17" t="s">
        <v>14</v>
      </c>
      <c r="BK376" s="257">
        <f>ROUND(I376*H376,2)</f>
        <v>0</v>
      </c>
      <c r="BL376" s="17" t="s">
        <v>256</v>
      </c>
      <c r="BM376" s="256" t="s">
        <v>3258</v>
      </c>
    </row>
    <row r="377" s="2" customFormat="1">
      <c r="A377" s="38"/>
      <c r="B377" s="39"/>
      <c r="C377" s="40"/>
      <c r="D377" s="258" t="s">
        <v>261</v>
      </c>
      <c r="E377" s="40"/>
      <c r="F377" s="259" t="s">
        <v>2386</v>
      </c>
      <c r="G377" s="40"/>
      <c r="H377" s="40"/>
      <c r="I377" s="156"/>
      <c r="J377" s="40"/>
      <c r="K377" s="40"/>
      <c r="L377" s="44"/>
      <c r="M377" s="260"/>
      <c r="N377" s="261"/>
      <c r="O377" s="91"/>
      <c r="P377" s="91"/>
      <c r="Q377" s="91"/>
      <c r="R377" s="91"/>
      <c r="S377" s="91"/>
      <c r="T377" s="92"/>
      <c r="U377" s="38"/>
      <c r="V377" s="38"/>
      <c r="W377" s="38"/>
      <c r="X377" s="38"/>
      <c r="Y377" s="38"/>
      <c r="Z377" s="38"/>
      <c r="AA377" s="38"/>
      <c r="AB377" s="38"/>
      <c r="AC377" s="38"/>
      <c r="AD377" s="38"/>
      <c r="AE377" s="38"/>
      <c r="AT377" s="17" t="s">
        <v>261</v>
      </c>
      <c r="AU377" s="17" t="s">
        <v>91</v>
      </c>
    </row>
    <row r="378" s="15" customFormat="1">
      <c r="A378" s="15"/>
      <c r="B378" s="284"/>
      <c r="C378" s="285"/>
      <c r="D378" s="258" t="s">
        <v>263</v>
      </c>
      <c r="E378" s="286" t="s">
        <v>1</v>
      </c>
      <c r="F378" s="287" t="s">
        <v>2765</v>
      </c>
      <c r="G378" s="285"/>
      <c r="H378" s="286" t="s">
        <v>1</v>
      </c>
      <c r="I378" s="288"/>
      <c r="J378" s="285"/>
      <c r="K378" s="285"/>
      <c r="L378" s="289"/>
      <c r="M378" s="290"/>
      <c r="N378" s="291"/>
      <c r="O378" s="291"/>
      <c r="P378" s="291"/>
      <c r="Q378" s="291"/>
      <c r="R378" s="291"/>
      <c r="S378" s="291"/>
      <c r="T378" s="292"/>
      <c r="U378" s="15"/>
      <c r="V378" s="15"/>
      <c r="W378" s="15"/>
      <c r="X378" s="15"/>
      <c r="Y378" s="15"/>
      <c r="Z378" s="15"/>
      <c r="AA378" s="15"/>
      <c r="AB378" s="15"/>
      <c r="AC378" s="15"/>
      <c r="AD378" s="15"/>
      <c r="AE378" s="15"/>
      <c r="AT378" s="293" t="s">
        <v>263</v>
      </c>
      <c r="AU378" s="293" t="s">
        <v>91</v>
      </c>
      <c r="AV378" s="15" t="s">
        <v>14</v>
      </c>
      <c r="AW378" s="15" t="s">
        <v>36</v>
      </c>
      <c r="AX378" s="15" t="s">
        <v>82</v>
      </c>
      <c r="AY378" s="293" t="s">
        <v>250</v>
      </c>
    </row>
    <row r="379" s="13" customFormat="1">
      <c r="A379" s="13"/>
      <c r="B379" s="262"/>
      <c r="C379" s="263"/>
      <c r="D379" s="258" t="s">
        <v>263</v>
      </c>
      <c r="E379" s="264" t="s">
        <v>1</v>
      </c>
      <c r="F379" s="265" t="s">
        <v>3259</v>
      </c>
      <c r="G379" s="263"/>
      <c r="H379" s="266">
        <v>17.030000000000001</v>
      </c>
      <c r="I379" s="267"/>
      <c r="J379" s="263"/>
      <c r="K379" s="263"/>
      <c r="L379" s="268"/>
      <c r="M379" s="269"/>
      <c r="N379" s="270"/>
      <c r="O379" s="270"/>
      <c r="P379" s="270"/>
      <c r="Q379" s="270"/>
      <c r="R379" s="270"/>
      <c r="S379" s="270"/>
      <c r="T379" s="271"/>
      <c r="U379" s="13"/>
      <c r="V379" s="13"/>
      <c r="W379" s="13"/>
      <c r="X379" s="13"/>
      <c r="Y379" s="13"/>
      <c r="Z379" s="13"/>
      <c r="AA379" s="13"/>
      <c r="AB379" s="13"/>
      <c r="AC379" s="13"/>
      <c r="AD379" s="13"/>
      <c r="AE379" s="13"/>
      <c r="AT379" s="272" t="s">
        <v>263</v>
      </c>
      <c r="AU379" s="272" t="s">
        <v>91</v>
      </c>
      <c r="AV379" s="13" t="s">
        <v>91</v>
      </c>
      <c r="AW379" s="13" t="s">
        <v>36</v>
      </c>
      <c r="AX379" s="13" t="s">
        <v>82</v>
      </c>
      <c r="AY379" s="272" t="s">
        <v>250</v>
      </c>
    </row>
    <row r="380" s="13" customFormat="1">
      <c r="A380" s="13"/>
      <c r="B380" s="262"/>
      <c r="C380" s="263"/>
      <c r="D380" s="258" t="s">
        <v>263</v>
      </c>
      <c r="E380" s="264" t="s">
        <v>1</v>
      </c>
      <c r="F380" s="265" t="s">
        <v>3260</v>
      </c>
      <c r="G380" s="263"/>
      <c r="H380" s="266">
        <v>14.560000000000001</v>
      </c>
      <c r="I380" s="267"/>
      <c r="J380" s="263"/>
      <c r="K380" s="263"/>
      <c r="L380" s="268"/>
      <c r="M380" s="269"/>
      <c r="N380" s="270"/>
      <c r="O380" s="270"/>
      <c r="P380" s="270"/>
      <c r="Q380" s="270"/>
      <c r="R380" s="270"/>
      <c r="S380" s="270"/>
      <c r="T380" s="271"/>
      <c r="U380" s="13"/>
      <c r="V380" s="13"/>
      <c r="W380" s="13"/>
      <c r="X380" s="13"/>
      <c r="Y380" s="13"/>
      <c r="Z380" s="13"/>
      <c r="AA380" s="13"/>
      <c r="AB380" s="13"/>
      <c r="AC380" s="13"/>
      <c r="AD380" s="13"/>
      <c r="AE380" s="13"/>
      <c r="AT380" s="272" t="s">
        <v>263</v>
      </c>
      <c r="AU380" s="272" t="s">
        <v>91</v>
      </c>
      <c r="AV380" s="13" t="s">
        <v>91</v>
      </c>
      <c r="AW380" s="13" t="s">
        <v>36</v>
      </c>
      <c r="AX380" s="13" t="s">
        <v>82</v>
      </c>
      <c r="AY380" s="272" t="s">
        <v>250</v>
      </c>
    </row>
    <row r="381" s="13" customFormat="1">
      <c r="A381" s="13"/>
      <c r="B381" s="262"/>
      <c r="C381" s="263"/>
      <c r="D381" s="258" t="s">
        <v>263</v>
      </c>
      <c r="E381" s="264" t="s">
        <v>1</v>
      </c>
      <c r="F381" s="265" t="s">
        <v>3261</v>
      </c>
      <c r="G381" s="263"/>
      <c r="H381" s="266">
        <v>11.18</v>
      </c>
      <c r="I381" s="267"/>
      <c r="J381" s="263"/>
      <c r="K381" s="263"/>
      <c r="L381" s="268"/>
      <c r="M381" s="269"/>
      <c r="N381" s="270"/>
      <c r="O381" s="270"/>
      <c r="P381" s="270"/>
      <c r="Q381" s="270"/>
      <c r="R381" s="270"/>
      <c r="S381" s="270"/>
      <c r="T381" s="271"/>
      <c r="U381" s="13"/>
      <c r="V381" s="13"/>
      <c r="W381" s="13"/>
      <c r="X381" s="13"/>
      <c r="Y381" s="13"/>
      <c r="Z381" s="13"/>
      <c r="AA381" s="13"/>
      <c r="AB381" s="13"/>
      <c r="AC381" s="13"/>
      <c r="AD381" s="13"/>
      <c r="AE381" s="13"/>
      <c r="AT381" s="272" t="s">
        <v>263</v>
      </c>
      <c r="AU381" s="272" t="s">
        <v>91</v>
      </c>
      <c r="AV381" s="13" t="s">
        <v>91</v>
      </c>
      <c r="AW381" s="13" t="s">
        <v>36</v>
      </c>
      <c r="AX381" s="13" t="s">
        <v>82</v>
      </c>
      <c r="AY381" s="272" t="s">
        <v>250</v>
      </c>
    </row>
    <row r="382" s="13" customFormat="1">
      <c r="A382" s="13"/>
      <c r="B382" s="262"/>
      <c r="C382" s="263"/>
      <c r="D382" s="258" t="s">
        <v>263</v>
      </c>
      <c r="E382" s="264" t="s">
        <v>1</v>
      </c>
      <c r="F382" s="265" t="s">
        <v>3262</v>
      </c>
      <c r="G382" s="263"/>
      <c r="H382" s="266">
        <v>9.0999999999999996</v>
      </c>
      <c r="I382" s="267"/>
      <c r="J382" s="263"/>
      <c r="K382" s="263"/>
      <c r="L382" s="268"/>
      <c r="M382" s="269"/>
      <c r="N382" s="270"/>
      <c r="O382" s="270"/>
      <c r="P382" s="270"/>
      <c r="Q382" s="270"/>
      <c r="R382" s="270"/>
      <c r="S382" s="270"/>
      <c r="T382" s="271"/>
      <c r="U382" s="13"/>
      <c r="V382" s="13"/>
      <c r="W382" s="13"/>
      <c r="X382" s="13"/>
      <c r="Y382" s="13"/>
      <c r="Z382" s="13"/>
      <c r="AA382" s="13"/>
      <c r="AB382" s="13"/>
      <c r="AC382" s="13"/>
      <c r="AD382" s="13"/>
      <c r="AE382" s="13"/>
      <c r="AT382" s="272" t="s">
        <v>263</v>
      </c>
      <c r="AU382" s="272" t="s">
        <v>91</v>
      </c>
      <c r="AV382" s="13" t="s">
        <v>91</v>
      </c>
      <c r="AW382" s="13" t="s">
        <v>36</v>
      </c>
      <c r="AX382" s="13" t="s">
        <v>82</v>
      </c>
      <c r="AY382" s="272" t="s">
        <v>250</v>
      </c>
    </row>
    <row r="383" s="13" customFormat="1">
      <c r="A383" s="13"/>
      <c r="B383" s="262"/>
      <c r="C383" s="263"/>
      <c r="D383" s="258" t="s">
        <v>263</v>
      </c>
      <c r="E383" s="264" t="s">
        <v>1</v>
      </c>
      <c r="F383" s="265" t="s">
        <v>3263</v>
      </c>
      <c r="G383" s="263"/>
      <c r="H383" s="266">
        <v>9.0999999999999996</v>
      </c>
      <c r="I383" s="267"/>
      <c r="J383" s="263"/>
      <c r="K383" s="263"/>
      <c r="L383" s="268"/>
      <c r="M383" s="269"/>
      <c r="N383" s="270"/>
      <c r="O383" s="270"/>
      <c r="P383" s="270"/>
      <c r="Q383" s="270"/>
      <c r="R383" s="270"/>
      <c r="S383" s="270"/>
      <c r="T383" s="271"/>
      <c r="U383" s="13"/>
      <c r="V383" s="13"/>
      <c r="W383" s="13"/>
      <c r="X383" s="13"/>
      <c r="Y383" s="13"/>
      <c r="Z383" s="13"/>
      <c r="AA383" s="13"/>
      <c r="AB383" s="13"/>
      <c r="AC383" s="13"/>
      <c r="AD383" s="13"/>
      <c r="AE383" s="13"/>
      <c r="AT383" s="272" t="s">
        <v>263</v>
      </c>
      <c r="AU383" s="272" t="s">
        <v>91</v>
      </c>
      <c r="AV383" s="13" t="s">
        <v>91</v>
      </c>
      <c r="AW383" s="13" t="s">
        <v>36</v>
      </c>
      <c r="AX383" s="13" t="s">
        <v>82</v>
      </c>
      <c r="AY383" s="272" t="s">
        <v>250</v>
      </c>
    </row>
    <row r="384" s="13" customFormat="1">
      <c r="A384" s="13"/>
      <c r="B384" s="262"/>
      <c r="C384" s="263"/>
      <c r="D384" s="258" t="s">
        <v>263</v>
      </c>
      <c r="E384" s="264" t="s">
        <v>1</v>
      </c>
      <c r="F384" s="265" t="s">
        <v>3264</v>
      </c>
      <c r="G384" s="263"/>
      <c r="H384" s="266">
        <v>7.2800000000000002</v>
      </c>
      <c r="I384" s="267"/>
      <c r="J384" s="263"/>
      <c r="K384" s="263"/>
      <c r="L384" s="268"/>
      <c r="M384" s="269"/>
      <c r="N384" s="270"/>
      <c r="O384" s="270"/>
      <c r="P384" s="270"/>
      <c r="Q384" s="270"/>
      <c r="R384" s="270"/>
      <c r="S384" s="270"/>
      <c r="T384" s="271"/>
      <c r="U384" s="13"/>
      <c r="V384" s="13"/>
      <c r="W384" s="13"/>
      <c r="X384" s="13"/>
      <c r="Y384" s="13"/>
      <c r="Z384" s="13"/>
      <c r="AA384" s="13"/>
      <c r="AB384" s="13"/>
      <c r="AC384" s="13"/>
      <c r="AD384" s="13"/>
      <c r="AE384" s="13"/>
      <c r="AT384" s="272" t="s">
        <v>263</v>
      </c>
      <c r="AU384" s="272" t="s">
        <v>91</v>
      </c>
      <c r="AV384" s="13" t="s">
        <v>91</v>
      </c>
      <c r="AW384" s="13" t="s">
        <v>36</v>
      </c>
      <c r="AX384" s="13" t="s">
        <v>82</v>
      </c>
      <c r="AY384" s="272" t="s">
        <v>250</v>
      </c>
    </row>
    <row r="385" s="13" customFormat="1">
      <c r="A385" s="13"/>
      <c r="B385" s="262"/>
      <c r="C385" s="263"/>
      <c r="D385" s="258" t="s">
        <v>263</v>
      </c>
      <c r="E385" s="264" t="s">
        <v>1</v>
      </c>
      <c r="F385" s="265" t="s">
        <v>3265</v>
      </c>
      <c r="G385" s="263"/>
      <c r="H385" s="266">
        <v>8.7100000000000009</v>
      </c>
      <c r="I385" s="267"/>
      <c r="J385" s="263"/>
      <c r="K385" s="263"/>
      <c r="L385" s="268"/>
      <c r="M385" s="269"/>
      <c r="N385" s="270"/>
      <c r="O385" s="270"/>
      <c r="P385" s="270"/>
      <c r="Q385" s="270"/>
      <c r="R385" s="270"/>
      <c r="S385" s="270"/>
      <c r="T385" s="271"/>
      <c r="U385" s="13"/>
      <c r="V385" s="13"/>
      <c r="W385" s="13"/>
      <c r="X385" s="13"/>
      <c r="Y385" s="13"/>
      <c r="Z385" s="13"/>
      <c r="AA385" s="13"/>
      <c r="AB385" s="13"/>
      <c r="AC385" s="13"/>
      <c r="AD385" s="13"/>
      <c r="AE385" s="13"/>
      <c r="AT385" s="272" t="s">
        <v>263</v>
      </c>
      <c r="AU385" s="272" t="s">
        <v>91</v>
      </c>
      <c r="AV385" s="13" t="s">
        <v>91</v>
      </c>
      <c r="AW385" s="13" t="s">
        <v>36</v>
      </c>
      <c r="AX385" s="13" t="s">
        <v>82</v>
      </c>
      <c r="AY385" s="272" t="s">
        <v>250</v>
      </c>
    </row>
    <row r="386" s="13" customFormat="1">
      <c r="A386" s="13"/>
      <c r="B386" s="262"/>
      <c r="C386" s="263"/>
      <c r="D386" s="258" t="s">
        <v>263</v>
      </c>
      <c r="E386" s="264" t="s">
        <v>1</v>
      </c>
      <c r="F386" s="265" t="s">
        <v>3266</v>
      </c>
      <c r="G386" s="263"/>
      <c r="H386" s="266">
        <v>6.6299999999999999</v>
      </c>
      <c r="I386" s="267"/>
      <c r="J386" s="263"/>
      <c r="K386" s="263"/>
      <c r="L386" s="268"/>
      <c r="M386" s="269"/>
      <c r="N386" s="270"/>
      <c r="O386" s="270"/>
      <c r="P386" s="270"/>
      <c r="Q386" s="270"/>
      <c r="R386" s="270"/>
      <c r="S386" s="270"/>
      <c r="T386" s="271"/>
      <c r="U386" s="13"/>
      <c r="V386" s="13"/>
      <c r="W386" s="13"/>
      <c r="X386" s="13"/>
      <c r="Y386" s="13"/>
      <c r="Z386" s="13"/>
      <c r="AA386" s="13"/>
      <c r="AB386" s="13"/>
      <c r="AC386" s="13"/>
      <c r="AD386" s="13"/>
      <c r="AE386" s="13"/>
      <c r="AT386" s="272" t="s">
        <v>263</v>
      </c>
      <c r="AU386" s="272" t="s">
        <v>91</v>
      </c>
      <c r="AV386" s="13" t="s">
        <v>91</v>
      </c>
      <c r="AW386" s="13" t="s">
        <v>36</v>
      </c>
      <c r="AX386" s="13" t="s">
        <v>82</v>
      </c>
      <c r="AY386" s="272" t="s">
        <v>250</v>
      </c>
    </row>
    <row r="387" s="13" customFormat="1">
      <c r="A387" s="13"/>
      <c r="B387" s="262"/>
      <c r="C387" s="263"/>
      <c r="D387" s="258" t="s">
        <v>263</v>
      </c>
      <c r="E387" s="264" t="s">
        <v>1</v>
      </c>
      <c r="F387" s="265" t="s">
        <v>3267</v>
      </c>
      <c r="G387" s="263"/>
      <c r="H387" s="266">
        <v>7.1500000000000004</v>
      </c>
      <c r="I387" s="267"/>
      <c r="J387" s="263"/>
      <c r="K387" s="263"/>
      <c r="L387" s="268"/>
      <c r="M387" s="269"/>
      <c r="N387" s="270"/>
      <c r="O387" s="270"/>
      <c r="P387" s="270"/>
      <c r="Q387" s="270"/>
      <c r="R387" s="270"/>
      <c r="S387" s="270"/>
      <c r="T387" s="271"/>
      <c r="U387" s="13"/>
      <c r="V387" s="13"/>
      <c r="W387" s="13"/>
      <c r="X387" s="13"/>
      <c r="Y387" s="13"/>
      <c r="Z387" s="13"/>
      <c r="AA387" s="13"/>
      <c r="AB387" s="13"/>
      <c r="AC387" s="13"/>
      <c r="AD387" s="13"/>
      <c r="AE387" s="13"/>
      <c r="AT387" s="272" t="s">
        <v>263</v>
      </c>
      <c r="AU387" s="272" t="s">
        <v>91</v>
      </c>
      <c r="AV387" s="13" t="s">
        <v>91</v>
      </c>
      <c r="AW387" s="13" t="s">
        <v>36</v>
      </c>
      <c r="AX387" s="13" t="s">
        <v>82</v>
      </c>
      <c r="AY387" s="272" t="s">
        <v>250</v>
      </c>
    </row>
    <row r="388" s="13" customFormat="1">
      <c r="A388" s="13"/>
      <c r="B388" s="262"/>
      <c r="C388" s="263"/>
      <c r="D388" s="258" t="s">
        <v>263</v>
      </c>
      <c r="E388" s="264" t="s">
        <v>1</v>
      </c>
      <c r="F388" s="265" t="s">
        <v>3268</v>
      </c>
      <c r="G388" s="263"/>
      <c r="H388" s="266">
        <v>7.1500000000000004</v>
      </c>
      <c r="I388" s="267"/>
      <c r="J388" s="263"/>
      <c r="K388" s="263"/>
      <c r="L388" s="268"/>
      <c r="M388" s="269"/>
      <c r="N388" s="270"/>
      <c r="O388" s="270"/>
      <c r="P388" s="270"/>
      <c r="Q388" s="270"/>
      <c r="R388" s="270"/>
      <c r="S388" s="270"/>
      <c r="T388" s="271"/>
      <c r="U388" s="13"/>
      <c r="V388" s="13"/>
      <c r="W388" s="13"/>
      <c r="X388" s="13"/>
      <c r="Y388" s="13"/>
      <c r="Z388" s="13"/>
      <c r="AA388" s="13"/>
      <c r="AB388" s="13"/>
      <c r="AC388" s="13"/>
      <c r="AD388" s="13"/>
      <c r="AE388" s="13"/>
      <c r="AT388" s="272" t="s">
        <v>263</v>
      </c>
      <c r="AU388" s="272" t="s">
        <v>91</v>
      </c>
      <c r="AV388" s="13" t="s">
        <v>91</v>
      </c>
      <c r="AW388" s="13" t="s">
        <v>36</v>
      </c>
      <c r="AX388" s="13" t="s">
        <v>82</v>
      </c>
      <c r="AY388" s="272" t="s">
        <v>250</v>
      </c>
    </row>
    <row r="389" s="13" customFormat="1">
      <c r="A389" s="13"/>
      <c r="B389" s="262"/>
      <c r="C389" s="263"/>
      <c r="D389" s="258" t="s">
        <v>263</v>
      </c>
      <c r="E389" s="264" t="s">
        <v>1</v>
      </c>
      <c r="F389" s="265" t="s">
        <v>3269</v>
      </c>
      <c r="G389" s="263"/>
      <c r="H389" s="266">
        <v>6.8899999999999997</v>
      </c>
      <c r="I389" s="267"/>
      <c r="J389" s="263"/>
      <c r="K389" s="263"/>
      <c r="L389" s="268"/>
      <c r="M389" s="269"/>
      <c r="N389" s="270"/>
      <c r="O389" s="270"/>
      <c r="P389" s="270"/>
      <c r="Q389" s="270"/>
      <c r="R389" s="270"/>
      <c r="S389" s="270"/>
      <c r="T389" s="271"/>
      <c r="U389" s="13"/>
      <c r="V389" s="13"/>
      <c r="W389" s="13"/>
      <c r="X389" s="13"/>
      <c r="Y389" s="13"/>
      <c r="Z389" s="13"/>
      <c r="AA389" s="13"/>
      <c r="AB389" s="13"/>
      <c r="AC389" s="13"/>
      <c r="AD389" s="13"/>
      <c r="AE389" s="13"/>
      <c r="AT389" s="272" t="s">
        <v>263</v>
      </c>
      <c r="AU389" s="272" t="s">
        <v>91</v>
      </c>
      <c r="AV389" s="13" t="s">
        <v>91</v>
      </c>
      <c r="AW389" s="13" t="s">
        <v>36</v>
      </c>
      <c r="AX389" s="13" t="s">
        <v>82</v>
      </c>
      <c r="AY389" s="272" t="s">
        <v>250</v>
      </c>
    </row>
    <row r="390" s="15" customFormat="1">
      <c r="A390" s="15"/>
      <c r="B390" s="284"/>
      <c r="C390" s="285"/>
      <c r="D390" s="258" t="s">
        <v>263</v>
      </c>
      <c r="E390" s="286" t="s">
        <v>1</v>
      </c>
      <c r="F390" s="287" t="s">
        <v>2778</v>
      </c>
      <c r="G390" s="285"/>
      <c r="H390" s="286" t="s">
        <v>1</v>
      </c>
      <c r="I390" s="288"/>
      <c r="J390" s="285"/>
      <c r="K390" s="285"/>
      <c r="L390" s="289"/>
      <c r="M390" s="290"/>
      <c r="N390" s="291"/>
      <c r="O390" s="291"/>
      <c r="P390" s="291"/>
      <c r="Q390" s="291"/>
      <c r="R390" s="291"/>
      <c r="S390" s="291"/>
      <c r="T390" s="292"/>
      <c r="U390" s="15"/>
      <c r="V390" s="15"/>
      <c r="W390" s="15"/>
      <c r="X390" s="15"/>
      <c r="Y390" s="15"/>
      <c r="Z390" s="15"/>
      <c r="AA390" s="15"/>
      <c r="AB390" s="15"/>
      <c r="AC390" s="15"/>
      <c r="AD390" s="15"/>
      <c r="AE390" s="15"/>
      <c r="AT390" s="293" t="s">
        <v>263</v>
      </c>
      <c r="AU390" s="293" t="s">
        <v>91</v>
      </c>
      <c r="AV390" s="15" t="s">
        <v>14</v>
      </c>
      <c r="AW390" s="15" t="s">
        <v>36</v>
      </c>
      <c r="AX390" s="15" t="s">
        <v>82</v>
      </c>
      <c r="AY390" s="293" t="s">
        <v>250</v>
      </c>
    </row>
    <row r="391" s="13" customFormat="1">
      <c r="A391" s="13"/>
      <c r="B391" s="262"/>
      <c r="C391" s="263"/>
      <c r="D391" s="258" t="s">
        <v>263</v>
      </c>
      <c r="E391" s="264" t="s">
        <v>1</v>
      </c>
      <c r="F391" s="265" t="s">
        <v>3270</v>
      </c>
      <c r="G391" s="263"/>
      <c r="H391" s="266">
        <v>5.29</v>
      </c>
      <c r="I391" s="267"/>
      <c r="J391" s="263"/>
      <c r="K391" s="263"/>
      <c r="L391" s="268"/>
      <c r="M391" s="269"/>
      <c r="N391" s="270"/>
      <c r="O391" s="270"/>
      <c r="P391" s="270"/>
      <c r="Q391" s="270"/>
      <c r="R391" s="270"/>
      <c r="S391" s="270"/>
      <c r="T391" s="271"/>
      <c r="U391" s="13"/>
      <c r="V391" s="13"/>
      <c r="W391" s="13"/>
      <c r="X391" s="13"/>
      <c r="Y391" s="13"/>
      <c r="Z391" s="13"/>
      <c r="AA391" s="13"/>
      <c r="AB391" s="13"/>
      <c r="AC391" s="13"/>
      <c r="AD391" s="13"/>
      <c r="AE391" s="13"/>
      <c r="AT391" s="272" t="s">
        <v>263</v>
      </c>
      <c r="AU391" s="272" t="s">
        <v>91</v>
      </c>
      <c r="AV391" s="13" t="s">
        <v>91</v>
      </c>
      <c r="AW391" s="13" t="s">
        <v>36</v>
      </c>
      <c r="AX391" s="13" t="s">
        <v>82</v>
      </c>
      <c r="AY391" s="272" t="s">
        <v>250</v>
      </c>
    </row>
    <row r="392" s="13" customFormat="1">
      <c r="A392" s="13"/>
      <c r="B392" s="262"/>
      <c r="C392" s="263"/>
      <c r="D392" s="258" t="s">
        <v>263</v>
      </c>
      <c r="E392" s="264" t="s">
        <v>1</v>
      </c>
      <c r="F392" s="265" t="s">
        <v>3271</v>
      </c>
      <c r="G392" s="263"/>
      <c r="H392" s="266">
        <v>5.29</v>
      </c>
      <c r="I392" s="267"/>
      <c r="J392" s="263"/>
      <c r="K392" s="263"/>
      <c r="L392" s="268"/>
      <c r="M392" s="269"/>
      <c r="N392" s="270"/>
      <c r="O392" s="270"/>
      <c r="P392" s="270"/>
      <c r="Q392" s="270"/>
      <c r="R392" s="270"/>
      <c r="S392" s="270"/>
      <c r="T392" s="271"/>
      <c r="U392" s="13"/>
      <c r="V392" s="13"/>
      <c r="W392" s="13"/>
      <c r="X392" s="13"/>
      <c r="Y392" s="13"/>
      <c r="Z392" s="13"/>
      <c r="AA392" s="13"/>
      <c r="AB392" s="13"/>
      <c r="AC392" s="13"/>
      <c r="AD392" s="13"/>
      <c r="AE392" s="13"/>
      <c r="AT392" s="272" t="s">
        <v>263</v>
      </c>
      <c r="AU392" s="272" t="s">
        <v>91</v>
      </c>
      <c r="AV392" s="13" t="s">
        <v>91</v>
      </c>
      <c r="AW392" s="13" t="s">
        <v>36</v>
      </c>
      <c r="AX392" s="13" t="s">
        <v>82</v>
      </c>
      <c r="AY392" s="272" t="s">
        <v>250</v>
      </c>
    </row>
    <row r="393" s="13" customFormat="1">
      <c r="A393" s="13"/>
      <c r="B393" s="262"/>
      <c r="C393" s="263"/>
      <c r="D393" s="258" t="s">
        <v>263</v>
      </c>
      <c r="E393" s="264" t="s">
        <v>1</v>
      </c>
      <c r="F393" s="265" t="s">
        <v>3272</v>
      </c>
      <c r="G393" s="263"/>
      <c r="H393" s="266">
        <v>5.29</v>
      </c>
      <c r="I393" s="267"/>
      <c r="J393" s="263"/>
      <c r="K393" s="263"/>
      <c r="L393" s="268"/>
      <c r="M393" s="269"/>
      <c r="N393" s="270"/>
      <c r="O393" s="270"/>
      <c r="P393" s="270"/>
      <c r="Q393" s="270"/>
      <c r="R393" s="270"/>
      <c r="S393" s="270"/>
      <c r="T393" s="271"/>
      <c r="U393" s="13"/>
      <c r="V393" s="13"/>
      <c r="W393" s="13"/>
      <c r="X393" s="13"/>
      <c r="Y393" s="13"/>
      <c r="Z393" s="13"/>
      <c r="AA393" s="13"/>
      <c r="AB393" s="13"/>
      <c r="AC393" s="13"/>
      <c r="AD393" s="13"/>
      <c r="AE393" s="13"/>
      <c r="AT393" s="272" t="s">
        <v>263</v>
      </c>
      <c r="AU393" s="272" t="s">
        <v>91</v>
      </c>
      <c r="AV393" s="13" t="s">
        <v>91</v>
      </c>
      <c r="AW393" s="13" t="s">
        <v>36</v>
      </c>
      <c r="AX393" s="13" t="s">
        <v>82</v>
      </c>
      <c r="AY393" s="272" t="s">
        <v>250</v>
      </c>
    </row>
    <row r="394" s="13" customFormat="1">
      <c r="A394" s="13"/>
      <c r="B394" s="262"/>
      <c r="C394" s="263"/>
      <c r="D394" s="258" t="s">
        <v>263</v>
      </c>
      <c r="E394" s="264" t="s">
        <v>1</v>
      </c>
      <c r="F394" s="265" t="s">
        <v>3273</v>
      </c>
      <c r="G394" s="263"/>
      <c r="H394" s="266">
        <v>5.29</v>
      </c>
      <c r="I394" s="267"/>
      <c r="J394" s="263"/>
      <c r="K394" s="263"/>
      <c r="L394" s="268"/>
      <c r="M394" s="269"/>
      <c r="N394" s="270"/>
      <c r="O394" s="270"/>
      <c r="P394" s="270"/>
      <c r="Q394" s="270"/>
      <c r="R394" s="270"/>
      <c r="S394" s="270"/>
      <c r="T394" s="271"/>
      <c r="U394" s="13"/>
      <c r="V394" s="13"/>
      <c r="W394" s="13"/>
      <c r="X394" s="13"/>
      <c r="Y394" s="13"/>
      <c r="Z394" s="13"/>
      <c r="AA394" s="13"/>
      <c r="AB394" s="13"/>
      <c r="AC394" s="13"/>
      <c r="AD394" s="13"/>
      <c r="AE394" s="13"/>
      <c r="AT394" s="272" t="s">
        <v>263</v>
      </c>
      <c r="AU394" s="272" t="s">
        <v>91</v>
      </c>
      <c r="AV394" s="13" t="s">
        <v>91</v>
      </c>
      <c r="AW394" s="13" t="s">
        <v>36</v>
      </c>
      <c r="AX394" s="13" t="s">
        <v>82</v>
      </c>
      <c r="AY394" s="272" t="s">
        <v>250</v>
      </c>
    </row>
    <row r="395" s="13" customFormat="1">
      <c r="A395" s="13"/>
      <c r="B395" s="262"/>
      <c r="C395" s="263"/>
      <c r="D395" s="258" t="s">
        <v>263</v>
      </c>
      <c r="E395" s="264" t="s">
        <v>1</v>
      </c>
      <c r="F395" s="265" t="s">
        <v>3274</v>
      </c>
      <c r="G395" s="263"/>
      <c r="H395" s="266">
        <v>5.29</v>
      </c>
      <c r="I395" s="267"/>
      <c r="J395" s="263"/>
      <c r="K395" s="263"/>
      <c r="L395" s="268"/>
      <c r="M395" s="269"/>
      <c r="N395" s="270"/>
      <c r="O395" s="270"/>
      <c r="P395" s="270"/>
      <c r="Q395" s="270"/>
      <c r="R395" s="270"/>
      <c r="S395" s="270"/>
      <c r="T395" s="271"/>
      <c r="U395" s="13"/>
      <c r="V395" s="13"/>
      <c r="W395" s="13"/>
      <c r="X395" s="13"/>
      <c r="Y395" s="13"/>
      <c r="Z395" s="13"/>
      <c r="AA395" s="13"/>
      <c r="AB395" s="13"/>
      <c r="AC395" s="13"/>
      <c r="AD395" s="13"/>
      <c r="AE395" s="13"/>
      <c r="AT395" s="272" t="s">
        <v>263</v>
      </c>
      <c r="AU395" s="272" t="s">
        <v>91</v>
      </c>
      <c r="AV395" s="13" t="s">
        <v>91</v>
      </c>
      <c r="AW395" s="13" t="s">
        <v>36</v>
      </c>
      <c r="AX395" s="13" t="s">
        <v>82</v>
      </c>
      <c r="AY395" s="272" t="s">
        <v>250</v>
      </c>
    </row>
    <row r="396" s="13" customFormat="1">
      <c r="A396" s="13"/>
      <c r="B396" s="262"/>
      <c r="C396" s="263"/>
      <c r="D396" s="258" t="s">
        <v>263</v>
      </c>
      <c r="E396" s="264" t="s">
        <v>1</v>
      </c>
      <c r="F396" s="265" t="s">
        <v>3275</v>
      </c>
      <c r="G396" s="263"/>
      <c r="H396" s="266">
        <v>5.29</v>
      </c>
      <c r="I396" s="267"/>
      <c r="J396" s="263"/>
      <c r="K396" s="263"/>
      <c r="L396" s="268"/>
      <c r="M396" s="269"/>
      <c r="N396" s="270"/>
      <c r="O396" s="270"/>
      <c r="P396" s="270"/>
      <c r="Q396" s="270"/>
      <c r="R396" s="270"/>
      <c r="S396" s="270"/>
      <c r="T396" s="271"/>
      <c r="U396" s="13"/>
      <c r="V396" s="13"/>
      <c r="W396" s="13"/>
      <c r="X396" s="13"/>
      <c r="Y396" s="13"/>
      <c r="Z396" s="13"/>
      <c r="AA396" s="13"/>
      <c r="AB396" s="13"/>
      <c r="AC396" s="13"/>
      <c r="AD396" s="13"/>
      <c r="AE396" s="13"/>
      <c r="AT396" s="272" t="s">
        <v>263</v>
      </c>
      <c r="AU396" s="272" t="s">
        <v>91</v>
      </c>
      <c r="AV396" s="13" t="s">
        <v>91</v>
      </c>
      <c r="AW396" s="13" t="s">
        <v>36</v>
      </c>
      <c r="AX396" s="13" t="s">
        <v>82</v>
      </c>
      <c r="AY396" s="272" t="s">
        <v>250</v>
      </c>
    </row>
    <row r="397" s="13" customFormat="1">
      <c r="A397" s="13"/>
      <c r="B397" s="262"/>
      <c r="C397" s="263"/>
      <c r="D397" s="258" t="s">
        <v>263</v>
      </c>
      <c r="E397" s="264" t="s">
        <v>1</v>
      </c>
      <c r="F397" s="265" t="s">
        <v>3276</v>
      </c>
      <c r="G397" s="263"/>
      <c r="H397" s="266">
        <v>5.29</v>
      </c>
      <c r="I397" s="267"/>
      <c r="J397" s="263"/>
      <c r="K397" s="263"/>
      <c r="L397" s="268"/>
      <c r="M397" s="269"/>
      <c r="N397" s="270"/>
      <c r="O397" s="270"/>
      <c r="P397" s="270"/>
      <c r="Q397" s="270"/>
      <c r="R397" s="270"/>
      <c r="S397" s="270"/>
      <c r="T397" s="271"/>
      <c r="U397" s="13"/>
      <c r="V397" s="13"/>
      <c r="W397" s="13"/>
      <c r="X397" s="13"/>
      <c r="Y397" s="13"/>
      <c r="Z397" s="13"/>
      <c r="AA397" s="13"/>
      <c r="AB397" s="13"/>
      <c r="AC397" s="13"/>
      <c r="AD397" s="13"/>
      <c r="AE397" s="13"/>
      <c r="AT397" s="272" t="s">
        <v>263</v>
      </c>
      <c r="AU397" s="272" t="s">
        <v>91</v>
      </c>
      <c r="AV397" s="13" t="s">
        <v>91</v>
      </c>
      <c r="AW397" s="13" t="s">
        <v>36</v>
      </c>
      <c r="AX397" s="13" t="s">
        <v>82</v>
      </c>
      <c r="AY397" s="272" t="s">
        <v>250</v>
      </c>
    </row>
    <row r="398" s="13" customFormat="1">
      <c r="A398" s="13"/>
      <c r="B398" s="262"/>
      <c r="C398" s="263"/>
      <c r="D398" s="258" t="s">
        <v>263</v>
      </c>
      <c r="E398" s="264" t="s">
        <v>1</v>
      </c>
      <c r="F398" s="265" t="s">
        <v>3277</v>
      </c>
      <c r="G398" s="263"/>
      <c r="H398" s="266">
        <v>5.29</v>
      </c>
      <c r="I398" s="267"/>
      <c r="J398" s="263"/>
      <c r="K398" s="263"/>
      <c r="L398" s="268"/>
      <c r="M398" s="269"/>
      <c r="N398" s="270"/>
      <c r="O398" s="270"/>
      <c r="P398" s="270"/>
      <c r="Q398" s="270"/>
      <c r="R398" s="270"/>
      <c r="S398" s="270"/>
      <c r="T398" s="271"/>
      <c r="U398" s="13"/>
      <c r="V398" s="13"/>
      <c r="W398" s="13"/>
      <c r="X398" s="13"/>
      <c r="Y398" s="13"/>
      <c r="Z398" s="13"/>
      <c r="AA398" s="13"/>
      <c r="AB398" s="13"/>
      <c r="AC398" s="13"/>
      <c r="AD398" s="13"/>
      <c r="AE398" s="13"/>
      <c r="AT398" s="272" t="s">
        <v>263</v>
      </c>
      <c r="AU398" s="272" t="s">
        <v>91</v>
      </c>
      <c r="AV398" s="13" t="s">
        <v>91</v>
      </c>
      <c r="AW398" s="13" t="s">
        <v>36</v>
      </c>
      <c r="AX398" s="13" t="s">
        <v>82</v>
      </c>
      <c r="AY398" s="272" t="s">
        <v>250</v>
      </c>
    </row>
    <row r="399" s="13" customFormat="1">
      <c r="A399" s="13"/>
      <c r="B399" s="262"/>
      <c r="C399" s="263"/>
      <c r="D399" s="258" t="s">
        <v>263</v>
      </c>
      <c r="E399" s="264" t="s">
        <v>1</v>
      </c>
      <c r="F399" s="265" t="s">
        <v>3278</v>
      </c>
      <c r="G399" s="263"/>
      <c r="H399" s="266">
        <v>5.29</v>
      </c>
      <c r="I399" s="267"/>
      <c r="J399" s="263"/>
      <c r="K399" s="263"/>
      <c r="L399" s="268"/>
      <c r="M399" s="269"/>
      <c r="N399" s="270"/>
      <c r="O399" s="270"/>
      <c r="P399" s="270"/>
      <c r="Q399" s="270"/>
      <c r="R399" s="270"/>
      <c r="S399" s="270"/>
      <c r="T399" s="271"/>
      <c r="U399" s="13"/>
      <c r="V399" s="13"/>
      <c r="W399" s="13"/>
      <c r="X399" s="13"/>
      <c r="Y399" s="13"/>
      <c r="Z399" s="13"/>
      <c r="AA399" s="13"/>
      <c r="AB399" s="13"/>
      <c r="AC399" s="13"/>
      <c r="AD399" s="13"/>
      <c r="AE399" s="13"/>
      <c r="AT399" s="272" t="s">
        <v>263</v>
      </c>
      <c r="AU399" s="272" t="s">
        <v>91</v>
      </c>
      <c r="AV399" s="13" t="s">
        <v>91</v>
      </c>
      <c r="AW399" s="13" t="s">
        <v>36</v>
      </c>
      <c r="AX399" s="13" t="s">
        <v>82</v>
      </c>
      <c r="AY399" s="272" t="s">
        <v>250</v>
      </c>
    </row>
    <row r="400" s="13" customFormat="1">
      <c r="A400" s="13"/>
      <c r="B400" s="262"/>
      <c r="C400" s="263"/>
      <c r="D400" s="258" t="s">
        <v>263</v>
      </c>
      <c r="E400" s="264" t="s">
        <v>1</v>
      </c>
      <c r="F400" s="265" t="s">
        <v>3279</v>
      </c>
      <c r="G400" s="263"/>
      <c r="H400" s="266">
        <v>5.29</v>
      </c>
      <c r="I400" s="267"/>
      <c r="J400" s="263"/>
      <c r="K400" s="263"/>
      <c r="L400" s="268"/>
      <c r="M400" s="269"/>
      <c r="N400" s="270"/>
      <c r="O400" s="270"/>
      <c r="P400" s="270"/>
      <c r="Q400" s="270"/>
      <c r="R400" s="270"/>
      <c r="S400" s="270"/>
      <c r="T400" s="271"/>
      <c r="U400" s="13"/>
      <c r="V400" s="13"/>
      <c r="W400" s="13"/>
      <c r="X400" s="13"/>
      <c r="Y400" s="13"/>
      <c r="Z400" s="13"/>
      <c r="AA400" s="13"/>
      <c r="AB400" s="13"/>
      <c r="AC400" s="13"/>
      <c r="AD400" s="13"/>
      <c r="AE400" s="13"/>
      <c r="AT400" s="272" t="s">
        <v>263</v>
      </c>
      <c r="AU400" s="272" t="s">
        <v>91</v>
      </c>
      <c r="AV400" s="13" t="s">
        <v>91</v>
      </c>
      <c r="AW400" s="13" t="s">
        <v>36</v>
      </c>
      <c r="AX400" s="13" t="s">
        <v>82</v>
      </c>
      <c r="AY400" s="272" t="s">
        <v>250</v>
      </c>
    </row>
    <row r="401" s="13" customFormat="1">
      <c r="A401" s="13"/>
      <c r="B401" s="262"/>
      <c r="C401" s="263"/>
      <c r="D401" s="258" t="s">
        <v>263</v>
      </c>
      <c r="E401" s="264" t="s">
        <v>1</v>
      </c>
      <c r="F401" s="265" t="s">
        <v>3280</v>
      </c>
      <c r="G401" s="263"/>
      <c r="H401" s="266">
        <v>5.29</v>
      </c>
      <c r="I401" s="267"/>
      <c r="J401" s="263"/>
      <c r="K401" s="263"/>
      <c r="L401" s="268"/>
      <c r="M401" s="269"/>
      <c r="N401" s="270"/>
      <c r="O401" s="270"/>
      <c r="P401" s="270"/>
      <c r="Q401" s="270"/>
      <c r="R401" s="270"/>
      <c r="S401" s="270"/>
      <c r="T401" s="271"/>
      <c r="U401" s="13"/>
      <c r="V401" s="13"/>
      <c r="W401" s="13"/>
      <c r="X401" s="13"/>
      <c r="Y401" s="13"/>
      <c r="Z401" s="13"/>
      <c r="AA401" s="13"/>
      <c r="AB401" s="13"/>
      <c r="AC401" s="13"/>
      <c r="AD401" s="13"/>
      <c r="AE401" s="13"/>
      <c r="AT401" s="272" t="s">
        <v>263</v>
      </c>
      <c r="AU401" s="272" t="s">
        <v>91</v>
      </c>
      <c r="AV401" s="13" t="s">
        <v>91</v>
      </c>
      <c r="AW401" s="13" t="s">
        <v>36</v>
      </c>
      <c r="AX401" s="13" t="s">
        <v>82</v>
      </c>
      <c r="AY401" s="272" t="s">
        <v>250</v>
      </c>
    </row>
    <row r="402" s="14" customFormat="1">
      <c r="A402" s="14"/>
      <c r="B402" s="273"/>
      <c r="C402" s="274"/>
      <c r="D402" s="258" t="s">
        <v>263</v>
      </c>
      <c r="E402" s="275" t="s">
        <v>1</v>
      </c>
      <c r="F402" s="276" t="s">
        <v>265</v>
      </c>
      <c r="G402" s="274"/>
      <c r="H402" s="277">
        <v>162.97</v>
      </c>
      <c r="I402" s="278"/>
      <c r="J402" s="274"/>
      <c r="K402" s="274"/>
      <c r="L402" s="279"/>
      <c r="M402" s="280"/>
      <c r="N402" s="281"/>
      <c r="O402" s="281"/>
      <c r="P402" s="281"/>
      <c r="Q402" s="281"/>
      <c r="R402" s="281"/>
      <c r="S402" s="281"/>
      <c r="T402" s="282"/>
      <c r="U402" s="14"/>
      <c r="V402" s="14"/>
      <c r="W402" s="14"/>
      <c r="X402" s="14"/>
      <c r="Y402" s="14"/>
      <c r="Z402" s="14"/>
      <c r="AA402" s="14"/>
      <c r="AB402" s="14"/>
      <c r="AC402" s="14"/>
      <c r="AD402" s="14"/>
      <c r="AE402" s="14"/>
      <c r="AT402" s="283" t="s">
        <v>263</v>
      </c>
      <c r="AU402" s="283" t="s">
        <v>91</v>
      </c>
      <c r="AV402" s="14" t="s">
        <v>256</v>
      </c>
      <c r="AW402" s="14" t="s">
        <v>36</v>
      </c>
      <c r="AX402" s="14" t="s">
        <v>14</v>
      </c>
      <c r="AY402" s="283" t="s">
        <v>250</v>
      </c>
    </row>
    <row r="403" s="12" customFormat="1" ht="22.8" customHeight="1">
      <c r="A403" s="12"/>
      <c r="B403" s="229"/>
      <c r="C403" s="230"/>
      <c r="D403" s="231" t="s">
        <v>81</v>
      </c>
      <c r="E403" s="243" t="s">
        <v>115</v>
      </c>
      <c r="F403" s="243" t="s">
        <v>1427</v>
      </c>
      <c r="G403" s="230"/>
      <c r="H403" s="230"/>
      <c r="I403" s="233"/>
      <c r="J403" s="244">
        <f>BK403</f>
        <v>0</v>
      </c>
      <c r="K403" s="230"/>
      <c r="L403" s="235"/>
      <c r="M403" s="236"/>
      <c r="N403" s="237"/>
      <c r="O403" s="237"/>
      <c r="P403" s="238">
        <f>SUM(P404:P409)</f>
        <v>0</v>
      </c>
      <c r="Q403" s="237"/>
      <c r="R403" s="238">
        <f>SUM(R404:R409)</f>
        <v>0</v>
      </c>
      <c r="S403" s="237"/>
      <c r="T403" s="239">
        <f>SUM(T404:T409)</f>
        <v>0</v>
      </c>
      <c r="U403" s="12"/>
      <c r="V403" s="12"/>
      <c r="W403" s="12"/>
      <c r="X403" s="12"/>
      <c r="Y403" s="12"/>
      <c r="Z403" s="12"/>
      <c r="AA403" s="12"/>
      <c r="AB403" s="12"/>
      <c r="AC403" s="12"/>
      <c r="AD403" s="12"/>
      <c r="AE403" s="12"/>
      <c r="AR403" s="240" t="s">
        <v>14</v>
      </c>
      <c r="AT403" s="241" t="s">
        <v>81</v>
      </c>
      <c r="AU403" s="241" t="s">
        <v>14</v>
      </c>
      <c r="AY403" s="240" t="s">
        <v>250</v>
      </c>
      <c r="BK403" s="242">
        <f>SUM(BK404:BK409)</f>
        <v>0</v>
      </c>
    </row>
    <row r="404" s="2" customFormat="1" ht="21.75" customHeight="1">
      <c r="A404" s="38"/>
      <c r="B404" s="39"/>
      <c r="C404" s="245" t="s">
        <v>441</v>
      </c>
      <c r="D404" s="245" t="s">
        <v>252</v>
      </c>
      <c r="E404" s="246" t="s">
        <v>2412</v>
      </c>
      <c r="F404" s="247" t="s">
        <v>2413</v>
      </c>
      <c r="G404" s="248" t="s">
        <v>179</v>
      </c>
      <c r="H404" s="249">
        <v>17.600000000000001</v>
      </c>
      <c r="I404" s="250"/>
      <c r="J404" s="251">
        <f>ROUND(I404*H404,2)</f>
        <v>0</v>
      </c>
      <c r="K404" s="247" t="s">
        <v>255</v>
      </c>
      <c r="L404" s="44"/>
      <c r="M404" s="252" t="s">
        <v>1</v>
      </c>
      <c r="N404" s="253" t="s">
        <v>47</v>
      </c>
      <c r="O404" s="91"/>
      <c r="P404" s="254">
        <f>O404*H404</f>
        <v>0</v>
      </c>
      <c r="Q404" s="254">
        <v>0</v>
      </c>
      <c r="R404" s="254">
        <f>Q404*H404</f>
        <v>0</v>
      </c>
      <c r="S404" s="254">
        <v>0</v>
      </c>
      <c r="T404" s="255">
        <f>S404*H404</f>
        <v>0</v>
      </c>
      <c r="U404" s="38"/>
      <c r="V404" s="38"/>
      <c r="W404" s="38"/>
      <c r="X404" s="38"/>
      <c r="Y404" s="38"/>
      <c r="Z404" s="38"/>
      <c r="AA404" s="38"/>
      <c r="AB404" s="38"/>
      <c r="AC404" s="38"/>
      <c r="AD404" s="38"/>
      <c r="AE404" s="38"/>
      <c r="AR404" s="256" t="s">
        <v>256</v>
      </c>
      <c r="AT404" s="256" t="s">
        <v>252</v>
      </c>
      <c r="AU404" s="256" t="s">
        <v>91</v>
      </c>
      <c r="AY404" s="17" t="s">
        <v>250</v>
      </c>
      <c r="BE404" s="257">
        <f>IF(N404="základní",J404,0)</f>
        <v>0</v>
      </c>
      <c r="BF404" s="257">
        <f>IF(N404="snížená",J404,0)</f>
        <v>0</v>
      </c>
      <c r="BG404" s="257">
        <f>IF(N404="zákl. přenesená",J404,0)</f>
        <v>0</v>
      </c>
      <c r="BH404" s="257">
        <f>IF(N404="sníž. přenesená",J404,0)</f>
        <v>0</v>
      </c>
      <c r="BI404" s="257">
        <f>IF(N404="nulová",J404,0)</f>
        <v>0</v>
      </c>
      <c r="BJ404" s="17" t="s">
        <v>14</v>
      </c>
      <c r="BK404" s="257">
        <f>ROUND(I404*H404,2)</f>
        <v>0</v>
      </c>
      <c r="BL404" s="17" t="s">
        <v>256</v>
      </c>
      <c r="BM404" s="256" t="s">
        <v>3281</v>
      </c>
    </row>
    <row r="405" s="2" customFormat="1">
      <c r="A405" s="38"/>
      <c r="B405" s="39"/>
      <c r="C405" s="40"/>
      <c r="D405" s="258" t="s">
        <v>261</v>
      </c>
      <c r="E405" s="40"/>
      <c r="F405" s="259" t="s">
        <v>2415</v>
      </c>
      <c r="G405" s="40"/>
      <c r="H405" s="40"/>
      <c r="I405" s="156"/>
      <c r="J405" s="40"/>
      <c r="K405" s="40"/>
      <c r="L405" s="44"/>
      <c r="M405" s="260"/>
      <c r="N405" s="261"/>
      <c r="O405" s="91"/>
      <c r="P405" s="91"/>
      <c r="Q405" s="91"/>
      <c r="R405" s="91"/>
      <c r="S405" s="91"/>
      <c r="T405" s="92"/>
      <c r="U405" s="38"/>
      <c r="V405" s="38"/>
      <c r="W405" s="38"/>
      <c r="X405" s="38"/>
      <c r="Y405" s="38"/>
      <c r="Z405" s="38"/>
      <c r="AA405" s="38"/>
      <c r="AB405" s="38"/>
      <c r="AC405" s="38"/>
      <c r="AD405" s="38"/>
      <c r="AE405" s="38"/>
      <c r="AT405" s="17" t="s">
        <v>261</v>
      </c>
      <c r="AU405" s="17" t="s">
        <v>91</v>
      </c>
    </row>
    <row r="406" s="13" customFormat="1">
      <c r="A406" s="13"/>
      <c r="B406" s="262"/>
      <c r="C406" s="263"/>
      <c r="D406" s="258" t="s">
        <v>263</v>
      </c>
      <c r="E406" s="264" t="s">
        <v>2707</v>
      </c>
      <c r="F406" s="265" t="s">
        <v>3282</v>
      </c>
      <c r="G406" s="263"/>
      <c r="H406" s="266">
        <v>17.600000000000001</v>
      </c>
      <c r="I406" s="267"/>
      <c r="J406" s="263"/>
      <c r="K406" s="263"/>
      <c r="L406" s="268"/>
      <c r="M406" s="269"/>
      <c r="N406" s="270"/>
      <c r="O406" s="270"/>
      <c r="P406" s="270"/>
      <c r="Q406" s="270"/>
      <c r="R406" s="270"/>
      <c r="S406" s="270"/>
      <c r="T406" s="271"/>
      <c r="U406" s="13"/>
      <c r="V406" s="13"/>
      <c r="W406" s="13"/>
      <c r="X406" s="13"/>
      <c r="Y406" s="13"/>
      <c r="Z406" s="13"/>
      <c r="AA406" s="13"/>
      <c r="AB406" s="13"/>
      <c r="AC406" s="13"/>
      <c r="AD406" s="13"/>
      <c r="AE406" s="13"/>
      <c r="AT406" s="272" t="s">
        <v>263</v>
      </c>
      <c r="AU406" s="272" t="s">
        <v>91</v>
      </c>
      <c r="AV406" s="13" t="s">
        <v>91</v>
      </c>
      <c r="AW406" s="13" t="s">
        <v>36</v>
      </c>
      <c r="AX406" s="13" t="s">
        <v>82</v>
      </c>
      <c r="AY406" s="272" t="s">
        <v>250</v>
      </c>
    </row>
    <row r="407" s="13" customFormat="1">
      <c r="A407" s="13"/>
      <c r="B407" s="262"/>
      <c r="C407" s="263"/>
      <c r="D407" s="258" t="s">
        <v>263</v>
      </c>
      <c r="E407" s="264" t="s">
        <v>2023</v>
      </c>
      <c r="F407" s="265" t="s">
        <v>2851</v>
      </c>
      <c r="G407" s="263"/>
      <c r="H407" s="266">
        <v>0</v>
      </c>
      <c r="I407" s="267"/>
      <c r="J407" s="263"/>
      <c r="K407" s="263"/>
      <c r="L407" s="268"/>
      <c r="M407" s="269"/>
      <c r="N407" s="270"/>
      <c r="O407" s="270"/>
      <c r="P407" s="270"/>
      <c r="Q407" s="270"/>
      <c r="R407" s="270"/>
      <c r="S407" s="270"/>
      <c r="T407" s="271"/>
      <c r="U407" s="13"/>
      <c r="V407" s="13"/>
      <c r="W407" s="13"/>
      <c r="X407" s="13"/>
      <c r="Y407" s="13"/>
      <c r="Z407" s="13"/>
      <c r="AA407" s="13"/>
      <c r="AB407" s="13"/>
      <c r="AC407" s="13"/>
      <c r="AD407" s="13"/>
      <c r="AE407" s="13"/>
      <c r="AT407" s="272" t="s">
        <v>263</v>
      </c>
      <c r="AU407" s="272" t="s">
        <v>91</v>
      </c>
      <c r="AV407" s="13" t="s">
        <v>91</v>
      </c>
      <c r="AW407" s="13" t="s">
        <v>36</v>
      </c>
      <c r="AX407" s="13" t="s">
        <v>82</v>
      </c>
      <c r="AY407" s="272" t="s">
        <v>250</v>
      </c>
    </row>
    <row r="408" s="13" customFormat="1">
      <c r="A408" s="13"/>
      <c r="B408" s="262"/>
      <c r="C408" s="263"/>
      <c r="D408" s="258" t="s">
        <v>263</v>
      </c>
      <c r="E408" s="264" t="s">
        <v>2025</v>
      </c>
      <c r="F408" s="265" t="s">
        <v>2852</v>
      </c>
      <c r="G408" s="263"/>
      <c r="H408" s="266">
        <v>0</v>
      </c>
      <c r="I408" s="267"/>
      <c r="J408" s="263"/>
      <c r="K408" s="263"/>
      <c r="L408" s="268"/>
      <c r="M408" s="269"/>
      <c r="N408" s="270"/>
      <c r="O408" s="270"/>
      <c r="P408" s="270"/>
      <c r="Q408" s="270"/>
      <c r="R408" s="270"/>
      <c r="S408" s="270"/>
      <c r="T408" s="271"/>
      <c r="U408" s="13"/>
      <c r="V408" s="13"/>
      <c r="W408" s="13"/>
      <c r="X408" s="13"/>
      <c r="Y408" s="13"/>
      <c r="Z408" s="13"/>
      <c r="AA408" s="13"/>
      <c r="AB408" s="13"/>
      <c r="AC408" s="13"/>
      <c r="AD408" s="13"/>
      <c r="AE408" s="13"/>
      <c r="AT408" s="272" t="s">
        <v>263</v>
      </c>
      <c r="AU408" s="272" t="s">
        <v>91</v>
      </c>
      <c r="AV408" s="13" t="s">
        <v>91</v>
      </c>
      <c r="AW408" s="13" t="s">
        <v>36</v>
      </c>
      <c r="AX408" s="13" t="s">
        <v>82</v>
      </c>
      <c r="AY408" s="272" t="s">
        <v>250</v>
      </c>
    </row>
    <row r="409" s="14" customFormat="1">
      <c r="A409" s="14"/>
      <c r="B409" s="273"/>
      <c r="C409" s="274"/>
      <c r="D409" s="258" t="s">
        <v>263</v>
      </c>
      <c r="E409" s="275" t="s">
        <v>1</v>
      </c>
      <c r="F409" s="276" t="s">
        <v>265</v>
      </c>
      <c r="G409" s="274"/>
      <c r="H409" s="277">
        <v>17.600000000000001</v>
      </c>
      <c r="I409" s="278"/>
      <c r="J409" s="274"/>
      <c r="K409" s="274"/>
      <c r="L409" s="279"/>
      <c r="M409" s="280"/>
      <c r="N409" s="281"/>
      <c r="O409" s="281"/>
      <c r="P409" s="281"/>
      <c r="Q409" s="281"/>
      <c r="R409" s="281"/>
      <c r="S409" s="281"/>
      <c r="T409" s="282"/>
      <c r="U409" s="14"/>
      <c r="V409" s="14"/>
      <c r="W409" s="14"/>
      <c r="X409" s="14"/>
      <c r="Y409" s="14"/>
      <c r="Z409" s="14"/>
      <c r="AA409" s="14"/>
      <c r="AB409" s="14"/>
      <c r="AC409" s="14"/>
      <c r="AD409" s="14"/>
      <c r="AE409" s="14"/>
      <c r="AT409" s="283" t="s">
        <v>263</v>
      </c>
      <c r="AU409" s="283" t="s">
        <v>91</v>
      </c>
      <c r="AV409" s="14" t="s">
        <v>256</v>
      </c>
      <c r="AW409" s="14" t="s">
        <v>36</v>
      </c>
      <c r="AX409" s="14" t="s">
        <v>14</v>
      </c>
      <c r="AY409" s="283" t="s">
        <v>250</v>
      </c>
    </row>
    <row r="410" s="12" customFormat="1" ht="22.8" customHeight="1">
      <c r="A410" s="12"/>
      <c r="B410" s="229"/>
      <c r="C410" s="230"/>
      <c r="D410" s="231" t="s">
        <v>81</v>
      </c>
      <c r="E410" s="243" t="s">
        <v>256</v>
      </c>
      <c r="F410" s="243" t="s">
        <v>1480</v>
      </c>
      <c r="G410" s="230"/>
      <c r="H410" s="230"/>
      <c r="I410" s="233"/>
      <c r="J410" s="244">
        <f>BK410</f>
        <v>0</v>
      </c>
      <c r="K410" s="230"/>
      <c r="L410" s="235"/>
      <c r="M410" s="236"/>
      <c r="N410" s="237"/>
      <c r="O410" s="237"/>
      <c r="P410" s="238">
        <f>SUM(P411:P414)</f>
        <v>0</v>
      </c>
      <c r="Q410" s="237"/>
      <c r="R410" s="238">
        <f>SUM(R411:R414)</f>
        <v>0</v>
      </c>
      <c r="S410" s="237"/>
      <c r="T410" s="239">
        <f>SUM(T411:T414)</f>
        <v>0</v>
      </c>
      <c r="U410" s="12"/>
      <c r="V410" s="12"/>
      <c r="W410" s="12"/>
      <c r="X410" s="12"/>
      <c r="Y410" s="12"/>
      <c r="Z410" s="12"/>
      <c r="AA410" s="12"/>
      <c r="AB410" s="12"/>
      <c r="AC410" s="12"/>
      <c r="AD410" s="12"/>
      <c r="AE410" s="12"/>
      <c r="AR410" s="240" t="s">
        <v>14</v>
      </c>
      <c r="AT410" s="241" t="s">
        <v>81</v>
      </c>
      <c r="AU410" s="241" t="s">
        <v>14</v>
      </c>
      <c r="AY410" s="240" t="s">
        <v>250</v>
      </c>
      <c r="BK410" s="242">
        <f>SUM(BK411:BK414)</f>
        <v>0</v>
      </c>
    </row>
    <row r="411" s="2" customFormat="1" ht="21.75" customHeight="1">
      <c r="A411" s="38"/>
      <c r="B411" s="39"/>
      <c r="C411" s="245" t="s">
        <v>445</v>
      </c>
      <c r="D411" s="245" t="s">
        <v>252</v>
      </c>
      <c r="E411" s="246" t="s">
        <v>2429</v>
      </c>
      <c r="F411" s="247" t="s">
        <v>2430</v>
      </c>
      <c r="G411" s="248" t="s">
        <v>208</v>
      </c>
      <c r="H411" s="249">
        <v>2.2879999999999998</v>
      </c>
      <c r="I411" s="250"/>
      <c r="J411" s="251">
        <f>ROUND(I411*H411,2)</f>
        <v>0</v>
      </c>
      <c r="K411" s="247" t="s">
        <v>255</v>
      </c>
      <c r="L411" s="44"/>
      <c r="M411" s="252" t="s">
        <v>1</v>
      </c>
      <c r="N411" s="253" t="s">
        <v>47</v>
      </c>
      <c r="O411" s="91"/>
      <c r="P411" s="254">
        <f>O411*H411</f>
        <v>0</v>
      </c>
      <c r="Q411" s="254">
        <v>0</v>
      </c>
      <c r="R411" s="254">
        <f>Q411*H411</f>
        <v>0</v>
      </c>
      <c r="S411" s="254">
        <v>0</v>
      </c>
      <c r="T411" s="255">
        <f>S411*H411</f>
        <v>0</v>
      </c>
      <c r="U411" s="38"/>
      <c r="V411" s="38"/>
      <c r="W411" s="38"/>
      <c r="X411" s="38"/>
      <c r="Y411" s="38"/>
      <c r="Z411" s="38"/>
      <c r="AA411" s="38"/>
      <c r="AB411" s="38"/>
      <c r="AC411" s="38"/>
      <c r="AD411" s="38"/>
      <c r="AE411" s="38"/>
      <c r="AR411" s="256" t="s">
        <v>256</v>
      </c>
      <c r="AT411" s="256" t="s">
        <v>252</v>
      </c>
      <c r="AU411" s="256" t="s">
        <v>91</v>
      </c>
      <c r="AY411" s="17" t="s">
        <v>250</v>
      </c>
      <c r="BE411" s="257">
        <f>IF(N411="základní",J411,0)</f>
        <v>0</v>
      </c>
      <c r="BF411" s="257">
        <f>IF(N411="snížená",J411,0)</f>
        <v>0</v>
      </c>
      <c r="BG411" s="257">
        <f>IF(N411="zákl. přenesená",J411,0)</f>
        <v>0</v>
      </c>
      <c r="BH411" s="257">
        <f>IF(N411="sníž. přenesená",J411,0)</f>
        <v>0</v>
      </c>
      <c r="BI411" s="257">
        <f>IF(N411="nulová",J411,0)</f>
        <v>0</v>
      </c>
      <c r="BJ411" s="17" t="s">
        <v>14</v>
      </c>
      <c r="BK411" s="257">
        <f>ROUND(I411*H411,2)</f>
        <v>0</v>
      </c>
      <c r="BL411" s="17" t="s">
        <v>256</v>
      </c>
      <c r="BM411" s="256" t="s">
        <v>3283</v>
      </c>
    </row>
    <row r="412" s="2" customFormat="1">
      <c r="A412" s="38"/>
      <c r="B412" s="39"/>
      <c r="C412" s="40"/>
      <c r="D412" s="258" t="s">
        <v>261</v>
      </c>
      <c r="E412" s="40"/>
      <c r="F412" s="259" t="s">
        <v>2422</v>
      </c>
      <c r="G412" s="40"/>
      <c r="H412" s="40"/>
      <c r="I412" s="156"/>
      <c r="J412" s="40"/>
      <c r="K412" s="40"/>
      <c r="L412" s="44"/>
      <c r="M412" s="260"/>
      <c r="N412" s="261"/>
      <c r="O412" s="91"/>
      <c r="P412" s="91"/>
      <c r="Q412" s="91"/>
      <c r="R412" s="91"/>
      <c r="S412" s="91"/>
      <c r="T412" s="92"/>
      <c r="U412" s="38"/>
      <c r="V412" s="38"/>
      <c r="W412" s="38"/>
      <c r="X412" s="38"/>
      <c r="Y412" s="38"/>
      <c r="Z412" s="38"/>
      <c r="AA412" s="38"/>
      <c r="AB412" s="38"/>
      <c r="AC412" s="38"/>
      <c r="AD412" s="38"/>
      <c r="AE412" s="38"/>
      <c r="AT412" s="17" t="s">
        <v>261</v>
      </c>
      <c r="AU412" s="17" t="s">
        <v>91</v>
      </c>
    </row>
    <row r="413" s="13" customFormat="1">
      <c r="A413" s="13"/>
      <c r="B413" s="262"/>
      <c r="C413" s="263"/>
      <c r="D413" s="258" t="s">
        <v>263</v>
      </c>
      <c r="E413" s="264" t="s">
        <v>1</v>
      </c>
      <c r="F413" s="265" t="s">
        <v>2854</v>
      </c>
      <c r="G413" s="263"/>
      <c r="H413" s="266">
        <v>2.2879999999999998</v>
      </c>
      <c r="I413" s="267"/>
      <c r="J413" s="263"/>
      <c r="K413" s="263"/>
      <c r="L413" s="268"/>
      <c r="M413" s="269"/>
      <c r="N413" s="270"/>
      <c r="O413" s="270"/>
      <c r="P413" s="270"/>
      <c r="Q413" s="270"/>
      <c r="R413" s="270"/>
      <c r="S413" s="270"/>
      <c r="T413" s="271"/>
      <c r="U413" s="13"/>
      <c r="V413" s="13"/>
      <c r="W413" s="13"/>
      <c r="X413" s="13"/>
      <c r="Y413" s="13"/>
      <c r="Z413" s="13"/>
      <c r="AA413" s="13"/>
      <c r="AB413" s="13"/>
      <c r="AC413" s="13"/>
      <c r="AD413" s="13"/>
      <c r="AE413" s="13"/>
      <c r="AT413" s="272" t="s">
        <v>263</v>
      </c>
      <c r="AU413" s="272" t="s">
        <v>91</v>
      </c>
      <c r="AV413" s="13" t="s">
        <v>91</v>
      </c>
      <c r="AW413" s="13" t="s">
        <v>36</v>
      </c>
      <c r="AX413" s="13" t="s">
        <v>82</v>
      </c>
      <c r="AY413" s="272" t="s">
        <v>250</v>
      </c>
    </row>
    <row r="414" s="14" customFormat="1">
      <c r="A414" s="14"/>
      <c r="B414" s="273"/>
      <c r="C414" s="274"/>
      <c r="D414" s="258" t="s">
        <v>263</v>
      </c>
      <c r="E414" s="275" t="s">
        <v>2064</v>
      </c>
      <c r="F414" s="276" t="s">
        <v>265</v>
      </c>
      <c r="G414" s="274"/>
      <c r="H414" s="277">
        <v>2.2879999999999998</v>
      </c>
      <c r="I414" s="278"/>
      <c r="J414" s="274"/>
      <c r="K414" s="274"/>
      <c r="L414" s="279"/>
      <c r="M414" s="280"/>
      <c r="N414" s="281"/>
      <c r="O414" s="281"/>
      <c r="P414" s="281"/>
      <c r="Q414" s="281"/>
      <c r="R414" s="281"/>
      <c r="S414" s="281"/>
      <c r="T414" s="282"/>
      <c r="U414" s="14"/>
      <c r="V414" s="14"/>
      <c r="W414" s="14"/>
      <c r="X414" s="14"/>
      <c r="Y414" s="14"/>
      <c r="Z414" s="14"/>
      <c r="AA414" s="14"/>
      <c r="AB414" s="14"/>
      <c r="AC414" s="14"/>
      <c r="AD414" s="14"/>
      <c r="AE414" s="14"/>
      <c r="AT414" s="283" t="s">
        <v>263</v>
      </c>
      <c r="AU414" s="283" t="s">
        <v>91</v>
      </c>
      <c r="AV414" s="14" t="s">
        <v>256</v>
      </c>
      <c r="AW414" s="14" t="s">
        <v>36</v>
      </c>
      <c r="AX414" s="14" t="s">
        <v>14</v>
      </c>
      <c r="AY414" s="283" t="s">
        <v>250</v>
      </c>
    </row>
    <row r="415" s="12" customFormat="1" ht="22.8" customHeight="1">
      <c r="A415" s="12"/>
      <c r="B415" s="229"/>
      <c r="C415" s="230"/>
      <c r="D415" s="231" t="s">
        <v>81</v>
      </c>
      <c r="E415" s="243" t="s">
        <v>285</v>
      </c>
      <c r="F415" s="243" t="s">
        <v>922</v>
      </c>
      <c r="G415" s="230"/>
      <c r="H415" s="230"/>
      <c r="I415" s="233"/>
      <c r="J415" s="244">
        <f>BK415</f>
        <v>0</v>
      </c>
      <c r="K415" s="230"/>
      <c r="L415" s="235"/>
      <c r="M415" s="236"/>
      <c r="N415" s="237"/>
      <c r="O415" s="237"/>
      <c r="P415" s="238">
        <f>SUM(P416:P483)</f>
        <v>0</v>
      </c>
      <c r="Q415" s="237"/>
      <c r="R415" s="238">
        <f>SUM(R416:R483)</f>
        <v>7.3672630999999997</v>
      </c>
      <c r="S415" s="237"/>
      <c r="T415" s="239">
        <f>SUM(T416:T483)</f>
        <v>19.798999999999999</v>
      </c>
      <c r="U415" s="12"/>
      <c r="V415" s="12"/>
      <c r="W415" s="12"/>
      <c r="X415" s="12"/>
      <c r="Y415" s="12"/>
      <c r="Z415" s="12"/>
      <c r="AA415" s="12"/>
      <c r="AB415" s="12"/>
      <c r="AC415" s="12"/>
      <c r="AD415" s="12"/>
      <c r="AE415" s="12"/>
      <c r="AR415" s="240" t="s">
        <v>14</v>
      </c>
      <c r="AT415" s="241" t="s">
        <v>81</v>
      </c>
      <c r="AU415" s="241" t="s">
        <v>14</v>
      </c>
      <c r="AY415" s="240" t="s">
        <v>250</v>
      </c>
      <c r="BK415" s="242">
        <f>SUM(BK416:BK483)</f>
        <v>0</v>
      </c>
    </row>
    <row r="416" s="2" customFormat="1" ht="21.75" customHeight="1">
      <c r="A416" s="38"/>
      <c r="B416" s="39"/>
      <c r="C416" s="245" t="s">
        <v>449</v>
      </c>
      <c r="D416" s="245" t="s">
        <v>252</v>
      </c>
      <c r="E416" s="246" t="s">
        <v>3284</v>
      </c>
      <c r="F416" s="247" t="s">
        <v>3285</v>
      </c>
      <c r="G416" s="248" t="s">
        <v>179</v>
      </c>
      <c r="H416" s="249">
        <v>64.400000000000006</v>
      </c>
      <c r="I416" s="250"/>
      <c r="J416" s="251">
        <f>ROUND(I416*H416,2)</f>
        <v>0</v>
      </c>
      <c r="K416" s="247" t="s">
        <v>255</v>
      </c>
      <c r="L416" s="44"/>
      <c r="M416" s="252" t="s">
        <v>1</v>
      </c>
      <c r="N416" s="253" t="s">
        <v>47</v>
      </c>
      <c r="O416" s="91"/>
      <c r="P416" s="254">
        <f>O416*H416</f>
        <v>0</v>
      </c>
      <c r="Q416" s="254">
        <v>0</v>
      </c>
      <c r="R416" s="254">
        <f>Q416*H416</f>
        <v>0</v>
      </c>
      <c r="S416" s="254">
        <v>0.17999999999999999</v>
      </c>
      <c r="T416" s="255">
        <f>S416*H416</f>
        <v>11.592000000000001</v>
      </c>
      <c r="U416" s="38"/>
      <c r="V416" s="38"/>
      <c r="W416" s="38"/>
      <c r="X416" s="38"/>
      <c r="Y416" s="38"/>
      <c r="Z416" s="38"/>
      <c r="AA416" s="38"/>
      <c r="AB416" s="38"/>
      <c r="AC416" s="38"/>
      <c r="AD416" s="38"/>
      <c r="AE416" s="38"/>
      <c r="AR416" s="256" t="s">
        <v>256</v>
      </c>
      <c r="AT416" s="256" t="s">
        <v>252</v>
      </c>
      <c r="AU416" s="256" t="s">
        <v>91</v>
      </c>
      <c r="AY416" s="17" t="s">
        <v>250</v>
      </c>
      <c r="BE416" s="257">
        <f>IF(N416="základní",J416,0)</f>
        <v>0</v>
      </c>
      <c r="BF416" s="257">
        <f>IF(N416="snížená",J416,0)</f>
        <v>0</v>
      </c>
      <c r="BG416" s="257">
        <f>IF(N416="zákl. přenesená",J416,0)</f>
        <v>0</v>
      </c>
      <c r="BH416" s="257">
        <f>IF(N416="sníž. přenesená",J416,0)</f>
        <v>0</v>
      </c>
      <c r="BI416" s="257">
        <f>IF(N416="nulová",J416,0)</f>
        <v>0</v>
      </c>
      <c r="BJ416" s="17" t="s">
        <v>14</v>
      </c>
      <c r="BK416" s="257">
        <f>ROUND(I416*H416,2)</f>
        <v>0</v>
      </c>
      <c r="BL416" s="17" t="s">
        <v>256</v>
      </c>
      <c r="BM416" s="256" t="s">
        <v>3286</v>
      </c>
    </row>
    <row r="417" s="2" customFormat="1">
      <c r="A417" s="38"/>
      <c r="B417" s="39"/>
      <c r="C417" s="40"/>
      <c r="D417" s="258" t="s">
        <v>261</v>
      </c>
      <c r="E417" s="40"/>
      <c r="F417" s="259" t="s">
        <v>2865</v>
      </c>
      <c r="G417" s="40"/>
      <c r="H417" s="40"/>
      <c r="I417" s="156"/>
      <c r="J417" s="40"/>
      <c r="K417" s="40"/>
      <c r="L417" s="44"/>
      <c r="M417" s="260"/>
      <c r="N417" s="261"/>
      <c r="O417" s="91"/>
      <c r="P417" s="91"/>
      <c r="Q417" s="91"/>
      <c r="R417" s="91"/>
      <c r="S417" s="91"/>
      <c r="T417" s="92"/>
      <c r="U417" s="38"/>
      <c r="V417" s="38"/>
      <c r="W417" s="38"/>
      <c r="X417" s="38"/>
      <c r="Y417" s="38"/>
      <c r="Z417" s="38"/>
      <c r="AA417" s="38"/>
      <c r="AB417" s="38"/>
      <c r="AC417" s="38"/>
      <c r="AD417" s="38"/>
      <c r="AE417" s="38"/>
      <c r="AT417" s="17" t="s">
        <v>261</v>
      </c>
      <c r="AU417" s="17" t="s">
        <v>91</v>
      </c>
    </row>
    <row r="418" s="13" customFormat="1">
      <c r="A418" s="13"/>
      <c r="B418" s="262"/>
      <c r="C418" s="263"/>
      <c r="D418" s="258" t="s">
        <v>263</v>
      </c>
      <c r="E418" s="264" t="s">
        <v>1</v>
      </c>
      <c r="F418" s="265" t="s">
        <v>3287</v>
      </c>
      <c r="G418" s="263"/>
      <c r="H418" s="266">
        <v>64.400000000000006</v>
      </c>
      <c r="I418" s="267"/>
      <c r="J418" s="263"/>
      <c r="K418" s="263"/>
      <c r="L418" s="268"/>
      <c r="M418" s="269"/>
      <c r="N418" s="270"/>
      <c r="O418" s="270"/>
      <c r="P418" s="270"/>
      <c r="Q418" s="270"/>
      <c r="R418" s="270"/>
      <c r="S418" s="270"/>
      <c r="T418" s="271"/>
      <c r="U418" s="13"/>
      <c r="V418" s="13"/>
      <c r="W418" s="13"/>
      <c r="X418" s="13"/>
      <c r="Y418" s="13"/>
      <c r="Z418" s="13"/>
      <c r="AA418" s="13"/>
      <c r="AB418" s="13"/>
      <c r="AC418" s="13"/>
      <c r="AD418" s="13"/>
      <c r="AE418" s="13"/>
      <c r="AT418" s="272" t="s">
        <v>263</v>
      </c>
      <c r="AU418" s="272" t="s">
        <v>91</v>
      </c>
      <c r="AV418" s="13" t="s">
        <v>91</v>
      </c>
      <c r="AW418" s="13" t="s">
        <v>36</v>
      </c>
      <c r="AX418" s="13" t="s">
        <v>82</v>
      </c>
      <c r="AY418" s="272" t="s">
        <v>250</v>
      </c>
    </row>
    <row r="419" s="14" customFormat="1">
      <c r="A419" s="14"/>
      <c r="B419" s="273"/>
      <c r="C419" s="274"/>
      <c r="D419" s="258" t="s">
        <v>263</v>
      </c>
      <c r="E419" s="275" t="s">
        <v>1</v>
      </c>
      <c r="F419" s="276" t="s">
        <v>265</v>
      </c>
      <c r="G419" s="274"/>
      <c r="H419" s="277">
        <v>64.400000000000006</v>
      </c>
      <c r="I419" s="278"/>
      <c r="J419" s="274"/>
      <c r="K419" s="274"/>
      <c r="L419" s="279"/>
      <c r="M419" s="280"/>
      <c r="N419" s="281"/>
      <c r="O419" s="281"/>
      <c r="P419" s="281"/>
      <c r="Q419" s="281"/>
      <c r="R419" s="281"/>
      <c r="S419" s="281"/>
      <c r="T419" s="282"/>
      <c r="U419" s="14"/>
      <c r="V419" s="14"/>
      <c r="W419" s="14"/>
      <c r="X419" s="14"/>
      <c r="Y419" s="14"/>
      <c r="Z419" s="14"/>
      <c r="AA419" s="14"/>
      <c r="AB419" s="14"/>
      <c r="AC419" s="14"/>
      <c r="AD419" s="14"/>
      <c r="AE419" s="14"/>
      <c r="AT419" s="283" t="s">
        <v>263</v>
      </c>
      <c r="AU419" s="283" t="s">
        <v>91</v>
      </c>
      <c r="AV419" s="14" t="s">
        <v>256</v>
      </c>
      <c r="AW419" s="14" t="s">
        <v>36</v>
      </c>
      <c r="AX419" s="14" t="s">
        <v>14</v>
      </c>
      <c r="AY419" s="283" t="s">
        <v>250</v>
      </c>
    </row>
    <row r="420" s="2" customFormat="1" ht="21.75" customHeight="1">
      <c r="A420" s="38"/>
      <c r="B420" s="39"/>
      <c r="C420" s="245" t="s">
        <v>453</v>
      </c>
      <c r="D420" s="245" t="s">
        <v>252</v>
      </c>
      <c r="E420" s="246" t="s">
        <v>2855</v>
      </c>
      <c r="F420" s="247" t="s">
        <v>2856</v>
      </c>
      <c r="G420" s="248" t="s">
        <v>179</v>
      </c>
      <c r="H420" s="249">
        <v>17.600000000000001</v>
      </c>
      <c r="I420" s="250"/>
      <c r="J420" s="251">
        <f>ROUND(I420*H420,2)</f>
        <v>0</v>
      </c>
      <c r="K420" s="247" t="s">
        <v>255</v>
      </c>
      <c r="L420" s="44"/>
      <c r="M420" s="252" t="s">
        <v>1</v>
      </c>
      <c r="N420" s="253" t="s">
        <v>47</v>
      </c>
      <c r="O420" s="91"/>
      <c r="P420" s="254">
        <f>O420*H420</f>
        <v>0</v>
      </c>
      <c r="Q420" s="254">
        <v>1.0000000000000001E-05</v>
      </c>
      <c r="R420" s="254">
        <f>Q420*H420</f>
        <v>0.00017600000000000002</v>
      </c>
      <c r="S420" s="254">
        <v>0</v>
      </c>
      <c r="T420" s="255">
        <f>S420*H420</f>
        <v>0</v>
      </c>
      <c r="U420" s="38"/>
      <c r="V420" s="38"/>
      <c r="W420" s="38"/>
      <c r="X420" s="38"/>
      <c r="Y420" s="38"/>
      <c r="Z420" s="38"/>
      <c r="AA420" s="38"/>
      <c r="AB420" s="38"/>
      <c r="AC420" s="38"/>
      <c r="AD420" s="38"/>
      <c r="AE420" s="38"/>
      <c r="AR420" s="256" t="s">
        <v>256</v>
      </c>
      <c r="AT420" s="256" t="s">
        <v>252</v>
      </c>
      <c r="AU420" s="256" t="s">
        <v>91</v>
      </c>
      <c r="AY420" s="17" t="s">
        <v>250</v>
      </c>
      <c r="BE420" s="257">
        <f>IF(N420="základní",J420,0)</f>
        <v>0</v>
      </c>
      <c r="BF420" s="257">
        <f>IF(N420="snížená",J420,0)</f>
        <v>0</v>
      </c>
      <c r="BG420" s="257">
        <f>IF(N420="zákl. přenesená",J420,0)</f>
        <v>0</v>
      </c>
      <c r="BH420" s="257">
        <f>IF(N420="sníž. přenesená",J420,0)</f>
        <v>0</v>
      </c>
      <c r="BI420" s="257">
        <f>IF(N420="nulová",J420,0)</f>
        <v>0</v>
      </c>
      <c r="BJ420" s="17" t="s">
        <v>14</v>
      </c>
      <c r="BK420" s="257">
        <f>ROUND(I420*H420,2)</f>
        <v>0</v>
      </c>
      <c r="BL420" s="17" t="s">
        <v>256</v>
      </c>
      <c r="BM420" s="256" t="s">
        <v>3288</v>
      </c>
    </row>
    <row r="421" s="2" customFormat="1">
      <c r="A421" s="38"/>
      <c r="B421" s="39"/>
      <c r="C421" s="40"/>
      <c r="D421" s="258" t="s">
        <v>261</v>
      </c>
      <c r="E421" s="40"/>
      <c r="F421" s="259" t="s">
        <v>2511</v>
      </c>
      <c r="G421" s="40"/>
      <c r="H421" s="40"/>
      <c r="I421" s="156"/>
      <c r="J421" s="40"/>
      <c r="K421" s="40"/>
      <c r="L421" s="44"/>
      <c r="M421" s="260"/>
      <c r="N421" s="261"/>
      <c r="O421" s="91"/>
      <c r="P421" s="91"/>
      <c r="Q421" s="91"/>
      <c r="R421" s="91"/>
      <c r="S421" s="91"/>
      <c r="T421" s="92"/>
      <c r="U421" s="38"/>
      <c r="V421" s="38"/>
      <c r="W421" s="38"/>
      <c r="X421" s="38"/>
      <c r="Y421" s="38"/>
      <c r="Z421" s="38"/>
      <c r="AA421" s="38"/>
      <c r="AB421" s="38"/>
      <c r="AC421" s="38"/>
      <c r="AD421" s="38"/>
      <c r="AE421" s="38"/>
      <c r="AT421" s="17" t="s">
        <v>261</v>
      </c>
      <c r="AU421" s="17" t="s">
        <v>91</v>
      </c>
    </row>
    <row r="422" s="13" customFormat="1">
      <c r="A422" s="13"/>
      <c r="B422" s="262"/>
      <c r="C422" s="263"/>
      <c r="D422" s="258" t="s">
        <v>263</v>
      </c>
      <c r="E422" s="264" t="s">
        <v>1</v>
      </c>
      <c r="F422" s="265" t="s">
        <v>2707</v>
      </c>
      <c r="G422" s="263"/>
      <c r="H422" s="266">
        <v>17.600000000000001</v>
      </c>
      <c r="I422" s="267"/>
      <c r="J422" s="263"/>
      <c r="K422" s="263"/>
      <c r="L422" s="268"/>
      <c r="M422" s="269"/>
      <c r="N422" s="270"/>
      <c r="O422" s="270"/>
      <c r="P422" s="270"/>
      <c r="Q422" s="270"/>
      <c r="R422" s="270"/>
      <c r="S422" s="270"/>
      <c r="T422" s="271"/>
      <c r="U422" s="13"/>
      <c r="V422" s="13"/>
      <c r="W422" s="13"/>
      <c r="X422" s="13"/>
      <c r="Y422" s="13"/>
      <c r="Z422" s="13"/>
      <c r="AA422" s="13"/>
      <c r="AB422" s="13"/>
      <c r="AC422" s="13"/>
      <c r="AD422" s="13"/>
      <c r="AE422" s="13"/>
      <c r="AT422" s="272" t="s">
        <v>263</v>
      </c>
      <c r="AU422" s="272" t="s">
        <v>91</v>
      </c>
      <c r="AV422" s="13" t="s">
        <v>91</v>
      </c>
      <c r="AW422" s="13" t="s">
        <v>36</v>
      </c>
      <c r="AX422" s="13" t="s">
        <v>82</v>
      </c>
      <c r="AY422" s="272" t="s">
        <v>250</v>
      </c>
    </row>
    <row r="423" s="14" customFormat="1">
      <c r="A423" s="14"/>
      <c r="B423" s="273"/>
      <c r="C423" s="274"/>
      <c r="D423" s="258" t="s">
        <v>263</v>
      </c>
      <c r="E423" s="275" t="s">
        <v>1</v>
      </c>
      <c r="F423" s="276" t="s">
        <v>265</v>
      </c>
      <c r="G423" s="274"/>
      <c r="H423" s="277">
        <v>17.600000000000001</v>
      </c>
      <c r="I423" s="278"/>
      <c r="J423" s="274"/>
      <c r="K423" s="274"/>
      <c r="L423" s="279"/>
      <c r="M423" s="280"/>
      <c r="N423" s="281"/>
      <c r="O423" s="281"/>
      <c r="P423" s="281"/>
      <c r="Q423" s="281"/>
      <c r="R423" s="281"/>
      <c r="S423" s="281"/>
      <c r="T423" s="282"/>
      <c r="U423" s="14"/>
      <c r="V423" s="14"/>
      <c r="W423" s="14"/>
      <c r="X423" s="14"/>
      <c r="Y423" s="14"/>
      <c r="Z423" s="14"/>
      <c r="AA423" s="14"/>
      <c r="AB423" s="14"/>
      <c r="AC423" s="14"/>
      <c r="AD423" s="14"/>
      <c r="AE423" s="14"/>
      <c r="AT423" s="283" t="s">
        <v>263</v>
      </c>
      <c r="AU423" s="283" t="s">
        <v>91</v>
      </c>
      <c r="AV423" s="14" t="s">
        <v>256</v>
      </c>
      <c r="AW423" s="14" t="s">
        <v>36</v>
      </c>
      <c r="AX423" s="14" t="s">
        <v>14</v>
      </c>
      <c r="AY423" s="283" t="s">
        <v>250</v>
      </c>
    </row>
    <row r="424" s="2" customFormat="1" ht="21.75" customHeight="1">
      <c r="A424" s="38"/>
      <c r="B424" s="39"/>
      <c r="C424" s="294" t="s">
        <v>457</v>
      </c>
      <c r="D424" s="294" t="s">
        <v>643</v>
      </c>
      <c r="E424" s="295" t="s">
        <v>2858</v>
      </c>
      <c r="F424" s="296" t="s">
        <v>2859</v>
      </c>
      <c r="G424" s="297" t="s">
        <v>179</v>
      </c>
      <c r="H424" s="298">
        <v>17.661000000000001</v>
      </c>
      <c r="I424" s="299"/>
      <c r="J424" s="300">
        <f>ROUND(I424*H424,2)</f>
        <v>0</v>
      </c>
      <c r="K424" s="296" t="s">
        <v>1</v>
      </c>
      <c r="L424" s="301"/>
      <c r="M424" s="302" t="s">
        <v>1</v>
      </c>
      <c r="N424" s="303" t="s">
        <v>47</v>
      </c>
      <c r="O424" s="91"/>
      <c r="P424" s="254">
        <f>O424*H424</f>
        <v>0</v>
      </c>
      <c r="Q424" s="254">
        <v>0.0030999999999999999</v>
      </c>
      <c r="R424" s="254">
        <f>Q424*H424</f>
        <v>0.054749100000000002</v>
      </c>
      <c r="S424" s="254">
        <v>0</v>
      </c>
      <c r="T424" s="255">
        <f>S424*H424</f>
        <v>0</v>
      </c>
      <c r="U424" s="38"/>
      <c r="V424" s="38"/>
      <c r="W424" s="38"/>
      <c r="X424" s="38"/>
      <c r="Y424" s="38"/>
      <c r="Z424" s="38"/>
      <c r="AA424" s="38"/>
      <c r="AB424" s="38"/>
      <c r="AC424" s="38"/>
      <c r="AD424" s="38"/>
      <c r="AE424" s="38"/>
      <c r="AR424" s="256" t="s">
        <v>285</v>
      </c>
      <c r="AT424" s="256" t="s">
        <v>643</v>
      </c>
      <c r="AU424" s="256" t="s">
        <v>91</v>
      </c>
      <c r="AY424" s="17" t="s">
        <v>250</v>
      </c>
      <c r="BE424" s="257">
        <f>IF(N424="základní",J424,0)</f>
        <v>0</v>
      </c>
      <c r="BF424" s="257">
        <f>IF(N424="snížená",J424,0)</f>
        <v>0</v>
      </c>
      <c r="BG424" s="257">
        <f>IF(N424="zákl. přenesená",J424,0)</f>
        <v>0</v>
      </c>
      <c r="BH424" s="257">
        <f>IF(N424="sníž. přenesená",J424,0)</f>
        <v>0</v>
      </c>
      <c r="BI424" s="257">
        <f>IF(N424="nulová",J424,0)</f>
        <v>0</v>
      </c>
      <c r="BJ424" s="17" t="s">
        <v>14</v>
      </c>
      <c r="BK424" s="257">
        <f>ROUND(I424*H424,2)</f>
        <v>0</v>
      </c>
      <c r="BL424" s="17" t="s">
        <v>256</v>
      </c>
      <c r="BM424" s="256" t="s">
        <v>3289</v>
      </c>
    </row>
    <row r="425" s="13" customFormat="1">
      <c r="A425" s="13"/>
      <c r="B425" s="262"/>
      <c r="C425" s="263"/>
      <c r="D425" s="258" t="s">
        <v>263</v>
      </c>
      <c r="E425" s="263"/>
      <c r="F425" s="265" t="s">
        <v>2861</v>
      </c>
      <c r="G425" s="263"/>
      <c r="H425" s="266">
        <v>17.661000000000001</v>
      </c>
      <c r="I425" s="267"/>
      <c r="J425" s="263"/>
      <c r="K425" s="263"/>
      <c r="L425" s="268"/>
      <c r="M425" s="269"/>
      <c r="N425" s="270"/>
      <c r="O425" s="270"/>
      <c r="P425" s="270"/>
      <c r="Q425" s="270"/>
      <c r="R425" s="270"/>
      <c r="S425" s="270"/>
      <c r="T425" s="271"/>
      <c r="U425" s="13"/>
      <c r="V425" s="13"/>
      <c r="W425" s="13"/>
      <c r="X425" s="13"/>
      <c r="Y425" s="13"/>
      <c r="Z425" s="13"/>
      <c r="AA425" s="13"/>
      <c r="AB425" s="13"/>
      <c r="AC425" s="13"/>
      <c r="AD425" s="13"/>
      <c r="AE425" s="13"/>
      <c r="AT425" s="272" t="s">
        <v>263</v>
      </c>
      <c r="AU425" s="272" t="s">
        <v>91</v>
      </c>
      <c r="AV425" s="13" t="s">
        <v>91</v>
      </c>
      <c r="AW425" s="13" t="s">
        <v>4</v>
      </c>
      <c r="AX425" s="13" t="s">
        <v>14</v>
      </c>
      <c r="AY425" s="272" t="s">
        <v>250</v>
      </c>
    </row>
    <row r="426" s="2" customFormat="1" ht="21.75" customHeight="1">
      <c r="A426" s="38"/>
      <c r="B426" s="39"/>
      <c r="C426" s="245" t="s">
        <v>461</v>
      </c>
      <c r="D426" s="245" t="s">
        <v>252</v>
      </c>
      <c r="E426" s="246" t="s">
        <v>2862</v>
      </c>
      <c r="F426" s="247" t="s">
        <v>2863</v>
      </c>
      <c r="G426" s="248" t="s">
        <v>179</v>
      </c>
      <c r="H426" s="249">
        <v>16.199999999999999</v>
      </c>
      <c r="I426" s="250"/>
      <c r="J426" s="251">
        <f>ROUND(I426*H426,2)</f>
        <v>0</v>
      </c>
      <c r="K426" s="247" t="s">
        <v>255</v>
      </c>
      <c r="L426" s="44"/>
      <c r="M426" s="252" t="s">
        <v>1</v>
      </c>
      <c r="N426" s="253" t="s">
        <v>47</v>
      </c>
      <c r="O426" s="91"/>
      <c r="P426" s="254">
        <f>O426*H426</f>
        <v>0</v>
      </c>
      <c r="Q426" s="254">
        <v>0</v>
      </c>
      <c r="R426" s="254">
        <f>Q426*H426</f>
        <v>0</v>
      </c>
      <c r="S426" s="254">
        <v>0.014999999999999999</v>
      </c>
      <c r="T426" s="255">
        <f>S426*H426</f>
        <v>0.24299999999999999</v>
      </c>
      <c r="U426" s="38"/>
      <c r="V426" s="38"/>
      <c r="W426" s="38"/>
      <c r="X426" s="38"/>
      <c r="Y426" s="38"/>
      <c r="Z426" s="38"/>
      <c r="AA426" s="38"/>
      <c r="AB426" s="38"/>
      <c r="AC426" s="38"/>
      <c r="AD426" s="38"/>
      <c r="AE426" s="38"/>
      <c r="AR426" s="256" t="s">
        <v>256</v>
      </c>
      <c r="AT426" s="256" t="s">
        <v>252</v>
      </c>
      <c r="AU426" s="256" t="s">
        <v>91</v>
      </c>
      <c r="AY426" s="17" t="s">
        <v>250</v>
      </c>
      <c r="BE426" s="257">
        <f>IF(N426="základní",J426,0)</f>
        <v>0</v>
      </c>
      <c r="BF426" s="257">
        <f>IF(N426="snížená",J426,0)</f>
        <v>0</v>
      </c>
      <c r="BG426" s="257">
        <f>IF(N426="zákl. přenesená",J426,0)</f>
        <v>0</v>
      </c>
      <c r="BH426" s="257">
        <f>IF(N426="sníž. přenesená",J426,0)</f>
        <v>0</v>
      </c>
      <c r="BI426" s="257">
        <f>IF(N426="nulová",J426,0)</f>
        <v>0</v>
      </c>
      <c r="BJ426" s="17" t="s">
        <v>14</v>
      </c>
      <c r="BK426" s="257">
        <f>ROUND(I426*H426,2)</f>
        <v>0</v>
      </c>
      <c r="BL426" s="17" t="s">
        <v>256</v>
      </c>
      <c r="BM426" s="256" t="s">
        <v>3290</v>
      </c>
    </row>
    <row r="427" s="2" customFormat="1">
      <c r="A427" s="38"/>
      <c r="B427" s="39"/>
      <c r="C427" s="40"/>
      <c r="D427" s="258" t="s">
        <v>261</v>
      </c>
      <c r="E427" s="40"/>
      <c r="F427" s="259" t="s">
        <v>2865</v>
      </c>
      <c r="G427" s="40"/>
      <c r="H427" s="40"/>
      <c r="I427" s="156"/>
      <c r="J427" s="40"/>
      <c r="K427" s="40"/>
      <c r="L427" s="44"/>
      <c r="M427" s="260"/>
      <c r="N427" s="261"/>
      <c r="O427" s="91"/>
      <c r="P427" s="91"/>
      <c r="Q427" s="91"/>
      <c r="R427" s="91"/>
      <c r="S427" s="91"/>
      <c r="T427" s="92"/>
      <c r="U427" s="38"/>
      <c r="V427" s="38"/>
      <c r="W427" s="38"/>
      <c r="X427" s="38"/>
      <c r="Y427" s="38"/>
      <c r="Z427" s="38"/>
      <c r="AA427" s="38"/>
      <c r="AB427" s="38"/>
      <c r="AC427" s="38"/>
      <c r="AD427" s="38"/>
      <c r="AE427" s="38"/>
      <c r="AT427" s="17" t="s">
        <v>261</v>
      </c>
      <c r="AU427" s="17" t="s">
        <v>91</v>
      </c>
    </row>
    <row r="428" s="13" customFormat="1">
      <c r="A428" s="13"/>
      <c r="B428" s="262"/>
      <c r="C428" s="263"/>
      <c r="D428" s="258" t="s">
        <v>263</v>
      </c>
      <c r="E428" s="264" t="s">
        <v>1</v>
      </c>
      <c r="F428" s="265" t="s">
        <v>3291</v>
      </c>
      <c r="G428" s="263"/>
      <c r="H428" s="266">
        <v>16.199999999999999</v>
      </c>
      <c r="I428" s="267"/>
      <c r="J428" s="263"/>
      <c r="K428" s="263"/>
      <c r="L428" s="268"/>
      <c r="M428" s="269"/>
      <c r="N428" s="270"/>
      <c r="O428" s="270"/>
      <c r="P428" s="270"/>
      <c r="Q428" s="270"/>
      <c r="R428" s="270"/>
      <c r="S428" s="270"/>
      <c r="T428" s="271"/>
      <c r="U428" s="13"/>
      <c r="V428" s="13"/>
      <c r="W428" s="13"/>
      <c r="X428" s="13"/>
      <c r="Y428" s="13"/>
      <c r="Z428" s="13"/>
      <c r="AA428" s="13"/>
      <c r="AB428" s="13"/>
      <c r="AC428" s="13"/>
      <c r="AD428" s="13"/>
      <c r="AE428" s="13"/>
      <c r="AT428" s="272" t="s">
        <v>263</v>
      </c>
      <c r="AU428" s="272" t="s">
        <v>91</v>
      </c>
      <c r="AV428" s="13" t="s">
        <v>91</v>
      </c>
      <c r="AW428" s="13" t="s">
        <v>36</v>
      </c>
      <c r="AX428" s="13" t="s">
        <v>82</v>
      </c>
      <c r="AY428" s="272" t="s">
        <v>250</v>
      </c>
    </row>
    <row r="429" s="14" customFormat="1">
      <c r="A429" s="14"/>
      <c r="B429" s="273"/>
      <c r="C429" s="274"/>
      <c r="D429" s="258" t="s">
        <v>263</v>
      </c>
      <c r="E429" s="275" t="s">
        <v>1</v>
      </c>
      <c r="F429" s="276" t="s">
        <v>265</v>
      </c>
      <c r="G429" s="274"/>
      <c r="H429" s="277">
        <v>16.199999999999999</v>
      </c>
      <c r="I429" s="278"/>
      <c r="J429" s="274"/>
      <c r="K429" s="274"/>
      <c r="L429" s="279"/>
      <c r="M429" s="280"/>
      <c r="N429" s="281"/>
      <c r="O429" s="281"/>
      <c r="P429" s="281"/>
      <c r="Q429" s="281"/>
      <c r="R429" s="281"/>
      <c r="S429" s="281"/>
      <c r="T429" s="282"/>
      <c r="U429" s="14"/>
      <c r="V429" s="14"/>
      <c r="W429" s="14"/>
      <c r="X429" s="14"/>
      <c r="Y429" s="14"/>
      <c r="Z429" s="14"/>
      <c r="AA429" s="14"/>
      <c r="AB429" s="14"/>
      <c r="AC429" s="14"/>
      <c r="AD429" s="14"/>
      <c r="AE429" s="14"/>
      <c r="AT429" s="283" t="s">
        <v>263</v>
      </c>
      <c r="AU429" s="283" t="s">
        <v>91</v>
      </c>
      <c r="AV429" s="14" t="s">
        <v>256</v>
      </c>
      <c r="AW429" s="14" t="s">
        <v>36</v>
      </c>
      <c r="AX429" s="14" t="s">
        <v>14</v>
      </c>
      <c r="AY429" s="283" t="s">
        <v>250</v>
      </c>
    </row>
    <row r="430" s="2" customFormat="1" ht="33" customHeight="1">
      <c r="A430" s="38"/>
      <c r="B430" s="39"/>
      <c r="C430" s="245" t="s">
        <v>465</v>
      </c>
      <c r="D430" s="245" t="s">
        <v>252</v>
      </c>
      <c r="E430" s="246" t="s">
        <v>2867</v>
      </c>
      <c r="F430" s="247" t="s">
        <v>2868</v>
      </c>
      <c r="G430" s="248" t="s">
        <v>189</v>
      </c>
      <c r="H430" s="249">
        <v>33</v>
      </c>
      <c r="I430" s="250"/>
      <c r="J430" s="251">
        <f>ROUND(I430*H430,2)</f>
        <v>0</v>
      </c>
      <c r="K430" s="247" t="s">
        <v>255</v>
      </c>
      <c r="L430" s="44"/>
      <c r="M430" s="252" t="s">
        <v>1</v>
      </c>
      <c r="N430" s="253" t="s">
        <v>47</v>
      </c>
      <c r="O430" s="91"/>
      <c r="P430" s="254">
        <f>O430*H430</f>
        <v>0</v>
      </c>
      <c r="Q430" s="254">
        <v>0.00010000000000000001</v>
      </c>
      <c r="R430" s="254">
        <f>Q430*H430</f>
        <v>0.0033</v>
      </c>
      <c r="S430" s="254">
        <v>0</v>
      </c>
      <c r="T430" s="255">
        <f>S430*H430</f>
        <v>0</v>
      </c>
      <c r="U430" s="38"/>
      <c r="V430" s="38"/>
      <c r="W430" s="38"/>
      <c r="X430" s="38"/>
      <c r="Y430" s="38"/>
      <c r="Z430" s="38"/>
      <c r="AA430" s="38"/>
      <c r="AB430" s="38"/>
      <c r="AC430" s="38"/>
      <c r="AD430" s="38"/>
      <c r="AE430" s="38"/>
      <c r="AR430" s="256" t="s">
        <v>256</v>
      </c>
      <c r="AT430" s="256" t="s">
        <v>252</v>
      </c>
      <c r="AU430" s="256" t="s">
        <v>91</v>
      </c>
      <c r="AY430" s="17" t="s">
        <v>250</v>
      </c>
      <c r="BE430" s="257">
        <f>IF(N430="základní",J430,0)</f>
        <v>0</v>
      </c>
      <c r="BF430" s="257">
        <f>IF(N430="snížená",J430,0)</f>
        <v>0</v>
      </c>
      <c r="BG430" s="257">
        <f>IF(N430="zákl. přenesená",J430,0)</f>
        <v>0</v>
      </c>
      <c r="BH430" s="257">
        <f>IF(N430="sníž. přenesená",J430,0)</f>
        <v>0</v>
      </c>
      <c r="BI430" s="257">
        <f>IF(N430="nulová",J430,0)</f>
        <v>0</v>
      </c>
      <c r="BJ430" s="17" t="s">
        <v>14</v>
      </c>
      <c r="BK430" s="257">
        <f>ROUND(I430*H430,2)</f>
        <v>0</v>
      </c>
      <c r="BL430" s="17" t="s">
        <v>256</v>
      </c>
      <c r="BM430" s="256" t="s">
        <v>3292</v>
      </c>
    </row>
    <row r="431" s="2" customFormat="1">
      <c r="A431" s="38"/>
      <c r="B431" s="39"/>
      <c r="C431" s="40"/>
      <c r="D431" s="258" t="s">
        <v>261</v>
      </c>
      <c r="E431" s="40"/>
      <c r="F431" s="259" t="s">
        <v>2536</v>
      </c>
      <c r="G431" s="40"/>
      <c r="H431" s="40"/>
      <c r="I431" s="156"/>
      <c r="J431" s="40"/>
      <c r="K431" s="40"/>
      <c r="L431" s="44"/>
      <c r="M431" s="260"/>
      <c r="N431" s="261"/>
      <c r="O431" s="91"/>
      <c r="P431" s="91"/>
      <c r="Q431" s="91"/>
      <c r="R431" s="91"/>
      <c r="S431" s="91"/>
      <c r="T431" s="92"/>
      <c r="U431" s="38"/>
      <c r="V431" s="38"/>
      <c r="W431" s="38"/>
      <c r="X431" s="38"/>
      <c r="Y431" s="38"/>
      <c r="Z431" s="38"/>
      <c r="AA431" s="38"/>
      <c r="AB431" s="38"/>
      <c r="AC431" s="38"/>
      <c r="AD431" s="38"/>
      <c r="AE431" s="38"/>
      <c r="AT431" s="17" t="s">
        <v>261</v>
      </c>
      <c r="AU431" s="17" t="s">
        <v>91</v>
      </c>
    </row>
    <row r="432" s="13" customFormat="1">
      <c r="A432" s="13"/>
      <c r="B432" s="262"/>
      <c r="C432" s="263"/>
      <c r="D432" s="258" t="s">
        <v>263</v>
      </c>
      <c r="E432" s="264" t="s">
        <v>1</v>
      </c>
      <c r="F432" s="265" t="s">
        <v>3293</v>
      </c>
      <c r="G432" s="263"/>
      <c r="H432" s="266">
        <v>33</v>
      </c>
      <c r="I432" s="267"/>
      <c r="J432" s="263"/>
      <c r="K432" s="263"/>
      <c r="L432" s="268"/>
      <c r="M432" s="269"/>
      <c r="N432" s="270"/>
      <c r="O432" s="270"/>
      <c r="P432" s="270"/>
      <c r="Q432" s="270"/>
      <c r="R432" s="270"/>
      <c r="S432" s="270"/>
      <c r="T432" s="271"/>
      <c r="U432" s="13"/>
      <c r="V432" s="13"/>
      <c r="W432" s="13"/>
      <c r="X432" s="13"/>
      <c r="Y432" s="13"/>
      <c r="Z432" s="13"/>
      <c r="AA432" s="13"/>
      <c r="AB432" s="13"/>
      <c r="AC432" s="13"/>
      <c r="AD432" s="13"/>
      <c r="AE432" s="13"/>
      <c r="AT432" s="272" t="s">
        <v>263</v>
      </c>
      <c r="AU432" s="272" t="s">
        <v>91</v>
      </c>
      <c r="AV432" s="13" t="s">
        <v>91</v>
      </c>
      <c r="AW432" s="13" t="s">
        <v>36</v>
      </c>
      <c r="AX432" s="13" t="s">
        <v>82</v>
      </c>
      <c r="AY432" s="272" t="s">
        <v>250</v>
      </c>
    </row>
    <row r="433" s="14" customFormat="1">
      <c r="A433" s="14"/>
      <c r="B433" s="273"/>
      <c r="C433" s="274"/>
      <c r="D433" s="258" t="s">
        <v>263</v>
      </c>
      <c r="E433" s="275" t="s">
        <v>1</v>
      </c>
      <c r="F433" s="276" t="s">
        <v>265</v>
      </c>
      <c r="G433" s="274"/>
      <c r="H433" s="277">
        <v>33</v>
      </c>
      <c r="I433" s="278"/>
      <c r="J433" s="274"/>
      <c r="K433" s="274"/>
      <c r="L433" s="279"/>
      <c r="M433" s="280"/>
      <c r="N433" s="281"/>
      <c r="O433" s="281"/>
      <c r="P433" s="281"/>
      <c r="Q433" s="281"/>
      <c r="R433" s="281"/>
      <c r="S433" s="281"/>
      <c r="T433" s="282"/>
      <c r="U433" s="14"/>
      <c r="V433" s="14"/>
      <c r="W433" s="14"/>
      <c r="X433" s="14"/>
      <c r="Y433" s="14"/>
      <c r="Z433" s="14"/>
      <c r="AA433" s="14"/>
      <c r="AB433" s="14"/>
      <c r="AC433" s="14"/>
      <c r="AD433" s="14"/>
      <c r="AE433" s="14"/>
      <c r="AT433" s="283" t="s">
        <v>263</v>
      </c>
      <c r="AU433" s="283" t="s">
        <v>91</v>
      </c>
      <c r="AV433" s="14" t="s">
        <v>256</v>
      </c>
      <c r="AW433" s="14" t="s">
        <v>36</v>
      </c>
      <c r="AX433" s="14" t="s">
        <v>14</v>
      </c>
      <c r="AY433" s="283" t="s">
        <v>250</v>
      </c>
    </row>
    <row r="434" s="2" customFormat="1" ht="16.5" customHeight="1">
      <c r="A434" s="38"/>
      <c r="B434" s="39"/>
      <c r="C434" s="294" t="s">
        <v>469</v>
      </c>
      <c r="D434" s="294" t="s">
        <v>643</v>
      </c>
      <c r="E434" s="295" t="s">
        <v>2871</v>
      </c>
      <c r="F434" s="296" t="s">
        <v>2872</v>
      </c>
      <c r="G434" s="297" t="s">
        <v>189</v>
      </c>
      <c r="H434" s="298">
        <v>11</v>
      </c>
      <c r="I434" s="299"/>
      <c r="J434" s="300">
        <f>ROUND(I434*H434,2)</f>
        <v>0</v>
      </c>
      <c r="K434" s="296" t="s">
        <v>1</v>
      </c>
      <c r="L434" s="301"/>
      <c r="M434" s="302" t="s">
        <v>1</v>
      </c>
      <c r="N434" s="303" t="s">
        <v>47</v>
      </c>
      <c r="O434" s="91"/>
      <c r="P434" s="254">
        <f>O434*H434</f>
        <v>0</v>
      </c>
      <c r="Q434" s="254">
        <v>0.00173</v>
      </c>
      <c r="R434" s="254">
        <f>Q434*H434</f>
        <v>0.019029999999999998</v>
      </c>
      <c r="S434" s="254">
        <v>0</v>
      </c>
      <c r="T434" s="255">
        <f>S434*H434</f>
        <v>0</v>
      </c>
      <c r="U434" s="38"/>
      <c r="V434" s="38"/>
      <c r="W434" s="38"/>
      <c r="X434" s="38"/>
      <c r="Y434" s="38"/>
      <c r="Z434" s="38"/>
      <c r="AA434" s="38"/>
      <c r="AB434" s="38"/>
      <c r="AC434" s="38"/>
      <c r="AD434" s="38"/>
      <c r="AE434" s="38"/>
      <c r="AR434" s="256" t="s">
        <v>285</v>
      </c>
      <c r="AT434" s="256" t="s">
        <v>643</v>
      </c>
      <c r="AU434" s="256" t="s">
        <v>91</v>
      </c>
      <c r="AY434" s="17" t="s">
        <v>250</v>
      </c>
      <c r="BE434" s="257">
        <f>IF(N434="základní",J434,0)</f>
        <v>0</v>
      </c>
      <c r="BF434" s="257">
        <f>IF(N434="snížená",J434,0)</f>
        <v>0</v>
      </c>
      <c r="BG434" s="257">
        <f>IF(N434="zákl. přenesená",J434,0)</f>
        <v>0</v>
      </c>
      <c r="BH434" s="257">
        <f>IF(N434="sníž. přenesená",J434,0)</f>
        <v>0</v>
      </c>
      <c r="BI434" s="257">
        <f>IF(N434="nulová",J434,0)</f>
        <v>0</v>
      </c>
      <c r="BJ434" s="17" t="s">
        <v>14</v>
      </c>
      <c r="BK434" s="257">
        <f>ROUND(I434*H434,2)</f>
        <v>0</v>
      </c>
      <c r="BL434" s="17" t="s">
        <v>256</v>
      </c>
      <c r="BM434" s="256" t="s">
        <v>3294</v>
      </c>
    </row>
    <row r="435" s="13" customFormat="1">
      <c r="A435" s="13"/>
      <c r="B435" s="262"/>
      <c r="C435" s="263"/>
      <c r="D435" s="258" t="s">
        <v>263</v>
      </c>
      <c r="E435" s="264" t="s">
        <v>1</v>
      </c>
      <c r="F435" s="265" t="s">
        <v>3295</v>
      </c>
      <c r="G435" s="263"/>
      <c r="H435" s="266">
        <v>11</v>
      </c>
      <c r="I435" s="267"/>
      <c r="J435" s="263"/>
      <c r="K435" s="263"/>
      <c r="L435" s="268"/>
      <c r="M435" s="269"/>
      <c r="N435" s="270"/>
      <c r="O435" s="270"/>
      <c r="P435" s="270"/>
      <c r="Q435" s="270"/>
      <c r="R435" s="270"/>
      <c r="S435" s="270"/>
      <c r="T435" s="271"/>
      <c r="U435" s="13"/>
      <c r="V435" s="13"/>
      <c r="W435" s="13"/>
      <c r="X435" s="13"/>
      <c r="Y435" s="13"/>
      <c r="Z435" s="13"/>
      <c r="AA435" s="13"/>
      <c r="AB435" s="13"/>
      <c r="AC435" s="13"/>
      <c r="AD435" s="13"/>
      <c r="AE435" s="13"/>
      <c r="AT435" s="272" t="s">
        <v>263</v>
      </c>
      <c r="AU435" s="272" t="s">
        <v>91</v>
      </c>
      <c r="AV435" s="13" t="s">
        <v>91</v>
      </c>
      <c r="AW435" s="13" t="s">
        <v>36</v>
      </c>
      <c r="AX435" s="13" t="s">
        <v>82</v>
      </c>
      <c r="AY435" s="272" t="s">
        <v>250</v>
      </c>
    </row>
    <row r="436" s="14" customFormat="1">
      <c r="A436" s="14"/>
      <c r="B436" s="273"/>
      <c r="C436" s="274"/>
      <c r="D436" s="258" t="s">
        <v>263</v>
      </c>
      <c r="E436" s="275" t="s">
        <v>1</v>
      </c>
      <c r="F436" s="276" t="s">
        <v>265</v>
      </c>
      <c r="G436" s="274"/>
      <c r="H436" s="277">
        <v>11</v>
      </c>
      <c r="I436" s="278"/>
      <c r="J436" s="274"/>
      <c r="K436" s="274"/>
      <c r="L436" s="279"/>
      <c r="M436" s="280"/>
      <c r="N436" s="281"/>
      <c r="O436" s="281"/>
      <c r="P436" s="281"/>
      <c r="Q436" s="281"/>
      <c r="R436" s="281"/>
      <c r="S436" s="281"/>
      <c r="T436" s="282"/>
      <c r="U436" s="14"/>
      <c r="V436" s="14"/>
      <c r="W436" s="14"/>
      <c r="X436" s="14"/>
      <c r="Y436" s="14"/>
      <c r="Z436" s="14"/>
      <c r="AA436" s="14"/>
      <c r="AB436" s="14"/>
      <c r="AC436" s="14"/>
      <c r="AD436" s="14"/>
      <c r="AE436" s="14"/>
      <c r="AT436" s="283" t="s">
        <v>263</v>
      </c>
      <c r="AU436" s="283" t="s">
        <v>91</v>
      </c>
      <c r="AV436" s="14" t="s">
        <v>256</v>
      </c>
      <c r="AW436" s="14" t="s">
        <v>36</v>
      </c>
      <c r="AX436" s="14" t="s">
        <v>14</v>
      </c>
      <c r="AY436" s="283" t="s">
        <v>250</v>
      </c>
    </row>
    <row r="437" s="2" customFormat="1" ht="16.5" customHeight="1">
      <c r="A437" s="38"/>
      <c r="B437" s="39"/>
      <c r="C437" s="294" t="s">
        <v>473</v>
      </c>
      <c r="D437" s="294" t="s">
        <v>643</v>
      </c>
      <c r="E437" s="295" t="s">
        <v>2875</v>
      </c>
      <c r="F437" s="296" t="s">
        <v>2876</v>
      </c>
      <c r="G437" s="297" t="s">
        <v>189</v>
      </c>
      <c r="H437" s="298">
        <v>22</v>
      </c>
      <c r="I437" s="299"/>
      <c r="J437" s="300">
        <f>ROUND(I437*H437,2)</f>
        <v>0</v>
      </c>
      <c r="K437" s="296" t="s">
        <v>1</v>
      </c>
      <c r="L437" s="301"/>
      <c r="M437" s="302" t="s">
        <v>1</v>
      </c>
      <c r="N437" s="303" t="s">
        <v>47</v>
      </c>
      <c r="O437" s="91"/>
      <c r="P437" s="254">
        <f>O437*H437</f>
        <v>0</v>
      </c>
      <c r="Q437" s="254">
        <v>0.00156</v>
      </c>
      <c r="R437" s="254">
        <f>Q437*H437</f>
        <v>0.034319999999999996</v>
      </c>
      <c r="S437" s="254">
        <v>0</v>
      </c>
      <c r="T437" s="255">
        <f>S437*H437</f>
        <v>0</v>
      </c>
      <c r="U437" s="38"/>
      <c r="V437" s="38"/>
      <c r="W437" s="38"/>
      <c r="X437" s="38"/>
      <c r="Y437" s="38"/>
      <c r="Z437" s="38"/>
      <c r="AA437" s="38"/>
      <c r="AB437" s="38"/>
      <c r="AC437" s="38"/>
      <c r="AD437" s="38"/>
      <c r="AE437" s="38"/>
      <c r="AR437" s="256" t="s">
        <v>285</v>
      </c>
      <c r="AT437" s="256" t="s">
        <v>643</v>
      </c>
      <c r="AU437" s="256" t="s">
        <v>91</v>
      </c>
      <c r="AY437" s="17" t="s">
        <v>250</v>
      </c>
      <c r="BE437" s="257">
        <f>IF(N437="základní",J437,0)</f>
        <v>0</v>
      </c>
      <c r="BF437" s="257">
        <f>IF(N437="snížená",J437,0)</f>
        <v>0</v>
      </c>
      <c r="BG437" s="257">
        <f>IF(N437="zákl. přenesená",J437,0)</f>
        <v>0</v>
      </c>
      <c r="BH437" s="257">
        <f>IF(N437="sníž. přenesená",J437,0)</f>
        <v>0</v>
      </c>
      <c r="BI437" s="257">
        <f>IF(N437="nulová",J437,0)</f>
        <v>0</v>
      </c>
      <c r="BJ437" s="17" t="s">
        <v>14</v>
      </c>
      <c r="BK437" s="257">
        <f>ROUND(I437*H437,2)</f>
        <v>0</v>
      </c>
      <c r="BL437" s="17" t="s">
        <v>256</v>
      </c>
      <c r="BM437" s="256" t="s">
        <v>3296</v>
      </c>
    </row>
    <row r="438" s="13" customFormat="1">
      <c r="A438" s="13"/>
      <c r="B438" s="262"/>
      <c r="C438" s="263"/>
      <c r="D438" s="258" t="s">
        <v>263</v>
      </c>
      <c r="E438" s="264" t="s">
        <v>1</v>
      </c>
      <c r="F438" s="265" t="s">
        <v>3172</v>
      </c>
      <c r="G438" s="263"/>
      <c r="H438" s="266">
        <v>22</v>
      </c>
      <c r="I438" s="267"/>
      <c r="J438" s="263"/>
      <c r="K438" s="263"/>
      <c r="L438" s="268"/>
      <c r="M438" s="269"/>
      <c r="N438" s="270"/>
      <c r="O438" s="270"/>
      <c r="P438" s="270"/>
      <c r="Q438" s="270"/>
      <c r="R438" s="270"/>
      <c r="S438" s="270"/>
      <c r="T438" s="271"/>
      <c r="U438" s="13"/>
      <c r="V438" s="13"/>
      <c r="W438" s="13"/>
      <c r="X438" s="13"/>
      <c r="Y438" s="13"/>
      <c r="Z438" s="13"/>
      <c r="AA438" s="13"/>
      <c r="AB438" s="13"/>
      <c r="AC438" s="13"/>
      <c r="AD438" s="13"/>
      <c r="AE438" s="13"/>
      <c r="AT438" s="272" t="s">
        <v>263</v>
      </c>
      <c r="AU438" s="272" t="s">
        <v>91</v>
      </c>
      <c r="AV438" s="13" t="s">
        <v>91</v>
      </c>
      <c r="AW438" s="13" t="s">
        <v>36</v>
      </c>
      <c r="AX438" s="13" t="s">
        <v>82</v>
      </c>
      <c r="AY438" s="272" t="s">
        <v>250</v>
      </c>
    </row>
    <row r="439" s="14" customFormat="1">
      <c r="A439" s="14"/>
      <c r="B439" s="273"/>
      <c r="C439" s="274"/>
      <c r="D439" s="258" t="s">
        <v>263</v>
      </c>
      <c r="E439" s="275" t="s">
        <v>1</v>
      </c>
      <c r="F439" s="276" t="s">
        <v>265</v>
      </c>
      <c r="G439" s="274"/>
      <c r="H439" s="277">
        <v>22</v>
      </c>
      <c r="I439" s="278"/>
      <c r="J439" s="274"/>
      <c r="K439" s="274"/>
      <c r="L439" s="279"/>
      <c r="M439" s="280"/>
      <c r="N439" s="281"/>
      <c r="O439" s="281"/>
      <c r="P439" s="281"/>
      <c r="Q439" s="281"/>
      <c r="R439" s="281"/>
      <c r="S439" s="281"/>
      <c r="T439" s="282"/>
      <c r="U439" s="14"/>
      <c r="V439" s="14"/>
      <c r="W439" s="14"/>
      <c r="X439" s="14"/>
      <c r="Y439" s="14"/>
      <c r="Z439" s="14"/>
      <c r="AA439" s="14"/>
      <c r="AB439" s="14"/>
      <c r="AC439" s="14"/>
      <c r="AD439" s="14"/>
      <c r="AE439" s="14"/>
      <c r="AT439" s="283" t="s">
        <v>263</v>
      </c>
      <c r="AU439" s="283" t="s">
        <v>91</v>
      </c>
      <c r="AV439" s="14" t="s">
        <v>256</v>
      </c>
      <c r="AW439" s="14" t="s">
        <v>36</v>
      </c>
      <c r="AX439" s="14" t="s">
        <v>14</v>
      </c>
      <c r="AY439" s="283" t="s">
        <v>250</v>
      </c>
    </row>
    <row r="440" s="2" customFormat="1" ht="33" customHeight="1">
      <c r="A440" s="38"/>
      <c r="B440" s="39"/>
      <c r="C440" s="245" t="s">
        <v>477</v>
      </c>
      <c r="D440" s="245" t="s">
        <v>252</v>
      </c>
      <c r="E440" s="246" t="s">
        <v>2878</v>
      </c>
      <c r="F440" s="247" t="s">
        <v>2879</v>
      </c>
      <c r="G440" s="248" t="s">
        <v>189</v>
      </c>
      <c r="H440" s="249">
        <v>11</v>
      </c>
      <c r="I440" s="250"/>
      <c r="J440" s="251">
        <f>ROUND(I440*H440,2)</f>
        <v>0</v>
      </c>
      <c r="K440" s="247" t="s">
        <v>255</v>
      </c>
      <c r="L440" s="44"/>
      <c r="M440" s="252" t="s">
        <v>1</v>
      </c>
      <c r="N440" s="253" t="s">
        <v>47</v>
      </c>
      <c r="O440" s="91"/>
      <c r="P440" s="254">
        <f>O440*H440</f>
        <v>0</v>
      </c>
      <c r="Q440" s="254">
        <v>1.0000000000000001E-05</v>
      </c>
      <c r="R440" s="254">
        <f>Q440*H440</f>
        <v>0.00011</v>
      </c>
      <c r="S440" s="254">
        <v>0</v>
      </c>
      <c r="T440" s="255">
        <f>S440*H440</f>
        <v>0</v>
      </c>
      <c r="U440" s="38"/>
      <c r="V440" s="38"/>
      <c r="W440" s="38"/>
      <c r="X440" s="38"/>
      <c r="Y440" s="38"/>
      <c r="Z440" s="38"/>
      <c r="AA440" s="38"/>
      <c r="AB440" s="38"/>
      <c r="AC440" s="38"/>
      <c r="AD440" s="38"/>
      <c r="AE440" s="38"/>
      <c r="AR440" s="256" t="s">
        <v>256</v>
      </c>
      <c r="AT440" s="256" t="s">
        <v>252</v>
      </c>
      <c r="AU440" s="256" t="s">
        <v>91</v>
      </c>
      <c r="AY440" s="17" t="s">
        <v>250</v>
      </c>
      <c r="BE440" s="257">
        <f>IF(N440="základní",J440,0)</f>
        <v>0</v>
      </c>
      <c r="BF440" s="257">
        <f>IF(N440="snížená",J440,0)</f>
        <v>0</v>
      </c>
      <c r="BG440" s="257">
        <f>IF(N440="zákl. přenesená",J440,0)</f>
        <v>0</v>
      </c>
      <c r="BH440" s="257">
        <f>IF(N440="sníž. přenesená",J440,0)</f>
        <v>0</v>
      </c>
      <c r="BI440" s="257">
        <f>IF(N440="nulová",J440,0)</f>
        <v>0</v>
      </c>
      <c r="BJ440" s="17" t="s">
        <v>14</v>
      </c>
      <c r="BK440" s="257">
        <f>ROUND(I440*H440,2)</f>
        <v>0</v>
      </c>
      <c r="BL440" s="17" t="s">
        <v>256</v>
      </c>
      <c r="BM440" s="256" t="s">
        <v>3297</v>
      </c>
    </row>
    <row r="441" s="2" customFormat="1">
      <c r="A441" s="38"/>
      <c r="B441" s="39"/>
      <c r="C441" s="40"/>
      <c r="D441" s="258" t="s">
        <v>261</v>
      </c>
      <c r="E441" s="40"/>
      <c r="F441" s="259" t="s">
        <v>2881</v>
      </c>
      <c r="G441" s="40"/>
      <c r="H441" s="40"/>
      <c r="I441" s="156"/>
      <c r="J441" s="40"/>
      <c r="K441" s="40"/>
      <c r="L441" s="44"/>
      <c r="M441" s="260"/>
      <c r="N441" s="261"/>
      <c r="O441" s="91"/>
      <c r="P441" s="91"/>
      <c r="Q441" s="91"/>
      <c r="R441" s="91"/>
      <c r="S441" s="91"/>
      <c r="T441" s="92"/>
      <c r="U441" s="38"/>
      <c r="V441" s="38"/>
      <c r="W441" s="38"/>
      <c r="X441" s="38"/>
      <c r="Y441" s="38"/>
      <c r="Z441" s="38"/>
      <c r="AA441" s="38"/>
      <c r="AB441" s="38"/>
      <c r="AC441" s="38"/>
      <c r="AD441" s="38"/>
      <c r="AE441" s="38"/>
      <c r="AT441" s="17" t="s">
        <v>261</v>
      </c>
      <c r="AU441" s="17" t="s">
        <v>91</v>
      </c>
    </row>
    <row r="442" s="2" customFormat="1" ht="21.75" customHeight="1">
      <c r="A442" s="38"/>
      <c r="B442" s="39"/>
      <c r="C442" s="294" t="s">
        <v>481</v>
      </c>
      <c r="D442" s="294" t="s">
        <v>643</v>
      </c>
      <c r="E442" s="295" t="s">
        <v>2882</v>
      </c>
      <c r="F442" s="296" t="s">
        <v>2883</v>
      </c>
      <c r="G442" s="297" t="s">
        <v>189</v>
      </c>
      <c r="H442" s="298">
        <v>11</v>
      </c>
      <c r="I442" s="299"/>
      <c r="J442" s="300">
        <f>ROUND(I442*H442,2)</f>
        <v>0</v>
      </c>
      <c r="K442" s="296" t="s">
        <v>1</v>
      </c>
      <c r="L442" s="301"/>
      <c r="M442" s="302" t="s">
        <v>1</v>
      </c>
      <c r="N442" s="303" t="s">
        <v>47</v>
      </c>
      <c r="O442" s="91"/>
      <c r="P442" s="254">
        <f>O442*H442</f>
        <v>0</v>
      </c>
      <c r="Q442" s="254">
        <v>0.0011999999999999999</v>
      </c>
      <c r="R442" s="254">
        <f>Q442*H442</f>
        <v>0.013199999999999998</v>
      </c>
      <c r="S442" s="254">
        <v>0</v>
      </c>
      <c r="T442" s="255">
        <f>S442*H442</f>
        <v>0</v>
      </c>
      <c r="U442" s="38"/>
      <c r="V442" s="38"/>
      <c r="W442" s="38"/>
      <c r="X442" s="38"/>
      <c r="Y442" s="38"/>
      <c r="Z442" s="38"/>
      <c r="AA442" s="38"/>
      <c r="AB442" s="38"/>
      <c r="AC442" s="38"/>
      <c r="AD442" s="38"/>
      <c r="AE442" s="38"/>
      <c r="AR442" s="256" t="s">
        <v>285</v>
      </c>
      <c r="AT442" s="256" t="s">
        <v>643</v>
      </c>
      <c r="AU442" s="256" t="s">
        <v>91</v>
      </c>
      <c r="AY442" s="17" t="s">
        <v>250</v>
      </c>
      <c r="BE442" s="257">
        <f>IF(N442="základní",J442,0)</f>
        <v>0</v>
      </c>
      <c r="BF442" s="257">
        <f>IF(N442="snížená",J442,0)</f>
        <v>0</v>
      </c>
      <c r="BG442" s="257">
        <f>IF(N442="zákl. přenesená",J442,0)</f>
        <v>0</v>
      </c>
      <c r="BH442" s="257">
        <f>IF(N442="sníž. přenesená",J442,0)</f>
        <v>0</v>
      </c>
      <c r="BI442" s="257">
        <f>IF(N442="nulová",J442,0)</f>
        <v>0</v>
      </c>
      <c r="BJ442" s="17" t="s">
        <v>14</v>
      </c>
      <c r="BK442" s="257">
        <f>ROUND(I442*H442,2)</f>
        <v>0</v>
      </c>
      <c r="BL442" s="17" t="s">
        <v>256</v>
      </c>
      <c r="BM442" s="256" t="s">
        <v>3298</v>
      </c>
    </row>
    <row r="443" s="2" customFormat="1" ht="33" customHeight="1">
      <c r="A443" s="38"/>
      <c r="B443" s="39"/>
      <c r="C443" s="245" t="s">
        <v>485</v>
      </c>
      <c r="D443" s="245" t="s">
        <v>252</v>
      </c>
      <c r="E443" s="246" t="s">
        <v>2885</v>
      </c>
      <c r="F443" s="247" t="s">
        <v>2886</v>
      </c>
      <c r="G443" s="248" t="s">
        <v>189</v>
      </c>
      <c r="H443" s="249">
        <v>5</v>
      </c>
      <c r="I443" s="250"/>
      <c r="J443" s="251">
        <f>ROUND(I443*H443,2)</f>
        <v>0</v>
      </c>
      <c r="K443" s="247" t="s">
        <v>255</v>
      </c>
      <c r="L443" s="44"/>
      <c r="M443" s="252" t="s">
        <v>1</v>
      </c>
      <c r="N443" s="253" t="s">
        <v>47</v>
      </c>
      <c r="O443" s="91"/>
      <c r="P443" s="254">
        <f>O443*H443</f>
        <v>0</v>
      </c>
      <c r="Q443" s="254">
        <v>0.00010000000000000001</v>
      </c>
      <c r="R443" s="254">
        <f>Q443*H443</f>
        <v>0.00050000000000000001</v>
      </c>
      <c r="S443" s="254">
        <v>0</v>
      </c>
      <c r="T443" s="255">
        <f>S443*H443</f>
        <v>0</v>
      </c>
      <c r="U443" s="38"/>
      <c r="V443" s="38"/>
      <c r="W443" s="38"/>
      <c r="X443" s="38"/>
      <c r="Y443" s="38"/>
      <c r="Z443" s="38"/>
      <c r="AA443" s="38"/>
      <c r="AB443" s="38"/>
      <c r="AC443" s="38"/>
      <c r="AD443" s="38"/>
      <c r="AE443" s="38"/>
      <c r="AR443" s="256" t="s">
        <v>256</v>
      </c>
      <c r="AT443" s="256" t="s">
        <v>252</v>
      </c>
      <c r="AU443" s="256" t="s">
        <v>91</v>
      </c>
      <c r="AY443" s="17" t="s">
        <v>250</v>
      </c>
      <c r="BE443" s="257">
        <f>IF(N443="základní",J443,0)</f>
        <v>0</v>
      </c>
      <c r="BF443" s="257">
        <f>IF(N443="snížená",J443,0)</f>
        <v>0</v>
      </c>
      <c r="BG443" s="257">
        <f>IF(N443="zákl. přenesená",J443,0)</f>
        <v>0</v>
      </c>
      <c r="BH443" s="257">
        <f>IF(N443="sníž. přenesená",J443,0)</f>
        <v>0</v>
      </c>
      <c r="BI443" s="257">
        <f>IF(N443="nulová",J443,0)</f>
        <v>0</v>
      </c>
      <c r="BJ443" s="17" t="s">
        <v>14</v>
      </c>
      <c r="BK443" s="257">
        <f>ROUND(I443*H443,2)</f>
        <v>0</v>
      </c>
      <c r="BL443" s="17" t="s">
        <v>256</v>
      </c>
      <c r="BM443" s="256" t="s">
        <v>3299</v>
      </c>
    </row>
    <row r="444" s="2" customFormat="1">
      <c r="A444" s="38"/>
      <c r="B444" s="39"/>
      <c r="C444" s="40"/>
      <c r="D444" s="258" t="s">
        <v>261</v>
      </c>
      <c r="E444" s="40"/>
      <c r="F444" s="259" t="s">
        <v>2536</v>
      </c>
      <c r="G444" s="40"/>
      <c r="H444" s="40"/>
      <c r="I444" s="156"/>
      <c r="J444" s="40"/>
      <c r="K444" s="40"/>
      <c r="L444" s="44"/>
      <c r="M444" s="260"/>
      <c r="N444" s="261"/>
      <c r="O444" s="91"/>
      <c r="P444" s="91"/>
      <c r="Q444" s="91"/>
      <c r="R444" s="91"/>
      <c r="S444" s="91"/>
      <c r="T444" s="92"/>
      <c r="U444" s="38"/>
      <c r="V444" s="38"/>
      <c r="W444" s="38"/>
      <c r="X444" s="38"/>
      <c r="Y444" s="38"/>
      <c r="Z444" s="38"/>
      <c r="AA444" s="38"/>
      <c r="AB444" s="38"/>
      <c r="AC444" s="38"/>
      <c r="AD444" s="38"/>
      <c r="AE444" s="38"/>
      <c r="AT444" s="17" t="s">
        <v>261</v>
      </c>
      <c r="AU444" s="17" t="s">
        <v>91</v>
      </c>
    </row>
    <row r="445" s="13" customFormat="1">
      <c r="A445" s="13"/>
      <c r="B445" s="262"/>
      <c r="C445" s="263"/>
      <c r="D445" s="258" t="s">
        <v>263</v>
      </c>
      <c r="E445" s="264" t="s">
        <v>1</v>
      </c>
      <c r="F445" s="265" t="s">
        <v>3300</v>
      </c>
      <c r="G445" s="263"/>
      <c r="H445" s="266">
        <v>5</v>
      </c>
      <c r="I445" s="267"/>
      <c r="J445" s="263"/>
      <c r="K445" s="263"/>
      <c r="L445" s="268"/>
      <c r="M445" s="269"/>
      <c r="N445" s="270"/>
      <c r="O445" s="270"/>
      <c r="P445" s="270"/>
      <c r="Q445" s="270"/>
      <c r="R445" s="270"/>
      <c r="S445" s="270"/>
      <c r="T445" s="271"/>
      <c r="U445" s="13"/>
      <c r="V445" s="13"/>
      <c r="W445" s="13"/>
      <c r="X445" s="13"/>
      <c r="Y445" s="13"/>
      <c r="Z445" s="13"/>
      <c r="AA445" s="13"/>
      <c r="AB445" s="13"/>
      <c r="AC445" s="13"/>
      <c r="AD445" s="13"/>
      <c r="AE445" s="13"/>
      <c r="AT445" s="272" t="s">
        <v>263</v>
      </c>
      <c r="AU445" s="272" t="s">
        <v>91</v>
      </c>
      <c r="AV445" s="13" t="s">
        <v>91</v>
      </c>
      <c r="AW445" s="13" t="s">
        <v>36</v>
      </c>
      <c r="AX445" s="13" t="s">
        <v>82</v>
      </c>
      <c r="AY445" s="272" t="s">
        <v>250</v>
      </c>
    </row>
    <row r="446" s="14" customFormat="1">
      <c r="A446" s="14"/>
      <c r="B446" s="273"/>
      <c r="C446" s="274"/>
      <c r="D446" s="258" t="s">
        <v>263</v>
      </c>
      <c r="E446" s="275" t="s">
        <v>1</v>
      </c>
      <c r="F446" s="276" t="s">
        <v>265</v>
      </c>
      <c r="G446" s="274"/>
      <c r="H446" s="277">
        <v>5</v>
      </c>
      <c r="I446" s="278"/>
      <c r="J446" s="274"/>
      <c r="K446" s="274"/>
      <c r="L446" s="279"/>
      <c r="M446" s="280"/>
      <c r="N446" s="281"/>
      <c r="O446" s="281"/>
      <c r="P446" s="281"/>
      <c r="Q446" s="281"/>
      <c r="R446" s="281"/>
      <c r="S446" s="281"/>
      <c r="T446" s="282"/>
      <c r="U446" s="14"/>
      <c r="V446" s="14"/>
      <c r="W446" s="14"/>
      <c r="X446" s="14"/>
      <c r="Y446" s="14"/>
      <c r="Z446" s="14"/>
      <c r="AA446" s="14"/>
      <c r="AB446" s="14"/>
      <c r="AC446" s="14"/>
      <c r="AD446" s="14"/>
      <c r="AE446" s="14"/>
      <c r="AT446" s="283" t="s">
        <v>263</v>
      </c>
      <c r="AU446" s="283" t="s">
        <v>91</v>
      </c>
      <c r="AV446" s="14" t="s">
        <v>256</v>
      </c>
      <c r="AW446" s="14" t="s">
        <v>36</v>
      </c>
      <c r="AX446" s="14" t="s">
        <v>14</v>
      </c>
      <c r="AY446" s="283" t="s">
        <v>250</v>
      </c>
    </row>
    <row r="447" s="2" customFormat="1" ht="16.5" customHeight="1">
      <c r="A447" s="38"/>
      <c r="B447" s="39"/>
      <c r="C447" s="294" t="s">
        <v>489</v>
      </c>
      <c r="D447" s="294" t="s">
        <v>643</v>
      </c>
      <c r="E447" s="295" t="s">
        <v>2889</v>
      </c>
      <c r="F447" s="296" t="s">
        <v>2890</v>
      </c>
      <c r="G447" s="297" t="s">
        <v>189</v>
      </c>
      <c r="H447" s="298">
        <v>5</v>
      </c>
      <c r="I447" s="299"/>
      <c r="J447" s="300">
        <f>ROUND(I447*H447,2)</f>
        <v>0</v>
      </c>
      <c r="K447" s="296" t="s">
        <v>1</v>
      </c>
      <c r="L447" s="301"/>
      <c r="M447" s="302" t="s">
        <v>1</v>
      </c>
      <c r="N447" s="303" t="s">
        <v>47</v>
      </c>
      <c r="O447" s="91"/>
      <c r="P447" s="254">
        <f>O447*H447</f>
        <v>0</v>
      </c>
      <c r="Q447" s="254">
        <v>0.011100000000000001</v>
      </c>
      <c r="R447" s="254">
        <f>Q447*H447</f>
        <v>0.055500000000000001</v>
      </c>
      <c r="S447" s="254">
        <v>0</v>
      </c>
      <c r="T447" s="255">
        <f>S447*H447</f>
        <v>0</v>
      </c>
      <c r="U447" s="38"/>
      <c r="V447" s="38"/>
      <c r="W447" s="38"/>
      <c r="X447" s="38"/>
      <c r="Y447" s="38"/>
      <c r="Z447" s="38"/>
      <c r="AA447" s="38"/>
      <c r="AB447" s="38"/>
      <c r="AC447" s="38"/>
      <c r="AD447" s="38"/>
      <c r="AE447" s="38"/>
      <c r="AR447" s="256" t="s">
        <v>285</v>
      </c>
      <c r="AT447" s="256" t="s">
        <v>643</v>
      </c>
      <c r="AU447" s="256" t="s">
        <v>91</v>
      </c>
      <c r="AY447" s="17" t="s">
        <v>250</v>
      </c>
      <c r="BE447" s="257">
        <f>IF(N447="základní",J447,0)</f>
        <v>0</v>
      </c>
      <c r="BF447" s="257">
        <f>IF(N447="snížená",J447,0)</f>
        <v>0</v>
      </c>
      <c r="BG447" s="257">
        <f>IF(N447="zákl. přenesená",J447,0)</f>
        <v>0</v>
      </c>
      <c r="BH447" s="257">
        <f>IF(N447="sníž. přenesená",J447,0)</f>
        <v>0</v>
      </c>
      <c r="BI447" s="257">
        <f>IF(N447="nulová",J447,0)</f>
        <v>0</v>
      </c>
      <c r="BJ447" s="17" t="s">
        <v>14</v>
      </c>
      <c r="BK447" s="257">
        <f>ROUND(I447*H447,2)</f>
        <v>0</v>
      </c>
      <c r="BL447" s="17" t="s">
        <v>256</v>
      </c>
      <c r="BM447" s="256" t="s">
        <v>3301</v>
      </c>
    </row>
    <row r="448" s="2" customFormat="1" ht="33" customHeight="1">
      <c r="A448" s="38"/>
      <c r="B448" s="39"/>
      <c r="C448" s="245" t="s">
        <v>493</v>
      </c>
      <c r="D448" s="245" t="s">
        <v>252</v>
      </c>
      <c r="E448" s="246" t="s">
        <v>3302</v>
      </c>
      <c r="F448" s="247" t="s">
        <v>3303</v>
      </c>
      <c r="G448" s="248" t="s">
        <v>189</v>
      </c>
      <c r="H448" s="249">
        <v>6</v>
      </c>
      <c r="I448" s="250"/>
      <c r="J448" s="251">
        <f>ROUND(I448*H448,2)</f>
        <v>0</v>
      </c>
      <c r="K448" s="247" t="s">
        <v>255</v>
      </c>
      <c r="L448" s="44"/>
      <c r="M448" s="252" t="s">
        <v>1</v>
      </c>
      <c r="N448" s="253" t="s">
        <v>47</v>
      </c>
      <c r="O448" s="91"/>
      <c r="P448" s="254">
        <f>O448*H448</f>
        <v>0</v>
      </c>
      <c r="Q448" s="254">
        <v>0.00011</v>
      </c>
      <c r="R448" s="254">
        <f>Q448*H448</f>
        <v>0.00066</v>
      </c>
      <c r="S448" s="254">
        <v>0</v>
      </c>
      <c r="T448" s="255">
        <f>S448*H448</f>
        <v>0</v>
      </c>
      <c r="U448" s="38"/>
      <c r="V448" s="38"/>
      <c r="W448" s="38"/>
      <c r="X448" s="38"/>
      <c r="Y448" s="38"/>
      <c r="Z448" s="38"/>
      <c r="AA448" s="38"/>
      <c r="AB448" s="38"/>
      <c r="AC448" s="38"/>
      <c r="AD448" s="38"/>
      <c r="AE448" s="38"/>
      <c r="AR448" s="256" t="s">
        <v>256</v>
      </c>
      <c r="AT448" s="256" t="s">
        <v>252</v>
      </c>
      <c r="AU448" s="256" t="s">
        <v>91</v>
      </c>
      <c r="AY448" s="17" t="s">
        <v>250</v>
      </c>
      <c r="BE448" s="257">
        <f>IF(N448="základní",J448,0)</f>
        <v>0</v>
      </c>
      <c r="BF448" s="257">
        <f>IF(N448="snížená",J448,0)</f>
        <v>0</v>
      </c>
      <c r="BG448" s="257">
        <f>IF(N448="zákl. přenesená",J448,0)</f>
        <v>0</v>
      </c>
      <c r="BH448" s="257">
        <f>IF(N448="sníž. přenesená",J448,0)</f>
        <v>0</v>
      </c>
      <c r="BI448" s="257">
        <f>IF(N448="nulová",J448,0)</f>
        <v>0</v>
      </c>
      <c r="BJ448" s="17" t="s">
        <v>14</v>
      </c>
      <c r="BK448" s="257">
        <f>ROUND(I448*H448,2)</f>
        <v>0</v>
      </c>
      <c r="BL448" s="17" t="s">
        <v>256</v>
      </c>
      <c r="BM448" s="256" t="s">
        <v>3304</v>
      </c>
    </row>
    <row r="449" s="2" customFormat="1">
      <c r="A449" s="38"/>
      <c r="B449" s="39"/>
      <c r="C449" s="40"/>
      <c r="D449" s="258" t="s">
        <v>261</v>
      </c>
      <c r="E449" s="40"/>
      <c r="F449" s="259" t="s">
        <v>2536</v>
      </c>
      <c r="G449" s="40"/>
      <c r="H449" s="40"/>
      <c r="I449" s="156"/>
      <c r="J449" s="40"/>
      <c r="K449" s="40"/>
      <c r="L449" s="44"/>
      <c r="M449" s="260"/>
      <c r="N449" s="261"/>
      <c r="O449" s="91"/>
      <c r="P449" s="91"/>
      <c r="Q449" s="91"/>
      <c r="R449" s="91"/>
      <c r="S449" s="91"/>
      <c r="T449" s="92"/>
      <c r="U449" s="38"/>
      <c r="V449" s="38"/>
      <c r="W449" s="38"/>
      <c r="X449" s="38"/>
      <c r="Y449" s="38"/>
      <c r="Z449" s="38"/>
      <c r="AA449" s="38"/>
      <c r="AB449" s="38"/>
      <c r="AC449" s="38"/>
      <c r="AD449" s="38"/>
      <c r="AE449" s="38"/>
      <c r="AT449" s="17" t="s">
        <v>261</v>
      </c>
      <c r="AU449" s="17" t="s">
        <v>91</v>
      </c>
    </row>
    <row r="450" s="13" customFormat="1">
      <c r="A450" s="13"/>
      <c r="B450" s="262"/>
      <c r="C450" s="263"/>
      <c r="D450" s="258" t="s">
        <v>263</v>
      </c>
      <c r="E450" s="264" t="s">
        <v>1</v>
      </c>
      <c r="F450" s="265" t="s">
        <v>3305</v>
      </c>
      <c r="G450" s="263"/>
      <c r="H450" s="266">
        <v>6</v>
      </c>
      <c r="I450" s="267"/>
      <c r="J450" s="263"/>
      <c r="K450" s="263"/>
      <c r="L450" s="268"/>
      <c r="M450" s="269"/>
      <c r="N450" s="270"/>
      <c r="O450" s="270"/>
      <c r="P450" s="270"/>
      <c r="Q450" s="270"/>
      <c r="R450" s="270"/>
      <c r="S450" s="270"/>
      <c r="T450" s="271"/>
      <c r="U450" s="13"/>
      <c r="V450" s="13"/>
      <c r="W450" s="13"/>
      <c r="X450" s="13"/>
      <c r="Y450" s="13"/>
      <c r="Z450" s="13"/>
      <c r="AA450" s="13"/>
      <c r="AB450" s="13"/>
      <c r="AC450" s="13"/>
      <c r="AD450" s="13"/>
      <c r="AE450" s="13"/>
      <c r="AT450" s="272" t="s">
        <v>263</v>
      </c>
      <c r="AU450" s="272" t="s">
        <v>91</v>
      </c>
      <c r="AV450" s="13" t="s">
        <v>91</v>
      </c>
      <c r="AW450" s="13" t="s">
        <v>36</v>
      </c>
      <c r="AX450" s="13" t="s">
        <v>82</v>
      </c>
      <c r="AY450" s="272" t="s">
        <v>250</v>
      </c>
    </row>
    <row r="451" s="14" customFormat="1">
      <c r="A451" s="14"/>
      <c r="B451" s="273"/>
      <c r="C451" s="274"/>
      <c r="D451" s="258" t="s">
        <v>263</v>
      </c>
      <c r="E451" s="275" t="s">
        <v>1</v>
      </c>
      <c r="F451" s="276" t="s">
        <v>265</v>
      </c>
      <c r="G451" s="274"/>
      <c r="H451" s="277">
        <v>6</v>
      </c>
      <c r="I451" s="278"/>
      <c r="J451" s="274"/>
      <c r="K451" s="274"/>
      <c r="L451" s="279"/>
      <c r="M451" s="280"/>
      <c r="N451" s="281"/>
      <c r="O451" s="281"/>
      <c r="P451" s="281"/>
      <c r="Q451" s="281"/>
      <c r="R451" s="281"/>
      <c r="S451" s="281"/>
      <c r="T451" s="282"/>
      <c r="U451" s="14"/>
      <c r="V451" s="14"/>
      <c r="W451" s="14"/>
      <c r="X451" s="14"/>
      <c r="Y451" s="14"/>
      <c r="Z451" s="14"/>
      <c r="AA451" s="14"/>
      <c r="AB451" s="14"/>
      <c r="AC451" s="14"/>
      <c r="AD451" s="14"/>
      <c r="AE451" s="14"/>
      <c r="AT451" s="283" t="s">
        <v>263</v>
      </c>
      <c r="AU451" s="283" t="s">
        <v>91</v>
      </c>
      <c r="AV451" s="14" t="s">
        <v>256</v>
      </c>
      <c r="AW451" s="14" t="s">
        <v>36</v>
      </c>
      <c r="AX451" s="14" t="s">
        <v>14</v>
      </c>
      <c r="AY451" s="283" t="s">
        <v>250</v>
      </c>
    </row>
    <row r="452" s="2" customFormat="1" ht="16.5" customHeight="1">
      <c r="A452" s="38"/>
      <c r="B452" s="39"/>
      <c r="C452" s="294" t="s">
        <v>497</v>
      </c>
      <c r="D452" s="294" t="s">
        <v>643</v>
      </c>
      <c r="E452" s="295" t="s">
        <v>3306</v>
      </c>
      <c r="F452" s="296" t="s">
        <v>3307</v>
      </c>
      <c r="G452" s="297" t="s">
        <v>189</v>
      </c>
      <c r="H452" s="298">
        <v>6</v>
      </c>
      <c r="I452" s="299"/>
      <c r="J452" s="300">
        <f>ROUND(I452*H452,2)</f>
        <v>0</v>
      </c>
      <c r="K452" s="296" t="s">
        <v>255</v>
      </c>
      <c r="L452" s="301"/>
      <c r="M452" s="302" t="s">
        <v>1</v>
      </c>
      <c r="N452" s="303" t="s">
        <v>47</v>
      </c>
      <c r="O452" s="91"/>
      <c r="P452" s="254">
        <f>O452*H452</f>
        <v>0</v>
      </c>
      <c r="Q452" s="254">
        <v>0.017600000000000001</v>
      </c>
      <c r="R452" s="254">
        <f>Q452*H452</f>
        <v>0.1056</v>
      </c>
      <c r="S452" s="254">
        <v>0</v>
      </c>
      <c r="T452" s="255">
        <f>S452*H452</f>
        <v>0</v>
      </c>
      <c r="U452" s="38"/>
      <c r="V452" s="38"/>
      <c r="W452" s="38"/>
      <c r="X452" s="38"/>
      <c r="Y452" s="38"/>
      <c r="Z452" s="38"/>
      <c r="AA452" s="38"/>
      <c r="AB452" s="38"/>
      <c r="AC452" s="38"/>
      <c r="AD452" s="38"/>
      <c r="AE452" s="38"/>
      <c r="AR452" s="256" t="s">
        <v>285</v>
      </c>
      <c r="AT452" s="256" t="s">
        <v>643</v>
      </c>
      <c r="AU452" s="256" t="s">
        <v>91</v>
      </c>
      <c r="AY452" s="17" t="s">
        <v>250</v>
      </c>
      <c r="BE452" s="257">
        <f>IF(N452="základní",J452,0)</f>
        <v>0</v>
      </c>
      <c r="BF452" s="257">
        <f>IF(N452="snížená",J452,0)</f>
        <v>0</v>
      </c>
      <c r="BG452" s="257">
        <f>IF(N452="zákl. přenesená",J452,0)</f>
        <v>0</v>
      </c>
      <c r="BH452" s="257">
        <f>IF(N452="sníž. přenesená",J452,0)</f>
        <v>0</v>
      </c>
      <c r="BI452" s="257">
        <f>IF(N452="nulová",J452,0)</f>
        <v>0</v>
      </c>
      <c r="BJ452" s="17" t="s">
        <v>14</v>
      </c>
      <c r="BK452" s="257">
        <f>ROUND(I452*H452,2)</f>
        <v>0</v>
      </c>
      <c r="BL452" s="17" t="s">
        <v>256</v>
      </c>
      <c r="BM452" s="256" t="s">
        <v>3308</v>
      </c>
    </row>
    <row r="453" s="2" customFormat="1" ht="21.75" customHeight="1">
      <c r="A453" s="38"/>
      <c r="B453" s="39"/>
      <c r="C453" s="245" t="s">
        <v>501</v>
      </c>
      <c r="D453" s="245" t="s">
        <v>252</v>
      </c>
      <c r="E453" s="246" t="s">
        <v>2906</v>
      </c>
      <c r="F453" s="247" t="s">
        <v>2907</v>
      </c>
      <c r="G453" s="248" t="s">
        <v>208</v>
      </c>
      <c r="H453" s="249">
        <v>3.5750000000000002</v>
      </c>
      <c r="I453" s="250"/>
      <c r="J453" s="251">
        <f>ROUND(I453*H453,2)</f>
        <v>0</v>
      </c>
      <c r="K453" s="247" t="s">
        <v>255</v>
      </c>
      <c r="L453" s="44"/>
      <c r="M453" s="252" t="s">
        <v>1</v>
      </c>
      <c r="N453" s="253" t="s">
        <v>47</v>
      </c>
      <c r="O453" s="91"/>
      <c r="P453" s="254">
        <f>O453*H453</f>
        <v>0</v>
      </c>
      <c r="Q453" s="254">
        <v>0</v>
      </c>
      <c r="R453" s="254">
        <f>Q453*H453</f>
        <v>0</v>
      </c>
      <c r="S453" s="254">
        <v>1.9199999999999999</v>
      </c>
      <c r="T453" s="255">
        <f>S453*H453</f>
        <v>6.8639999999999999</v>
      </c>
      <c r="U453" s="38"/>
      <c r="V453" s="38"/>
      <c r="W453" s="38"/>
      <c r="X453" s="38"/>
      <c r="Y453" s="38"/>
      <c r="Z453" s="38"/>
      <c r="AA453" s="38"/>
      <c r="AB453" s="38"/>
      <c r="AC453" s="38"/>
      <c r="AD453" s="38"/>
      <c r="AE453" s="38"/>
      <c r="AR453" s="256" t="s">
        <v>256</v>
      </c>
      <c r="AT453" s="256" t="s">
        <v>252</v>
      </c>
      <c r="AU453" s="256" t="s">
        <v>91</v>
      </c>
      <c r="AY453" s="17" t="s">
        <v>250</v>
      </c>
      <c r="BE453" s="257">
        <f>IF(N453="základní",J453,0)</f>
        <v>0</v>
      </c>
      <c r="BF453" s="257">
        <f>IF(N453="snížená",J453,0)</f>
        <v>0</v>
      </c>
      <c r="BG453" s="257">
        <f>IF(N453="zákl. přenesená",J453,0)</f>
        <v>0</v>
      </c>
      <c r="BH453" s="257">
        <f>IF(N453="sníž. přenesená",J453,0)</f>
        <v>0</v>
      </c>
      <c r="BI453" s="257">
        <f>IF(N453="nulová",J453,0)</f>
        <v>0</v>
      </c>
      <c r="BJ453" s="17" t="s">
        <v>14</v>
      </c>
      <c r="BK453" s="257">
        <f>ROUND(I453*H453,2)</f>
        <v>0</v>
      </c>
      <c r="BL453" s="17" t="s">
        <v>256</v>
      </c>
      <c r="BM453" s="256" t="s">
        <v>3309</v>
      </c>
    </row>
    <row r="454" s="2" customFormat="1">
      <c r="A454" s="38"/>
      <c r="B454" s="39"/>
      <c r="C454" s="40"/>
      <c r="D454" s="258" t="s">
        <v>261</v>
      </c>
      <c r="E454" s="40"/>
      <c r="F454" s="259" t="s">
        <v>2909</v>
      </c>
      <c r="G454" s="40"/>
      <c r="H454" s="40"/>
      <c r="I454" s="156"/>
      <c r="J454" s="40"/>
      <c r="K454" s="40"/>
      <c r="L454" s="44"/>
      <c r="M454" s="260"/>
      <c r="N454" s="261"/>
      <c r="O454" s="91"/>
      <c r="P454" s="91"/>
      <c r="Q454" s="91"/>
      <c r="R454" s="91"/>
      <c r="S454" s="91"/>
      <c r="T454" s="92"/>
      <c r="U454" s="38"/>
      <c r="V454" s="38"/>
      <c r="W454" s="38"/>
      <c r="X454" s="38"/>
      <c r="Y454" s="38"/>
      <c r="Z454" s="38"/>
      <c r="AA454" s="38"/>
      <c r="AB454" s="38"/>
      <c r="AC454" s="38"/>
      <c r="AD454" s="38"/>
      <c r="AE454" s="38"/>
      <c r="AT454" s="17" t="s">
        <v>261</v>
      </c>
      <c r="AU454" s="17" t="s">
        <v>91</v>
      </c>
    </row>
    <row r="455" s="13" customFormat="1">
      <c r="A455" s="13"/>
      <c r="B455" s="262"/>
      <c r="C455" s="263"/>
      <c r="D455" s="258" t="s">
        <v>263</v>
      </c>
      <c r="E455" s="264" t="s">
        <v>1</v>
      </c>
      <c r="F455" s="265" t="s">
        <v>3310</v>
      </c>
      <c r="G455" s="263"/>
      <c r="H455" s="266">
        <v>3.5750000000000002</v>
      </c>
      <c r="I455" s="267"/>
      <c r="J455" s="263"/>
      <c r="K455" s="263"/>
      <c r="L455" s="268"/>
      <c r="M455" s="269"/>
      <c r="N455" s="270"/>
      <c r="O455" s="270"/>
      <c r="P455" s="270"/>
      <c r="Q455" s="270"/>
      <c r="R455" s="270"/>
      <c r="S455" s="270"/>
      <c r="T455" s="271"/>
      <c r="U455" s="13"/>
      <c r="V455" s="13"/>
      <c r="W455" s="13"/>
      <c r="X455" s="13"/>
      <c r="Y455" s="13"/>
      <c r="Z455" s="13"/>
      <c r="AA455" s="13"/>
      <c r="AB455" s="13"/>
      <c r="AC455" s="13"/>
      <c r="AD455" s="13"/>
      <c r="AE455" s="13"/>
      <c r="AT455" s="272" t="s">
        <v>263</v>
      </c>
      <c r="AU455" s="272" t="s">
        <v>91</v>
      </c>
      <c r="AV455" s="13" t="s">
        <v>91</v>
      </c>
      <c r="AW455" s="13" t="s">
        <v>36</v>
      </c>
      <c r="AX455" s="13" t="s">
        <v>82</v>
      </c>
      <c r="AY455" s="272" t="s">
        <v>250</v>
      </c>
    </row>
    <row r="456" s="14" customFormat="1">
      <c r="A456" s="14"/>
      <c r="B456" s="273"/>
      <c r="C456" s="274"/>
      <c r="D456" s="258" t="s">
        <v>263</v>
      </c>
      <c r="E456" s="275" t="s">
        <v>1</v>
      </c>
      <c r="F456" s="276" t="s">
        <v>265</v>
      </c>
      <c r="G456" s="274"/>
      <c r="H456" s="277">
        <v>3.5750000000000002</v>
      </c>
      <c r="I456" s="278"/>
      <c r="J456" s="274"/>
      <c r="K456" s="274"/>
      <c r="L456" s="279"/>
      <c r="M456" s="280"/>
      <c r="N456" s="281"/>
      <c r="O456" s="281"/>
      <c r="P456" s="281"/>
      <c r="Q456" s="281"/>
      <c r="R456" s="281"/>
      <c r="S456" s="281"/>
      <c r="T456" s="282"/>
      <c r="U456" s="14"/>
      <c r="V456" s="14"/>
      <c r="W456" s="14"/>
      <c r="X456" s="14"/>
      <c r="Y456" s="14"/>
      <c r="Z456" s="14"/>
      <c r="AA456" s="14"/>
      <c r="AB456" s="14"/>
      <c r="AC456" s="14"/>
      <c r="AD456" s="14"/>
      <c r="AE456" s="14"/>
      <c r="AT456" s="283" t="s">
        <v>263</v>
      </c>
      <c r="AU456" s="283" t="s">
        <v>91</v>
      </c>
      <c r="AV456" s="14" t="s">
        <v>256</v>
      </c>
      <c r="AW456" s="14" t="s">
        <v>36</v>
      </c>
      <c r="AX456" s="14" t="s">
        <v>14</v>
      </c>
      <c r="AY456" s="283" t="s">
        <v>250</v>
      </c>
    </row>
    <row r="457" s="2" customFormat="1" ht="21.75" customHeight="1">
      <c r="A457" s="38"/>
      <c r="B457" s="39"/>
      <c r="C457" s="245" t="s">
        <v>505</v>
      </c>
      <c r="D457" s="245" t="s">
        <v>252</v>
      </c>
      <c r="E457" s="246" t="s">
        <v>2911</v>
      </c>
      <c r="F457" s="247" t="s">
        <v>2912</v>
      </c>
      <c r="G457" s="248" t="s">
        <v>2579</v>
      </c>
      <c r="H457" s="249">
        <v>11</v>
      </c>
      <c r="I457" s="250"/>
      <c r="J457" s="251">
        <f>ROUND(I457*H457,2)</f>
        <v>0</v>
      </c>
      <c r="K457" s="247" t="s">
        <v>255</v>
      </c>
      <c r="L457" s="44"/>
      <c r="M457" s="252" t="s">
        <v>1</v>
      </c>
      <c r="N457" s="253" t="s">
        <v>47</v>
      </c>
      <c r="O457" s="91"/>
      <c r="P457" s="254">
        <f>O457*H457</f>
        <v>0</v>
      </c>
      <c r="Q457" s="254">
        <v>0.00018000000000000001</v>
      </c>
      <c r="R457" s="254">
        <f>Q457*H457</f>
        <v>0.00198</v>
      </c>
      <c r="S457" s="254">
        <v>0</v>
      </c>
      <c r="T457" s="255">
        <f>S457*H457</f>
        <v>0</v>
      </c>
      <c r="U457" s="38"/>
      <c r="V457" s="38"/>
      <c r="W457" s="38"/>
      <c r="X457" s="38"/>
      <c r="Y457" s="38"/>
      <c r="Z457" s="38"/>
      <c r="AA457" s="38"/>
      <c r="AB457" s="38"/>
      <c r="AC457" s="38"/>
      <c r="AD457" s="38"/>
      <c r="AE457" s="38"/>
      <c r="AR457" s="256" t="s">
        <v>256</v>
      </c>
      <c r="AT457" s="256" t="s">
        <v>252</v>
      </c>
      <c r="AU457" s="256" t="s">
        <v>91</v>
      </c>
      <c r="AY457" s="17" t="s">
        <v>250</v>
      </c>
      <c r="BE457" s="257">
        <f>IF(N457="základní",J457,0)</f>
        <v>0</v>
      </c>
      <c r="BF457" s="257">
        <f>IF(N457="snížená",J457,0)</f>
        <v>0</v>
      </c>
      <c r="BG457" s="257">
        <f>IF(N457="zákl. přenesená",J457,0)</f>
        <v>0</v>
      </c>
      <c r="BH457" s="257">
        <f>IF(N457="sníž. přenesená",J457,0)</f>
        <v>0</v>
      </c>
      <c r="BI457" s="257">
        <f>IF(N457="nulová",J457,0)</f>
        <v>0</v>
      </c>
      <c r="BJ457" s="17" t="s">
        <v>14</v>
      </c>
      <c r="BK457" s="257">
        <f>ROUND(I457*H457,2)</f>
        <v>0</v>
      </c>
      <c r="BL457" s="17" t="s">
        <v>256</v>
      </c>
      <c r="BM457" s="256" t="s">
        <v>3311</v>
      </c>
    </row>
    <row r="458" s="2" customFormat="1">
      <c r="A458" s="38"/>
      <c r="B458" s="39"/>
      <c r="C458" s="40"/>
      <c r="D458" s="258" t="s">
        <v>261</v>
      </c>
      <c r="E458" s="40"/>
      <c r="F458" s="259" t="s">
        <v>2581</v>
      </c>
      <c r="G458" s="40"/>
      <c r="H458" s="40"/>
      <c r="I458" s="156"/>
      <c r="J458" s="40"/>
      <c r="K458" s="40"/>
      <c r="L458" s="44"/>
      <c r="M458" s="260"/>
      <c r="N458" s="261"/>
      <c r="O458" s="91"/>
      <c r="P458" s="91"/>
      <c r="Q458" s="91"/>
      <c r="R458" s="91"/>
      <c r="S458" s="91"/>
      <c r="T458" s="92"/>
      <c r="U458" s="38"/>
      <c r="V458" s="38"/>
      <c r="W458" s="38"/>
      <c r="X458" s="38"/>
      <c r="Y458" s="38"/>
      <c r="Z458" s="38"/>
      <c r="AA458" s="38"/>
      <c r="AB458" s="38"/>
      <c r="AC458" s="38"/>
      <c r="AD458" s="38"/>
      <c r="AE458" s="38"/>
      <c r="AT458" s="17" t="s">
        <v>261</v>
      </c>
      <c r="AU458" s="17" t="s">
        <v>91</v>
      </c>
    </row>
    <row r="459" s="2" customFormat="1" ht="21.75" customHeight="1">
      <c r="A459" s="38"/>
      <c r="B459" s="39"/>
      <c r="C459" s="245" t="s">
        <v>510</v>
      </c>
      <c r="D459" s="245" t="s">
        <v>252</v>
      </c>
      <c r="E459" s="246" t="s">
        <v>2914</v>
      </c>
      <c r="F459" s="247" t="s">
        <v>2915</v>
      </c>
      <c r="G459" s="248" t="s">
        <v>189</v>
      </c>
      <c r="H459" s="249">
        <v>11</v>
      </c>
      <c r="I459" s="250"/>
      <c r="J459" s="251">
        <f>ROUND(I459*H459,2)</f>
        <v>0</v>
      </c>
      <c r="K459" s="247" t="s">
        <v>255</v>
      </c>
      <c r="L459" s="44"/>
      <c r="M459" s="252" t="s">
        <v>1</v>
      </c>
      <c r="N459" s="253" t="s">
        <v>47</v>
      </c>
      <c r="O459" s="91"/>
      <c r="P459" s="254">
        <f>O459*H459</f>
        <v>0</v>
      </c>
      <c r="Q459" s="254">
        <v>0.14494000000000001</v>
      </c>
      <c r="R459" s="254">
        <f>Q459*H459</f>
        <v>1.5943400000000001</v>
      </c>
      <c r="S459" s="254">
        <v>0</v>
      </c>
      <c r="T459" s="255">
        <f>S459*H459</f>
        <v>0</v>
      </c>
      <c r="U459" s="38"/>
      <c r="V459" s="38"/>
      <c r="W459" s="38"/>
      <c r="X459" s="38"/>
      <c r="Y459" s="38"/>
      <c r="Z459" s="38"/>
      <c r="AA459" s="38"/>
      <c r="AB459" s="38"/>
      <c r="AC459" s="38"/>
      <c r="AD459" s="38"/>
      <c r="AE459" s="38"/>
      <c r="AR459" s="256" t="s">
        <v>256</v>
      </c>
      <c r="AT459" s="256" t="s">
        <v>252</v>
      </c>
      <c r="AU459" s="256" t="s">
        <v>91</v>
      </c>
      <c r="AY459" s="17" t="s">
        <v>250</v>
      </c>
      <c r="BE459" s="257">
        <f>IF(N459="základní",J459,0)</f>
        <v>0</v>
      </c>
      <c r="BF459" s="257">
        <f>IF(N459="snížená",J459,0)</f>
        <v>0</v>
      </c>
      <c r="BG459" s="257">
        <f>IF(N459="zákl. přenesená",J459,0)</f>
        <v>0</v>
      </c>
      <c r="BH459" s="257">
        <f>IF(N459="sníž. přenesená",J459,0)</f>
        <v>0</v>
      </c>
      <c r="BI459" s="257">
        <f>IF(N459="nulová",J459,0)</f>
        <v>0</v>
      </c>
      <c r="BJ459" s="17" t="s">
        <v>14</v>
      </c>
      <c r="BK459" s="257">
        <f>ROUND(I459*H459,2)</f>
        <v>0</v>
      </c>
      <c r="BL459" s="17" t="s">
        <v>256</v>
      </c>
      <c r="BM459" s="256" t="s">
        <v>3312</v>
      </c>
    </row>
    <row r="460" s="2" customFormat="1">
      <c r="A460" s="38"/>
      <c r="B460" s="39"/>
      <c r="C460" s="40"/>
      <c r="D460" s="258" t="s">
        <v>261</v>
      </c>
      <c r="E460" s="40"/>
      <c r="F460" s="259" t="s">
        <v>2917</v>
      </c>
      <c r="G460" s="40"/>
      <c r="H460" s="40"/>
      <c r="I460" s="156"/>
      <c r="J460" s="40"/>
      <c r="K460" s="40"/>
      <c r="L460" s="44"/>
      <c r="M460" s="260"/>
      <c r="N460" s="261"/>
      <c r="O460" s="91"/>
      <c r="P460" s="91"/>
      <c r="Q460" s="91"/>
      <c r="R460" s="91"/>
      <c r="S460" s="91"/>
      <c r="T460" s="92"/>
      <c r="U460" s="38"/>
      <c r="V460" s="38"/>
      <c r="W460" s="38"/>
      <c r="X460" s="38"/>
      <c r="Y460" s="38"/>
      <c r="Z460" s="38"/>
      <c r="AA460" s="38"/>
      <c r="AB460" s="38"/>
      <c r="AC460" s="38"/>
      <c r="AD460" s="38"/>
      <c r="AE460" s="38"/>
      <c r="AT460" s="17" t="s">
        <v>261</v>
      </c>
      <c r="AU460" s="17" t="s">
        <v>91</v>
      </c>
    </row>
    <row r="461" s="2" customFormat="1" ht="16.5" customHeight="1">
      <c r="A461" s="38"/>
      <c r="B461" s="39"/>
      <c r="C461" s="294" t="s">
        <v>515</v>
      </c>
      <c r="D461" s="294" t="s">
        <v>643</v>
      </c>
      <c r="E461" s="295" t="s">
        <v>2918</v>
      </c>
      <c r="F461" s="296" t="s">
        <v>2919</v>
      </c>
      <c r="G461" s="297" t="s">
        <v>189</v>
      </c>
      <c r="H461" s="298">
        <v>11</v>
      </c>
      <c r="I461" s="299"/>
      <c r="J461" s="300">
        <f>ROUND(I461*H461,2)</f>
        <v>0</v>
      </c>
      <c r="K461" s="296" t="s">
        <v>1</v>
      </c>
      <c r="L461" s="301"/>
      <c r="M461" s="302" t="s">
        <v>1</v>
      </c>
      <c r="N461" s="303" t="s">
        <v>47</v>
      </c>
      <c r="O461" s="91"/>
      <c r="P461" s="254">
        <f>O461*H461</f>
        <v>0</v>
      </c>
      <c r="Q461" s="254">
        <v>0.095000000000000001</v>
      </c>
      <c r="R461" s="254">
        <f>Q461*H461</f>
        <v>1.0449999999999999</v>
      </c>
      <c r="S461" s="254">
        <v>0</v>
      </c>
      <c r="T461" s="255">
        <f>S461*H461</f>
        <v>0</v>
      </c>
      <c r="U461" s="38"/>
      <c r="V461" s="38"/>
      <c r="W461" s="38"/>
      <c r="X461" s="38"/>
      <c r="Y461" s="38"/>
      <c r="Z461" s="38"/>
      <c r="AA461" s="38"/>
      <c r="AB461" s="38"/>
      <c r="AC461" s="38"/>
      <c r="AD461" s="38"/>
      <c r="AE461" s="38"/>
      <c r="AR461" s="256" t="s">
        <v>285</v>
      </c>
      <c r="AT461" s="256" t="s">
        <v>643</v>
      </c>
      <c r="AU461" s="256" t="s">
        <v>91</v>
      </c>
      <c r="AY461" s="17" t="s">
        <v>250</v>
      </c>
      <c r="BE461" s="257">
        <f>IF(N461="základní",J461,0)</f>
        <v>0</v>
      </c>
      <c r="BF461" s="257">
        <f>IF(N461="snížená",J461,0)</f>
        <v>0</v>
      </c>
      <c r="BG461" s="257">
        <f>IF(N461="zákl. přenesená",J461,0)</f>
        <v>0</v>
      </c>
      <c r="BH461" s="257">
        <f>IF(N461="sníž. přenesená",J461,0)</f>
        <v>0</v>
      </c>
      <c r="BI461" s="257">
        <f>IF(N461="nulová",J461,0)</f>
        <v>0</v>
      </c>
      <c r="BJ461" s="17" t="s">
        <v>14</v>
      </c>
      <c r="BK461" s="257">
        <f>ROUND(I461*H461,2)</f>
        <v>0</v>
      </c>
      <c r="BL461" s="17" t="s">
        <v>256</v>
      </c>
      <c r="BM461" s="256" t="s">
        <v>3313</v>
      </c>
    </row>
    <row r="462" s="2" customFormat="1" ht="16.5" customHeight="1">
      <c r="A462" s="38"/>
      <c r="B462" s="39"/>
      <c r="C462" s="294" t="s">
        <v>520</v>
      </c>
      <c r="D462" s="294" t="s">
        <v>643</v>
      </c>
      <c r="E462" s="295" t="s">
        <v>2921</v>
      </c>
      <c r="F462" s="296" t="s">
        <v>2922</v>
      </c>
      <c r="G462" s="297" t="s">
        <v>189</v>
      </c>
      <c r="H462" s="298">
        <v>11</v>
      </c>
      <c r="I462" s="299"/>
      <c r="J462" s="300">
        <f>ROUND(I462*H462,2)</f>
        <v>0</v>
      </c>
      <c r="K462" s="296" t="s">
        <v>1</v>
      </c>
      <c r="L462" s="301"/>
      <c r="M462" s="302" t="s">
        <v>1</v>
      </c>
      <c r="N462" s="303" t="s">
        <v>47</v>
      </c>
      <c r="O462" s="91"/>
      <c r="P462" s="254">
        <f>O462*H462</f>
        <v>0</v>
      </c>
      <c r="Q462" s="254">
        <v>0.057000000000000002</v>
      </c>
      <c r="R462" s="254">
        <f>Q462*H462</f>
        <v>0.627</v>
      </c>
      <c r="S462" s="254">
        <v>0</v>
      </c>
      <c r="T462" s="255">
        <f>S462*H462</f>
        <v>0</v>
      </c>
      <c r="U462" s="38"/>
      <c r="V462" s="38"/>
      <c r="W462" s="38"/>
      <c r="X462" s="38"/>
      <c r="Y462" s="38"/>
      <c r="Z462" s="38"/>
      <c r="AA462" s="38"/>
      <c r="AB462" s="38"/>
      <c r="AC462" s="38"/>
      <c r="AD462" s="38"/>
      <c r="AE462" s="38"/>
      <c r="AR462" s="256" t="s">
        <v>285</v>
      </c>
      <c r="AT462" s="256" t="s">
        <v>643</v>
      </c>
      <c r="AU462" s="256" t="s">
        <v>91</v>
      </c>
      <c r="AY462" s="17" t="s">
        <v>250</v>
      </c>
      <c r="BE462" s="257">
        <f>IF(N462="základní",J462,0)</f>
        <v>0</v>
      </c>
      <c r="BF462" s="257">
        <f>IF(N462="snížená",J462,0)</f>
        <v>0</v>
      </c>
      <c r="BG462" s="257">
        <f>IF(N462="zákl. přenesená",J462,0)</f>
        <v>0</v>
      </c>
      <c r="BH462" s="257">
        <f>IF(N462="sníž. přenesená",J462,0)</f>
        <v>0</v>
      </c>
      <c r="BI462" s="257">
        <f>IF(N462="nulová",J462,0)</f>
        <v>0</v>
      </c>
      <c r="BJ462" s="17" t="s">
        <v>14</v>
      </c>
      <c r="BK462" s="257">
        <f>ROUND(I462*H462,2)</f>
        <v>0</v>
      </c>
      <c r="BL462" s="17" t="s">
        <v>256</v>
      </c>
      <c r="BM462" s="256" t="s">
        <v>3314</v>
      </c>
    </row>
    <row r="463" s="2" customFormat="1" ht="16.5" customHeight="1">
      <c r="A463" s="38"/>
      <c r="B463" s="39"/>
      <c r="C463" s="294" t="s">
        <v>525</v>
      </c>
      <c r="D463" s="294" t="s">
        <v>643</v>
      </c>
      <c r="E463" s="295" t="s">
        <v>2924</v>
      </c>
      <c r="F463" s="296" t="s">
        <v>2925</v>
      </c>
      <c r="G463" s="297" t="s">
        <v>189</v>
      </c>
      <c r="H463" s="298">
        <v>11</v>
      </c>
      <c r="I463" s="299"/>
      <c r="J463" s="300">
        <f>ROUND(I463*H463,2)</f>
        <v>0</v>
      </c>
      <c r="K463" s="296" t="s">
        <v>1</v>
      </c>
      <c r="L463" s="301"/>
      <c r="M463" s="302" t="s">
        <v>1</v>
      </c>
      <c r="N463" s="303" t="s">
        <v>47</v>
      </c>
      <c r="O463" s="91"/>
      <c r="P463" s="254">
        <f>O463*H463</f>
        <v>0</v>
      </c>
      <c r="Q463" s="254">
        <v>0.058000000000000003</v>
      </c>
      <c r="R463" s="254">
        <f>Q463*H463</f>
        <v>0.63800000000000001</v>
      </c>
      <c r="S463" s="254">
        <v>0</v>
      </c>
      <c r="T463" s="255">
        <f>S463*H463</f>
        <v>0</v>
      </c>
      <c r="U463" s="38"/>
      <c r="V463" s="38"/>
      <c r="W463" s="38"/>
      <c r="X463" s="38"/>
      <c r="Y463" s="38"/>
      <c r="Z463" s="38"/>
      <c r="AA463" s="38"/>
      <c r="AB463" s="38"/>
      <c r="AC463" s="38"/>
      <c r="AD463" s="38"/>
      <c r="AE463" s="38"/>
      <c r="AR463" s="256" t="s">
        <v>285</v>
      </c>
      <c r="AT463" s="256" t="s">
        <v>643</v>
      </c>
      <c r="AU463" s="256" t="s">
        <v>91</v>
      </c>
      <c r="AY463" s="17" t="s">
        <v>250</v>
      </c>
      <c r="BE463" s="257">
        <f>IF(N463="základní",J463,0)</f>
        <v>0</v>
      </c>
      <c r="BF463" s="257">
        <f>IF(N463="snížená",J463,0)</f>
        <v>0</v>
      </c>
      <c r="BG463" s="257">
        <f>IF(N463="zákl. přenesená",J463,0)</f>
        <v>0</v>
      </c>
      <c r="BH463" s="257">
        <f>IF(N463="sníž. přenesená",J463,0)</f>
        <v>0</v>
      </c>
      <c r="BI463" s="257">
        <f>IF(N463="nulová",J463,0)</f>
        <v>0</v>
      </c>
      <c r="BJ463" s="17" t="s">
        <v>14</v>
      </c>
      <c r="BK463" s="257">
        <f>ROUND(I463*H463,2)</f>
        <v>0</v>
      </c>
      <c r="BL463" s="17" t="s">
        <v>256</v>
      </c>
      <c r="BM463" s="256" t="s">
        <v>3315</v>
      </c>
    </row>
    <row r="464" s="2" customFormat="1" ht="16.5" customHeight="1">
      <c r="A464" s="38"/>
      <c r="B464" s="39"/>
      <c r="C464" s="294" t="s">
        <v>529</v>
      </c>
      <c r="D464" s="294" t="s">
        <v>643</v>
      </c>
      <c r="E464" s="295" t="s">
        <v>2927</v>
      </c>
      <c r="F464" s="296" t="s">
        <v>2928</v>
      </c>
      <c r="G464" s="297" t="s">
        <v>189</v>
      </c>
      <c r="H464" s="298">
        <v>11</v>
      </c>
      <c r="I464" s="299"/>
      <c r="J464" s="300">
        <f>ROUND(I464*H464,2)</f>
        <v>0</v>
      </c>
      <c r="K464" s="296" t="s">
        <v>1</v>
      </c>
      <c r="L464" s="301"/>
      <c r="M464" s="302" t="s">
        <v>1</v>
      </c>
      <c r="N464" s="303" t="s">
        <v>47</v>
      </c>
      <c r="O464" s="91"/>
      <c r="P464" s="254">
        <f>O464*H464</f>
        <v>0</v>
      </c>
      <c r="Q464" s="254">
        <v>0.027</v>
      </c>
      <c r="R464" s="254">
        <f>Q464*H464</f>
        <v>0.29699999999999999</v>
      </c>
      <c r="S464" s="254">
        <v>0</v>
      </c>
      <c r="T464" s="255">
        <f>S464*H464</f>
        <v>0</v>
      </c>
      <c r="U464" s="38"/>
      <c r="V464" s="38"/>
      <c r="W464" s="38"/>
      <c r="X464" s="38"/>
      <c r="Y464" s="38"/>
      <c r="Z464" s="38"/>
      <c r="AA464" s="38"/>
      <c r="AB464" s="38"/>
      <c r="AC464" s="38"/>
      <c r="AD464" s="38"/>
      <c r="AE464" s="38"/>
      <c r="AR464" s="256" t="s">
        <v>285</v>
      </c>
      <c r="AT464" s="256" t="s">
        <v>643</v>
      </c>
      <c r="AU464" s="256" t="s">
        <v>91</v>
      </c>
      <c r="AY464" s="17" t="s">
        <v>250</v>
      </c>
      <c r="BE464" s="257">
        <f>IF(N464="základní",J464,0)</f>
        <v>0</v>
      </c>
      <c r="BF464" s="257">
        <f>IF(N464="snížená",J464,0)</f>
        <v>0</v>
      </c>
      <c r="BG464" s="257">
        <f>IF(N464="zákl. přenesená",J464,0)</f>
        <v>0</v>
      </c>
      <c r="BH464" s="257">
        <f>IF(N464="sníž. přenesená",J464,0)</f>
        <v>0</v>
      </c>
      <c r="BI464" s="257">
        <f>IF(N464="nulová",J464,0)</f>
        <v>0</v>
      </c>
      <c r="BJ464" s="17" t="s">
        <v>14</v>
      </c>
      <c r="BK464" s="257">
        <f>ROUND(I464*H464,2)</f>
        <v>0</v>
      </c>
      <c r="BL464" s="17" t="s">
        <v>256</v>
      </c>
      <c r="BM464" s="256" t="s">
        <v>3316</v>
      </c>
    </row>
    <row r="465" s="2" customFormat="1" ht="21.75" customHeight="1">
      <c r="A465" s="38"/>
      <c r="B465" s="39"/>
      <c r="C465" s="294" t="s">
        <v>534</v>
      </c>
      <c r="D465" s="294" t="s">
        <v>643</v>
      </c>
      <c r="E465" s="295" t="s">
        <v>2930</v>
      </c>
      <c r="F465" s="296" t="s">
        <v>2931</v>
      </c>
      <c r="G465" s="297" t="s">
        <v>189</v>
      </c>
      <c r="H465" s="298">
        <v>11</v>
      </c>
      <c r="I465" s="299"/>
      <c r="J465" s="300">
        <f>ROUND(I465*H465,2)</f>
        <v>0</v>
      </c>
      <c r="K465" s="296" t="s">
        <v>1</v>
      </c>
      <c r="L465" s="301"/>
      <c r="M465" s="302" t="s">
        <v>1</v>
      </c>
      <c r="N465" s="303" t="s">
        <v>47</v>
      </c>
      <c r="O465" s="91"/>
      <c r="P465" s="254">
        <f>O465*H465</f>
        <v>0</v>
      </c>
      <c r="Q465" s="254">
        <v>0.055</v>
      </c>
      <c r="R465" s="254">
        <f>Q465*H465</f>
        <v>0.60499999999999998</v>
      </c>
      <c r="S465" s="254">
        <v>0</v>
      </c>
      <c r="T465" s="255">
        <f>S465*H465</f>
        <v>0</v>
      </c>
      <c r="U465" s="38"/>
      <c r="V465" s="38"/>
      <c r="W465" s="38"/>
      <c r="X465" s="38"/>
      <c r="Y465" s="38"/>
      <c r="Z465" s="38"/>
      <c r="AA465" s="38"/>
      <c r="AB465" s="38"/>
      <c r="AC465" s="38"/>
      <c r="AD465" s="38"/>
      <c r="AE465" s="38"/>
      <c r="AR465" s="256" t="s">
        <v>285</v>
      </c>
      <c r="AT465" s="256" t="s">
        <v>643</v>
      </c>
      <c r="AU465" s="256" t="s">
        <v>91</v>
      </c>
      <c r="AY465" s="17" t="s">
        <v>250</v>
      </c>
      <c r="BE465" s="257">
        <f>IF(N465="základní",J465,0)</f>
        <v>0</v>
      </c>
      <c r="BF465" s="257">
        <f>IF(N465="snížená",J465,0)</f>
        <v>0</v>
      </c>
      <c r="BG465" s="257">
        <f>IF(N465="zákl. přenesená",J465,0)</f>
        <v>0</v>
      </c>
      <c r="BH465" s="257">
        <f>IF(N465="sníž. přenesená",J465,0)</f>
        <v>0</v>
      </c>
      <c r="BI465" s="257">
        <f>IF(N465="nulová",J465,0)</f>
        <v>0</v>
      </c>
      <c r="BJ465" s="17" t="s">
        <v>14</v>
      </c>
      <c r="BK465" s="257">
        <f>ROUND(I465*H465,2)</f>
        <v>0</v>
      </c>
      <c r="BL465" s="17" t="s">
        <v>256</v>
      </c>
      <c r="BM465" s="256" t="s">
        <v>3317</v>
      </c>
    </row>
    <row r="466" s="2" customFormat="1" ht="16.5" customHeight="1">
      <c r="A466" s="38"/>
      <c r="B466" s="39"/>
      <c r="C466" s="294" t="s">
        <v>538</v>
      </c>
      <c r="D466" s="294" t="s">
        <v>643</v>
      </c>
      <c r="E466" s="295" t="s">
        <v>2933</v>
      </c>
      <c r="F466" s="296" t="s">
        <v>2934</v>
      </c>
      <c r="G466" s="297" t="s">
        <v>189</v>
      </c>
      <c r="H466" s="298">
        <v>11</v>
      </c>
      <c r="I466" s="299"/>
      <c r="J466" s="300">
        <f>ROUND(I466*H466,2)</f>
        <v>0</v>
      </c>
      <c r="K466" s="296" t="s">
        <v>1</v>
      </c>
      <c r="L466" s="301"/>
      <c r="M466" s="302" t="s">
        <v>1</v>
      </c>
      <c r="N466" s="303" t="s">
        <v>47</v>
      </c>
      <c r="O466" s="91"/>
      <c r="P466" s="254">
        <f>O466*H466</f>
        <v>0</v>
      </c>
      <c r="Q466" s="254">
        <v>0.114</v>
      </c>
      <c r="R466" s="254">
        <f>Q466*H466</f>
        <v>1.254</v>
      </c>
      <c r="S466" s="254">
        <v>0</v>
      </c>
      <c r="T466" s="255">
        <f>S466*H466</f>
        <v>0</v>
      </c>
      <c r="U466" s="38"/>
      <c r="V466" s="38"/>
      <c r="W466" s="38"/>
      <c r="X466" s="38"/>
      <c r="Y466" s="38"/>
      <c r="Z466" s="38"/>
      <c r="AA466" s="38"/>
      <c r="AB466" s="38"/>
      <c r="AC466" s="38"/>
      <c r="AD466" s="38"/>
      <c r="AE466" s="38"/>
      <c r="AR466" s="256" t="s">
        <v>285</v>
      </c>
      <c r="AT466" s="256" t="s">
        <v>643</v>
      </c>
      <c r="AU466" s="256" t="s">
        <v>91</v>
      </c>
      <c r="AY466" s="17" t="s">
        <v>250</v>
      </c>
      <c r="BE466" s="257">
        <f>IF(N466="základní",J466,0)</f>
        <v>0</v>
      </c>
      <c r="BF466" s="257">
        <f>IF(N466="snížená",J466,0)</f>
        <v>0</v>
      </c>
      <c r="BG466" s="257">
        <f>IF(N466="zákl. přenesená",J466,0)</f>
        <v>0</v>
      </c>
      <c r="BH466" s="257">
        <f>IF(N466="sníž. přenesená",J466,0)</f>
        <v>0</v>
      </c>
      <c r="BI466" s="257">
        <f>IF(N466="nulová",J466,0)</f>
        <v>0</v>
      </c>
      <c r="BJ466" s="17" t="s">
        <v>14</v>
      </c>
      <c r="BK466" s="257">
        <f>ROUND(I466*H466,2)</f>
        <v>0</v>
      </c>
      <c r="BL466" s="17" t="s">
        <v>256</v>
      </c>
      <c r="BM466" s="256" t="s">
        <v>3318</v>
      </c>
    </row>
    <row r="467" s="2" customFormat="1" ht="16.5" customHeight="1">
      <c r="A467" s="38"/>
      <c r="B467" s="39"/>
      <c r="C467" s="294" t="s">
        <v>542</v>
      </c>
      <c r="D467" s="294" t="s">
        <v>643</v>
      </c>
      <c r="E467" s="295" t="s">
        <v>2936</v>
      </c>
      <c r="F467" s="296" t="s">
        <v>2937</v>
      </c>
      <c r="G467" s="297" t="s">
        <v>189</v>
      </c>
      <c r="H467" s="298">
        <v>11</v>
      </c>
      <c r="I467" s="299"/>
      <c r="J467" s="300">
        <f>ROUND(I467*H467,2)</f>
        <v>0</v>
      </c>
      <c r="K467" s="296" t="s">
        <v>1</v>
      </c>
      <c r="L467" s="301"/>
      <c r="M467" s="302" t="s">
        <v>1</v>
      </c>
      <c r="N467" s="303" t="s">
        <v>47</v>
      </c>
      <c r="O467" s="91"/>
      <c r="P467" s="254">
        <f>O467*H467</f>
        <v>0</v>
      </c>
      <c r="Q467" s="254">
        <v>0.0040000000000000001</v>
      </c>
      <c r="R467" s="254">
        <f>Q467*H467</f>
        <v>0.043999999999999997</v>
      </c>
      <c r="S467" s="254">
        <v>0</v>
      </c>
      <c r="T467" s="255">
        <f>S467*H467</f>
        <v>0</v>
      </c>
      <c r="U467" s="38"/>
      <c r="V467" s="38"/>
      <c r="W467" s="38"/>
      <c r="X467" s="38"/>
      <c r="Y467" s="38"/>
      <c r="Z467" s="38"/>
      <c r="AA467" s="38"/>
      <c r="AB467" s="38"/>
      <c r="AC467" s="38"/>
      <c r="AD467" s="38"/>
      <c r="AE467" s="38"/>
      <c r="AR467" s="256" t="s">
        <v>285</v>
      </c>
      <c r="AT467" s="256" t="s">
        <v>643</v>
      </c>
      <c r="AU467" s="256" t="s">
        <v>91</v>
      </c>
      <c r="AY467" s="17" t="s">
        <v>250</v>
      </c>
      <c r="BE467" s="257">
        <f>IF(N467="základní",J467,0)</f>
        <v>0</v>
      </c>
      <c r="BF467" s="257">
        <f>IF(N467="snížená",J467,0)</f>
        <v>0</v>
      </c>
      <c r="BG467" s="257">
        <f>IF(N467="zákl. přenesená",J467,0)</f>
        <v>0</v>
      </c>
      <c r="BH467" s="257">
        <f>IF(N467="sníž. přenesená",J467,0)</f>
        <v>0</v>
      </c>
      <c r="BI467" s="257">
        <f>IF(N467="nulová",J467,0)</f>
        <v>0</v>
      </c>
      <c r="BJ467" s="17" t="s">
        <v>14</v>
      </c>
      <c r="BK467" s="257">
        <f>ROUND(I467*H467,2)</f>
        <v>0</v>
      </c>
      <c r="BL467" s="17" t="s">
        <v>256</v>
      </c>
      <c r="BM467" s="256" t="s">
        <v>3319</v>
      </c>
    </row>
    <row r="468" s="2" customFormat="1" ht="16.5" customHeight="1">
      <c r="A468" s="38"/>
      <c r="B468" s="39"/>
      <c r="C468" s="294" t="s">
        <v>546</v>
      </c>
      <c r="D468" s="294" t="s">
        <v>643</v>
      </c>
      <c r="E468" s="295" t="s">
        <v>2939</v>
      </c>
      <c r="F468" s="296" t="s">
        <v>2940</v>
      </c>
      <c r="G468" s="297" t="s">
        <v>189</v>
      </c>
      <c r="H468" s="298">
        <v>11</v>
      </c>
      <c r="I468" s="299"/>
      <c r="J468" s="300">
        <f>ROUND(I468*H468,2)</f>
        <v>0</v>
      </c>
      <c r="K468" s="296" t="s">
        <v>1</v>
      </c>
      <c r="L468" s="301"/>
      <c r="M468" s="302" t="s">
        <v>1</v>
      </c>
      <c r="N468" s="303" t="s">
        <v>47</v>
      </c>
      <c r="O468" s="91"/>
      <c r="P468" s="254">
        <f>O468*H468</f>
        <v>0</v>
      </c>
      <c r="Q468" s="254">
        <v>0.079000000000000001</v>
      </c>
      <c r="R468" s="254">
        <f>Q468*H468</f>
        <v>0.86899999999999999</v>
      </c>
      <c r="S468" s="254">
        <v>0</v>
      </c>
      <c r="T468" s="255">
        <f>S468*H468</f>
        <v>0</v>
      </c>
      <c r="U468" s="38"/>
      <c r="V468" s="38"/>
      <c r="W468" s="38"/>
      <c r="X468" s="38"/>
      <c r="Y468" s="38"/>
      <c r="Z468" s="38"/>
      <c r="AA468" s="38"/>
      <c r="AB468" s="38"/>
      <c r="AC468" s="38"/>
      <c r="AD468" s="38"/>
      <c r="AE468" s="38"/>
      <c r="AR468" s="256" t="s">
        <v>285</v>
      </c>
      <c r="AT468" s="256" t="s">
        <v>643</v>
      </c>
      <c r="AU468" s="256" t="s">
        <v>91</v>
      </c>
      <c r="AY468" s="17" t="s">
        <v>250</v>
      </c>
      <c r="BE468" s="257">
        <f>IF(N468="základní",J468,0)</f>
        <v>0</v>
      </c>
      <c r="BF468" s="257">
        <f>IF(N468="snížená",J468,0)</f>
        <v>0</v>
      </c>
      <c r="BG468" s="257">
        <f>IF(N468="zákl. přenesená",J468,0)</f>
        <v>0</v>
      </c>
      <c r="BH468" s="257">
        <f>IF(N468="sníž. přenesená",J468,0)</f>
        <v>0</v>
      </c>
      <c r="BI468" s="257">
        <f>IF(N468="nulová",J468,0)</f>
        <v>0</v>
      </c>
      <c r="BJ468" s="17" t="s">
        <v>14</v>
      </c>
      <c r="BK468" s="257">
        <f>ROUND(I468*H468,2)</f>
        <v>0</v>
      </c>
      <c r="BL468" s="17" t="s">
        <v>256</v>
      </c>
      <c r="BM468" s="256" t="s">
        <v>3320</v>
      </c>
    </row>
    <row r="469" s="2" customFormat="1" ht="21.75" customHeight="1">
      <c r="A469" s="38"/>
      <c r="B469" s="39"/>
      <c r="C469" s="245" t="s">
        <v>550</v>
      </c>
      <c r="D469" s="245" t="s">
        <v>252</v>
      </c>
      <c r="E469" s="246" t="s">
        <v>2942</v>
      </c>
      <c r="F469" s="247" t="s">
        <v>2943</v>
      </c>
      <c r="G469" s="248" t="s">
        <v>189</v>
      </c>
      <c r="H469" s="249">
        <v>11</v>
      </c>
      <c r="I469" s="250"/>
      <c r="J469" s="251">
        <f>ROUND(I469*H469,2)</f>
        <v>0</v>
      </c>
      <c r="K469" s="247" t="s">
        <v>255</v>
      </c>
      <c r="L469" s="44"/>
      <c r="M469" s="252" t="s">
        <v>1</v>
      </c>
      <c r="N469" s="253" t="s">
        <v>47</v>
      </c>
      <c r="O469" s="91"/>
      <c r="P469" s="254">
        <f>O469*H469</f>
        <v>0</v>
      </c>
      <c r="Q469" s="254">
        <v>0</v>
      </c>
      <c r="R469" s="254">
        <f>Q469*H469</f>
        <v>0</v>
      </c>
      <c r="S469" s="254">
        <v>0.10000000000000001</v>
      </c>
      <c r="T469" s="255">
        <f>S469*H469</f>
        <v>1.1000000000000001</v>
      </c>
      <c r="U469" s="38"/>
      <c r="V469" s="38"/>
      <c r="W469" s="38"/>
      <c r="X469" s="38"/>
      <c r="Y469" s="38"/>
      <c r="Z469" s="38"/>
      <c r="AA469" s="38"/>
      <c r="AB469" s="38"/>
      <c r="AC469" s="38"/>
      <c r="AD469" s="38"/>
      <c r="AE469" s="38"/>
      <c r="AR469" s="256" t="s">
        <v>256</v>
      </c>
      <c r="AT469" s="256" t="s">
        <v>252</v>
      </c>
      <c r="AU469" s="256" t="s">
        <v>91</v>
      </c>
      <c r="AY469" s="17" t="s">
        <v>250</v>
      </c>
      <c r="BE469" s="257">
        <f>IF(N469="základní",J469,0)</f>
        <v>0</v>
      </c>
      <c r="BF469" s="257">
        <f>IF(N469="snížená",J469,0)</f>
        <v>0</v>
      </c>
      <c r="BG469" s="257">
        <f>IF(N469="zákl. přenesená",J469,0)</f>
        <v>0</v>
      </c>
      <c r="BH469" s="257">
        <f>IF(N469="sníž. přenesená",J469,0)</f>
        <v>0</v>
      </c>
      <c r="BI469" s="257">
        <f>IF(N469="nulová",J469,0)</f>
        <v>0</v>
      </c>
      <c r="BJ469" s="17" t="s">
        <v>14</v>
      </c>
      <c r="BK469" s="257">
        <f>ROUND(I469*H469,2)</f>
        <v>0</v>
      </c>
      <c r="BL469" s="17" t="s">
        <v>256</v>
      </c>
      <c r="BM469" s="256" t="s">
        <v>3321</v>
      </c>
    </row>
    <row r="470" s="13" customFormat="1">
      <c r="A470" s="13"/>
      <c r="B470" s="262"/>
      <c r="C470" s="263"/>
      <c r="D470" s="258" t="s">
        <v>263</v>
      </c>
      <c r="E470" s="264" t="s">
        <v>1</v>
      </c>
      <c r="F470" s="265" t="s">
        <v>3322</v>
      </c>
      <c r="G470" s="263"/>
      <c r="H470" s="266">
        <v>11</v>
      </c>
      <c r="I470" s="267"/>
      <c r="J470" s="263"/>
      <c r="K470" s="263"/>
      <c r="L470" s="268"/>
      <c r="M470" s="269"/>
      <c r="N470" s="270"/>
      <c r="O470" s="270"/>
      <c r="P470" s="270"/>
      <c r="Q470" s="270"/>
      <c r="R470" s="270"/>
      <c r="S470" s="270"/>
      <c r="T470" s="271"/>
      <c r="U470" s="13"/>
      <c r="V470" s="13"/>
      <c r="W470" s="13"/>
      <c r="X470" s="13"/>
      <c r="Y470" s="13"/>
      <c r="Z470" s="13"/>
      <c r="AA470" s="13"/>
      <c r="AB470" s="13"/>
      <c r="AC470" s="13"/>
      <c r="AD470" s="13"/>
      <c r="AE470" s="13"/>
      <c r="AT470" s="272" t="s">
        <v>263</v>
      </c>
      <c r="AU470" s="272" t="s">
        <v>91</v>
      </c>
      <c r="AV470" s="13" t="s">
        <v>91</v>
      </c>
      <c r="AW470" s="13" t="s">
        <v>36</v>
      </c>
      <c r="AX470" s="13" t="s">
        <v>82</v>
      </c>
      <c r="AY470" s="272" t="s">
        <v>250</v>
      </c>
    </row>
    <row r="471" s="14" customFormat="1">
      <c r="A471" s="14"/>
      <c r="B471" s="273"/>
      <c r="C471" s="274"/>
      <c r="D471" s="258" t="s">
        <v>263</v>
      </c>
      <c r="E471" s="275" t="s">
        <v>1</v>
      </c>
      <c r="F471" s="276" t="s">
        <v>265</v>
      </c>
      <c r="G471" s="274"/>
      <c r="H471" s="277">
        <v>11</v>
      </c>
      <c r="I471" s="278"/>
      <c r="J471" s="274"/>
      <c r="K471" s="274"/>
      <c r="L471" s="279"/>
      <c r="M471" s="280"/>
      <c r="N471" s="281"/>
      <c r="O471" s="281"/>
      <c r="P471" s="281"/>
      <c r="Q471" s="281"/>
      <c r="R471" s="281"/>
      <c r="S471" s="281"/>
      <c r="T471" s="282"/>
      <c r="U471" s="14"/>
      <c r="V471" s="14"/>
      <c r="W471" s="14"/>
      <c r="X471" s="14"/>
      <c r="Y471" s="14"/>
      <c r="Z471" s="14"/>
      <c r="AA471" s="14"/>
      <c r="AB471" s="14"/>
      <c r="AC471" s="14"/>
      <c r="AD471" s="14"/>
      <c r="AE471" s="14"/>
      <c r="AT471" s="283" t="s">
        <v>263</v>
      </c>
      <c r="AU471" s="283" t="s">
        <v>91</v>
      </c>
      <c r="AV471" s="14" t="s">
        <v>256</v>
      </c>
      <c r="AW471" s="14" t="s">
        <v>36</v>
      </c>
      <c r="AX471" s="14" t="s">
        <v>14</v>
      </c>
      <c r="AY471" s="283" t="s">
        <v>250</v>
      </c>
    </row>
    <row r="472" s="2" customFormat="1" ht="21.75" customHeight="1">
      <c r="A472" s="38"/>
      <c r="B472" s="39"/>
      <c r="C472" s="245" t="s">
        <v>554</v>
      </c>
      <c r="D472" s="245" t="s">
        <v>252</v>
      </c>
      <c r="E472" s="246" t="s">
        <v>2664</v>
      </c>
      <c r="F472" s="247" t="s">
        <v>2665</v>
      </c>
      <c r="G472" s="248" t="s">
        <v>208</v>
      </c>
      <c r="H472" s="249">
        <v>9.5</v>
      </c>
      <c r="I472" s="250"/>
      <c r="J472" s="251">
        <f>ROUND(I472*H472,2)</f>
        <v>0</v>
      </c>
      <c r="K472" s="247" t="s">
        <v>255</v>
      </c>
      <c r="L472" s="44"/>
      <c r="M472" s="252" t="s">
        <v>1</v>
      </c>
      <c r="N472" s="253" t="s">
        <v>47</v>
      </c>
      <c r="O472" s="91"/>
      <c r="P472" s="254">
        <f>O472*H472</f>
        <v>0</v>
      </c>
      <c r="Q472" s="254">
        <v>0</v>
      </c>
      <c r="R472" s="254">
        <f>Q472*H472</f>
        <v>0</v>
      </c>
      <c r="S472" s="254">
        <v>0</v>
      </c>
      <c r="T472" s="255">
        <f>S472*H472</f>
        <v>0</v>
      </c>
      <c r="U472" s="38"/>
      <c r="V472" s="38"/>
      <c r="W472" s="38"/>
      <c r="X472" s="38"/>
      <c r="Y472" s="38"/>
      <c r="Z472" s="38"/>
      <c r="AA472" s="38"/>
      <c r="AB472" s="38"/>
      <c r="AC472" s="38"/>
      <c r="AD472" s="38"/>
      <c r="AE472" s="38"/>
      <c r="AR472" s="256" t="s">
        <v>256</v>
      </c>
      <c r="AT472" s="256" t="s">
        <v>252</v>
      </c>
      <c r="AU472" s="256" t="s">
        <v>91</v>
      </c>
      <c r="AY472" s="17" t="s">
        <v>250</v>
      </c>
      <c r="BE472" s="257">
        <f>IF(N472="základní",J472,0)</f>
        <v>0</v>
      </c>
      <c r="BF472" s="257">
        <f>IF(N472="snížená",J472,0)</f>
        <v>0</v>
      </c>
      <c r="BG472" s="257">
        <f>IF(N472="zákl. přenesená",J472,0)</f>
        <v>0</v>
      </c>
      <c r="BH472" s="257">
        <f>IF(N472="sníž. přenesená",J472,0)</f>
        <v>0</v>
      </c>
      <c r="BI472" s="257">
        <f>IF(N472="nulová",J472,0)</f>
        <v>0</v>
      </c>
      <c r="BJ472" s="17" t="s">
        <v>14</v>
      </c>
      <c r="BK472" s="257">
        <f>ROUND(I472*H472,2)</f>
        <v>0</v>
      </c>
      <c r="BL472" s="17" t="s">
        <v>256</v>
      </c>
      <c r="BM472" s="256" t="s">
        <v>3323</v>
      </c>
    </row>
    <row r="473" s="2" customFormat="1">
      <c r="A473" s="38"/>
      <c r="B473" s="39"/>
      <c r="C473" s="40"/>
      <c r="D473" s="258" t="s">
        <v>261</v>
      </c>
      <c r="E473" s="40"/>
      <c r="F473" s="259" t="s">
        <v>2667</v>
      </c>
      <c r="G473" s="40"/>
      <c r="H473" s="40"/>
      <c r="I473" s="156"/>
      <c r="J473" s="40"/>
      <c r="K473" s="40"/>
      <c r="L473" s="44"/>
      <c r="M473" s="260"/>
      <c r="N473" s="261"/>
      <c r="O473" s="91"/>
      <c r="P473" s="91"/>
      <c r="Q473" s="91"/>
      <c r="R473" s="91"/>
      <c r="S473" s="91"/>
      <c r="T473" s="92"/>
      <c r="U473" s="38"/>
      <c r="V473" s="38"/>
      <c r="W473" s="38"/>
      <c r="X473" s="38"/>
      <c r="Y473" s="38"/>
      <c r="Z473" s="38"/>
      <c r="AA473" s="38"/>
      <c r="AB473" s="38"/>
      <c r="AC473" s="38"/>
      <c r="AD473" s="38"/>
      <c r="AE473" s="38"/>
      <c r="AT473" s="17" t="s">
        <v>261</v>
      </c>
      <c r="AU473" s="17" t="s">
        <v>91</v>
      </c>
    </row>
    <row r="474" s="15" customFormat="1">
      <c r="A474" s="15"/>
      <c r="B474" s="284"/>
      <c r="C474" s="285"/>
      <c r="D474" s="258" t="s">
        <v>263</v>
      </c>
      <c r="E474" s="286" t="s">
        <v>1</v>
      </c>
      <c r="F474" s="287" t="s">
        <v>2947</v>
      </c>
      <c r="G474" s="285"/>
      <c r="H474" s="286" t="s">
        <v>1</v>
      </c>
      <c r="I474" s="288"/>
      <c r="J474" s="285"/>
      <c r="K474" s="285"/>
      <c r="L474" s="289"/>
      <c r="M474" s="290"/>
      <c r="N474" s="291"/>
      <c r="O474" s="291"/>
      <c r="P474" s="291"/>
      <c r="Q474" s="291"/>
      <c r="R474" s="291"/>
      <c r="S474" s="291"/>
      <c r="T474" s="292"/>
      <c r="U474" s="15"/>
      <c r="V474" s="15"/>
      <c r="W474" s="15"/>
      <c r="X474" s="15"/>
      <c r="Y474" s="15"/>
      <c r="Z474" s="15"/>
      <c r="AA474" s="15"/>
      <c r="AB474" s="15"/>
      <c r="AC474" s="15"/>
      <c r="AD474" s="15"/>
      <c r="AE474" s="15"/>
      <c r="AT474" s="293" t="s">
        <v>263</v>
      </c>
      <c r="AU474" s="293" t="s">
        <v>91</v>
      </c>
      <c r="AV474" s="15" t="s">
        <v>14</v>
      </c>
      <c r="AW474" s="15" t="s">
        <v>36</v>
      </c>
      <c r="AX474" s="15" t="s">
        <v>82</v>
      </c>
      <c r="AY474" s="293" t="s">
        <v>250</v>
      </c>
    </row>
    <row r="475" s="13" customFormat="1">
      <c r="A475" s="13"/>
      <c r="B475" s="262"/>
      <c r="C475" s="263"/>
      <c r="D475" s="258" t="s">
        <v>263</v>
      </c>
      <c r="E475" s="264" t="s">
        <v>1</v>
      </c>
      <c r="F475" s="265" t="s">
        <v>3324</v>
      </c>
      <c r="G475" s="263"/>
      <c r="H475" s="266">
        <v>9.5</v>
      </c>
      <c r="I475" s="267"/>
      <c r="J475" s="263"/>
      <c r="K475" s="263"/>
      <c r="L475" s="268"/>
      <c r="M475" s="269"/>
      <c r="N475" s="270"/>
      <c r="O475" s="270"/>
      <c r="P475" s="270"/>
      <c r="Q475" s="270"/>
      <c r="R475" s="270"/>
      <c r="S475" s="270"/>
      <c r="T475" s="271"/>
      <c r="U475" s="13"/>
      <c r="V475" s="13"/>
      <c r="W475" s="13"/>
      <c r="X475" s="13"/>
      <c r="Y475" s="13"/>
      <c r="Z475" s="13"/>
      <c r="AA475" s="13"/>
      <c r="AB475" s="13"/>
      <c r="AC475" s="13"/>
      <c r="AD475" s="13"/>
      <c r="AE475" s="13"/>
      <c r="AT475" s="272" t="s">
        <v>263</v>
      </c>
      <c r="AU475" s="272" t="s">
        <v>91</v>
      </c>
      <c r="AV475" s="13" t="s">
        <v>91</v>
      </c>
      <c r="AW475" s="13" t="s">
        <v>36</v>
      </c>
      <c r="AX475" s="13" t="s">
        <v>82</v>
      </c>
      <c r="AY475" s="272" t="s">
        <v>250</v>
      </c>
    </row>
    <row r="476" s="14" customFormat="1">
      <c r="A476" s="14"/>
      <c r="B476" s="273"/>
      <c r="C476" s="274"/>
      <c r="D476" s="258" t="s">
        <v>263</v>
      </c>
      <c r="E476" s="275" t="s">
        <v>2087</v>
      </c>
      <c r="F476" s="276" t="s">
        <v>265</v>
      </c>
      <c r="G476" s="274"/>
      <c r="H476" s="277">
        <v>9.5</v>
      </c>
      <c r="I476" s="278"/>
      <c r="J476" s="274"/>
      <c r="K476" s="274"/>
      <c r="L476" s="279"/>
      <c r="M476" s="280"/>
      <c r="N476" s="281"/>
      <c r="O476" s="281"/>
      <c r="P476" s="281"/>
      <c r="Q476" s="281"/>
      <c r="R476" s="281"/>
      <c r="S476" s="281"/>
      <c r="T476" s="282"/>
      <c r="U476" s="14"/>
      <c r="V476" s="14"/>
      <c r="W476" s="14"/>
      <c r="X476" s="14"/>
      <c r="Y476" s="14"/>
      <c r="Z476" s="14"/>
      <c r="AA476" s="14"/>
      <c r="AB476" s="14"/>
      <c r="AC476" s="14"/>
      <c r="AD476" s="14"/>
      <c r="AE476" s="14"/>
      <c r="AT476" s="283" t="s">
        <v>263</v>
      </c>
      <c r="AU476" s="283" t="s">
        <v>91</v>
      </c>
      <c r="AV476" s="14" t="s">
        <v>256</v>
      </c>
      <c r="AW476" s="14" t="s">
        <v>36</v>
      </c>
      <c r="AX476" s="14" t="s">
        <v>14</v>
      </c>
      <c r="AY476" s="283" t="s">
        <v>250</v>
      </c>
    </row>
    <row r="477" s="2" customFormat="1" ht="16.5" customHeight="1">
      <c r="A477" s="38"/>
      <c r="B477" s="39"/>
      <c r="C477" s="245" t="s">
        <v>558</v>
      </c>
      <c r="D477" s="245" t="s">
        <v>252</v>
      </c>
      <c r="E477" s="246" t="s">
        <v>2672</v>
      </c>
      <c r="F477" s="247" t="s">
        <v>2673</v>
      </c>
      <c r="G477" s="248" t="s">
        <v>168</v>
      </c>
      <c r="H477" s="249">
        <v>25.5</v>
      </c>
      <c r="I477" s="250"/>
      <c r="J477" s="251">
        <f>ROUND(I477*H477,2)</f>
        <v>0</v>
      </c>
      <c r="K477" s="247" t="s">
        <v>255</v>
      </c>
      <c r="L477" s="44"/>
      <c r="M477" s="252" t="s">
        <v>1</v>
      </c>
      <c r="N477" s="253" t="s">
        <v>47</v>
      </c>
      <c r="O477" s="91"/>
      <c r="P477" s="254">
        <f>O477*H477</f>
        <v>0</v>
      </c>
      <c r="Q477" s="254">
        <v>0.0040200000000000001</v>
      </c>
      <c r="R477" s="254">
        <f>Q477*H477</f>
        <v>0.10251</v>
      </c>
      <c r="S477" s="254">
        <v>0</v>
      </c>
      <c r="T477" s="255">
        <f>S477*H477</f>
        <v>0</v>
      </c>
      <c r="U477" s="38"/>
      <c r="V477" s="38"/>
      <c r="W477" s="38"/>
      <c r="X477" s="38"/>
      <c r="Y477" s="38"/>
      <c r="Z477" s="38"/>
      <c r="AA477" s="38"/>
      <c r="AB477" s="38"/>
      <c r="AC477" s="38"/>
      <c r="AD477" s="38"/>
      <c r="AE477" s="38"/>
      <c r="AR477" s="256" t="s">
        <v>256</v>
      </c>
      <c r="AT477" s="256" t="s">
        <v>252</v>
      </c>
      <c r="AU477" s="256" t="s">
        <v>91</v>
      </c>
      <c r="AY477" s="17" t="s">
        <v>250</v>
      </c>
      <c r="BE477" s="257">
        <f>IF(N477="základní",J477,0)</f>
        <v>0</v>
      </c>
      <c r="BF477" s="257">
        <f>IF(N477="snížená",J477,0)</f>
        <v>0</v>
      </c>
      <c r="BG477" s="257">
        <f>IF(N477="zákl. přenesená",J477,0)</f>
        <v>0</v>
      </c>
      <c r="BH477" s="257">
        <f>IF(N477="sníž. přenesená",J477,0)</f>
        <v>0</v>
      </c>
      <c r="BI477" s="257">
        <f>IF(N477="nulová",J477,0)</f>
        <v>0</v>
      </c>
      <c r="BJ477" s="17" t="s">
        <v>14</v>
      </c>
      <c r="BK477" s="257">
        <f>ROUND(I477*H477,2)</f>
        <v>0</v>
      </c>
      <c r="BL477" s="17" t="s">
        <v>256</v>
      </c>
      <c r="BM477" s="256" t="s">
        <v>3325</v>
      </c>
    </row>
    <row r="478" s="15" customFormat="1">
      <c r="A478" s="15"/>
      <c r="B478" s="284"/>
      <c r="C478" s="285"/>
      <c r="D478" s="258" t="s">
        <v>263</v>
      </c>
      <c r="E478" s="286" t="s">
        <v>1</v>
      </c>
      <c r="F478" s="287" t="s">
        <v>2947</v>
      </c>
      <c r="G478" s="285"/>
      <c r="H478" s="286" t="s">
        <v>1</v>
      </c>
      <c r="I478" s="288"/>
      <c r="J478" s="285"/>
      <c r="K478" s="285"/>
      <c r="L478" s="289"/>
      <c r="M478" s="290"/>
      <c r="N478" s="291"/>
      <c r="O478" s="291"/>
      <c r="P478" s="291"/>
      <c r="Q478" s="291"/>
      <c r="R478" s="291"/>
      <c r="S478" s="291"/>
      <c r="T478" s="292"/>
      <c r="U478" s="15"/>
      <c r="V478" s="15"/>
      <c r="W478" s="15"/>
      <c r="X478" s="15"/>
      <c r="Y478" s="15"/>
      <c r="Z478" s="15"/>
      <c r="AA478" s="15"/>
      <c r="AB478" s="15"/>
      <c r="AC478" s="15"/>
      <c r="AD478" s="15"/>
      <c r="AE478" s="15"/>
      <c r="AT478" s="293" t="s">
        <v>263</v>
      </c>
      <c r="AU478" s="293" t="s">
        <v>91</v>
      </c>
      <c r="AV478" s="15" t="s">
        <v>14</v>
      </c>
      <c r="AW478" s="15" t="s">
        <v>36</v>
      </c>
      <c r="AX478" s="15" t="s">
        <v>82</v>
      </c>
      <c r="AY478" s="293" t="s">
        <v>250</v>
      </c>
    </row>
    <row r="479" s="13" customFormat="1">
      <c r="A479" s="13"/>
      <c r="B479" s="262"/>
      <c r="C479" s="263"/>
      <c r="D479" s="258" t="s">
        <v>263</v>
      </c>
      <c r="E479" s="264" t="s">
        <v>1</v>
      </c>
      <c r="F479" s="265" t="s">
        <v>3326</v>
      </c>
      <c r="G479" s="263"/>
      <c r="H479" s="266">
        <v>25.5</v>
      </c>
      <c r="I479" s="267"/>
      <c r="J479" s="263"/>
      <c r="K479" s="263"/>
      <c r="L479" s="268"/>
      <c r="M479" s="269"/>
      <c r="N479" s="270"/>
      <c r="O479" s="270"/>
      <c r="P479" s="270"/>
      <c r="Q479" s="270"/>
      <c r="R479" s="270"/>
      <c r="S479" s="270"/>
      <c r="T479" s="271"/>
      <c r="U479" s="13"/>
      <c r="V479" s="13"/>
      <c r="W479" s="13"/>
      <c r="X479" s="13"/>
      <c r="Y479" s="13"/>
      <c r="Z479" s="13"/>
      <c r="AA479" s="13"/>
      <c r="AB479" s="13"/>
      <c r="AC479" s="13"/>
      <c r="AD479" s="13"/>
      <c r="AE479" s="13"/>
      <c r="AT479" s="272" t="s">
        <v>263</v>
      </c>
      <c r="AU479" s="272" t="s">
        <v>91</v>
      </c>
      <c r="AV479" s="13" t="s">
        <v>91</v>
      </c>
      <c r="AW479" s="13" t="s">
        <v>36</v>
      </c>
      <c r="AX479" s="13" t="s">
        <v>82</v>
      </c>
      <c r="AY479" s="272" t="s">
        <v>250</v>
      </c>
    </row>
    <row r="480" s="14" customFormat="1">
      <c r="A480" s="14"/>
      <c r="B480" s="273"/>
      <c r="C480" s="274"/>
      <c r="D480" s="258" t="s">
        <v>263</v>
      </c>
      <c r="E480" s="275" t="s">
        <v>1</v>
      </c>
      <c r="F480" s="276" t="s">
        <v>265</v>
      </c>
      <c r="G480" s="274"/>
      <c r="H480" s="277">
        <v>25.5</v>
      </c>
      <c r="I480" s="278"/>
      <c r="J480" s="274"/>
      <c r="K480" s="274"/>
      <c r="L480" s="279"/>
      <c r="M480" s="280"/>
      <c r="N480" s="281"/>
      <c r="O480" s="281"/>
      <c r="P480" s="281"/>
      <c r="Q480" s="281"/>
      <c r="R480" s="281"/>
      <c r="S480" s="281"/>
      <c r="T480" s="282"/>
      <c r="U480" s="14"/>
      <c r="V480" s="14"/>
      <c r="W480" s="14"/>
      <c r="X480" s="14"/>
      <c r="Y480" s="14"/>
      <c r="Z480" s="14"/>
      <c r="AA480" s="14"/>
      <c r="AB480" s="14"/>
      <c r="AC480" s="14"/>
      <c r="AD480" s="14"/>
      <c r="AE480" s="14"/>
      <c r="AT480" s="283" t="s">
        <v>263</v>
      </c>
      <c r="AU480" s="283" t="s">
        <v>91</v>
      </c>
      <c r="AV480" s="14" t="s">
        <v>256</v>
      </c>
      <c r="AW480" s="14" t="s">
        <v>36</v>
      </c>
      <c r="AX480" s="14" t="s">
        <v>14</v>
      </c>
      <c r="AY480" s="283" t="s">
        <v>250</v>
      </c>
    </row>
    <row r="481" s="2" customFormat="1" ht="16.5" customHeight="1">
      <c r="A481" s="38"/>
      <c r="B481" s="39"/>
      <c r="C481" s="245" t="s">
        <v>562</v>
      </c>
      <c r="D481" s="245" t="s">
        <v>252</v>
      </c>
      <c r="E481" s="246" t="s">
        <v>2682</v>
      </c>
      <c r="F481" s="247" t="s">
        <v>2683</v>
      </c>
      <c r="G481" s="248" t="s">
        <v>179</v>
      </c>
      <c r="H481" s="249">
        <v>17.600000000000001</v>
      </c>
      <c r="I481" s="250"/>
      <c r="J481" s="251">
        <f>ROUND(I481*H481,2)</f>
        <v>0</v>
      </c>
      <c r="K481" s="247" t="s">
        <v>255</v>
      </c>
      <c r="L481" s="44"/>
      <c r="M481" s="252" t="s">
        <v>1</v>
      </c>
      <c r="N481" s="253" t="s">
        <v>47</v>
      </c>
      <c r="O481" s="91"/>
      <c r="P481" s="254">
        <f>O481*H481</f>
        <v>0</v>
      </c>
      <c r="Q481" s="254">
        <v>0.00012999999999999999</v>
      </c>
      <c r="R481" s="254">
        <f>Q481*H481</f>
        <v>0.0022880000000000001</v>
      </c>
      <c r="S481" s="254">
        <v>0</v>
      </c>
      <c r="T481" s="255">
        <f>S481*H481</f>
        <v>0</v>
      </c>
      <c r="U481" s="38"/>
      <c r="V481" s="38"/>
      <c r="W481" s="38"/>
      <c r="X481" s="38"/>
      <c r="Y481" s="38"/>
      <c r="Z481" s="38"/>
      <c r="AA481" s="38"/>
      <c r="AB481" s="38"/>
      <c r="AC481" s="38"/>
      <c r="AD481" s="38"/>
      <c r="AE481" s="38"/>
      <c r="AR481" s="256" t="s">
        <v>256</v>
      </c>
      <c r="AT481" s="256" t="s">
        <v>252</v>
      </c>
      <c r="AU481" s="256" t="s">
        <v>91</v>
      </c>
      <c r="AY481" s="17" t="s">
        <v>250</v>
      </c>
      <c r="BE481" s="257">
        <f>IF(N481="základní",J481,0)</f>
        <v>0</v>
      </c>
      <c r="BF481" s="257">
        <f>IF(N481="snížená",J481,0)</f>
        <v>0</v>
      </c>
      <c r="BG481" s="257">
        <f>IF(N481="zákl. přenesená",J481,0)</f>
        <v>0</v>
      </c>
      <c r="BH481" s="257">
        <f>IF(N481="sníž. přenesená",J481,0)</f>
        <v>0</v>
      </c>
      <c r="BI481" s="257">
        <f>IF(N481="nulová",J481,0)</f>
        <v>0</v>
      </c>
      <c r="BJ481" s="17" t="s">
        <v>14</v>
      </c>
      <c r="BK481" s="257">
        <f>ROUND(I481*H481,2)</f>
        <v>0</v>
      </c>
      <c r="BL481" s="17" t="s">
        <v>256</v>
      </c>
      <c r="BM481" s="256" t="s">
        <v>3327</v>
      </c>
    </row>
    <row r="482" s="13" customFormat="1">
      <c r="A482" s="13"/>
      <c r="B482" s="262"/>
      <c r="C482" s="263"/>
      <c r="D482" s="258" t="s">
        <v>263</v>
      </c>
      <c r="E482" s="264" t="s">
        <v>1</v>
      </c>
      <c r="F482" s="265" t="s">
        <v>2707</v>
      </c>
      <c r="G482" s="263"/>
      <c r="H482" s="266">
        <v>17.600000000000001</v>
      </c>
      <c r="I482" s="267"/>
      <c r="J482" s="263"/>
      <c r="K482" s="263"/>
      <c r="L482" s="268"/>
      <c r="M482" s="269"/>
      <c r="N482" s="270"/>
      <c r="O482" s="270"/>
      <c r="P482" s="270"/>
      <c r="Q482" s="270"/>
      <c r="R482" s="270"/>
      <c r="S482" s="270"/>
      <c r="T482" s="271"/>
      <c r="U482" s="13"/>
      <c r="V482" s="13"/>
      <c r="W482" s="13"/>
      <c r="X482" s="13"/>
      <c r="Y482" s="13"/>
      <c r="Z482" s="13"/>
      <c r="AA482" s="13"/>
      <c r="AB482" s="13"/>
      <c r="AC482" s="13"/>
      <c r="AD482" s="13"/>
      <c r="AE482" s="13"/>
      <c r="AT482" s="272" t="s">
        <v>263</v>
      </c>
      <c r="AU482" s="272" t="s">
        <v>91</v>
      </c>
      <c r="AV482" s="13" t="s">
        <v>91</v>
      </c>
      <c r="AW482" s="13" t="s">
        <v>36</v>
      </c>
      <c r="AX482" s="13" t="s">
        <v>82</v>
      </c>
      <c r="AY482" s="272" t="s">
        <v>250</v>
      </c>
    </row>
    <row r="483" s="14" customFormat="1">
      <c r="A483" s="14"/>
      <c r="B483" s="273"/>
      <c r="C483" s="274"/>
      <c r="D483" s="258" t="s">
        <v>263</v>
      </c>
      <c r="E483" s="275" t="s">
        <v>1</v>
      </c>
      <c r="F483" s="276" t="s">
        <v>265</v>
      </c>
      <c r="G483" s="274"/>
      <c r="H483" s="277">
        <v>17.600000000000001</v>
      </c>
      <c r="I483" s="278"/>
      <c r="J483" s="274"/>
      <c r="K483" s="274"/>
      <c r="L483" s="279"/>
      <c r="M483" s="280"/>
      <c r="N483" s="281"/>
      <c r="O483" s="281"/>
      <c r="P483" s="281"/>
      <c r="Q483" s="281"/>
      <c r="R483" s="281"/>
      <c r="S483" s="281"/>
      <c r="T483" s="282"/>
      <c r="U483" s="14"/>
      <c r="V483" s="14"/>
      <c r="W483" s="14"/>
      <c r="X483" s="14"/>
      <c r="Y483" s="14"/>
      <c r="Z483" s="14"/>
      <c r="AA483" s="14"/>
      <c r="AB483" s="14"/>
      <c r="AC483" s="14"/>
      <c r="AD483" s="14"/>
      <c r="AE483" s="14"/>
      <c r="AT483" s="283" t="s">
        <v>263</v>
      </c>
      <c r="AU483" s="283" t="s">
        <v>91</v>
      </c>
      <c r="AV483" s="14" t="s">
        <v>256</v>
      </c>
      <c r="AW483" s="14" t="s">
        <v>36</v>
      </c>
      <c r="AX483" s="14" t="s">
        <v>14</v>
      </c>
      <c r="AY483" s="283" t="s">
        <v>250</v>
      </c>
    </row>
    <row r="484" s="12" customFormat="1" ht="22.8" customHeight="1">
      <c r="A484" s="12"/>
      <c r="B484" s="229"/>
      <c r="C484" s="230"/>
      <c r="D484" s="231" t="s">
        <v>81</v>
      </c>
      <c r="E484" s="243" t="s">
        <v>1278</v>
      </c>
      <c r="F484" s="243" t="s">
        <v>1279</v>
      </c>
      <c r="G484" s="230"/>
      <c r="H484" s="230"/>
      <c r="I484" s="233"/>
      <c r="J484" s="244">
        <f>BK484</f>
        <v>0</v>
      </c>
      <c r="K484" s="230"/>
      <c r="L484" s="235"/>
      <c r="M484" s="236"/>
      <c r="N484" s="237"/>
      <c r="O484" s="237"/>
      <c r="P484" s="238">
        <f>SUM(P485:P508)</f>
        <v>0</v>
      </c>
      <c r="Q484" s="237"/>
      <c r="R484" s="238">
        <f>SUM(R485:R508)</f>
        <v>0</v>
      </c>
      <c r="S484" s="237"/>
      <c r="T484" s="239">
        <f>SUM(T485:T508)</f>
        <v>0</v>
      </c>
      <c r="U484" s="12"/>
      <c r="V484" s="12"/>
      <c r="W484" s="12"/>
      <c r="X484" s="12"/>
      <c r="Y484" s="12"/>
      <c r="Z484" s="12"/>
      <c r="AA484" s="12"/>
      <c r="AB484" s="12"/>
      <c r="AC484" s="12"/>
      <c r="AD484" s="12"/>
      <c r="AE484" s="12"/>
      <c r="AR484" s="240" t="s">
        <v>14</v>
      </c>
      <c r="AT484" s="241" t="s">
        <v>81</v>
      </c>
      <c r="AU484" s="241" t="s">
        <v>14</v>
      </c>
      <c r="AY484" s="240" t="s">
        <v>250</v>
      </c>
      <c r="BK484" s="242">
        <f>SUM(BK485:BK508)</f>
        <v>0</v>
      </c>
    </row>
    <row r="485" s="2" customFormat="1" ht="33" customHeight="1">
      <c r="A485" s="38"/>
      <c r="B485" s="39"/>
      <c r="C485" s="245" t="s">
        <v>566</v>
      </c>
      <c r="D485" s="245" t="s">
        <v>252</v>
      </c>
      <c r="E485" s="246" t="s">
        <v>1281</v>
      </c>
      <c r="F485" s="247" t="s">
        <v>1282</v>
      </c>
      <c r="G485" s="248" t="s">
        <v>157</v>
      </c>
      <c r="H485" s="249">
        <v>18.699000000000002</v>
      </c>
      <c r="I485" s="250"/>
      <c r="J485" s="251">
        <f>ROUND(I485*H485,2)</f>
        <v>0</v>
      </c>
      <c r="K485" s="247" t="s">
        <v>255</v>
      </c>
      <c r="L485" s="44"/>
      <c r="M485" s="252" t="s">
        <v>1</v>
      </c>
      <c r="N485" s="253" t="s">
        <v>47</v>
      </c>
      <c r="O485" s="91"/>
      <c r="P485" s="254">
        <f>O485*H485</f>
        <v>0</v>
      </c>
      <c r="Q485" s="254">
        <v>0</v>
      </c>
      <c r="R485" s="254">
        <f>Q485*H485</f>
        <v>0</v>
      </c>
      <c r="S485" s="254">
        <v>0</v>
      </c>
      <c r="T485" s="255">
        <f>S485*H485</f>
        <v>0</v>
      </c>
      <c r="U485" s="38"/>
      <c r="V485" s="38"/>
      <c r="W485" s="38"/>
      <c r="X485" s="38"/>
      <c r="Y485" s="38"/>
      <c r="Z485" s="38"/>
      <c r="AA485" s="38"/>
      <c r="AB485" s="38"/>
      <c r="AC485" s="38"/>
      <c r="AD485" s="38"/>
      <c r="AE485" s="38"/>
      <c r="AR485" s="256" t="s">
        <v>256</v>
      </c>
      <c r="AT485" s="256" t="s">
        <v>252</v>
      </c>
      <c r="AU485" s="256" t="s">
        <v>91</v>
      </c>
      <c r="AY485" s="17" t="s">
        <v>250</v>
      </c>
      <c r="BE485" s="257">
        <f>IF(N485="základní",J485,0)</f>
        <v>0</v>
      </c>
      <c r="BF485" s="257">
        <f>IF(N485="snížená",J485,0)</f>
        <v>0</v>
      </c>
      <c r="BG485" s="257">
        <f>IF(N485="zákl. přenesená",J485,0)</f>
        <v>0</v>
      </c>
      <c r="BH485" s="257">
        <f>IF(N485="sníž. přenesená",J485,0)</f>
        <v>0</v>
      </c>
      <c r="BI485" s="257">
        <f>IF(N485="nulová",J485,0)</f>
        <v>0</v>
      </c>
      <c r="BJ485" s="17" t="s">
        <v>14</v>
      </c>
      <c r="BK485" s="257">
        <f>ROUND(I485*H485,2)</f>
        <v>0</v>
      </c>
      <c r="BL485" s="17" t="s">
        <v>256</v>
      </c>
      <c r="BM485" s="256" t="s">
        <v>3328</v>
      </c>
    </row>
    <row r="486" s="2" customFormat="1">
      <c r="A486" s="38"/>
      <c r="B486" s="39"/>
      <c r="C486" s="40"/>
      <c r="D486" s="258" t="s">
        <v>261</v>
      </c>
      <c r="E486" s="40"/>
      <c r="F486" s="259" t="s">
        <v>1284</v>
      </c>
      <c r="G486" s="40"/>
      <c r="H486" s="40"/>
      <c r="I486" s="156"/>
      <c r="J486" s="40"/>
      <c r="K486" s="40"/>
      <c r="L486" s="44"/>
      <c r="M486" s="260"/>
      <c r="N486" s="261"/>
      <c r="O486" s="91"/>
      <c r="P486" s="91"/>
      <c r="Q486" s="91"/>
      <c r="R486" s="91"/>
      <c r="S486" s="91"/>
      <c r="T486" s="92"/>
      <c r="U486" s="38"/>
      <c r="V486" s="38"/>
      <c r="W486" s="38"/>
      <c r="X486" s="38"/>
      <c r="Y486" s="38"/>
      <c r="Z486" s="38"/>
      <c r="AA486" s="38"/>
      <c r="AB486" s="38"/>
      <c r="AC486" s="38"/>
      <c r="AD486" s="38"/>
      <c r="AE486" s="38"/>
      <c r="AT486" s="17" t="s">
        <v>261</v>
      </c>
      <c r="AU486" s="17" t="s">
        <v>91</v>
      </c>
    </row>
    <row r="487" s="13" customFormat="1">
      <c r="A487" s="13"/>
      <c r="B487" s="262"/>
      <c r="C487" s="263"/>
      <c r="D487" s="258" t="s">
        <v>263</v>
      </c>
      <c r="E487" s="264" t="s">
        <v>1</v>
      </c>
      <c r="F487" s="265" t="s">
        <v>1286</v>
      </c>
      <c r="G487" s="263"/>
      <c r="H487" s="266">
        <v>18.699000000000002</v>
      </c>
      <c r="I487" s="267"/>
      <c r="J487" s="263"/>
      <c r="K487" s="263"/>
      <c r="L487" s="268"/>
      <c r="M487" s="269"/>
      <c r="N487" s="270"/>
      <c r="O487" s="270"/>
      <c r="P487" s="270"/>
      <c r="Q487" s="270"/>
      <c r="R487" s="270"/>
      <c r="S487" s="270"/>
      <c r="T487" s="271"/>
      <c r="U487" s="13"/>
      <c r="V487" s="13"/>
      <c r="W487" s="13"/>
      <c r="X487" s="13"/>
      <c r="Y487" s="13"/>
      <c r="Z487" s="13"/>
      <c r="AA487" s="13"/>
      <c r="AB487" s="13"/>
      <c r="AC487" s="13"/>
      <c r="AD487" s="13"/>
      <c r="AE487" s="13"/>
      <c r="AT487" s="272" t="s">
        <v>263</v>
      </c>
      <c r="AU487" s="272" t="s">
        <v>91</v>
      </c>
      <c r="AV487" s="13" t="s">
        <v>91</v>
      </c>
      <c r="AW487" s="13" t="s">
        <v>36</v>
      </c>
      <c r="AX487" s="13" t="s">
        <v>82</v>
      </c>
      <c r="AY487" s="272" t="s">
        <v>250</v>
      </c>
    </row>
    <row r="488" s="14" customFormat="1">
      <c r="A488" s="14"/>
      <c r="B488" s="273"/>
      <c r="C488" s="274"/>
      <c r="D488" s="258" t="s">
        <v>263</v>
      </c>
      <c r="E488" s="275" t="s">
        <v>1</v>
      </c>
      <c r="F488" s="276" t="s">
        <v>265</v>
      </c>
      <c r="G488" s="274"/>
      <c r="H488" s="277">
        <v>18.699000000000002</v>
      </c>
      <c r="I488" s="278"/>
      <c r="J488" s="274"/>
      <c r="K488" s="274"/>
      <c r="L488" s="279"/>
      <c r="M488" s="280"/>
      <c r="N488" s="281"/>
      <c r="O488" s="281"/>
      <c r="P488" s="281"/>
      <c r="Q488" s="281"/>
      <c r="R488" s="281"/>
      <c r="S488" s="281"/>
      <c r="T488" s="282"/>
      <c r="U488" s="14"/>
      <c r="V488" s="14"/>
      <c r="W488" s="14"/>
      <c r="X488" s="14"/>
      <c r="Y488" s="14"/>
      <c r="Z488" s="14"/>
      <c r="AA488" s="14"/>
      <c r="AB488" s="14"/>
      <c r="AC488" s="14"/>
      <c r="AD488" s="14"/>
      <c r="AE488" s="14"/>
      <c r="AT488" s="283" t="s">
        <v>263</v>
      </c>
      <c r="AU488" s="283" t="s">
        <v>91</v>
      </c>
      <c r="AV488" s="14" t="s">
        <v>256</v>
      </c>
      <c r="AW488" s="14" t="s">
        <v>36</v>
      </c>
      <c r="AX488" s="14" t="s">
        <v>14</v>
      </c>
      <c r="AY488" s="283" t="s">
        <v>250</v>
      </c>
    </row>
    <row r="489" s="2" customFormat="1" ht="33" customHeight="1">
      <c r="A489" s="38"/>
      <c r="B489" s="39"/>
      <c r="C489" s="245" t="s">
        <v>570</v>
      </c>
      <c r="D489" s="245" t="s">
        <v>252</v>
      </c>
      <c r="E489" s="246" t="s">
        <v>1288</v>
      </c>
      <c r="F489" s="247" t="s">
        <v>1289</v>
      </c>
      <c r="G489" s="248" t="s">
        <v>157</v>
      </c>
      <c r="H489" s="249">
        <v>261.786</v>
      </c>
      <c r="I489" s="250"/>
      <c r="J489" s="251">
        <f>ROUND(I489*H489,2)</f>
        <v>0</v>
      </c>
      <c r="K489" s="247" t="s">
        <v>255</v>
      </c>
      <c r="L489" s="44"/>
      <c r="M489" s="252" t="s">
        <v>1</v>
      </c>
      <c r="N489" s="253" t="s">
        <v>47</v>
      </c>
      <c r="O489" s="91"/>
      <c r="P489" s="254">
        <f>O489*H489</f>
        <v>0</v>
      </c>
      <c r="Q489" s="254">
        <v>0</v>
      </c>
      <c r="R489" s="254">
        <f>Q489*H489</f>
        <v>0</v>
      </c>
      <c r="S489" s="254">
        <v>0</v>
      </c>
      <c r="T489" s="255">
        <f>S489*H489</f>
        <v>0</v>
      </c>
      <c r="U489" s="38"/>
      <c r="V489" s="38"/>
      <c r="W489" s="38"/>
      <c r="X489" s="38"/>
      <c r="Y489" s="38"/>
      <c r="Z489" s="38"/>
      <c r="AA489" s="38"/>
      <c r="AB489" s="38"/>
      <c r="AC489" s="38"/>
      <c r="AD489" s="38"/>
      <c r="AE489" s="38"/>
      <c r="AR489" s="256" t="s">
        <v>256</v>
      </c>
      <c r="AT489" s="256" t="s">
        <v>252</v>
      </c>
      <c r="AU489" s="256" t="s">
        <v>91</v>
      </c>
      <c r="AY489" s="17" t="s">
        <v>250</v>
      </c>
      <c r="BE489" s="257">
        <f>IF(N489="základní",J489,0)</f>
        <v>0</v>
      </c>
      <c r="BF489" s="257">
        <f>IF(N489="snížená",J489,0)</f>
        <v>0</v>
      </c>
      <c r="BG489" s="257">
        <f>IF(N489="zákl. přenesená",J489,0)</f>
        <v>0</v>
      </c>
      <c r="BH489" s="257">
        <f>IF(N489="sníž. přenesená",J489,0)</f>
        <v>0</v>
      </c>
      <c r="BI489" s="257">
        <f>IF(N489="nulová",J489,0)</f>
        <v>0</v>
      </c>
      <c r="BJ489" s="17" t="s">
        <v>14</v>
      </c>
      <c r="BK489" s="257">
        <f>ROUND(I489*H489,2)</f>
        <v>0</v>
      </c>
      <c r="BL489" s="17" t="s">
        <v>256</v>
      </c>
      <c r="BM489" s="256" t="s">
        <v>3329</v>
      </c>
    </row>
    <row r="490" s="2" customFormat="1">
      <c r="A490" s="38"/>
      <c r="B490" s="39"/>
      <c r="C490" s="40"/>
      <c r="D490" s="258" t="s">
        <v>261</v>
      </c>
      <c r="E490" s="40"/>
      <c r="F490" s="259" t="s">
        <v>1284</v>
      </c>
      <c r="G490" s="40"/>
      <c r="H490" s="40"/>
      <c r="I490" s="156"/>
      <c r="J490" s="40"/>
      <c r="K490" s="40"/>
      <c r="L490" s="44"/>
      <c r="M490" s="260"/>
      <c r="N490" s="261"/>
      <c r="O490" s="91"/>
      <c r="P490" s="91"/>
      <c r="Q490" s="91"/>
      <c r="R490" s="91"/>
      <c r="S490" s="91"/>
      <c r="T490" s="92"/>
      <c r="U490" s="38"/>
      <c r="V490" s="38"/>
      <c r="W490" s="38"/>
      <c r="X490" s="38"/>
      <c r="Y490" s="38"/>
      <c r="Z490" s="38"/>
      <c r="AA490" s="38"/>
      <c r="AB490" s="38"/>
      <c r="AC490" s="38"/>
      <c r="AD490" s="38"/>
      <c r="AE490" s="38"/>
      <c r="AT490" s="17" t="s">
        <v>261</v>
      </c>
      <c r="AU490" s="17" t="s">
        <v>91</v>
      </c>
    </row>
    <row r="491" s="13" customFormat="1">
      <c r="A491" s="13"/>
      <c r="B491" s="262"/>
      <c r="C491" s="263"/>
      <c r="D491" s="258" t="s">
        <v>263</v>
      </c>
      <c r="E491" s="264" t="s">
        <v>1</v>
      </c>
      <c r="F491" s="265" t="s">
        <v>1292</v>
      </c>
      <c r="G491" s="263"/>
      <c r="H491" s="266">
        <v>261.786</v>
      </c>
      <c r="I491" s="267"/>
      <c r="J491" s="263"/>
      <c r="K491" s="263"/>
      <c r="L491" s="268"/>
      <c r="M491" s="269"/>
      <c r="N491" s="270"/>
      <c r="O491" s="270"/>
      <c r="P491" s="270"/>
      <c r="Q491" s="270"/>
      <c r="R491" s="270"/>
      <c r="S491" s="270"/>
      <c r="T491" s="271"/>
      <c r="U491" s="13"/>
      <c r="V491" s="13"/>
      <c r="W491" s="13"/>
      <c r="X491" s="13"/>
      <c r="Y491" s="13"/>
      <c r="Z491" s="13"/>
      <c r="AA491" s="13"/>
      <c r="AB491" s="13"/>
      <c r="AC491" s="13"/>
      <c r="AD491" s="13"/>
      <c r="AE491" s="13"/>
      <c r="AT491" s="272" t="s">
        <v>263</v>
      </c>
      <c r="AU491" s="272" t="s">
        <v>91</v>
      </c>
      <c r="AV491" s="13" t="s">
        <v>91</v>
      </c>
      <c r="AW491" s="13" t="s">
        <v>36</v>
      </c>
      <c r="AX491" s="13" t="s">
        <v>82</v>
      </c>
      <c r="AY491" s="272" t="s">
        <v>250</v>
      </c>
    </row>
    <row r="492" s="14" customFormat="1">
      <c r="A492" s="14"/>
      <c r="B492" s="273"/>
      <c r="C492" s="274"/>
      <c r="D492" s="258" t="s">
        <v>263</v>
      </c>
      <c r="E492" s="275" t="s">
        <v>1</v>
      </c>
      <c r="F492" s="276" t="s">
        <v>265</v>
      </c>
      <c r="G492" s="274"/>
      <c r="H492" s="277">
        <v>261.786</v>
      </c>
      <c r="I492" s="278"/>
      <c r="J492" s="274"/>
      <c r="K492" s="274"/>
      <c r="L492" s="279"/>
      <c r="M492" s="280"/>
      <c r="N492" s="281"/>
      <c r="O492" s="281"/>
      <c r="P492" s="281"/>
      <c r="Q492" s="281"/>
      <c r="R492" s="281"/>
      <c r="S492" s="281"/>
      <c r="T492" s="282"/>
      <c r="U492" s="14"/>
      <c r="V492" s="14"/>
      <c r="W492" s="14"/>
      <c r="X492" s="14"/>
      <c r="Y492" s="14"/>
      <c r="Z492" s="14"/>
      <c r="AA492" s="14"/>
      <c r="AB492" s="14"/>
      <c r="AC492" s="14"/>
      <c r="AD492" s="14"/>
      <c r="AE492" s="14"/>
      <c r="AT492" s="283" t="s">
        <v>263</v>
      </c>
      <c r="AU492" s="283" t="s">
        <v>91</v>
      </c>
      <c r="AV492" s="14" t="s">
        <v>256</v>
      </c>
      <c r="AW492" s="14" t="s">
        <v>36</v>
      </c>
      <c r="AX492" s="14" t="s">
        <v>14</v>
      </c>
      <c r="AY492" s="283" t="s">
        <v>250</v>
      </c>
    </row>
    <row r="493" s="2" customFormat="1" ht="33" customHeight="1">
      <c r="A493" s="38"/>
      <c r="B493" s="39"/>
      <c r="C493" s="245" t="s">
        <v>574</v>
      </c>
      <c r="D493" s="245" t="s">
        <v>252</v>
      </c>
      <c r="E493" s="246" t="s">
        <v>1592</v>
      </c>
      <c r="F493" s="247" t="s">
        <v>1593</v>
      </c>
      <c r="G493" s="248" t="s">
        <v>157</v>
      </c>
      <c r="H493" s="249">
        <v>52.956000000000003</v>
      </c>
      <c r="I493" s="250"/>
      <c r="J493" s="251">
        <f>ROUND(I493*H493,2)</f>
        <v>0</v>
      </c>
      <c r="K493" s="247" t="s">
        <v>255</v>
      </c>
      <c r="L493" s="44"/>
      <c r="M493" s="252" t="s">
        <v>1</v>
      </c>
      <c r="N493" s="253" t="s">
        <v>47</v>
      </c>
      <c r="O493" s="91"/>
      <c r="P493" s="254">
        <f>O493*H493</f>
        <v>0</v>
      </c>
      <c r="Q493" s="254">
        <v>0</v>
      </c>
      <c r="R493" s="254">
        <f>Q493*H493</f>
        <v>0</v>
      </c>
      <c r="S493" s="254">
        <v>0</v>
      </c>
      <c r="T493" s="255">
        <f>S493*H493</f>
        <v>0</v>
      </c>
      <c r="U493" s="38"/>
      <c r="V493" s="38"/>
      <c r="W493" s="38"/>
      <c r="X493" s="38"/>
      <c r="Y493" s="38"/>
      <c r="Z493" s="38"/>
      <c r="AA493" s="38"/>
      <c r="AB493" s="38"/>
      <c r="AC493" s="38"/>
      <c r="AD493" s="38"/>
      <c r="AE493" s="38"/>
      <c r="AR493" s="256" t="s">
        <v>256</v>
      </c>
      <c r="AT493" s="256" t="s">
        <v>252</v>
      </c>
      <c r="AU493" s="256" t="s">
        <v>91</v>
      </c>
      <c r="AY493" s="17" t="s">
        <v>250</v>
      </c>
      <c r="BE493" s="257">
        <f>IF(N493="základní",J493,0)</f>
        <v>0</v>
      </c>
      <c r="BF493" s="257">
        <f>IF(N493="snížená",J493,0)</f>
        <v>0</v>
      </c>
      <c r="BG493" s="257">
        <f>IF(N493="zákl. přenesená",J493,0)</f>
        <v>0</v>
      </c>
      <c r="BH493" s="257">
        <f>IF(N493="sníž. přenesená",J493,0)</f>
        <v>0</v>
      </c>
      <c r="BI493" s="257">
        <f>IF(N493="nulová",J493,0)</f>
        <v>0</v>
      </c>
      <c r="BJ493" s="17" t="s">
        <v>14</v>
      </c>
      <c r="BK493" s="257">
        <f>ROUND(I493*H493,2)</f>
        <v>0</v>
      </c>
      <c r="BL493" s="17" t="s">
        <v>256</v>
      </c>
      <c r="BM493" s="256" t="s">
        <v>3330</v>
      </c>
    </row>
    <row r="494" s="2" customFormat="1">
      <c r="A494" s="38"/>
      <c r="B494" s="39"/>
      <c r="C494" s="40"/>
      <c r="D494" s="258" t="s">
        <v>261</v>
      </c>
      <c r="E494" s="40"/>
      <c r="F494" s="259" t="s">
        <v>1595</v>
      </c>
      <c r="G494" s="40"/>
      <c r="H494" s="40"/>
      <c r="I494" s="156"/>
      <c r="J494" s="40"/>
      <c r="K494" s="40"/>
      <c r="L494" s="44"/>
      <c r="M494" s="260"/>
      <c r="N494" s="261"/>
      <c r="O494" s="91"/>
      <c r="P494" s="91"/>
      <c r="Q494" s="91"/>
      <c r="R494" s="91"/>
      <c r="S494" s="91"/>
      <c r="T494" s="92"/>
      <c r="U494" s="38"/>
      <c r="V494" s="38"/>
      <c r="W494" s="38"/>
      <c r="X494" s="38"/>
      <c r="Y494" s="38"/>
      <c r="Z494" s="38"/>
      <c r="AA494" s="38"/>
      <c r="AB494" s="38"/>
      <c r="AC494" s="38"/>
      <c r="AD494" s="38"/>
      <c r="AE494" s="38"/>
      <c r="AT494" s="17" t="s">
        <v>261</v>
      </c>
      <c r="AU494" s="17" t="s">
        <v>91</v>
      </c>
    </row>
    <row r="495" s="13" customFormat="1">
      <c r="A495" s="13"/>
      <c r="B495" s="262"/>
      <c r="C495" s="263"/>
      <c r="D495" s="258" t="s">
        <v>263</v>
      </c>
      <c r="E495" s="264" t="s">
        <v>1</v>
      </c>
      <c r="F495" s="265" t="s">
        <v>2686</v>
      </c>
      <c r="G495" s="263"/>
      <c r="H495" s="266">
        <v>34.5</v>
      </c>
      <c r="I495" s="267"/>
      <c r="J495" s="263"/>
      <c r="K495" s="263"/>
      <c r="L495" s="268"/>
      <c r="M495" s="269"/>
      <c r="N495" s="270"/>
      <c r="O495" s="270"/>
      <c r="P495" s="270"/>
      <c r="Q495" s="270"/>
      <c r="R495" s="270"/>
      <c r="S495" s="270"/>
      <c r="T495" s="271"/>
      <c r="U495" s="13"/>
      <c r="V495" s="13"/>
      <c r="W495" s="13"/>
      <c r="X495" s="13"/>
      <c r="Y495" s="13"/>
      <c r="Z495" s="13"/>
      <c r="AA495" s="13"/>
      <c r="AB495" s="13"/>
      <c r="AC495" s="13"/>
      <c r="AD495" s="13"/>
      <c r="AE495" s="13"/>
      <c r="AT495" s="272" t="s">
        <v>263</v>
      </c>
      <c r="AU495" s="272" t="s">
        <v>91</v>
      </c>
      <c r="AV495" s="13" t="s">
        <v>91</v>
      </c>
      <c r="AW495" s="13" t="s">
        <v>36</v>
      </c>
      <c r="AX495" s="13" t="s">
        <v>82</v>
      </c>
      <c r="AY495" s="272" t="s">
        <v>250</v>
      </c>
    </row>
    <row r="496" s="13" customFormat="1">
      <c r="A496" s="13"/>
      <c r="B496" s="262"/>
      <c r="C496" s="263"/>
      <c r="D496" s="258" t="s">
        <v>263</v>
      </c>
      <c r="E496" s="264" t="s">
        <v>1</v>
      </c>
      <c r="F496" s="265" t="s">
        <v>159</v>
      </c>
      <c r="G496" s="263"/>
      <c r="H496" s="266">
        <v>18.456</v>
      </c>
      <c r="I496" s="267"/>
      <c r="J496" s="263"/>
      <c r="K496" s="263"/>
      <c r="L496" s="268"/>
      <c r="M496" s="269"/>
      <c r="N496" s="270"/>
      <c r="O496" s="270"/>
      <c r="P496" s="270"/>
      <c r="Q496" s="270"/>
      <c r="R496" s="270"/>
      <c r="S496" s="270"/>
      <c r="T496" s="271"/>
      <c r="U496" s="13"/>
      <c r="V496" s="13"/>
      <c r="W496" s="13"/>
      <c r="X496" s="13"/>
      <c r="Y496" s="13"/>
      <c r="Z496" s="13"/>
      <c r="AA496" s="13"/>
      <c r="AB496" s="13"/>
      <c r="AC496" s="13"/>
      <c r="AD496" s="13"/>
      <c r="AE496" s="13"/>
      <c r="AT496" s="272" t="s">
        <v>263</v>
      </c>
      <c r="AU496" s="272" t="s">
        <v>91</v>
      </c>
      <c r="AV496" s="13" t="s">
        <v>91</v>
      </c>
      <c r="AW496" s="13" t="s">
        <v>36</v>
      </c>
      <c r="AX496" s="13" t="s">
        <v>82</v>
      </c>
      <c r="AY496" s="272" t="s">
        <v>250</v>
      </c>
    </row>
    <row r="497" s="14" customFormat="1">
      <c r="A497" s="14"/>
      <c r="B497" s="273"/>
      <c r="C497" s="274"/>
      <c r="D497" s="258" t="s">
        <v>263</v>
      </c>
      <c r="E497" s="275" t="s">
        <v>1</v>
      </c>
      <c r="F497" s="276" t="s">
        <v>265</v>
      </c>
      <c r="G497" s="274"/>
      <c r="H497" s="277">
        <v>52.956000000000003</v>
      </c>
      <c r="I497" s="278"/>
      <c r="J497" s="274"/>
      <c r="K497" s="274"/>
      <c r="L497" s="279"/>
      <c r="M497" s="280"/>
      <c r="N497" s="281"/>
      <c r="O497" s="281"/>
      <c r="P497" s="281"/>
      <c r="Q497" s="281"/>
      <c r="R497" s="281"/>
      <c r="S497" s="281"/>
      <c r="T497" s="282"/>
      <c r="U497" s="14"/>
      <c r="V497" s="14"/>
      <c r="W497" s="14"/>
      <c r="X497" s="14"/>
      <c r="Y497" s="14"/>
      <c r="Z497" s="14"/>
      <c r="AA497" s="14"/>
      <c r="AB497" s="14"/>
      <c r="AC497" s="14"/>
      <c r="AD497" s="14"/>
      <c r="AE497" s="14"/>
      <c r="AT497" s="283" t="s">
        <v>263</v>
      </c>
      <c r="AU497" s="283" t="s">
        <v>91</v>
      </c>
      <c r="AV497" s="14" t="s">
        <v>256</v>
      </c>
      <c r="AW497" s="14" t="s">
        <v>36</v>
      </c>
      <c r="AX497" s="14" t="s">
        <v>14</v>
      </c>
      <c r="AY497" s="283" t="s">
        <v>250</v>
      </c>
    </row>
    <row r="498" s="2" customFormat="1" ht="33" customHeight="1">
      <c r="A498" s="38"/>
      <c r="B498" s="39"/>
      <c r="C498" s="245" t="s">
        <v>578</v>
      </c>
      <c r="D498" s="245" t="s">
        <v>252</v>
      </c>
      <c r="E498" s="246" t="s">
        <v>2955</v>
      </c>
      <c r="F498" s="247" t="s">
        <v>2956</v>
      </c>
      <c r="G498" s="248" t="s">
        <v>157</v>
      </c>
      <c r="H498" s="249">
        <v>0.24299999999999999</v>
      </c>
      <c r="I498" s="250"/>
      <c r="J498" s="251">
        <f>ROUND(I498*H498,2)</f>
        <v>0</v>
      </c>
      <c r="K498" s="247" t="s">
        <v>255</v>
      </c>
      <c r="L498" s="44"/>
      <c r="M498" s="252" t="s">
        <v>1</v>
      </c>
      <c r="N498" s="253" t="s">
        <v>47</v>
      </c>
      <c r="O498" s="91"/>
      <c r="P498" s="254">
        <f>O498*H498</f>
        <v>0</v>
      </c>
      <c r="Q498" s="254">
        <v>0</v>
      </c>
      <c r="R498" s="254">
        <f>Q498*H498</f>
        <v>0</v>
      </c>
      <c r="S498" s="254">
        <v>0</v>
      </c>
      <c r="T498" s="255">
        <f>S498*H498</f>
        <v>0</v>
      </c>
      <c r="U498" s="38"/>
      <c r="V498" s="38"/>
      <c r="W498" s="38"/>
      <c r="X498" s="38"/>
      <c r="Y498" s="38"/>
      <c r="Z498" s="38"/>
      <c r="AA498" s="38"/>
      <c r="AB498" s="38"/>
      <c r="AC498" s="38"/>
      <c r="AD498" s="38"/>
      <c r="AE498" s="38"/>
      <c r="AR498" s="256" t="s">
        <v>256</v>
      </c>
      <c r="AT498" s="256" t="s">
        <v>252</v>
      </c>
      <c r="AU498" s="256" t="s">
        <v>91</v>
      </c>
      <c r="AY498" s="17" t="s">
        <v>250</v>
      </c>
      <c r="BE498" s="257">
        <f>IF(N498="základní",J498,0)</f>
        <v>0</v>
      </c>
      <c r="BF498" s="257">
        <f>IF(N498="snížená",J498,0)</f>
        <v>0</v>
      </c>
      <c r="BG498" s="257">
        <f>IF(N498="zákl. přenesená",J498,0)</f>
        <v>0</v>
      </c>
      <c r="BH498" s="257">
        <f>IF(N498="sníž. přenesená",J498,0)</f>
        <v>0</v>
      </c>
      <c r="BI498" s="257">
        <f>IF(N498="nulová",J498,0)</f>
        <v>0</v>
      </c>
      <c r="BJ498" s="17" t="s">
        <v>14</v>
      </c>
      <c r="BK498" s="257">
        <f>ROUND(I498*H498,2)</f>
        <v>0</v>
      </c>
      <c r="BL498" s="17" t="s">
        <v>256</v>
      </c>
      <c r="BM498" s="256" t="s">
        <v>3331</v>
      </c>
    </row>
    <row r="499" s="2" customFormat="1">
      <c r="A499" s="38"/>
      <c r="B499" s="39"/>
      <c r="C499" s="40"/>
      <c r="D499" s="258" t="s">
        <v>261</v>
      </c>
      <c r="E499" s="40"/>
      <c r="F499" s="259" t="s">
        <v>1595</v>
      </c>
      <c r="G499" s="40"/>
      <c r="H499" s="40"/>
      <c r="I499" s="156"/>
      <c r="J499" s="40"/>
      <c r="K499" s="40"/>
      <c r="L499" s="44"/>
      <c r="M499" s="260"/>
      <c r="N499" s="261"/>
      <c r="O499" s="91"/>
      <c r="P499" s="91"/>
      <c r="Q499" s="91"/>
      <c r="R499" s="91"/>
      <c r="S499" s="91"/>
      <c r="T499" s="92"/>
      <c r="U499" s="38"/>
      <c r="V499" s="38"/>
      <c r="W499" s="38"/>
      <c r="X499" s="38"/>
      <c r="Y499" s="38"/>
      <c r="Z499" s="38"/>
      <c r="AA499" s="38"/>
      <c r="AB499" s="38"/>
      <c r="AC499" s="38"/>
      <c r="AD499" s="38"/>
      <c r="AE499" s="38"/>
      <c r="AT499" s="17" t="s">
        <v>261</v>
      </c>
      <c r="AU499" s="17" t="s">
        <v>91</v>
      </c>
    </row>
    <row r="500" s="13" customFormat="1">
      <c r="A500" s="13"/>
      <c r="B500" s="262"/>
      <c r="C500" s="263"/>
      <c r="D500" s="258" t="s">
        <v>263</v>
      </c>
      <c r="E500" s="264" t="s">
        <v>1</v>
      </c>
      <c r="F500" s="265" t="s">
        <v>2723</v>
      </c>
      <c r="G500" s="263"/>
      <c r="H500" s="266">
        <v>0.24299999999999999</v>
      </c>
      <c r="I500" s="267"/>
      <c r="J500" s="263"/>
      <c r="K500" s="263"/>
      <c r="L500" s="268"/>
      <c r="M500" s="269"/>
      <c r="N500" s="270"/>
      <c r="O500" s="270"/>
      <c r="P500" s="270"/>
      <c r="Q500" s="270"/>
      <c r="R500" s="270"/>
      <c r="S500" s="270"/>
      <c r="T500" s="271"/>
      <c r="U500" s="13"/>
      <c r="V500" s="13"/>
      <c r="W500" s="13"/>
      <c r="X500" s="13"/>
      <c r="Y500" s="13"/>
      <c r="Z500" s="13"/>
      <c r="AA500" s="13"/>
      <c r="AB500" s="13"/>
      <c r="AC500" s="13"/>
      <c r="AD500" s="13"/>
      <c r="AE500" s="13"/>
      <c r="AT500" s="272" t="s">
        <v>263</v>
      </c>
      <c r="AU500" s="272" t="s">
        <v>91</v>
      </c>
      <c r="AV500" s="13" t="s">
        <v>91</v>
      </c>
      <c r="AW500" s="13" t="s">
        <v>36</v>
      </c>
      <c r="AX500" s="13" t="s">
        <v>82</v>
      </c>
      <c r="AY500" s="272" t="s">
        <v>250</v>
      </c>
    </row>
    <row r="501" s="14" customFormat="1">
      <c r="A501" s="14"/>
      <c r="B501" s="273"/>
      <c r="C501" s="274"/>
      <c r="D501" s="258" t="s">
        <v>263</v>
      </c>
      <c r="E501" s="275" t="s">
        <v>1</v>
      </c>
      <c r="F501" s="276" t="s">
        <v>265</v>
      </c>
      <c r="G501" s="274"/>
      <c r="H501" s="277">
        <v>0.24299999999999999</v>
      </c>
      <c r="I501" s="278"/>
      <c r="J501" s="274"/>
      <c r="K501" s="274"/>
      <c r="L501" s="279"/>
      <c r="M501" s="280"/>
      <c r="N501" s="281"/>
      <c r="O501" s="281"/>
      <c r="P501" s="281"/>
      <c r="Q501" s="281"/>
      <c r="R501" s="281"/>
      <c r="S501" s="281"/>
      <c r="T501" s="282"/>
      <c r="U501" s="14"/>
      <c r="V501" s="14"/>
      <c r="W501" s="14"/>
      <c r="X501" s="14"/>
      <c r="Y501" s="14"/>
      <c r="Z501" s="14"/>
      <c r="AA501" s="14"/>
      <c r="AB501" s="14"/>
      <c r="AC501" s="14"/>
      <c r="AD501" s="14"/>
      <c r="AE501" s="14"/>
      <c r="AT501" s="283" t="s">
        <v>263</v>
      </c>
      <c r="AU501" s="283" t="s">
        <v>91</v>
      </c>
      <c r="AV501" s="14" t="s">
        <v>256</v>
      </c>
      <c r="AW501" s="14" t="s">
        <v>36</v>
      </c>
      <c r="AX501" s="14" t="s">
        <v>14</v>
      </c>
      <c r="AY501" s="283" t="s">
        <v>250</v>
      </c>
    </row>
    <row r="502" s="2" customFormat="1" ht="21.75" customHeight="1">
      <c r="A502" s="38"/>
      <c r="B502" s="39"/>
      <c r="C502" s="245" t="s">
        <v>582</v>
      </c>
      <c r="D502" s="245" t="s">
        <v>252</v>
      </c>
      <c r="E502" s="246" t="s">
        <v>1294</v>
      </c>
      <c r="F502" s="247" t="s">
        <v>1295</v>
      </c>
      <c r="G502" s="248" t="s">
        <v>157</v>
      </c>
      <c r="H502" s="249">
        <v>18.699000000000002</v>
      </c>
      <c r="I502" s="250"/>
      <c r="J502" s="251">
        <f>ROUND(I502*H502,2)</f>
        <v>0</v>
      </c>
      <c r="K502" s="247" t="s">
        <v>255</v>
      </c>
      <c r="L502" s="44"/>
      <c r="M502" s="252" t="s">
        <v>1</v>
      </c>
      <c r="N502" s="253" t="s">
        <v>47</v>
      </c>
      <c r="O502" s="91"/>
      <c r="P502" s="254">
        <f>O502*H502</f>
        <v>0</v>
      </c>
      <c r="Q502" s="254">
        <v>0</v>
      </c>
      <c r="R502" s="254">
        <f>Q502*H502</f>
        <v>0</v>
      </c>
      <c r="S502" s="254">
        <v>0</v>
      </c>
      <c r="T502" s="255">
        <f>S502*H502</f>
        <v>0</v>
      </c>
      <c r="U502" s="38"/>
      <c r="V502" s="38"/>
      <c r="W502" s="38"/>
      <c r="X502" s="38"/>
      <c r="Y502" s="38"/>
      <c r="Z502" s="38"/>
      <c r="AA502" s="38"/>
      <c r="AB502" s="38"/>
      <c r="AC502" s="38"/>
      <c r="AD502" s="38"/>
      <c r="AE502" s="38"/>
      <c r="AR502" s="256" t="s">
        <v>256</v>
      </c>
      <c r="AT502" s="256" t="s">
        <v>252</v>
      </c>
      <c r="AU502" s="256" t="s">
        <v>91</v>
      </c>
      <c r="AY502" s="17" t="s">
        <v>250</v>
      </c>
      <c r="BE502" s="257">
        <f>IF(N502="základní",J502,0)</f>
        <v>0</v>
      </c>
      <c r="BF502" s="257">
        <f>IF(N502="snížená",J502,0)</f>
        <v>0</v>
      </c>
      <c r="BG502" s="257">
        <f>IF(N502="zákl. přenesená",J502,0)</f>
        <v>0</v>
      </c>
      <c r="BH502" s="257">
        <f>IF(N502="sníž. přenesená",J502,0)</f>
        <v>0</v>
      </c>
      <c r="BI502" s="257">
        <f>IF(N502="nulová",J502,0)</f>
        <v>0</v>
      </c>
      <c r="BJ502" s="17" t="s">
        <v>14</v>
      </c>
      <c r="BK502" s="257">
        <f>ROUND(I502*H502,2)</f>
        <v>0</v>
      </c>
      <c r="BL502" s="17" t="s">
        <v>256</v>
      </c>
      <c r="BM502" s="256" t="s">
        <v>3332</v>
      </c>
    </row>
    <row r="503" s="2" customFormat="1">
      <c r="A503" s="38"/>
      <c r="B503" s="39"/>
      <c r="C503" s="40"/>
      <c r="D503" s="258" t="s">
        <v>261</v>
      </c>
      <c r="E503" s="40"/>
      <c r="F503" s="259" t="s">
        <v>1297</v>
      </c>
      <c r="G503" s="40"/>
      <c r="H503" s="40"/>
      <c r="I503" s="156"/>
      <c r="J503" s="40"/>
      <c r="K503" s="40"/>
      <c r="L503" s="44"/>
      <c r="M503" s="260"/>
      <c r="N503" s="261"/>
      <c r="O503" s="91"/>
      <c r="P503" s="91"/>
      <c r="Q503" s="91"/>
      <c r="R503" s="91"/>
      <c r="S503" s="91"/>
      <c r="T503" s="92"/>
      <c r="U503" s="38"/>
      <c r="V503" s="38"/>
      <c r="W503" s="38"/>
      <c r="X503" s="38"/>
      <c r="Y503" s="38"/>
      <c r="Z503" s="38"/>
      <c r="AA503" s="38"/>
      <c r="AB503" s="38"/>
      <c r="AC503" s="38"/>
      <c r="AD503" s="38"/>
      <c r="AE503" s="38"/>
      <c r="AT503" s="17" t="s">
        <v>261</v>
      </c>
      <c r="AU503" s="17" t="s">
        <v>91</v>
      </c>
    </row>
    <row r="504" s="13" customFormat="1">
      <c r="A504" s="13"/>
      <c r="B504" s="262"/>
      <c r="C504" s="263"/>
      <c r="D504" s="258" t="s">
        <v>263</v>
      </c>
      <c r="E504" s="264" t="s">
        <v>155</v>
      </c>
      <c r="F504" s="265" t="s">
        <v>2959</v>
      </c>
      <c r="G504" s="263"/>
      <c r="H504" s="266">
        <v>0</v>
      </c>
      <c r="I504" s="267"/>
      <c r="J504" s="263"/>
      <c r="K504" s="263"/>
      <c r="L504" s="268"/>
      <c r="M504" s="269"/>
      <c r="N504" s="270"/>
      <c r="O504" s="270"/>
      <c r="P504" s="270"/>
      <c r="Q504" s="270"/>
      <c r="R504" s="270"/>
      <c r="S504" s="270"/>
      <c r="T504" s="271"/>
      <c r="U504" s="13"/>
      <c r="V504" s="13"/>
      <c r="W504" s="13"/>
      <c r="X504" s="13"/>
      <c r="Y504" s="13"/>
      <c r="Z504" s="13"/>
      <c r="AA504" s="13"/>
      <c r="AB504" s="13"/>
      <c r="AC504" s="13"/>
      <c r="AD504" s="13"/>
      <c r="AE504" s="13"/>
      <c r="AT504" s="272" t="s">
        <v>263</v>
      </c>
      <c r="AU504" s="272" t="s">
        <v>91</v>
      </c>
      <c r="AV504" s="13" t="s">
        <v>91</v>
      </c>
      <c r="AW504" s="13" t="s">
        <v>36</v>
      </c>
      <c r="AX504" s="13" t="s">
        <v>82</v>
      </c>
      <c r="AY504" s="272" t="s">
        <v>250</v>
      </c>
    </row>
    <row r="505" s="13" customFormat="1">
      <c r="A505" s="13"/>
      <c r="B505" s="262"/>
      <c r="C505" s="263"/>
      <c r="D505" s="258" t="s">
        <v>263</v>
      </c>
      <c r="E505" s="264" t="s">
        <v>159</v>
      </c>
      <c r="F505" s="265" t="s">
        <v>3333</v>
      </c>
      <c r="G505" s="263"/>
      <c r="H505" s="266">
        <v>18.456</v>
      </c>
      <c r="I505" s="267"/>
      <c r="J505" s="263"/>
      <c r="K505" s="263"/>
      <c r="L505" s="268"/>
      <c r="M505" s="269"/>
      <c r="N505" s="270"/>
      <c r="O505" s="270"/>
      <c r="P505" s="270"/>
      <c r="Q505" s="270"/>
      <c r="R505" s="270"/>
      <c r="S505" s="270"/>
      <c r="T505" s="271"/>
      <c r="U505" s="13"/>
      <c r="V505" s="13"/>
      <c r="W505" s="13"/>
      <c r="X505" s="13"/>
      <c r="Y505" s="13"/>
      <c r="Z505" s="13"/>
      <c r="AA505" s="13"/>
      <c r="AB505" s="13"/>
      <c r="AC505" s="13"/>
      <c r="AD505" s="13"/>
      <c r="AE505" s="13"/>
      <c r="AT505" s="272" t="s">
        <v>263</v>
      </c>
      <c r="AU505" s="272" t="s">
        <v>91</v>
      </c>
      <c r="AV505" s="13" t="s">
        <v>91</v>
      </c>
      <c r="AW505" s="13" t="s">
        <v>36</v>
      </c>
      <c r="AX505" s="13" t="s">
        <v>82</v>
      </c>
      <c r="AY505" s="272" t="s">
        <v>250</v>
      </c>
    </row>
    <row r="506" s="13" customFormat="1">
      <c r="A506" s="13"/>
      <c r="B506" s="262"/>
      <c r="C506" s="263"/>
      <c r="D506" s="258" t="s">
        <v>263</v>
      </c>
      <c r="E506" s="264" t="s">
        <v>1300</v>
      </c>
      <c r="F506" s="265" t="s">
        <v>2961</v>
      </c>
      <c r="G506" s="263"/>
      <c r="H506" s="266">
        <v>0</v>
      </c>
      <c r="I506" s="267"/>
      <c r="J506" s="263"/>
      <c r="K506" s="263"/>
      <c r="L506" s="268"/>
      <c r="M506" s="269"/>
      <c r="N506" s="270"/>
      <c r="O506" s="270"/>
      <c r="P506" s="270"/>
      <c r="Q506" s="270"/>
      <c r="R506" s="270"/>
      <c r="S506" s="270"/>
      <c r="T506" s="271"/>
      <c r="U506" s="13"/>
      <c r="V506" s="13"/>
      <c r="W506" s="13"/>
      <c r="X506" s="13"/>
      <c r="Y506" s="13"/>
      <c r="Z506" s="13"/>
      <c r="AA506" s="13"/>
      <c r="AB506" s="13"/>
      <c r="AC506" s="13"/>
      <c r="AD506" s="13"/>
      <c r="AE506" s="13"/>
      <c r="AT506" s="272" t="s">
        <v>263</v>
      </c>
      <c r="AU506" s="272" t="s">
        <v>91</v>
      </c>
      <c r="AV506" s="13" t="s">
        <v>91</v>
      </c>
      <c r="AW506" s="13" t="s">
        <v>36</v>
      </c>
      <c r="AX506" s="13" t="s">
        <v>82</v>
      </c>
      <c r="AY506" s="272" t="s">
        <v>250</v>
      </c>
    </row>
    <row r="507" s="13" customFormat="1">
      <c r="A507" s="13"/>
      <c r="B507" s="262"/>
      <c r="C507" s="263"/>
      <c r="D507" s="258" t="s">
        <v>263</v>
      </c>
      <c r="E507" s="264" t="s">
        <v>2723</v>
      </c>
      <c r="F507" s="265" t="s">
        <v>3334</v>
      </c>
      <c r="G507" s="263"/>
      <c r="H507" s="266">
        <v>0.24299999999999999</v>
      </c>
      <c r="I507" s="267"/>
      <c r="J507" s="263"/>
      <c r="K507" s="263"/>
      <c r="L507" s="268"/>
      <c r="M507" s="269"/>
      <c r="N507" s="270"/>
      <c r="O507" s="270"/>
      <c r="P507" s="270"/>
      <c r="Q507" s="270"/>
      <c r="R507" s="270"/>
      <c r="S507" s="270"/>
      <c r="T507" s="271"/>
      <c r="U507" s="13"/>
      <c r="V507" s="13"/>
      <c r="W507" s="13"/>
      <c r="X507" s="13"/>
      <c r="Y507" s="13"/>
      <c r="Z507" s="13"/>
      <c r="AA507" s="13"/>
      <c r="AB507" s="13"/>
      <c r="AC507" s="13"/>
      <c r="AD507" s="13"/>
      <c r="AE507" s="13"/>
      <c r="AT507" s="272" t="s">
        <v>263</v>
      </c>
      <c r="AU507" s="272" t="s">
        <v>91</v>
      </c>
      <c r="AV507" s="13" t="s">
        <v>91</v>
      </c>
      <c r="AW507" s="13" t="s">
        <v>36</v>
      </c>
      <c r="AX507" s="13" t="s">
        <v>82</v>
      </c>
      <c r="AY507" s="272" t="s">
        <v>250</v>
      </c>
    </row>
    <row r="508" s="14" customFormat="1">
      <c r="A508" s="14"/>
      <c r="B508" s="273"/>
      <c r="C508" s="274"/>
      <c r="D508" s="258" t="s">
        <v>263</v>
      </c>
      <c r="E508" s="275" t="s">
        <v>163</v>
      </c>
      <c r="F508" s="276" t="s">
        <v>265</v>
      </c>
      <c r="G508" s="274"/>
      <c r="H508" s="277">
        <v>18.699000000000002</v>
      </c>
      <c r="I508" s="278"/>
      <c r="J508" s="274"/>
      <c r="K508" s="274"/>
      <c r="L508" s="279"/>
      <c r="M508" s="280"/>
      <c r="N508" s="281"/>
      <c r="O508" s="281"/>
      <c r="P508" s="281"/>
      <c r="Q508" s="281"/>
      <c r="R508" s="281"/>
      <c r="S508" s="281"/>
      <c r="T508" s="282"/>
      <c r="U508" s="14"/>
      <c r="V508" s="14"/>
      <c r="W508" s="14"/>
      <c r="X508" s="14"/>
      <c r="Y508" s="14"/>
      <c r="Z508" s="14"/>
      <c r="AA508" s="14"/>
      <c r="AB508" s="14"/>
      <c r="AC508" s="14"/>
      <c r="AD508" s="14"/>
      <c r="AE508" s="14"/>
      <c r="AT508" s="283" t="s">
        <v>263</v>
      </c>
      <c r="AU508" s="283" t="s">
        <v>91</v>
      </c>
      <c r="AV508" s="14" t="s">
        <v>256</v>
      </c>
      <c r="AW508" s="14" t="s">
        <v>36</v>
      </c>
      <c r="AX508" s="14" t="s">
        <v>14</v>
      </c>
      <c r="AY508" s="283" t="s">
        <v>250</v>
      </c>
    </row>
    <row r="509" s="12" customFormat="1" ht="22.8" customHeight="1">
      <c r="A509" s="12"/>
      <c r="B509" s="229"/>
      <c r="C509" s="230"/>
      <c r="D509" s="231" t="s">
        <v>81</v>
      </c>
      <c r="E509" s="243" t="s">
        <v>1327</v>
      </c>
      <c r="F509" s="243" t="s">
        <v>1328</v>
      </c>
      <c r="G509" s="230"/>
      <c r="H509" s="230"/>
      <c r="I509" s="233"/>
      <c r="J509" s="244">
        <f>BK509</f>
        <v>0</v>
      </c>
      <c r="K509" s="230"/>
      <c r="L509" s="235"/>
      <c r="M509" s="236"/>
      <c r="N509" s="237"/>
      <c r="O509" s="237"/>
      <c r="P509" s="238">
        <f>SUM(P510:P513)</f>
        <v>0</v>
      </c>
      <c r="Q509" s="237"/>
      <c r="R509" s="238">
        <f>SUM(R510:R513)</f>
        <v>0</v>
      </c>
      <c r="S509" s="237"/>
      <c r="T509" s="239">
        <f>SUM(T510:T513)</f>
        <v>0</v>
      </c>
      <c r="U509" s="12"/>
      <c r="V509" s="12"/>
      <c r="W509" s="12"/>
      <c r="X509" s="12"/>
      <c r="Y509" s="12"/>
      <c r="Z509" s="12"/>
      <c r="AA509" s="12"/>
      <c r="AB509" s="12"/>
      <c r="AC509" s="12"/>
      <c r="AD509" s="12"/>
      <c r="AE509" s="12"/>
      <c r="AR509" s="240" t="s">
        <v>14</v>
      </c>
      <c r="AT509" s="241" t="s">
        <v>81</v>
      </c>
      <c r="AU509" s="241" t="s">
        <v>14</v>
      </c>
      <c r="AY509" s="240" t="s">
        <v>250</v>
      </c>
      <c r="BK509" s="242">
        <f>SUM(BK510:BK513)</f>
        <v>0</v>
      </c>
    </row>
    <row r="510" s="2" customFormat="1" ht="44.25" customHeight="1">
      <c r="A510" s="38"/>
      <c r="B510" s="39"/>
      <c r="C510" s="245" t="s">
        <v>590</v>
      </c>
      <c r="D510" s="245" t="s">
        <v>252</v>
      </c>
      <c r="E510" s="246" t="s">
        <v>2687</v>
      </c>
      <c r="F510" s="247" t="s">
        <v>2688</v>
      </c>
      <c r="G510" s="248" t="s">
        <v>157</v>
      </c>
      <c r="H510" s="249">
        <v>10.938000000000001</v>
      </c>
      <c r="I510" s="250"/>
      <c r="J510" s="251">
        <f>ROUND(I510*H510,2)</f>
        <v>0</v>
      </c>
      <c r="K510" s="247" t="s">
        <v>255</v>
      </c>
      <c r="L510" s="44"/>
      <c r="M510" s="252" t="s">
        <v>1</v>
      </c>
      <c r="N510" s="253" t="s">
        <v>47</v>
      </c>
      <c r="O510" s="91"/>
      <c r="P510" s="254">
        <f>O510*H510</f>
        <v>0</v>
      </c>
      <c r="Q510" s="254">
        <v>0</v>
      </c>
      <c r="R510" s="254">
        <f>Q510*H510</f>
        <v>0</v>
      </c>
      <c r="S510" s="254">
        <v>0</v>
      </c>
      <c r="T510" s="255">
        <f>S510*H510</f>
        <v>0</v>
      </c>
      <c r="U510" s="38"/>
      <c r="V510" s="38"/>
      <c r="W510" s="38"/>
      <c r="X510" s="38"/>
      <c r="Y510" s="38"/>
      <c r="Z510" s="38"/>
      <c r="AA510" s="38"/>
      <c r="AB510" s="38"/>
      <c r="AC510" s="38"/>
      <c r="AD510" s="38"/>
      <c r="AE510" s="38"/>
      <c r="AR510" s="256" t="s">
        <v>256</v>
      </c>
      <c r="AT510" s="256" t="s">
        <v>252</v>
      </c>
      <c r="AU510" s="256" t="s">
        <v>91</v>
      </c>
      <c r="AY510" s="17" t="s">
        <v>250</v>
      </c>
      <c r="BE510" s="257">
        <f>IF(N510="základní",J510,0)</f>
        <v>0</v>
      </c>
      <c r="BF510" s="257">
        <f>IF(N510="snížená",J510,0)</f>
        <v>0</v>
      </c>
      <c r="BG510" s="257">
        <f>IF(N510="zákl. přenesená",J510,0)</f>
        <v>0</v>
      </c>
      <c r="BH510" s="257">
        <f>IF(N510="sníž. přenesená",J510,0)</f>
        <v>0</v>
      </c>
      <c r="BI510" s="257">
        <f>IF(N510="nulová",J510,0)</f>
        <v>0</v>
      </c>
      <c r="BJ510" s="17" t="s">
        <v>14</v>
      </c>
      <c r="BK510" s="257">
        <f>ROUND(I510*H510,2)</f>
        <v>0</v>
      </c>
      <c r="BL510" s="17" t="s">
        <v>256</v>
      </c>
      <c r="BM510" s="256" t="s">
        <v>3335</v>
      </c>
    </row>
    <row r="511" s="2" customFormat="1">
      <c r="A511" s="38"/>
      <c r="B511" s="39"/>
      <c r="C511" s="40"/>
      <c r="D511" s="258" t="s">
        <v>261</v>
      </c>
      <c r="E511" s="40"/>
      <c r="F511" s="259" t="s">
        <v>2690</v>
      </c>
      <c r="G511" s="40"/>
      <c r="H511" s="40"/>
      <c r="I511" s="156"/>
      <c r="J511" s="40"/>
      <c r="K511" s="40"/>
      <c r="L511" s="44"/>
      <c r="M511" s="260"/>
      <c r="N511" s="261"/>
      <c r="O511" s="91"/>
      <c r="P511" s="91"/>
      <c r="Q511" s="91"/>
      <c r="R511" s="91"/>
      <c r="S511" s="91"/>
      <c r="T511" s="92"/>
      <c r="U511" s="38"/>
      <c r="V511" s="38"/>
      <c r="W511" s="38"/>
      <c r="X511" s="38"/>
      <c r="Y511" s="38"/>
      <c r="Z511" s="38"/>
      <c r="AA511" s="38"/>
      <c r="AB511" s="38"/>
      <c r="AC511" s="38"/>
      <c r="AD511" s="38"/>
      <c r="AE511" s="38"/>
      <c r="AT511" s="17" t="s">
        <v>261</v>
      </c>
      <c r="AU511" s="17" t="s">
        <v>91</v>
      </c>
    </row>
    <row r="512" s="2" customFormat="1" ht="44.25" customHeight="1">
      <c r="A512" s="38"/>
      <c r="B512" s="39"/>
      <c r="C512" s="245" t="s">
        <v>594</v>
      </c>
      <c r="D512" s="245" t="s">
        <v>252</v>
      </c>
      <c r="E512" s="246" t="s">
        <v>2691</v>
      </c>
      <c r="F512" s="247" t="s">
        <v>2692</v>
      </c>
      <c r="G512" s="248" t="s">
        <v>157</v>
      </c>
      <c r="H512" s="249">
        <v>10.938000000000001</v>
      </c>
      <c r="I512" s="250"/>
      <c r="J512" s="251">
        <f>ROUND(I512*H512,2)</f>
        <v>0</v>
      </c>
      <c r="K512" s="247" t="s">
        <v>255</v>
      </c>
      <c r="L512" s="44"/>
      <c r="M512" s="252" t="s">
        <v>1</v>
      </c>
      <c r="N512" s="253" t="s">
        <v>47</v>
      </c>
      <c r="O512" s="91"/>
      <c r="P512" s="254">
        <f>O512*H512</f>
        <v>0</v>
      </c>
      <c r="Q512" s="254">
        <v>0</v>
      </c>
      <c r="R512" s="254">
        <f>Q512*H512</f>
        <v>0</v>
      </c>
      <c r="S512" s="254">
        <v>0</v>
      </c>
      <c r="T512" s="255">
        <f>S512*H512</f>
        <v>0</v>
      </c>
      <c r="U512" s="38"/>
      <c r="V512" s="38"/>
      <c r="W512" s="38"/>
      <c r="X512" s="38"/>
      <c r="Y512" s="38"/>
      <c r="Z512" s="38"/>
      <c r="AA512" s="38"/>
      <c r="AB512" s="38"/>
      <c r="AC512" s="38"/>
      <c r="AD512" s="38"/>
      <c r="AE512" s="38"/>
      <c r="AR512" s="256" t="s">
        <v>256</v>
      </c>
      <c r="AT512" s="256" t="s">
        <v>252</v>
      </c>
      <c r="AU512" s="256" t="s">
        <v>91</v>
      </c>
      <c r="AY512" s="17" t="s">
        <v>250</v>
      </c>
      <c r="BE512" s="257">
        <f>IF(N512="základní",J512,0)</f>
        <v>0</v>
      </c>
      <c r="BF512" s="257">
        <f>IF(N512="snížená",J512,0)</f>
        <v>0</v>
      </c>
      <c r="BG512" s="257">
        <f>IF(N512="zákl. přenesená",J512,0)</f>
        <v>0</v>
      </c>
      <c r="BH512" s="257">
        <f>IF(N512="sníž. přenesená",J512,0)</f>
        <v>0</v>
      </c>
      <c r="BI512" s="257">
        <f>IF(N512="nulová",J512,0)</f>
        <v>0</v>
      </c>
      <c r="BJ512" s="17" t="s">
        <v>14</v>
      </c>
      <c r="BK512" s="257">
        <f>ROUND(I512*H512,2)</f>
        <v>0</v>
      </c>
      <c r="BL512" s="17" t="s">
        <v>256</v>
      </c>
      <c r="BM512" s="256" t="s">
        <v>3336</v>
      </c>
    </row>
    <row r="513" s="2" customFormat="1">
      <c r="A513" s="38"/>
      <c r="B513" s="39"/>
      <c r="C513" s="40"/>
      <c r="D513" s="258" t="s">
        <v>261</v>
      </c>
      <c r="E513" s="40"/>
      <c r="F513" s="259" t="s">
        <v>2690</v>
      </c>
      <c r="G513" s="40"/>
      <c r="H513" s="40"/>
      <c r="I513" s="156"/>
      <c r="J513" s="40"/>
      <c r="K513" s="40"/>
      <c r="L513" s="44"/>
      <c r="M513" s="260"/>
      <c r="N513" s="261"/>
      <c r="O513" s="91"/>
      <c r="P513" s="91"/>
      <c r="Q513" s="91"/>
      <c r="R513" s="91"/>
      <c r="S513" s="91"/>
      <c r="T513" s="92"/>
      <c r="U513" s="38"/>
      <c r="V513" s="38"/>
      <c r="W513" s="38"/>
      <c r="X513" s="38"/>
      <c r="Y513" s="38"/>
      <c r="Z513" s="38"/>
      <c r="AA513" s="38"/>
      <c r="AB513" s="38"/>
      <c r="AC513" s="38"/>
      <c r="AD513" s="38"/>
      <c r="AE513" s="38"/>
      <c r="AT513" s="17" t="s">
        <v>261</v>
      </c>
      <c r="AU513" s="17" t="s">
        <v>91</v>
      </c>
    </row>
    <row r="514" s="12" customFormat="1" ht="25.92" customHeight="1">
      <c r="A514" s="12"/>
      <c r="B514" s="229"/>
      <c r="C514" s="230"/>
      <c r="D514" s="231" t="s">
        <v>81</v>
      </c>
      <c r="E514" s="232" t="s">
        <v>2694</v>
      </c>
      <c r="F514" s="232" t="s">
        <v>2695</v>
      </c>
      <c r="G514" s="230"/>
      <c r="H514" s="230"/>
      <c r="I514" s="233"/>
      <c r="J514" s="234">
        <f>BK514</f>
        <v>0</v>
      </c>
      <c r="K514" s="230"/>
      <c r="L514" s="235"/>
      <c r="M514" s="236"/>
      <c r="N514" s="237"/>
      <c r="O514" s="237"/>
      <c r="P514" s="238">
        <f>SUM(P515:P518)</f>
        <v>0</v>
      </c>
      <c r="Q514" s="237"/>
      <c r="R514" s="238">
        <f>SUM(R515:R518)</f>
        <v>0</v>
      </c>
      <c r="S514" s="237"/>
      <c r="T514" s="239">
        <f>SUM(T515:T518)</f>
        <v>0</v>
      </c>
      <c r="U514" s="12"/>
      <c r="V514" s="12"/>
      <c r="W514" s="12"/>
      <c r="X514" s="12"/>
      <c r="Y514" s="12"/>
      <c r="Z514" s="12"/>
      <c r="AA514" s="12"/>
      <c r="AB514" s="12"/>
      <c r="AC514" s="12"/>
      <c r="AD514" s="12"/>
      <c r="AE514" s="12"/>
      <c r="AR514" s="240" t="s">
        <v>256</v>
      </c>
      <c r="AT514" s="241" t="s">
        <v>81</v>
      </c>
      <c r="AU514" s="241" t="s">
        <v>82</v>
      </c>
      <c r="AY514" s="240" t="s">
        <v>250</v>
      </c>
      <c r="BK514" s="242">
        <f>SUM(BK515:BK518)</f>
        <v>0</v>
      </c>
    </row>
    <row r="515" s="2" customFormat="1" ht="21.75" customHeight="1">
      <c r="A515" s="38"/>
      <c r="B515" s="39"/>
      <c r="C515" s="245" t="s">
        <v>598</v>
      </c>
      <c r="D515" s="245" t="s">
        <v>252</v>
      </c>
      <c r="E515" s="246" t="s">
        <v>2696</v>
      </c>
      <c r="F515" s="247" t="s">
        <v>2697</v>
      </c>
      <c r="G515" s="248" t="s">
        <v>2107</v>
      </c>
      <c r="H515" s="249">
        <v>88</v>
      </c>
      <c r="I515" s="250"/>
      <c r="J515" s="251">
        <f>ROUND(I515*H515,2)</f>
        <v>0</v>
      </c>
      <c r="K515" s="247" t="s">
        <v>255</v>
      </c>
      <c r="L515" s="44"/>
      <c r="M515" s="252" t="s">
        <v>1</v>
      </c>
      <c r="N515" s="253" t="s">
        <v>47</v>
      </c>
      <c r="O515" s="91"/>
      <c r="P515" s="254">
        <f>O515*H515</f>
        <v>0</v>
      </c>
      <c r="Q515" s="254">
        <v>0</v>
      </c>
      <c r="R515" s="254">
        <f>Q515*H515</f>
        <v>0</v>
      </c>
      <c r="S515" s="254">
        <v>0</v>
      </c>
      <c r="T515" s="255">
        <f>S515*H515</f>
        <v>0</v>
      </c>
      <c r="U515" s="38"/>
      <c r="V515" s="38"/>
      <c r="W515" s="38"/>
      <c r="X515" s="38"/>
      <c r="Y515" s="38"/>
      <c r="Z515" s="38"/>
      <c r="AA515" s="38"/>
      <c r="AB515" s="38"/>
      <c r="AC515" s="38"/>
      <c r="AD515" s="38"/>
      <c r="AE515" s="38"/>
      <c r="AR515" s="256" t="s">
        <v>2698</v>
      </c>
      <c r="AT515" s="256" t="s">
        <v>252</v>
      </c>
      <c r="AU515" s="256" t="s">
        <v>14</v>
      </c>
      <c r="AY515" s="17" t="s">
        <v>250</v>
      </c>
      <c r="BE515" s="257">
        <f>IF(N515="základní",J515,0)</f>
        <v>0</v>
      </c>
      <c r="BF515" s="257">
        <f>IF(N515="snížená",J515,0)</f>
        <v>0</v>
      </c>
      <c r="BG515" s="257">
        <f>IF(N515="zákl. přenesená",J515,0)</f>
        <v>0</v>
      </c>
      <c r="BH515" s="257">
        <f>IF(N515="sníž. přenesená",J515,0)</f>
        <v>0</v>
      </c>
      <c r="BI515" s="257">
        <f>IF(N515="nulová",J515,0)</f>
        <v>0</v>
      </c>
      <c r="BJ515" s="17" t="s">
        <v>14</v>
      </c>
      <c r="BK515" s="257">
        <f>ROUND(I515*H515,2)</f>
        <v>0</v>
      </c>
      <c r="BL515" s="17" t="s">
        <v>2698</v>
      </c>
      <c r="BM515" s="256" t="s">
        <v>3337</v>
      </c>
    </row>
    <row r="516" s="15" customFormat="1">
      <c r="A516" s="15"/>
      <c r="B516" s="284"/>
      <c r="C516" s="285"/>
      <c r="D516" s="258" t="s">
        <v>263</v>
      </c>
      <c r="E516" s="286" t="s">
        <v>1</v>
      </c>
      <c r="F516" s="287" t="s">
        <v>2735</v>
      </c>
      <c r="G516" s="285"/>
      <c r="H516" s="286" t="s">
        <v>1</v>
      </c>
      <c r="I516" s="288"/>
      <c r="J516" s="285"/>
      <c r="K516" s="285"/>
      <c r="L516" s="289"/>
      <c r="M516" s="290"/>
      <c r="N516" s="291"/>
      <c r="O516" s="291"/>
      <c r="P516" s="291"/>
      <c r="Q516" s="291"/>
      <c r="R516" s="291"/>
      <c r="S516" s="291"/>
      <c r="T516" s="292"/>
      <c r="U516" s="15"/>
      <c r="V516" s="15"/>
      <c r="W516" s="15"/>
      <c r="X516" s="15"/>
      <c r="Y516" s="15"/>
      <c r="Z516" s="15"/>
      <c r="AA516" s="15"/>
      <c r="AB516" s="15"/>
      <c r="AC516" s="15"/>
      <c r="AD516" s="15"/>
      <c r="AE516" s="15"/>
      <c r="AT516" s="293" t="s">
        <v>263</v>
      </c>
      <c r="AU516" s="293" t="s">
        <v>14</v>
      </c>
      <c r="AV516" s="15" t="s">
        <v>14</v>
      </c>
      <c r="AW516" s="15" t="s">
        <v>36</v>
      </c>
      <c r="AX516" s="15" t="s">
        <v>82</v>
      </c>
      <c r="AY516" s="293" t="s">
        <v>250</v>
      </c>
    </row>
    <row r="517" s="13" customFormat="1">
      <c r="A517" s="13"/>
      <c r="B517" s="262"/>
      <c r="C517" s="263"/>
      <c r="D517" s="258" t="s">
        <v>263</v>
      </c>
      <c r="E517" s="264" t="s">
        <v>1</v>
      </c>
      <c r="F517" s="265" t="s">
        <v>3338</v>
      </c>
      <c r="G517" s="263"/>
      <c r="H517" s="266">
        <v>88</v>
      </c>
      <c r="I517" s="267"/>
      <c r="J517" s="263"/>
      <c r="K517" s="263"/>
      <c r="L517" s="268"/>
      <c r="M517" s="269"/>
      <c r="N517" s="270"/>
      <c r="O517" s="270"/>
      <c r="P517" s="270"/>
      <c r="Q517" s="270"/>
      <c r="R517" s="270"/>
      <c r="S517" s="270"/>
      <c r="T517" s="271"/>
      <c r="U517" s="13"/>
      <c r="V517" s="13"/>
      <c r="W517" s="13"/>
      <c r="X517" s="13"/>
      <c r="Y517" s="13"/>
      <c r="Z517" s="13"/>
      <c r="AA517" s="13"/>
      <c r="AB517" s="13"/>
      <c r="AC517" s="13"/>
      <c r="AD517" s="13"/>
      <c r="AE517" s="13"/>
      <c r="AT517" s="272" t="s">
        <v>263</v>
      </c>
      <c r="AU517" s="272" t="s">
        <v>14</v>
      </c>
      <c r="AV517" s="13" t="s">
        <v>91</v>
      </c>
      <c r="AW517" s="13" t="s">
        <v>36</v>
      </c>
      <c r="AX517" s="13" t="s">
        <v>82</v>
      </c>
      <c r="AY517" s="272" t="s">
        <v>250</v>
      </c>
    </row>
    <row r="518" s="14" customFormat="1">
      <c r="A518" s="14"/>
      <c r="B518" s="273"/>
      <c r="C518" s="274"/>
      <c r="D518" s="258" t="s">
        <v>263</v>
      </c>
      <c r="E518" s="275" t="s">
        <v>1</v>
      </c>
      <c r="F518" s="276" t="s">
        <v>265</v>
      </c>
      <c r="G518" s="274"/>
      <c r="H518" s="277">
        <v>88</v>
      </c>
      <c r="I518" s="278"/>
      <c r="J518" s="274"/>
      <c r="K518" s="274"/>
      <c r="L518" s="279"/>
      <c r="M518" s="308"/>
      <c r="N518" s="309"/>
      <c r="O518" s="309"/>
      <c r="P518" s="309"/>
      <c r="Q518" s="309"/>
      <c r="R518" s="309"/>
      <c r="S518" s="309"/>
      <c r="T518" s="310"/>
      <c r="U518" s="14"/>
      <c r="V518" s="14"/>
      <c r="W518" s="14"/>
      <c r="X518" s="14"/>
      <c r="Y518" s="14"/>
      <c r="Z518" s="14"/>
      <c r="AA518" s="14"/>
      <c r="AB518" s="14"/>
      <c r="AC518" s="14"/>
      <c r="AD518" s="14"/>
      <c r="AE518" s="14"/>
      <c r="AT518" s="283" t="s">
        <v>263</v>
      </c>
      <c r="AU518" s="283" t="s">
        <v>14</v>
      </c>
      <c r="AV518" s="14" t="s">
        <v>256</v>
      </c>
      <c r="AW518" s="14" t="s">
        <v>36</v>
      </c>
      <c r="AX518" s="14" t="s">
        <v>14</v>
      </c>
      <c r="AY518" s="283" t="s">
        <v>250</v>
      </c>
    </row>
    <row r="519" s="2" customFormat="1" ht="6.96" customHeight="1">
      <c r="A519" s="38"/>
      <c r="B519" s="66"/>
      <c r="C519" s="67"/>
      <c r="D519" s="67"/>
      <c r="E519" s="67"/>
      <c r="F519" s="67"/>
      <c r="G519" s="67"/>
      <c r="H519" s="67"/>
      <c r="I519" s="194"/>
      <c r="J519" s="67"/>
      <c r="K519" s="67"/>
      <c r="L519" s="44"/>
      <c r="M519" s="38"/>
      <c r="O519" s="38"/>
      <c r="P519" s="38"/>
      <c r="Q519" s="38"/>
      <c r="R519" s="38"/>
      <c r="S519" s="38"/>
      <c r="T519" s="38"/>
      <c r="U519" s="38"/>
      <c r="V519" s="38"/>
      <c r="W519" s="38"/>
      <c r="X519" s="38"/>
      <c r="Y519" s="38"/>
      <c r="Z519" s="38"/>
      <c r="AA519" s="38"/>
      <c r="AB519" s="38"/>
      <c r="AC519" s="38"/>
      <c r="AD519" s="38"/>
      <c r="AE519" s="38"/>
    </row>
  </sheetData>
  <sheetProtection sheet="1" autoFilter="0" formatColumns="0" formatRows="0" objects="1" scenarios="1" spinCount="100000" saltValue="sMiaZUVsuYz7BmtGsEz9EzMmf2bG+La+fIJ2filL2d2ciCO3HZiavYqVy/6MBjnLXSSiJO3J5pyk0LMBD7eEnw==" hashValue="qf3oAXiT0QpgowfqhcrPX5nxZvBe3+ag9Cvqr9+BIRZ+XjXBx+YJxMLtfeW0Wd0C2Aiv8NZXl2YVsppPuLb/Vg==" algorithmName="SHA-512" password="CC35"/>
  <autoFilter ref="C131:K518"/>
  <mergeCells count="15">
    <mergeCell ref="E7:H7"/>
    <mergeCell ref="E11:H11"/>
    <mergeCell ref="E9:H9"/>
    <mergeCell ref="E13:H13"/>
    <mergeCell ref="E22:H22"/>
    <mergeCell ref="E31:H31"/>
    <mergeCell ref="E85:H85"/>
    <mergeCell ref="E89:H89"/>
    <mergeCell ref="E87:H87"/>
    <mergeCell ref="E91:H91"/>
    <mergeCell ref="E118:H118"/>
    <mergeCell ref="E122:H122"/>
    <mergeCell ref="E120:H120"/>
    <mergeCell ref="E124:H12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7"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7"/>
      <c r="L2" s="1"/>
      <c r="M2" s="1"/>
      <c r="N2" s="1"/>
      <c r="O2" s="1"/>
      <c r="P2" s="1"/>
      <c r="Q2" s="1"/>
      <c r="R2" s="1"/>
      <c r="S2" s="1"/>
      <c r="T2" s="1"/>
      <c r="U2" s="1"/>
      <c r="V2" s="1"/>
      <c r="AT2" s="17" t="s">
        <v>130</v>
      </c>
      <c r="AZ2" s="148" t="s">
        <v>2030</v>
      </c>
      <c r="BA2" s="148" t="s">
        <v>2031</v>
      </c>
      <c r="BB2" s="148" t="s">
        <v>208</v>
      </c>
      <c r="BC2" s="148" t="s">
        <v>3339</v>
      </c>
      <c r="BD2" s="148" t="s">
        <v>91</v>
      </c>
    </row>
    <row r="3" s="1" customFormat="1" ht="6.96" customHeight="1">
      <c r="B3" s="149"/>
      <c r="C3" s="150"/>
      <c r="D3" s="150"/>
      <c r="E3" s="150"/>
      <c r="F3" s="150"/>
      <c r="G3" s="150"/>
      <c r="H3" s="150"/>
      <c r="I3" s="151"/>
      <c r="J3" s="150"/>
      <c r="K3" s="150"/>
      <c r="L3" s="20"/>
      <c r="AT3" s="17" t="s">
        <v>91</v>
      </c>
      <c r="AZ3" s="148" t="s">
        <v>2028</v>
      </c>
      <c r="BA3" s="148" t="s">
        <v>2029</v>
      </c>
      <c r="BB3" s="148" t="s">
        <v>208</v>
      </c>
      <c r="BC3" s="148" t="s">
        <v>529</v>
      </c>
      <c r="BD3" s="148" t="s">
        <v>91</v>
      </c>
    </row>
    <row r="4" s="1" customFormat="1" ht="24.96" customHeight="1">
      <c r="B4" s="20"/>
      <c r="D4" s="152" t="s">
        <v>162</v>
      </c>
      <c r="I4" s="147"/>
      <c r="L4" s="20"/>
      <c r="M4" s="153" t="s">
        <v>10</v>
      </c>
      <c r="AT4" s="17" t="s">
        <v>4</v>
      </c>
      <c r="AZ4" s="148" t="s">
        <v>2033</v>
      </c>
      <c r="BA4" s="148" t="s">
        <v>2034</v>
      </c>
      <c r="BB4" s="148" t="s">
        <v>208</v>
      </c>
      <c r="BC4" s="148" t="s">
        <v>3340</v>
      </c>
      <c r="BD4" s="148" t="s">
        <v>91</v>
      </c>
    </row>
    <row r="5" s="1" customFormat="1" ht="6.96" customHeight="1">
      <c r="B5" s="20"/>
      <c r="I5" s="147"/>
      <c r="L5" s="20"/>
      <c r="AZ5" s="148" t="s">
        <v>2053</v>
      </c>
      <c r="BA5" s="148" t="s">
        <v>2054</v>
      </c>
      <c r="BB5" s="148" t="s">
        <v>168</v>
      </c>
      <c r="BC5" s="148" t="s">
        <v>3341</v>
      </c>
      <c r="BD5" s="148" t="s">
        <v>91</v>
      </c>
    </row>
    <row r="6" s="1" customFormat="1" ht="12" customHeight="1">
      <c r="B6" s="20"/>
      <c r="D6" s="154" t="s">
        <v>16</v>
      </c>
      <c r="I6" s="147"/>
      <c r="L6" s="20"/>
      <c r="AZ6" s="148" t="s">
        <v>2061</v>
      </c>
      <c r="BA6" s="148" t="s">
        <v>2062</v>
      </c>
      <c r="BB6" s="148" t="s">
        <v>168</v>
      </c>
      <c r="BC6" s="148" t="s">
        <v>3342</v>
      </c>
      <c r="BD6" s="148" t="s">
        <v>91</v>
      </c>
    </row>
    <row r="7" s="1" customFormat="1" ht="16.5" customHeight="1">
      <c r="B7" s="20"/>
      <c r="E7" s="155" t="str">
        <f>'Rekapitulace stavby'!K6</f>
        <v>Strakonická - rozšíření, č. akce 999 170, Praha 5</v>
      </c>
      <c r="F7" s="154"/>
      <c r="G7" s="154"/>
      <c r="H7" s="154"/>
      <c r="I7" s="147"/>
      <c r="L7" s="20"/>
      <c r="AZ7" s="148" t="s">
        <v>2070</v>
      </c>
      <c r="BA7" s="148" t="s">
        <v>2071</v>
      </c>
      <c r="BB7" s="148" t="s">
        <v>208</v>
      </c>
      <c r="BC7" s="148" t="s">
        <v>3343</v>
      </c>
      <c r="BD7" s="148" t="s">
        <v>91</v>
      </c>
    </row>
    <row r="8" s="1" customFormat="1" ht="12" customHeight="1">
      <c r="B8" s="20"/>
      <c r="D8" s="154" t="s">
        <v>176</v>
      </c>
      <c r="I8" s="147"/>
      <c r="L8" s="20"/>
      <c r="AZ8" s="148" t="s">
        <v>206</v>
      </c>
      <c r="BA8" s="148" t="s">
        <v>207</v>
      </c>
      <c r="BB8" s="148" t="s">
        <v>208</v>
      </c>
      <c r="BC8" s="148" t="s">
        <v>3344</v>
      </c>
      <c r="BD8" s="148" t="s">
        <v>91</v>
      </c>
    </row>
    <row r="9" s="2" customFormat="1" ht="16.5" customHeight="1">
      <c r="A9" s="38"/>
      <c r="B9" s="44"/>
      <c r="C9" s="38"/>
      <c r="D9" s="38"/>
      <c r="E9" s="155" t="s">
        <v>1991</v>
      </c>
      <c r="F9" s="38"/>
      <c r="G9" s="38"/>
      <c r="H9" s="38"/>
      <c r="I9" s="156"/>
      <c r="J9" s="38"/>
      <c r="K9" s="38"/>
      <c r="L9" s="63"/>
      <c r="S9" s="38"/>
      <c r="T9" s="38"/>
      <c r="U9" s="38"/>
      <c r="V9" s="38"/>
      <c r="W9" s="38"/>
      <c r="X9" s="38"/>
      <c r="Y9" s="38"/>
      <c r="Z9" s="38"/>
      <c r="AA9" s="38"/>
      <c r="AB9" s="38"/>
      <c r="AC9" s="38"/>
      <c r="AD9" s="38"/>
      <c r="AE9" s="38"/>
      <c r="AZ9" s="148" t="s">
        <v>218</v>
      </c>
      <c r="BA9" s="148" t="s">
        <v>219</v>
      </c>
      <c r="BB9" s="148" t="s">
        <v>208</v>
      </c>
      <c r="BC9" s="148" t="s">
        <v>3345</v>
      </c>
      <c r="BD9" s="148" t="s">
        <v>91</v>
      </c>
    </row>
    <row r="10" s="2" customFormat="1" ht="12" customHeight="1">
      <c r="A10" s="38"/>
      <c r="B10" s="44"/>
      <c r="C10" s="38"/>
      <c r="D10" s="154" t="s">
        <v>1344</v>
      </c>
      <c r="E10" s="38"/>
      <c r="F10" s="38"/>
      <c r="G10" s="38"/>
      <c r="H10" s="38"/>
      <c r="I10" s="156"/>
      <c r="J10" s="38"/>
      <c r="K10" s="38"/>
      <c r="L10" s="63"/>
      <c r="S10" s="38"/>
      <c r="T10" s="38"/>
      <c r="U10" s="38"/>
      <c r="V10" s="38"/>
      <c r="W10" s="38"/>
      <c r="X10" s="38"/>
      <c r="Y10" s="38"/>
      <c r="Z10" s="38"/>
      <c r="AA10" s="38"/>
      <c r="AB10" s="38"/>
      <c r="AC10" s="38"/>
      <c r="AD10" s="38"/>
      <c r="AE10" s="38"/>
      <c r="AZ10" s="148" t="s">
        <v>2075</v>
      </c>
      <c r="BA10" s="148" t="s">
        <v>2076</v>
      </c>
      <c r="BB10" s="148" t="s">
        <v>208</v>
      </c>
      <c r="BC10" s="148" t="s">
        <v>3346</v>
      </c>
      <c r="BD10" s="148" t="s">
        <v>91</v>
      </c>
    </row>
    <row r="11" s="2" customFormat="1" ht="16.5" customHeight="1">
      <c r="A11" s="38"/>
      <c r="B11" s="44"/>
      <c r="C11" s="38"/>
      <c r="D11" s="38"/>
      <c r="E11" s="157" t="s">
        <v>3347</v>
      </c>
      <c r="F11" s="38"/>
      <c r="G11" s="38"/>
      <c r="H11" s="38"/>
      <c r="I11" s="156"/>
      <c r="J11" s="38"/>
      <c r="K11" s="38"/>
      <c r="L11" s="63"/>
      <c r="S11" s="38"/>
      <c r="T11" s="38"/>
      <c r="U11" s="38"/>
      <c r="V11" s="38"/>
      <c r="W11" s="38"/>
      <c r="X11" s="38"/>
      <c r="Y11" s="38"/>
      <c r="Z11" s="38"/>
      <c r="AA11" s="38"/>
      <c r="AB11" s="38"/>
      <c r="AC11" s="38"/>
      <c r="AD11" s="38"/>
      <c r="AE11" s="38"/>
      <c r="AZ11" s="148" t="s">
        <v>2087</v>
      </c>
      <c r="BA11" s="148" t="s">
        <v>2088</v>
      </c>
      <c r="BB11" s="148" t="s">
        <v>208</v>
      </c>
      <c r="BC11" s="148" t="s">
        <v>3348</v>
      </c>
      <c r="BD11" s="148" t="s">
        <v>91</v>
      </c>
    </row>
    <row r="12" s="2" customFormat="1">
      <c r="A12" s="38"/>
      <c r="B12" s="44"/>
      <c r="C12" s="38"/>
      <c r="D12" s="38"/>
      <c r="E12" s="38"/>
      <c r="F12" s="38"/>
      <c r="G12" s="38"/>
      <c r="H12" s="38"/>
      <c r="I12" s="156"/>
      <c r="J12" s="38"/>
      <c r="K12" s="38"/>
      <c r="L12" s="63"/>
      <c r="S12" s="38"/>
      <c r="T12" s="38"/>
      <c r="U12" s="38"/>
      <c r="V12" s="38"/>
      <c r="W12" s="38"/>
      <c r="X12" s="38"/>
      <c r="Y12" s="38"/>
      <c r="Z12" s="38"/>
      <c r="AA12" s="38"/>
      <c r="AB12" s="38"/>
      <c r="AC12" s="38"/>
      <c r="AD12" s="38"/>
      <c r="AE12" s="38"/>
      <c r="AZ12" s="148" t="s">
        <v>163</v>
      </c>
      <c r="BA12" s="148" t="s">
        <v>164</v>
      </c>
      <c r="BB12" s="148" t="s">
        <v>157</v>
      </c>
      <c r="BC12" s="148" t="s">
        <v>3349</v>
      </c>
      <c r="BD12" s="148" t="s">
        <v>91</v>
      </c>
    </row>
    <row r="13" s="2" customFormat="1" ht="12" customHeight="1">
      <c r="A13" s="38"/>
      <c r="B13" s="44"/>
      <c r="C13" s="38"/>
      <c r="D13" s="154" t="s">
        <v>18</v>
      </c>
      <c r="E13" s="38"/>
      <c r="F13" s="141" t="s">
        <v>1</v>
      </c>
      <c r="G13" s="38"/>
      <c r="H13" s="38"/>
      <c r="I13" s="158" t="s">
        <v>19</v>
      </c>
      <c r="J13" s="141" t="s">
        <v>1</v>
      </c>
      <c r="K13" s="38"/>
      <c r="L13" s="63"/>
      <c r="S13" s="38"/>
      <c r="T13" s="38"/>
      <c r="U13" s="38"/>
      <c r="V13" s="38"/>
      <c r="W13" s="38"/>
      <c r="X13" s="38"/>
      <c r="Y13" s="38"/>
      <c r="Z13" s="38"/>
      <c r="AA13" s="38"/>
      <c r="AB13" s="38"/>
      <c r="AC13" s="38"/>
      <c r="AD13" s="38"/>
      <c r="AE13" s="38"/>
      <c r="AZ13" s="148" t="s">
        <v>159</v>
      </c>
      <c r="BA13" s="148" t="s">
        <v>160</v>
      </c>
      <c r="BB13" s="148" t="s">
        <v>157</v>
      </c>
      <c r="BC13" s="148" t="s">
        <v>3350</v>
      </c>
      <c r="BD13" s="148" t="s">
        <v>91</v>
      </c>
    </row>
    <row r="14" s="2" customFormat="1" ht="12" customHeight="1">
      <c r="A14" s="38"/>
      <c r="B14" s="44"/>
      <c r="C14" s="38"/>
      <c r="D14" s="154" t="s">
        <v>20</v>
      </c>
      <c r="E14" s="38"/>
      <c r="F14" s="141" t="s">
        <v>21</v>
      </c>
      <c r="G14" s="38"/>
      <c r="H14" s="38"/>
      <c r="I14" s="158" t="s">
        <v>22</v>
      </c>
      <c r="J14" s="159" t="str">
        <f>'Rekapitulace stavby'!AN8</f>
        <v>10. 1. 2020</v>
      </c>
      <c r="K14" s="38"/>
      <c r="L14" s="63"/>
      <c r="S14" s="38"/>
      <c r="T14" s="38"/>
      <c r="U14" s="38"/>
      <c r="V14" s="38"/>
      <c r="W14" s="38"/>
      <c r="X14" s="38"/>
      <c r="Y14" s="38"/>
      <c r="Z14" s="38"/>
      <c r="AA14" s="38"/>
      <c r="AB14" s="38"/>
      <c r="AC14" s="38"/>
      <c r="AD14" s="38"/>
      <c r="AE14" s="38"/>
      <c r="AZ14" s="148" t="s">
        <v>2723</v>
      </c>
      <c r="BA14" s="148" t="s">
        <v>2724</v>
      </c>
      <c r="BB14" s="148" t="s">
        <v>157</v>
      </c>
      <c r="BC14" s="148" t="s">
        <v>3351</v>
      </c>
      <c r="BD14" s="148" t="s">
        <v>91</v>
      </c>
    </row>
    <row r="15" s="2" customFormat="1" ht="10.8" customHeight="1">
      <c r="A15" s="38"/>
      <c r="B15" s="44"/>
      <c r="C15" s="38"/>
      <c r="D15" s="38"/>
      <c r="E15" s="38"/>
      <c r="F15" s="38"/>
      <c r="G15" s="38"/>
      <c r="H15" s="38"/>
      <c r="I15" s="156"/>
      <c r="J15" s="38"/>
      <c r="K15" s="38"/>
      <c r="L15" s="63"/>
      <c r="S15" s="38"/>
      <c r="T15" s="38"/>
      <c r="U15" s="38"/>
      <c r="V15" s="38"/>
      <c r="W15" s="38"/>
      <c r="X15" s="38"/>
      <c r="Y15" s="38"/>
      <c r="Z15" s="38"/>
      <c r="AA15" s="38"/>
      <c r="AB15" s="38"/>
      <c r="AC15" s="38"/>
      <c r="AD15" s="38"/>
      <c r="AE15" s="38"/>
      <c r="AZ15" s="148" t="s">
        <v>1995</v>
      </c>
      <c r="BA15" s="148" t="s">
        <v>1996</v>
      </c>
      <c r="BB15" s="148" t="s">
        <v>208</v>
      </c>
      <c r="BC15" s="148" t="s">
        <v>3352</v>
      </c>
      <c r="BD15" s="148" t="s">
        <v>91</v>
      </c>
    </row>
    <row r="16" s="2" customFormat="1" ht="12" customHeight="1">
      <c r="A16" s="38"/>
      <c r="B16" s="44"/>
      <c r="C16" s="38"/>
      <c r="D16" s="154" t="s">
        <v>24</v>
      </c>
      <c r="E16" s="38"/>
      <c r="F16" s="38"/>
      <c r="G16" s="38"/>
      <c r="H16" s="38"/>
      <c r="I16" s="158" t="s">
        <v>25</v>
      </c>
      <c r="J16" s="141" t="s">
        <v>26</v>
      </c>
      <c r="K16" s="38"/>
      <c r="L16" s="63"/>
      <c r="S16" s="38"/>
      <c r="T16" s="38"/>
      <c r="U16" s="38"/>
      <c r="V16" s="38"/>
      <c r="W16" s="38"/>
      <c r="X16" s="38"/>
      <c r="Y16" s="38"/>
      <c r="Z16" s="38"/>
      <c r="AA16" s="38"/>
      <c r="AB16" s="38"/>
      <c r="AC16" s="38"/>
      <c r="AD16" s="38"/>
      <c r="AE16" s="38"/>
      <c r="AZ16" s="148" t="s">
        <v>1999</v>
      </c>
      <c r="BA16" s="148" t="s">
        <v>2000</v>
      </c>
      <c r="BB16" s="148" t="s">
        <v>208</v>
      </c>
      <c r="BC16" s="148" t="s">
        <v>3353</v>
      </c>
      <c r="BD16" s="148" t="s">
        <v>91</v>
      </c>
    </row>
    <row r="17" s="2" customFormat="1" ht="18" customHeight="1">
      <c r="A17" s="38"/>
      <c r="B17" s="44"/>
      <c r="C17" s="38"/>
      <c r="D17" s="38"/>
      <c r="E17" s="141" t="s">
        <v>27</v>
      </c>
      <c r="F17" s="38"/>
      <c r="G17" s="38"/>
      <c r="H17" s="38"/>
      <c r="I17" s="158" t="s">
        <v>28</v>
      </c>
      <c r="J17" s="141" t="s">
        <v>29</v>
      </c>
      <c r="K17" s="38"/>
      <c r="L17" s="63"/>
      <c r="S17" s="38"/>
      <c r="T17" s="38"/>
      <c r="U17" s="38"/>
      <c r="V17" s="38"/>
      <c r="W17" s="38"/>
      <c r="X17" s="38"/>
      <c r="Y17" s="38"/>
      <c r="Z17" s="38"/>
      <c r="AA17" s="38"/>
      <c r="AB17" s="38"/>
      <c r="AC17" s="38"/>
      <c r="AD17" s="38"/>
      <c r="AE17" s="38"/>
      <c r="AZ17" s="148" t="s">
        <v>2003</v>
      </c>
      <c r="BA17" s="148" t="s">
        <v>2004</v>
      </c>
      <c r="BB17" s="148" t="s">
        <v>208</v>
      </c>
      <c r="BC17" s="148" t="s">
        <v>3354</v>
      </c>
      <c r="BD17" s="148" t="s">
        <v>91</v>
      </c>
    </row>
    <row r="18" s="2" customFormat="1" ht="6.96" customHeight="1">
      <c r="A18" s="38"/>
      <c r="B18" s="44"/>
      <c r="C18" s="38"/>
      <c r="D18" s="38"/>
      <c r="E18" s="38"/>
      <c r="F18" s="38"/>
      <c r="G18" s="38"/>
      <c r="H18" s="38"/>
      <c r="I18" s="156"/>
      <c r="J18" s="38"/>
      <c r="K18" s="38"/>
      <c r="L18" s="63"/>
      <c r="S18" s="38"/>
      <c r="T18" s="38"/>
      <c r="U18" s="38"/>
      <c r="V18" s="38"/>
      <c r="W18" s="38"/>
      <c r="X18" s="38"/>
      <c r="Y18" s="38"/>
      <c r="Z18" s="38"/>
      <c r="AA18" s="38"/>
      <c r="AB18" s="38"/>
      <c r="AC18" s="38"/>
      <c r="AD18" s="38"/>
      <c r="AE18" s="38"/>
      <c r="AZ18" s="148" t="s">
        <v>2007</v>
      </c>
      <c r="BA18" s="148" t="s">
        <v>2008</v>
      </c>
      <c r="BB18" s="148" t="s">
        <v>208</v>
      </c>
      <c r="BC18" s="148" t="s">
        <v>3355</v>
      </c>
      <c r="BD18" s="148" t="s">
        <v>91</v>
      </c>
    </row>
    <row r="19" s="2" customFormat="1" ht="12" customHeight="1">
      <c r="A19" s="38"/>
      <c r="B19" s="44"/>
      <c r="C19" s="38"/>
      <c r="D19" s="154" t="s">
        <v>30</v>
      </c>
      <c r="E19" s="38"/>
      <c r="F19" s="38"/>
      <c r="G19" s="38"/>
      <c r="H19" s="38"/>
      <c r="I19" s="158" t="s">
        <v>25</v>
      </c>
      <c r="J19" s="33" t="str">
        <f>'Rekapitulace stavby'!AN13</f>
        <v>Vyplň údaj</v>
      </c>
      <c r="K19" s="38"/>
      <c r="L19" s="63"/>
      <c r="S19" s="38"/>
      <c r="T19" s="38"/>
      <c r="U19" s="38"/>
      <c r="V19" s="38"/>
      <c r="W19" s="38"/>
      <c r="X19" s="38"/>
      <c r="Y19" s="38"/>
      <c r="Z19" s="38"/>
      <c r="AA19" s="38"/>
      <c r="AB19" s="38"/>
      <c r="AC19" s="38"/>
      <c r="AD19" s="38"/>
      <c r="AE19" s="38"/>
      <c r="AZ19" s="148" t="s">
        <v>2039</v>
      </c>
      <c r="BA19" s="148" t="s">
        <v>2040</v>
      </c>
      <c r="BB19" s="148" t="s">
        <v>208</v>
      </c>
      <c r="BC19" s="148" t="s">
        <v>3356</v>
      </c>
      <c r="BD19" s="148" t="s">
        <v>91</v>
      </c>
    </row>
    <row r="20" s="2" customFormat="1" ht="18" customHeight="1">
      <c r="A20" s="38"/>
      <c r="B20" s="44"/>
      <c r="C20" s="38"/>
      <c r="D20" s="38"/>
      <c r="E20" s="33" t="str">
        <f>'Rekapitulace stavby'!E14</f>
        <v>Vyplň údaj</v>
      </c>
      <c r="F20" s="141"/>
      <c r="G20" s="141"/>
      <c r="H20" s="141"/>
      <c r="I20" s="158" t="s">
        <v>28</v>
      </c>
      <c r="J20" s="33" t="str">
        <f>'Rekapitulace stavby'!AN14</f>
        <v>Vyplň údaj</v>
      </c>
      <c r="K20" s="38"/>
      <c r="L20" s="63"/>
      <c r="S20" s="38"/>
      <c r="T20" s="38"/>
      <c r="U20" s="38"/>
      <c r="V20" s="38"/>
      <c r="W20" s="38"/>
      <c r="X20" s="38"/>
      <c r="Y20" s="38"/>
      <c r="Z20" s="38"/>
      <c r="AA20" s="38"/>
      <c r="AB20" s="38"/>
      <c r="AC20" s="38"/>
      <c r="AD20" s="38"/>
      <c r="AE20" s="38"/>
      <c r="AZ20" s="148" t="s">
        <v>2036</v>
      </c>
      <c r="BA20" s="148" t="s">
        <v>2037</v>
      </c>
      <c r="BB20" s="148" t="s">
        <v>208</v>
      </c>
      <c r="BC20" s="148" t="s">
        <v>3357</v>
      </c>
      <c r="BD20" s="148" t="s">
        <v>91</v>
      </c>
    </row>
    <row r="21" s="2" customFormat="1" ht="6.96" customHeight="1">
      <c r="A21" s="38"/>
      <c r="B21" s="44"/>
      <c r="C21" s="38"/>
      <c r="D21" s="38"/>
      <c r="E21" s="38"/>
      <c r="F21" s="38"/>
      <c r="G21" s="38"/>
      <c r="H21" s="38"/>
      <c r="I21" s="156"/>
      <c r="J21" s="38"/>
      <c r="K21" s="38"/>
      <c r="L21" s="63"/>
      <c r="S21" s="38"/>
      <c r="T21" s="38"/>
      <c r="U21" s="38"/>
      <c r="V21" s="38"/>
      <c r="W21" s="38"/>
      <c r="X21" s="38"/>
      <c r="Y21" s="38"/>
      <c r="Z21" s="38"/>
      <c r="AA21" s="38"/>
      <c r="AB21" s="38"/>
      <c r="AC21" s="38"/>
      <c r="AD21" s="38"/>
      <c r="AE21" s="38"/>
      <c r="AZ21" s="148" t="s">
        <v>2045</v>
      </c>
      <c r="BA21" s="148" t="s">
        <v>2046</v>
      </c>
      <c r="BB21" s="148" t="s">
        <v>208</v>
      </c>
      <c r="BC21" s="148" t="s">
        <v>3358</v>
      </c>
      <c r="BD21" s="148" t="s">
        <v>91</v>
      </c>
    </row>
    <row r="22" s="2" customFormat="1" ht="12" customHeight="1">
      <c r="A22" s="38"/>
      <c r="B22" s="44"/>
      <c r="C22" s="38"/>
      <c r="D22" s="154" t="s">
        <v>32</v>
      </c>
      <c r="E22" s="38"/>
      <c r="F22" s="38"/>
      <c r="G22" s="38"/>
      <c r="H22" s="38"/>
      <c r="I22" s="158" t="s">
        <v>25</v>
      </c>
      <c r="J22" s="141" t="s">
        <v>33</v>
      </c>
      <c r="K22" s="38"/>
      <c r="L22" s="63"/>
      <c r="S22" s="38"/>
      <c r="T22" s="38"/>
      <c r="U22" s="38"/>
      <c r="V22" s="38"/>
      <c r="W22" s="38"/>
      <c r="X22" s="38"/>
      <c r="Y22" s="38"/>
      <c r="Z22" s="38"/>
      <c r="AA22" s="38"/>
      <c r="AB22" s="38"/>
      <c r="AC22" s="38"/>
      <c r="AD22" s="38"/>
      <c r="AE22" s="38"/>
      <c r="AZ22" s="148" t="s">
        <v>2042</v>
      </c>
      <c r="BA22" s="148" t="s">
        <v>2043</v>
      </c>
      <c r="BB22" s="148" t="s">
        <v>208</v>
      </c>
      <c r="BC22" s="148" t="s">
        <v>3359</v>
      </c>
      <c r="BD22" s="148" t="s">
        <v>91</v>
      </c>
    </row>
    <row r="23" s="2" customFormat="1" ht="18" customHeight="1">
      <c r="A23" s="38"/>
      <c r="B23" s="44"/>
      <c r="C23" s="38"/>
      <c r="D23" s="38"/>
      <c r="E23" s="141" t="s">
        <v>34</v>
      </c>
      <c r="F23" s="38"/>
      <c r="G23" s="38"/>
      <c r="H23" s="38"/>
      <c r="I23" s="158" t="s">
        <v>28</v>
      </c>
      <c r="J23" s="141" t="s">
        <v>35</v>
      </c>
      <c r="K23" s="38"/>
      <c r="L23" s="63"/>
      <c r="S23" s="38"/>
      <c r="T23" s="38"/>
      <c r="U23" s="38"/>
      <c r="V23" s="38"/>
      <c r="W23" s="38"/>
      <c r="X23" s="38"/>
      <c r="Y23" s="38"/>
      <c r="Z23" s="38"/>
      <c r="AA23" s="38"/>
      <c r="AB23" s="38"/>
      <c r="AC23" s="38"/>
      <c r="AD23" s="38"/>
      <c r="AE23" s="38"/>
      <c r="AZ23" s="148" t="s">
        <v>2704</v>
      </c>
      <c r="BA23" s="148" t="s">
        <v>2705</v>
      </c>
      <c r="BB23" s="148" t="s">
        <v>179</v>
      </c>
      <c r="BC23" s="148" t="s">
        <v>2706</v>
      </c>
      <c r="BD23" s="148" t="s">
        <v>91</v>
      </c>
    </row>
    <row r="24" s="2" customFormat="1" ht="6.96" customHeight="1">
      <c r="A24" s="38"/>
      <c r="B24" s="44"/>
      <c r="C24" s="38"/>
      <c r="D24" s="38"/>
      <c r="E24" s="38"/>
      <c r="F24" s="38"/>
      <c r="G24" s="38"/>
      <c r="H24" s="38"/>
      <c r="I24" s="156"/>
      <c r="J24" s="38"/>
      <c r="K24" s="38"/>
      <c r="L24" s="63"/>
      <c r="S24" s="38"/>
      <c r="T24" s="38"/>
      <c r="U24" s="38"/>
      <c r="V24" s="38"/>
      <c r="W24" s="38"/>
      <c r="X24" s="38"/>
      <c r="Y24" s="38"/>
      <c r="Z24" s="38"/>
      <c r="AA24" s="38"/>
      <c r="AB24" s="38"/>
      <c r="AC24" s="38"/>
      <c r="AD24" s="38"/>
      <c r="AE24" s="38"/>
      <c r="AZ24" s="148" t="s">
        <v>2018</v>
      </c>
      <c r="BA24" s="148" t="s">
        <v>2019</v>
      </c>
      <c r="BB24" s="148" t="s">
        <v>1</v>
      </c>
      <c r="BC24" s="148" t="s">
        <v>2020</v>
      </c>
      <c r="BD24" s="148" t="s">
        <v>91</v>
      </c>
    </row>
    <row r="25" s="2" customFormat="1" ht="12" customHeight="1">
      <c r="A25" s="38"/>
      <c r="B25" s="44"/>
      <c r="C25" s="38"/>
      <c r="D25" s="154" t="s">
        <v>37</v>
      </c>
      <c r="E25" s="38"/>
      <c r="F25" s="38"/>
      <c r="G25" s="38"/>
      <c r="H25" s="38"/>
      <c r="I25" s="158" t="s">
        <v>25</v>
      </c>
      <c r="J25" s="141" t="s">
        <v>38</v>
      </c>
      <c r="K25" s="38"/>
      <c r="L25" s="63"/>
      <c r="S25" s="38"/>
      <c r="T25" s="38"/>
      <c r="U25" s="38"/>
      <c r="V25" s="38"/>
      <c r="W25" s="38"/>
      <c r="X25" s="38"/>
      <c r="Y25" s="38"/>
      <c r="Z25" s="38"/>
      <c r="AA25" s="38"/>
      <c r="AB25" s="38"/>
      <c r="AC25" s="38"/>
      <c r="AD25" s="38"/>
      <c r="AE25" s="38"/>
      <c r="AZ25" s="148" t="s">
        <v>3360</v>
      </c>
      <c r="BA25" s="148" t="s">
        <v>3361</v>
      </c>
      <c r="BB25" s="148" t="s">
        <v>157</v>
      </c>
      <c r="BC25" s="148" t="s">
        <v>3362</v>
      </c>
      <c r="BD25" s="148" t="s">
        <v>91</v>
      </c>
    </row>
    <row r="26" s="2" customFormat="1" ht="18" customHeight="1">
      <c r="A26" s="38"/>
      <c r="B26" s="44"/>
      <c r="C26" s="38"/>
      <c r="D26" s="38"/>
      <c r="E26" s="141" t="s">
        <v>39</v>
      </c>
      <c r="F26" s="38"/>
      <c r="G26" s="38"/>
      <c r="H26" s="38"/>
      <c r="I26" s="158" t="s">
        <v>28</v>
      </c>
      <c r="J26" s="141" t="s">
        <v>40</v>
      </c>
      <c r="K26" s="38"/>
      <c r="L26" s="63"/>
      <c r="S26" s="38"/>
      <c r="T26" s="38"/>
      <c r="U26" s="38"/>
      <c r="V26" s="38"/>
      <c r="W26" s="38"/>
      <c r="X26" s="38"/>
      <c r="Y26" s="38"/>
      <c r="Z26" s="38"/>
      <c r="AA26" s="38"/>
      <c r="AB26" s="38"/>
      <c r="AC26" s="38"/>
      <c r="AD26" s="38"/>
      <c r="AE26" s="38"/>
      <c r="AZ26" s="148" t="s">
        <v>3363</v>
      </c>
      <c r="BA26" s="148" t="s">
        <v>3364</v>
      </c>
      <c r="BB26" s="148" t="s">
        <v>208</v>
      </c>
      <c r="BC26" s="148" t="s">
        <v>3365</v>
      </c>
      <c r="BD26" s="148" t="s">
        <v>91</v>
      </c>
    </row>
    <row r="27" s="2" customFormat="1" ht="6.96" customHeight="1">
      <c r="A27" s="38"/>
      <c r="B27" s="44"/>
      <c r="C27" s="38"/>
      <c r="D27" s="38"/>
      <c r="E27" s="38"/>
      <c r="F27" s="38"/>
      <c r="G27" s="38"/>
      <c r="H27" s="38"/>
      <c r="I27" s="156"/>
      <c r="J27" s="38"/>
      <c r="K27" s="38"/>
      <c r="L27" s="63"/>
      <c r="S27" s="38"/>
      <c r="T27" s="38"/>
      <c r="U27" s="38"/>
      <c r="V27" s="38"/>
      <c r="W27" s="38"/>
      <c r="X27" s="38"/>
      <c r="Y27" s="38"/>
      <c r="Z27" s="38"/>
      <c r="AA27" s="38"/>
      <c r="AB27" s="38"/>
      <c r="AC27" s="38"/>
      <c r="AD27" s="38"/>
      <c r="AE27" s="38"/>
      <c r="AZ27" s="148" t="s">
        <v>3366</v>
      </c>
      <c r="BA27" s="148" t="s">
        <v>3367</v>
      </c>
      <c r="BB27" s="148" t="s">
        <v>208</v>
      </c>
      <c r="BC27" s="148" t="s">
        <v>3365</v>
      </c>
      <c r="BD27" s="148" t="s">
        <v>91</v>
      </c>
    </row>
    <row r="28" s="2" customFormat="1" ht="12" customHeight="1">
      <c r="A28" s="38"/>
      <c r="B28" s="44"/>
      <c r="C28" s="38"/>
      <c r="D28" s="154" t="s">
        <v>41</v>
      </c>
      <c r="E28" s="38"/>
      <c r="F28" s="38"/>
      <c r="G28" s="38"/>
      <c r="H28" s="38"/>
      <c r="I28" s="156"/>
      <c r="J28" s="38"/>
      <c r="K28" s="38"/>
      <c r="L28" s="63"/>
      <c r="S28" s="38"/>
      <c r="T28" s="38"/>
      <c r="U28" s="38"/>
      <c r="V28" s="38"/>
      <c r="W28" s="38"/>
      <c r="X28" s="38"/>
      <c r="Y28" s="38"/>
      <c r="Z28" s="38"/>
      <c r="AA28" s="38"/>
      <c r="AB28" s="38"/>
      <c r="AC28" s="38"/>
      <c r="AD28" s="38"/>
      <c r="AE28" s="38"/>
      <c r="AZ28" s="148" t="s">
        <v>3368</v>
      </c>
      <c r="BA28" s="148" t="s">
        <v>3369</v>
      </c>
      <c r="BB28" s="148" t="s">
        <v>179</v>
      </c>
      <c r="BC28" s="148" t="s">
        <v>550</v>
      </c>
      <c r="BD28" s="148" t="s">
        <v>91</v>
      </c>
    </row>
    <row r="29" s="8" customFormat="1" ht="16.5" customHeight="1">
      <c r="A29" s="160"/>
      <c r="B29" s="161"/>
      <c r="C29" s="160"/>
      <c r="D29" s="160"/>
      <c r="E29" s="162" t="s">
        <v>1</v>
      </c>
      <c r="F29" s="162"/>
      <c r="G29" s="162"/>
      <c r="H29" s="162"/>
      <c r="I29" s="163"/>
      <c r="J29" s="160"/>
      <c r="K29" s="160"/>
      <c r="L29" s="164"/>
      <c r="S29" s="160"/>
      <c r="T29" s="160"/>
      <c r="U29" s="160"/>
      <c r="V29" s="160"/>
      <c r="W29" s="160"/>
      <c r="X29" s="160"/>
      <c r="Y29" s="160"/>
      <c r="Z29" s="160"/>
      <c r="AA29" s="160"/>
      <c r="AB29" s="160"/>
      <c r="AC29" s="160"/>
      <c r="AD29" s="160"/>
      <c r="AE29" s="160"/>
      <c r="AZ29" s="315" t="s">
        <v>3370</v>
      </c>
      <c r="BA29" s="315" t="s">
        <v>2708</v>
      </c>
      <c r="BB29" s="315" t="s">
        <v>179</v>
      </c>
      <c r="BC29" s="315" t="s">
        <v>3371</v>
      </c>
      <c r="BD29" s="315" t="s">
        <v>91</v>
      </c>
    </row>
    <row r="30" s="2" customFormat="1" ht="6.96" customHeight="1">
      <c r="A30" s="38"/>
      <c r="B30" s="44"/>
      <c r="C30" s="38"/>
      <c r="D30" s="38"/>
      <c r="E30" s="38"/>
      <c r="F30" s="38"/>
      <c r="G30" s="38"/>
      <c r="H30" s="38"/>
      <c r="I30" s="156"/>
      <c r="J30" s="38"/>
      <c r="K30" s="38"/>
      <c r="L30" s="63"/>
      <c r="S30" s="38"/>
      <c r="T30" s="38"/>
      <c r="U30" s="38"/>
      <c r="V30" s="38"/>
      <c r="W30" s="38"/>
      <c r="X30" s="38"/>
      <c r="Y30" s="38"/>
      <c r="Z30" s="38"/>
      <c r="AA30" s="38"/>
      <c r="AB30" s="38"/>
      <c r="AC30" s="38"/>
      <c r="AD30" s="38"/>
      <c r="AE30" s="38"/>
    </row>
    <row r="31" s="2" customFormat="1" ht="6.96" customHeight="1">
      <c r="A31" s="38"/>
      <c r="B31" s="44"/>
      <c r="C31" s="38"/>
      <c r="D31" s="165"/>
      <c r="E31" s="165"/>
      <c r="F31" s="165"/>
      <c r="G31" s="165"/>
      <c r="H31" s="165"/>
      <c r="I31" s="166"/>
      <c r="J31" s="165"/>
      <c r="K31" s="165"/>
      <c r="L31" s="63"/>
      <c r="S31" s="38"/>
      <c r="T31" s="38"/>
      <c r="U31" s="38"/>
      <c r="V31" s="38"/>
      <c r="W31" s="38"/>
      <c r="X31" s="38"/>
      <c r="Y31" s="38"/>
      <c r="Z31" s="38"/>
      <c r="AA31" s="38"/>
      <c r="AB31" s="38"/>
      <c r="AC31" s="38"/>
      <c r="AD31" s="38"/>
      <c r="AE31" s="38"/>
    </row>
    <row r="32" s="2" customFormat="1" ht="25.44" customHeight="1">
      <c r="A32" s="38"/>
      <c r="B32" s="44"/>
      <c r="C32" s="38"/>
      <c r="D32" s="167" t="s">
        <v>42</v>
      </c>
      <c r="E32" s="38"/>
      <c r="F32" s="38"/>
      <c r="G32" s="38"/>
      <c r="H32" s="38"/>
      <c r="I32" s="156"/>
      <c r="J32" s="168">
        <f>ROUND(J128, 2)</f>
        <v>0</v>
      </c>
      <c r="K32" s="38"/>
      <c r="L32" s="63"/>
      <c r="S32" s="38"/>
      <c r="T32" s="38"/>
      <c r="U32" s="38"/>
      <c r="V32" s="38"/>
      <c r="W32" s="38"/>
      <c r="X32" s="38"/>
      <c r="Y32" s="38"/>
      <c r="Z32" s="38"/>
      <c r="AA32" s="38"/>
      <c r="AB32" s="38"/>
      <c r="AC32" s="38"/>
      <c r="AD32" s="38"/>
      <c r="AE32" s="38"/>
    </row>
    <row r="33" s="2" customFormat="1" ht="6.96" customHeight="1">
      <c r="A33" s="38"/>
      <c r="B33" s="44"/>
      <c r="C33" s="38"/>
      <c r="D33" s="165"/>
      <c r="E33" s="165"/>
      <c r="F33" s="165"/>
      <c r="G33" s="165"/>
      <c r="H33" s="165"/>
      <c r="I33" s="166"/>
      <c r="J33" s="165"/>
      <c r="K33" s="165"/>
      <c r="L33" s="63"/>
      <c r="S33" s="38"/>
      <c r="T33" s="38"/>
      <c r="U33" s="38"/>
      <c r="V33" s="38"/>
      <c r="W33" s="38"/>
      <c r="X33" s="38"/>
      <c r="Y33" s="38"/>
      <c r="Z33" s="38"/>
      <c r="AA33" s="38"/>
      <c r="AB33" s="38"/>
      <c r="AC33" s="38"/>
      <c r="AD33" s="38"/>
      <c r="AE33" s="38"/>
    </row>
    <row r="34" s="2" customFormat="1" ht="14.4" customHeight="1">
      <c r="A34" s="38"/>
      <c r="B34" s="44"/>
      <c r="C34" s="38"/>
      <c r="D34" s="38"/>
      <c r="E34" s="38"/>
      <c r="F34" s="169" t="s">
        <v>44</v>
      </c>
      <c r="G34" s="38"/>
      <c r="H34" s="38"/>
      <c r="I34" s="170" t="s">
        <v>43</v>
      </c>
      <c r="J34" s="169" t="s">
        <v>45</v>
      </c>
      <c r="K34" s="38"/>
      <c r="L34" s="63"/>
      <c r="S34" s="38"/>
      <c r="T34" s="38"/>
      <c r="U34" s="38"/>
      <c r="V34" s="38"/>
      <c r="W34" s="38"/>
      <c r="X34" s="38"/>
      <c r="Y34" s="38"/>
      <c r="Z34" s="38"/>
      <c r="AA34" s="38"/>
      <c r="AB34" s="38"/>
      <c r="AC34" s="38"/>
      <c r="AD34" s="38"/>
      <c r="AE34" s="38"/>
    </row>
    <row r="35" s="2" customFormat="1" ht="14.4" customHeight="1">
      <c r="A35" s="38"/>
      <c r="B35" s="44"/>
      <c r="C35" s="38"/>
      <c r="D35" s="171" t="s">
        <v>46</v>
      </c>
      <c r="E35" s="154" t="s">
        <v>47</v>
      </c>
      <c r="F35" s="172">
        <f>ROUND((SUM(BE128:BE665)),  2)</f>
        <v>0</v>
      </c>
      <c r="G35" s="38"/>
      <c r="H35" s="38"/>
      <c r="I35" s="173">
        <v>0.20999999999999999</v>
      </c>
      <c r="J35" s="172">
        <f>ROUND(((SUM(BE128:BE665))*I35),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4" t="s">
        <v>48</v>
      </c>
      <c r="F36" s="172">
        <f>ROUND((SUM(BF128:BF665)),  2)</f>
        <v>0</v>
      </c>
      <c r="G36" s="38"/>
      <c r="H36" s="38"/>
      <c r="I36" s="173">
        <v>0.14999999999999999</v>
      </c>
      <c r="J36" s="172">
        <f>ROUND(((SUM(BF128:BF665))*I36),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4" t="s">
        <v>49</v>
      </c>
      <c r="F37" s="172">
        <f>ROUND((SUM(BG128:BG665)),  2)</f>
        <v>0</v>
      </c>
      <c r="G37" s="38"/>
      <c r="H37" s="38"/>
      <c r="I37" s="173">
        <v>0.20999999999999999</v>
      </c>
      <c r="J37" s="172">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4" t="s">
        <v>50</v>
      </c>
      <c r="F38" s="172">
        <f>ROUND((SUM(BH128:BH665)),  2)</f>
        <v>0</v>
      </c>
      <c r="G38" s="38"/>
      <c r="H38" s="38"/>
      <c r="I38" s="173">
        <v>0.14999999999999999</v>
      </c>
      <c r="J38" s="172">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4" t="s">
        <v>51</v>
      </c>
      <c r="F39" s="172">
        <f>ROUND((SUM(BI128:BI665)),  2)</f>
        <v>0</v>
      </c>
      <c r="G39" s="38"/>
      <c r="H39" s="38"/>
      <c r="I39" s="173">
        <v>0</v>
      </c>
      <c r="J39" s="172">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56"/>
      <c r="J40" s="38"/>
      <c r="K40" s="38"/>
      <c r="L40" s="63"/>
      <c r="S40" s="38"/>
      <c r="T40" s="38"/>
      <c r="U40" s="38"/>
      <c r="V40" s="38"/>
      <c r="W40" s="38"/>
      <c r="X40" s="38"/>
      <c r="Y40" s="38"/>
      <c r="Z40" s="38"/>
      <c r="AA40" s="38"/>
      <c r="AB40" s="38"/>
      <c r="AC40" s="38"/>
      <c r="AD40" s="38"/>
      <c r="AE40" s="38"/>
    </row>
    <row r="41" s="2" customFormat="1" ht="25.44" customHeight="1">
      <c r="A41" s="38"/>
      <c r="B41" s="44"/>
      <c r="C41" s="174"/>
      <c r="D41" s="175" t="s">
        <v>52</v>
      </c>
      <c r="E41" s="176"/>
      <c r="F41" s="176"/>
      <c r="G41" s="177" t="s">
        <v>53</v>
      </c>
      <c r="H41" s="178" t="s">
        <v>54</v>
      </c>
      <c r="I41" s="179"/>
      <c r="J41" s="180">
        <f>SUM(J32:J39)</f>
        <v>0</v>
      </c>
      <c r="K41" s="181"/>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156"/>
      <c r="J42" s="38"/>
      <c r="K42" s="38"/>
      <c r="L42" s="63"/>
      <c r="S42" s="38"/>
      <c r="T42" s="38"/>
      <c r="U42" s="38"/>
      <c r="V42" s="38"/>
      <c r="W42" s="38"/>
      <c r="X42" s="38"/>
      <c r="Y42" s="38"/>
      <c r="Z42" s="38"/>
      <c r="AA42" s="38"/>
      <c r="AB42" s="38"/>
      <c r="AC42" s="38"/>
      <c r="AD42" s="38"/>
      <c r="AE42" s="38"/>
    </row>
    <row r="43" s="1" customFormat="1" ht="14.4" customHeight="1">
      <c r="B43" s="20"/>
      <c r="I43" s="147"/>
      <c r="L43" s="20"/>
    </row>
    <row r="44" s="1" customFormat="1" ht="14.4" customHeight="1">
      <c r="B44" s="20"/>
      <c r="I44" s="147"/>
      <c r="L44" s="20"/>
    </row>
    <row r="45" s="1" customFormat="1" ht="14.4" customHeight="1">
      <c r="B45" s="20"/>
      <c r="I45" s="147"/>
      <c r="L45" s="20"/>
    </row>
    <row r="46" s="1" customFormat="1" ht="14.4" customHeight="1">
      <c r="B46" s="20"/>
      <c r="I46" s="147"/>
      <c r="L46" s="20"/>
    </row>
    <row r="47" s="1" customFormat="1" ht="14.4" customHeight="1">
      <c r="B47" s="20"/>
      <c r="I47" s="147"/>
      <c r="L47" s="20"/>
    </row>
    <row r="48" s="1" customFormat="1" ht="14.4" customHeight="1">
      <c r="B48" s="20"/>
      <c r="I48" s="147"/>
      <c r="L48" s="20"/>
    </row>
    <row r="49" s="1" customFormat="1" ht="14.4" customHeight="1">
      <c r="B49" s="20"/>
      <c r="I49" s="147"/>
      <c r="L49" s="20"/>
    </row>
    <row r="50" s="2" customFormat="1" ht="14.4" customHeight="1">
      <c r="B50" s="63"/>
      <c r="D50" s="182" t="s">
        <v>55</v>
      </c>
      <c r="E50" s="183"/>
      <c r="F50" s="183"/>
      <c r="G50" s="182" t="s">
        <v>56</v>
      </c>
      <c r="H50" s="183"/>
      <c r="I50" s="184"/>
      <c r="J50" s="183"/>
      <c r="K50" s="18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5" t="s">
        <v>57</v>
      </c>
      <c r="E61" s="186"/>
      <c r="F61" s="187" t="s">
        <v>58</v>
      </c>
      <c r="G61" s="185" t="s">
        <v>57</v>
      </c>
      <c r="H61" s="186"/>
      <c r="I61" s="188"/>
      <c r="J61" s="189" t="s">
        <v>58</v>
      </c>
      <c r="K61" s="18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2" t="s">
        <v>59</v>
      </c>
      <c r="E65" s="190"/>
      <c r="F65" s="190"/>
      <c r="G65" s="182" t="s">
        <v>60</v>
      </c>
      <c r="H65" s="190"/>
      <c r="I65" s="191"/>
      <c r="J65" s="190"/>
      <c r="K65" s="19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5" t="s">
        <v>57</v>
      </c>
      <c r="E76" s="186"/>
      <c r="F76" s="187" t="s">
        <v>58</v>
      </c>
      <c r="G76" s="185" t="s">
        <v>57</v>
      </c>
      <c r="H76" s="186"/>
      <c r="I76" s="188"/>
      <c r="J76" s="189" t="s">
        <v>58</v>
      </c>
      <c r="K76" s="186"/>
      <c r="L76" s="63"/>
      <c r="S76" s="38"/>
      <c r="T76" s="38"/>
      <c r="U76" s="38"/>
      <c r="V76" s="38"/>
      <c r="W76" s="38"/>
      <c r="X76" s="38"/>
      <c r="Y76" s="38"/>
      <c r="Z76" s="38"/>
      <c r="AA76" s="38"/>
      <c r="AB76" s="38"/>
      <c r="AC76" s="38"/>
      <c r="AD76" s="38"/>
      <c r="AE76" s="38"/>
    </row>
    <row r="77" s="2" customFormat="1" ht="14.4" customHeight="1">
      <c r="A77" s="38"/>
      <c r="B77" s="192"/>
      <c r="C77" s="193"/>
      <c r="D77" s="193"/>
      <c r="E77" s="193"/>
      <c r="F77" s="193"/>
      <c r="G77" s="193"/>
      <c r="H77" s="193"/>
      <c r="I77" s="194"/>
      <c r="J77" s="193"/>
      <c r="K77" s="193"/>
      <c r="L77" s="63"/>
      <c r="S77" s="38"/>
      <c r="T77" s="38"/>
      <c r="U77" s="38"/>
      <c r="V77" s="38"/>
      <c r="W77" s="38"/>
      <c r="X77" s="38"/>
      <c r="Y77" s="38"/>
      <c r="Z77" s="38"/>
      <c r="AA77" s="38"/>
      <c r="AB77" s="38"/>
      <c r="AC77" s="38"/>
      <c r="AD77" s="38"/>
      <c r="AE77" s="38"/>
    </row>
    <row r="81" s="2" customFormat="1" ht="6.96" customHeight="1">
      <c r="A81" s="38"/>
      <c r="B81" s="195"/>
      <c r="C81" s="196"/>
      <c r="D81" s="196"/>
      <c r="E81" s="196"/>
      <c r="F81" s="196"/>
      <c r="G81" s="196"/>
      <c r="H81" s="196"/>
      <c r="I81" s="197"/>
      <c r="J81" s="196"/>
      <c r="K81" s="196"/>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156"/>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56"/>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56"/>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98" t="str">
        <f>E7</f>
        <v>Strakonická - rozšíření, č. akce 999 170, Praha 5</v>
      </c>
      <c r="F85" s="32"/>
      <c r="G85" s="32"/>
      <c r="H85" s="32"/>
      <c r="I85" s="156"/>
      <c r="J85" s="40"/>
      <c r="K85" s="40"/>
      <c r="L85" s="63"/>
      <c r="S85" s="38"/>
      <c r="T85" s="38"/>
      <c r="U85" s="38"/>
      <c r="V85" s="38"/>
      <c r="W85" s="38"/>
      <c r="X85" s="38"/>
      <c r="Y85" s="38"/>
      <c r="Z85" s="38"/>
      <c r="AA85" s="38"/>
      <c r="AB85" s="38"/>
      <c r="AC85" s="38"/>
      <c r="AD85" s="38"/>
      <c r="AE85" s="38"/>
    </row>
    <row r="86" s="1" customFormat="1" ht="12" customHeight="1">
      <c r="B86" s="21"/>
      <c r="C86" s="32" t="s">
        <v>176</v>
      </c>
      <c r="D86" s="22"/>
      <c r="E86" s="22"/>
      <c r="F86" s="22"/>
      <c r="G86" s="22"/>
      <c r="H86" s="22"/>
      <c r="I86" s="147"/>
      <c r="J86" s="22"/>
      <c r="K86" s="22"/>
      <c r="L86" s="20"/>
    </row>
    <row r="87" s="2" customFormat="1" ht="16.5" customHeight="1">
      <c r="A87" s="38"/>
      <c r="B87" s="39"/>
      <c r="C87" s="40"/>
      <c r="D87" s="40"/>
      <c r="E87" s="198" t="s">
        <v>1991</v>
      </c>
      <c r="F87" s="40"/>
      <c r="G87" s="40"/>
      <c r="H87" s="40"/>
      <c r="I87" s="156"/>
      <c r="J87" s="40"/>
      <c r="K87" s="40"/>
      <c r="L87" s="63"/>
      <c r="S87" s="38"/>
      <c r="T87" s="38"/>
      <c r="U87" s="38"/>
      <c r="V87" s="38"/>
      <c r="W87" s="38"/>
      <c r="X87" s="38"/>
      <c r="Y87" s="38"/>
      <c r="Z87" s="38"/>
      <c r="AA87" s="38"/>
      <c r="AB87" s="38"/>
      <c r="AC87" s="38"/>
      <c r="AD87" s="38"/>
      <c r="AE87" s="38"/>
    </row>
    <row r="88" s="2" customFormat="1" ht="12" customHeight="1">
      <c r="A88" s="38"/>
      <c r="B88" s="39"/>
      <c r="C88" s="32" t="s">
        <v>1344</v>
      </c>
      <c r="D88" s="40"/>
      <c r="E88" s="40"/>
      <c r="F88" s="40"/>
      <c r="G88" s="40"/>
      <c r="H88" s="40"/>
      <c r="I88" s="156"/>
      <c r="J88" s="40"/>
      <c r="K88" s="40"/>
      <c r="L88" s="63"/>
      <c r="S88" s="38"/>
      <c r="T88" s="38"/>
      <c r="U88" s="38"/>
      <c r="V88" s="38"/>
      <c r="W88" s="38"/>
      <c r="X88" s="38"/>
      <c r="Y88" s="38"/>
      <c r="Z88" s="38"/>
      <c r="AA88" s="38"/>
      <c r="AB88" s="38"/>
      <c r="AC88" s="38"/>
      <c r="AD88" s="38"/>
      <c r="AE88" s="38"/>
    </row>
    <row r="89" s="2" customFormat="1" ht="16.5" customHeight="1">
      <c r="A89" s="38"/>
      <c r="B89" s="39"/>
      <c r="C89" s="40"/>
      <c r="D89" s="40"/>
      <c r="E89" s="76" t="str">
        <f>E11</f>
        <v>SO 313 - Ostatní přípojky UV</v>
      </c>
      <c r="F89" s="40"/>
      <c r="G89" s="40"/>
      <c r="H89" s="40"/>
      <c r="I89" s="156"/>
      <c r="J89" s="40"/>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156"/>
      <c r="J90" s="40"/>
      <c r="K90" s="40"/>
      <c r="L90" s="63"/>
      <c r="S90" s="38"/>
      <c r="T90" s="38"/>
      <c r="U90" s="38"/>
      <c r="V90" s="38"/>
      <c r="W90" s="38"/>
      <c r="X90" s="38"/>
      <c r="Y90" s="38"/>
      <c r="Z90" s="38"/>
      <c r="AA90" s="38"/>
      <c r="AB90" s="38"/>
      <c r="AC90" s="38"/>
      <c r="AD90" s="38"/>
      <c r="AE90" s="38"/>
    </row>
    <row r="91" s="2" customFormat="1" ht="12" customHeight="1">
      <c r="A91" s="38"/>
      <c r="B91" s="39"/>
      <c r="C91" s="32" t="s">
        <v>20</v>
      </c>
      <c r="D91" s="40"/>
      <c r="E91" s="40"/>
      <c r="F91" s="27" t="str">
        <f>F14</f>
        <v>ulice Strakonická</v>
      </c>
      <c r="G91" s="40"/>
      <c r="H91" s="40"/>
      <c r="I91" s="158" t="s">
        <v>22</v>
      </c>
      <c r="J91" s="79" t="str">
        <f>IF(J14="","",J14)</f>
        <v>10. 1. 2020</v>
      </c>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156"/>
      <c r="J92" s="40"/>
      <c r="K92" s="40"/>
      <c r="L92" s="63"/>
      <c r="S92" s="38"/>
      <c r="T92" s="38"/>
      <c r="U92" s="38"/>
      <c r="V92" s="38"/>
      <c r="W92" s="38"/>
      <c r="X92" s="38"/>
      <c r="Y92" s="38"/>
      <c r="Z92" s="38"/>
      <c r="AA92" s="38"/>
      <c r="AB92" s="38"/>
      <c r="AC92" s="38"/>
      <c r="AD92" s="38"/>
      <c r="AE92" s="38"/>
    </row>
    <row r="93" s="2" customFormat="1" ht="15.15" customHeight="1">
      <c r="A93" s="38"/>
      <c r="B93" s="39"/>
      <c r="C93" s="32" t="s">
        <v>24</v>
      </c>
      <c r="D93" s="40"/>
      <c r="E93" s="40"/>
      <c r="F93" s="27" t="str">
        <f>E17</f>
        <v>Technická správa komunikací hl. m. Prahy a.s.</v>
      </c>
      <c r="G93" s="40"/>
      <c r="H93" s="40"/>
      <c r="I93" s="158" t="s">
        <v>32</v>
      </c>
      <c r="J93" s="36" t="str">
        <f>E23</f>
        <v>DIPRO, spol s r.o.</v>
      </c>
      <c r="K93" s="40"/>
      <c r="L93" s="63"/>
      <c r="S93" s="38"/>
      <c r="T93" s="38"/>
      <c r="U93" s="38"/>
      <c r="V93" s="38"/>
      <c r="W93" s="38"/>
      <c r="X93" s="38"/>
      <c r="Y93" s="38"/>
      <c r="Z93" s="38"/>
      <c r="AA93" s="38"/>
      <c r="AB93" s="38"/>
      <c r="AC93" s="38"/>
      <c r="AD93" s="38"/>
      <c r="AE93" s="38"/>
    </row>
    <row r="94" s="2" customFormat="1" ht="15.15" customHeight="1">
      <c r="A94" s="38"/>
      <c r="B94" s="39"/>
      <c r="C94" s="32" t="s">
        <v>30</v>
      </c>
      <c r="D94" s="40"/>
      <c r="E94" s="40"/>
      <c r="F94" s="27" t="str">
        <f>IF(E20="","",E20)</f>
        <v>Vyplň údaj</v>
      </c>
      <c r="G94" s="40"/>
      <c r="H94" s="40"/>
      <c r="I94" s="158" t="s">
        <v>37</v>
      </c>
      <c r="J94" s="36" t="str">
        <f>E26</f>
        <v>TMI Building s.r.o.</v>
      </c>
      <c r="K94" s="4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156"/>
      <c r="J95" s="40"/>
      <c r="K95" s="40"/>
      <c r="L95" s="63"/>
      <c r="S95" s="38"/>
      <c r="T95" s="38"/>
      <c r="U95" s="38"/>
      <c r="V95" s="38"/>
      <c r="W95" s="38"/>
      <c r="X95" s="38"/>
      <c r="Y95" s="38"/>
      <c r="Z95" s="38"/>
      <c r="AA95" s="38"/>
      <c r="AB95" s="38"/>
      <c r="AC95" s="38"/>
      <c r="AD95" s="38"/>
      <c r="AE95" s="38"/>
    </row>
    <row r="96" s="2" customFormat="1" ht="29.28" customHeight="1">
      <c r="A96" s="38"/>
      <c r="B96" s="39"/>
      <c r="C96" s="199" t="s">
        <v>224</v>
      </c>
      <c r="D96" s="200"/>
      <c r="E96" s="200"/>
      <c r="F96" s="200"/>
      <c r="G96" s="200"/>
      <c r="H96" s="200"/>
      <c r="I96" s="201"/>
      <c r="J96" s="202" t="s">
        <v>225</v>
      </c>
      <c r="K96" s="200"/>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156"/>
      <c r="J97" s="40"/>
      <c r="K97" s="40"/>
      <c r="L97" s="63"/>
      <c r="S97" s="38"/>
      <c r="T97" s="38"/>
      <c r="U97" s="38"/>
      <c r="V97" s="38"/>
      <c r="W97" s="38"/>
      <c r="X97" s="38"/>
      <c r="Y97" s="38"/>
      <c r="Z97" s="38"/>
      <c r="AA97" s="38"/>
      <c r="AB97" s="38"/>
      <c r="AC97" s="38"/>
      <c r="AD97" s="38"/>
      <c r="AE97" s="38"/>
    </row>
    <row r="98" s="2" customFormat="1" ht="22.8" customHeight="1">
      <c r="A98" s="38"/>
      <c r="B98" s="39"/>
      <c r="C98" s="203" t="s">
        <v>226</v>
      </c>
      <c r="D98" s="40"/>
      <c r="E98" s="40"/>
      <c r="F98" s="40"/>
      <c r="G98" s="40"/>
      <c r="H98" s="40"/>
      <c r="I98" s="156"/>
      <c r="J98" s="110">
        <f>J128</f>
        <v>0</v>
      </c>
      <c r="K98" s="40"/>
      <c r="L98" s="63"/>
      <c r="S98" s="38"/>
      <c r="T98" s="38"/>
      <c r="U98" s="38"/>
      <c r="V98" s="38"/>
      <c r="W98" s="38"/>
      <c r="X98" s="38"/>
      <c r="Y98" s="38"/>
      <c r="Z98" s="38"/>
      <c r="AA98" s="38"/>
      <c r="AB98" s="38"/>
      <c r="AC98" s="38"/>
      <c r="AD98" s="38"/>
      <c r="AE98" s="38"/>
      <c r="AU98" s="17" t="s">
        <v>227</v>
      </c>
    </row>
    <row r="99" s="9" customFormat="1" ht="24.96" customHeight="1">
      <c r="A99" s="9"/>
      <c r="B99" s="204"/>
      <c r="C99" s="205"/>
      <c r="D99" s="206" t="s">
        <v>228</v>
      </c>
      <c r="E99" s="207"/>
      <c r="F99" s="207"/>
      <c r="G99" s="207"/>
      <c r="H99" s="207"/>
      <c r="I99" s="208"/>
      <c r="J99" s="209">
        <f>J129</f>
        <v>0</v>
      </c>
      <c r="K99" s="205"/>
      <c r="L99" s="210"/>
      <c r="S99" s="9"/>
      <c r="T99" s="9"/>
      <c r="U99" s="9"/>
      <c r="V99" s="9"/>
      <c r="W99" s="9"/>
      <c r="X99" s="9"/>
      <c r="Y99" s="9"/>
      <c r="Z99" s="9"/>
      <c r="AA99" s="9"/>
      <c r="AB99" s="9"/>
      <c r="AC99" s="9"/>
      <c r="AD99" s="9"/>
      <c r="AE99" s="9"/>
    </row>
    <row r="100" s="10" customFormat="1" ht="19.92" customHeight="1">
      <c r="A100" s="10"/>
      <c r="B100" s="211"/>
      <c r="C100" s="133"/>
      <c r="D100" s="212" t="s">
        <v>229</v>
      </c>
      <c r="E100" s="213"/>
      <c r="F100" s="213"/>
      <c r="G100" s="213"/>
      <c r="H100" s="213"/>
      <c r="I100" s="214"/>
      <c r="J100" s="215">
        <f>J130</f>
        <v>0</v>
      </c>
      <c r="K100" s="133"/>
      <c r="L100" s="216"/>
      <c r="S100" s="10"/>
      <c r="T100" s="10"/>
      <c r="U100" s="10"/>
      <c r="V100" s="10"/>
      <c r="W100" s="10"/>
      <c r="X100" s="10"/>
      <c r="Y100" s="10"/>
      <c r="Z100" s="10"/>
      <c r="AA100" s="10"/>
      <c r="AB100" s="10"/>
      <c r="AC100" s="10"/>
      <c r="AD100" s="10"/>
      <c r="AE100" s="10"/>
    </row>
    <row r="101" s="10" customFormat="1" ht="19.92" customHeight="1">
      <c r="A101" s="10"/>
      <c r="B101" s="211"/>
      <c r="C101" s="133"/>
      <c r="D101" s="212" t="s">
        <v>1347</v>
      </c>
      <c r="E101" s="213"/>
      <c r="F101" s="213"/>
      <c r="G101" s="213"/>
      <c r="H101" s="213"/>
      <c r="I101" s="214"/>
      <c r="J101" s="215">
        <f>J406</f>
        <v>0</v>
      </c>
      <c r="K101" s="133"/>
      <c r="L101" s="216"/>
      <c r="S101" s="10"/>
      <c r="T101" s="10"/>
      <c r="U101" s="10"/>
      <c r="V101" s="10"/>
      <c r="W101" s="10"/>
      <c r="X101" s="10"/>
      <c r="Y101" s="10"/>
      <c r="Z101" s="10"/>
      <c r="AA101" s="10"/>
      <c r="AB101" s="10"/>
      <c r="AC101" s="10"/>
      <c r="AD101" s="10"/>
      <c r="AE101" s="10"/>
    </row>
    <row r="102" s="10" customFormat="1" ht="19.92" customHeight="1">
      <c r="A102" s="10"/>
      <c r="B102" s="211"/>
      <c r="C102" s="133"/>
      <c r="D102" s="212" t="s">
        <v>1348</v>
      </c>
      <c r="E102" s="213"/>
      <c r="F102" s="213"/>
      <c r="G102" s="213"/>
      <c r="H102" s="213"/>
      <c r="I102" s="214"/>
      <c r="J102" s="215">
        <f>J421</f>
        <v>0</v>
      </c>
      <c r="K102" s="133"/>
      <c r="L102" s="216"/>
      <c r="S102" s="10"/>
      <c r="T102" s="10"/>
      <c r="U102" s="10"/>
      <c r="V102" s="10"/>
      <c r="W102" s="10"/>
      <c r="X102" s="10"/>
      <c r="Y102" s="10"/>
      <c r="Z102" s="10"/>
      <c r="AA102" s="10"/>
      <c r="AB102" s="10"/>
      <c r="AC102" s="10"/>
      <c r="AD102" s="10"/>
      <c r="AE102" s="10"/>
    </row>
    <row r="103" s="10" customFormat="1" ht="19.92" customHeight="1">
      <c r="A103" s="10"/>
      <c r="B103" s="211"/>
      <c r="C103" s="133"/>
      <c r="D103" s="212" t="s">
        <v>231</v>
      </c>
      <c r="E103" s="213"/>
      <c r="F103" s="213"/>
      <c r="G103" s="213"/>
      <c r="H103" s="213"/>
      <c r="I103" s="214"/>
      <c r="J103" s="215">
        <f>J436</f>
        <v>0</v>
      </c>
      <c r="K103" s="133"/>
      <c r="L103" s="216"/>
      <c r="S103" s="10"/>
      <c r="T103" s="10"/>
      <c r="U103" s="10"/>
      <c r="V103" s="10"/>
      <c r="W103" s="10"/>
      <c r="X103" s="10"/>
      <c r="Y103" s="10"/>
      <c r="Z103" s="10"/>
      <c r="AA103" s="10"/>
      <c r="AB103" s="10"/>
      <c r="AC103" s="10"/>
      <c r="AD103" s="10"/>
      <c r="AE103" s="10"/>
    </row>
    <row r="104" s="10" customFormat="1" ht="19.92" customHeight="1">
      <c r="A104" s="10"/>
      <c r="B104" s="211"/>
      <c r="C104" s="133"/>
      <c r="D104" s="212" t="s">
        <v>233</v>
      </c>
      <c r="E104" s="213"/>
      <c r="F104" s="213"/>
      <c r="G104" s="213"/>
      <c r="H104" s="213"/>
      <c r="I104" s="214"/>
      <c r="J104" s="215">
        <f>J626</f>
        <v>0</v>
      </c>
      <c r="K104" s="133"/>
      <c r="L104" s="216"/>
      <c r="S104" s="10"/>
      <c r="T104" s="10"/>
      <c r="U104" s="10"/>
      <c r="V104" s="10"/>
      <c r="W104" s="10"/>
      <c r="X104" s="10"/>
      <c r="Y104" s="10"/>
      <c r="Z104" s="10"/>
      <c r="AA104" s="10"/>
      <c r="AB104" s="10"/>
      <c r="AC104" s="10"/>
      <c r="AD104" s="10"/>
      <c r="AE104" s="10"/>
    </row>
    <row r="105" s="10" customFormat="1" ht="19.92" customHeight="1">
      <c r="A105" s="10"/>
      <c r="B105" s="211"/>
      <c r="C105" s="133"/>
      <c r="D105" s="212" t="s">
        <v>234</v>
      </c>
      <c r="E105" s="213"/>
      <c r="F105" s="213"/>
      <c r="G105" s="213"/>
      <c r="H105" s="213"/>
      <c r="I105" s="214"/>
      <c r="J105" s="215">
        <f>J656</f>
        <v>0</v>
      </c>
      <c r="K105" s="133"/>
      <c r="L105" s="216"/>
      <c r="S105" s="10"/>
      <c r="T105" s="10"/>
      <c r="U105" s="10"/>
      <c r="V105" s="10"/>
      <c r="W105" s="10"/>
      <c r="X105" s="10"/>
      <c r="Y105" s="10"/>
      <c r="Z105" s="10"/>
      <c r="AA105" s="10"/>
      <c r="AB105" s="10"/>
      <c r="AC105" s="10"/>
      <c r="AD105" s="10"/>
      <c r="AE105" s="10"/>
    </row>
    <row r="106" s="9" customFormat="1" ht="24.96" customHeight="1">
      <c r="A106" s="9"/>
      <c r="B106" s="204"/>
      <c r="C106" s="205"/>
      <c r="D106" s="206" t="s">
        <v>2099</v>
      </c>
      <c r="E106" s="207"/>
      <c r="F106" s="207"/>
      <c r="G106" s="207"/>
      <c r="H106" s="207"/>
      <c r="I106" s="208"/>
      <c r="J106" s="209">
        <f>J661</f>
        <v>0</v>
      </c>
      <c r="K106" s="205"/>
      <c r="L106" s="210"/>
      <c r="S106" s="9"/>
      <c r="T106" s="9"/>
      <c r="U106" s="9"/>
      <c r="V106" s="9"/>
      <c r="W106" s="9"/>
      <c r="X106" s="9"/>
      <c r="Y106" s="9"/>
      <c r="Z106" s="9"/>
      <c r="AA106" s="9"/>
      <c r="AB106" s="9"/>
      <c r="AC106" s="9"/>
      <c r="AD106" s="9"/>
      <c r="AE106" s="9"/>
    </row>
    <row r="107" s="2" customFormat="1" ht="21.84" customHeight="1">
      <c r="A107" s="38"/>
      <c r="B107" s="39"/>
      <c r="C107" s="40"/>
      <c r="D107" s="40"/>
      <c r="E107" s="40"/>
      <c r="F107" s="40"/>
      <c r="G107" s="40"/>
      <c r="H107" s="40"/>
      <c r="I107" s="156"/>
      <c r="J107" s="40"/>
      <c r="K107" s="40"/>
      <c r="L107" s="63"/>
      <c r="S107" s="38"/>
      <c r="T107" s="38"/>
      <c r="U107" s="38"/>
      <c r="V107" s="38"/>
      <c r="W107" s="38"/>
      <c r="X107" s="38"/>
      <c r="Y107" s="38"/>
      <c r="Z107" s="38"/>
      <c r="AA107" s="38"/>
      <c r="AB107" s="38"/>
      <c r="AC107" s="38"/>
      <c r="AD107" s="38"/>
      <c r="AE107" s="38"/>
    </row>
    <row r="108" s="2" customFormat="1" ht="6.96" customHeight="1">
      <c r="A108" s="38"/>
      <c r="B108" s="66"/>
      <c r="C108" s="67"/>
      <c r="D108" s="67"/>
      <c r="E108" s="67"/>
      <c r="F108" s="67"/>
      <c r="G108" s="67"/>
      <c r="H108" s="67"/>
      <c r="I108" s="194"/>
      <c r="J108" s="67"/>
      <c r="K108" s="67"/>
      <c r="L108" s="63"/>
      <c r="S108" s="38"/>
      <c r="T108" s="38"/>
      <c r="U108" s="38"/>
      <c r="V108" s="38"/>
      <c r="W108" s="38"/>
      <c r="X108" s="38"/>
      <c r="Y108" s="38"/>
      <c r="Z108" s="38"/>
      <c r="AA108" s="38"/>
      <c r="AB108" s="38"/>
      <c r="AC108" s="38"/>
      <c r="AD108" s="38"/>
      <c r="AE108" s="38"/>
    </row>
    <row r="112" s="2" customFormat="1" ht="6.96" customHeight="1">
      <c r="A112" s="38"/>
      <c r="B112" s="68"/>
      <c r="C112" s="69"/>
      <c r="D112" s="69"/>
      <c r="E112" s="69"/>
      <c r="F112" s="69"/>
      <c r="G112" s="69"/>
      <c r="H112" s="69"/>
      <c r="I112" s="197"/>
      <c r="J112" s="69"/>
      <c r="K112" s="69"/>
      <c r="L112" s="63"/>
      <c r="S112" s="38"/>
      <c r="T112" s="38"/>
      <c r="U112" s="38"/>
      <c r="V112" s="38"/>
      <c r="W112" s="38"/>
      <c r="X112" s="38"/>
      <c r="Y112" s="38"/>
      <c r="Z112" s="38"/>
      <c r="AA112" s="38"/>
      <c r="AB112" s="38"/>
      <c r="AC112" s="38"/>
      <c r="AD112" s="38"/>
      <c r="AE112" s="38"/>
    </row>
    <row r="113" s="2" customFormat="1" ht="24.96" customHeight="1">
      <c r="A113" s="38"/>
      <c r="B113" s="39"/>
      <c r="C113" s="23" t="s">
        <v>235</v>
      </c>
      <c r="D113" s="40"/>
      <c r="E113" s="40"/>
      <c r="F113" s="40"/>
      <c r="G113" s="40"/>
      <c r="H113" s="40"/>
      <c r="I113" s="156"/>
      <c r="J113" s="40"/>
      <c r="K113" s="40"/>
      <c r="L113" s="63"/>
      <c r="S113" s="38"/>
      <c r="T113" s="38"/>
      <c r="U113" s="38"/>
      <c r="V113" s="38"/>
      <c r="W113" s="38"/>
      <c r="X113" s="38"/>
      <c r="Y113" s="38"/>
      <c r="Z113" s="38"/>
      <c r="AA113" s="38"/>
      <c r="AB113" s="38"/>
      <c r="AC113" s="38"/>
      <c r="AD113" s="38"/>
      <c r="AE113" s="38"/>
    </row>
    <row r="114" s="2" customFormat="1" ht="6.96" customHeight="1">
      <c r="A114" s="38"/>
      <c r="B114" s="39"/>
      <c r="C114" s="40"/>
      <c r="D114" s="40"/>
      <c r="E114" s="40"/>
      <c r="F114" s="40"/>
      <c r="G114" s="40"/>
      <c r="H114" s="40"/>
      <c r="I114" s="156"/>
      <c r="J114" s="40"/>
      <c r="K114" s="40"/>
      <c r="L114" s="63"/>
      <c r="S114" s="38"/>
      <c r="T114" s="38"/>
      <c r="U114" s="38"/>
      <c r="V114" s="38"/>
      <c r="W114" s="38"/>
      <c r="X114" s="38"/>
      <c r="Y114" s="38"/>
      <c r="Z114" s="38"/>
      <c r="AA114" s="38"/>
      <c r="AB114" s="38"/>
      <c r="AC114" s="38"/>
      <c r="AD114" s="38"/>
      <c r="AE114" s="38"/>
    </row>
    <row r="115" s="2" customFormat="1" ht="12" customHeight="1">
      <c r="A115" s="38"/>
      <c r="B115" s="39"/>
      <c r="C115" s="32" t="s">
        <v>16</v>
      </c>
      <c r="D115" s="40"/>
      <c r="E115" s="40"/>
      <c r="F115" s="40"/>
      <c r="G115" s="40"/>
      <c r="H115" s="40"/>
      <c r="I115" s="156"/>
      <c r="J115" s="40"/>
      <c r="K115" s="40"/>
      <c r="L115" s="63"/>
      <c r="S115" s="38"/>
      <c r="T115" s="38"/>
      <c r="U115" s="38"/>
      <c r="V115" s="38"/>
      <c r="W115" s="38"/>
      <c r="X115" s="38"/>
      <c r="Y115" s="38"/>
      <c r="Z115" s="38"/>
      <c r="AA115" s="38"/>
      <c r="AB115" s="38"/>
      <c r="AC115" s="38"/>
      <c r="AD115" s="38"/>
      <c r="AE115" s="38"/>
    </row>
    <row r="116" s="2" customFormat="1" ht="16.5" customHeight="1">
      <c r="A116" s="38"/>
      <c r="B116" s="39"/>
      <c r="C116" s="40"/>
      <c r="D116" s="40"/>
      <c r="E116" s="198" t="str">
        <f>E7</f>
        <v>Strakonická - rozšíření, č. akce 999 170, Praha 5</v>
      </c>
      <c r="F116" s="32"/>
      <c r="G116" s="32"/>
      <c r="H116" s="32"/>
      <c r="I116" s="156"/>
      <c r="J116" s="40"/>
      <c r="K116" s="40"/>
      <c r="L116" s="63"/>
      <c r="S116" s="38"/>
      <c r="T116" s="38"/>
      <c r="U116" s="38"/>
      <c r="V116" s="38"/>
      <c r="W116" s="38"/>
      <c r="X116" s="38"/>
      <c r="Y116" s="38"/>
      <c r="Z116" s="38"/>
      <c r="AA116" s="38"/>
      <c r="AB116" s="38"/>
      <c r="AC116" s="38"/>
      <c r="AD116" s="38"/>
      <c r="AE116" s="38"/>
    </row>
    <row r="117" s="1" customFormat="1" ht="12" customHeight="1">
      <c r="B117" s="21"/>
      <c r="C117" s="32" t="s">
        <v>176</v>
      </c>
      <c r="D117" s="22"/>
      <c r="E117" s="22"/>
      <c r="F117" s="22"/>
      <c r="G117" s="22"/>
      <c r="H117" s="22"/>
      <c r="I117" s="147"/>
      <c r="J117" s="22"/>
      <c r="K117" s="22"/>
      <c r="L117" s="20"/>
    </row>
    <row r="118" s="2" customFormat="1" ht="16.5" customHeight="1">
      <c r="A118" s="38"/>
      <c r="B118" s="39"/>
      <c r="C118" s="40"/>
      <c r="D118" s="40"/>
      <c r="E118" s="198" t="s">
        <v>1991</v>
      </c>
      <c r="F118" s="40"/>
      <c r="G118" s="40"/>
      <c r="H118" s="40"/>
      <c r="I118" s="156"/>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1344</v>
      </c>
      <c r="D119" s="40"/>
      <c r="E119" s="40"/>
      <c r="F119" s="40"/>
      <c r="G119" s="40"/>
      <c r="H119" s="40"/>
      <c r="I119" s="156"/>
      <c r="J119" s="40"/>
      <c r="K119" s="40"/>
      <c r="L119" s="63"/>
      <c r="S119" s="38"/>
      <c r="T119" s="38"/>
      <c r="U119" s="38"/>
      <c r="V119" s="38"/>
      <c r="W119" s="38"/>
      <c r="X119" s="38"/>
      <c r="Y119" s="38"/>
      <c r="Z119" s="38"/>
      <c r="AA119" s="38"/>
      <c r="AB119" s="38"/>
      <c r="AC119" s="38"/>
      <c r="AD119" s="38"/>
      <c r="AE119" s="38"/>
    </row>
    <row r="120" s="2" customFormat="1" ht="16.5" customHeight="1">
      <c r="A120" s="38"/>
      <c r="B120" s="39"/>
      <c r="C120" s="40"/>
      <c r="D120" s="40"/>
      <c r="E120" s="76" t="str">
        <f>E11</f>
        <v>SO 313 - Ostatní přípojky UV</v>
      </c>
      <c r="F120" s="40"/>
      <c r="G120" s="40"/>
      <c r="H120" s="40"/>
      <c r="I120" s="156"/>
      <c r="J120" s="40"/>
      <c r="K120" s="40"/>
      <c r="L120" s="63"/>
      <c r="S120" s="38"/>
      <c r="T120" s="38"/>
      <c r="U120" s="38"/>
      <c r="V120" s="38"/>
      <c r="W120" s="38"/>
      <c r="X120" s="38"/>
      <c r="Y120" s="38"/>
      <c r="Z120" s="38"/>
      <c r="AA120" s="38"/>
      <c r="AB120" s="38"/>
      <c r="AC120" s="38"/>
      <c r="AD120" s="38"/>
      <c r="AE120" s="38"/>
    </row>
    <row r="121" s="2" customFormat="1" ht="6.96" customHeight="1">
      <c r="A121" s="38"/>
      <c r="B121" s="39"/>
      <c r="C121" s="40"/>
      <c r="D121" s="40"/>
      <c r="E121" s="40"/>
      <c r="F121" s="40"/>
      <c r="G121" s="40"/>
      <c r="H121" s="40"/>
      <c r="I121" s="156"/>
      <c r="J121" s="40"/>
      <c r="K121" s="40"/>
      <c r="L121" s="63"/>
      <c r="S121" s="38"/>
      <c r="T121" s="38"/>
      <c r="U121" s="38"/>
      <c r="V121" s="38"/>
      <c r="W121" s="38"/>
      <c r="X121" s="38"/>
      <c r="Y121" s="38"/>
      <c r="Z121" s="38"/>
      <c r="AA121" s="38"/>
      <c r="AB121" s="38"/>
      <c r="AC121" s="38"/>
      <c r="AD121" s="38"/>
      <c r="AE121" s="38"/>
    </row>
    <row r="122" s="2" customFormat="1" ht="12" customHeight="1">
      <c r="A122" s="38"/>
      <c r="B122" s="39"/>
      <c r="C122" s="32" t="s">
        <v>20</v>
      </c>
      <c r="D122" s="40"/>
      <c r="E122" s="40"/>
      <c r="F122" s="27" t="str">
        <f>F14</f>
        <v>ulice Strakonická</v>
      </c>
      <c r="G122" s="40"/>
      <c r="H122" s="40"/>
      <c r="I122" s="158" t="s">
        <v>22</v>
      </c>
      <c r="J122" s="79" t="str">
        <f>IF(J14="","",J14)</f>
        <v>10. 1. 2020</v>
      </c>
      <c r="K122" s="40"/>
      <c r="L122" s="63"/>
      <c r="S122" s="38"/>
      <c r="T122" s="38"/>
      <c r="U122" s="38"/>
      <c r="V122" s="38"/>
      <c r="W122" s="38"/>
      <c r="X122" s="38"/>
      <c r="Y122" s="38"/>
      <c r="Z122" s="38"/>
      <c r="AA122" s="38"/>
      <c r="AB122" s="38"/>
      <c r="AC122" s="38"/>
      <c r="AD122" s="38"/>
      <c r="AE122" s="38"/>
    </row>
    <row r="123" s="2" customFormat="1" ht="6.96" customHeight="1">
      <c r="A123" s="38"/>
      <c r="B123" s="39"/>
      <c r="C123" s="40"/>
      <c r="D123" s="40"/>
      <c r="E123" s="40"/>
      <c r="F123" s="40"/>
      <c r="G123" s="40"/>
      <c r="H123" s="40"/>
      <c r="I123" s="156"/>
      <c r="J123" s="40"/>
      <c r="K123" s="40"/>
      <c r="L123" s="63"/>
      <c r="S123" s="38"/>
      <c r="T123" s="38"/>
      <c r="U123" s="38"/>
      <c r="V123" s="38"/>
      <c r="W123" s="38"/>
      <c r="X123" s="38"/>
      <c r="Y123" s="38"/>
      <c r="Z123" s="38"/>
      <c r="AA123" s="38"/>
      <c r="AB123" s="38"/>
      <c r="AC123" s="38"/>
      <c r="AD123" s="38"/>
      <c r="AE123" s="38"/>
    </row>
    <row r="124" s="2" customFormat="1" ht="15.15" customHeight="1">
      <c r="A124" s="38"/>
      <c r="B124" s="39"/>
      <c r="C124" s="32" t="s">
        <v>24</v>
      </c>
      <c r="D124" s="40"/>
      <c r="E124" s="40"/>
      <c r="F124" s="27" t="str">
        <f>E17</f>
        <v>Technická správa komunikací hl. m. Prahy a.s.</v>
      </c>
      <c r="G124" s="40"/>
      <c r="H124" s="40"/>
      <c r="I124" s="158" t="s">
        <v>32</v>
      </c>
      <c r="J124" s="36" t="str">
        <f>E23</f>
        <v>DIPRO, spol s r.o.</v>
      </c>
      <c r="K124" s="40"/>
      <c r="L124" s="63"/>
      <c r="S124" s="38"/>
      <c r="T124" s="38"/>
      <c r="U124" s="38"/>
      <c r="V124" s="38"/>
      <c r="W124" s="38"/>
      <c r="X124" s="38"/>
      <c r="Y124" s="38"/>
      <c r="Z124" s="38"/>
      <c r="AA124" s="38"/>
      <c r="AB124" s="38"/>
      <c r="AC124" s="38"/>
      <c r="AD124" s="38"/>
      <c r="AE124" s="38"/>
    </row>
    <row r="125" s="2" customFormat="1" ht="15.15" customHeight="1">
      <c r="A125" s="38"/>
      <c r="B125" s="39"/>
      <c r="C125" s="32" t="s">
        <v>30</v>
      </c>
      <c r="D125" s="40"/>
      <c r="E125" s="40"/>
      <c r="F125" s="27" t="str">
        <f>IF(E20="","",E20)</f>
        <v>Vyplň údaj</v>
      </c>
      <c r="G125" s="40"/>
      <c r="H125" s="40"/>
      <c r="I125" s="158" t="s">
        <v>37</v>
      </c>
      <c r="J125" s="36" t="str">
        <f>E26</f>
        <v>TMI Building s.r.o.</v>
      </c>
      <c r="K125" s="40"/>
      <c r="L125" s="63"/>
      <c r="S125" s="38"/>
      <c r="T125" s="38"/>
      <c r="U125" s="38"/>
      <c r="V125" s="38"/>
      <c r="W125" s="38"/>
      <c r="X125" s="38"/>
      <c r="Y125" s="38"/>
      <c r="Z125" s="38"/>
      <c r="AA125" s="38"/>
      <c r="AB125" s="38"/>
      <c r="AC125" s="38"/>
      <c r="AD125" s="38"/>
      <c r="AE125" s="38"/>
    </row>
    <row r="126" s="2" customFormat="1" ht="10.32" customHeight="1">
      <c r="A126" s="38"/>
      <c r="B126" s="39"/>
      <c r="C126" s="40"/>
      <c r="D126" s="40"/>
      <c r="E126" s="40"/>
      <c r="F126" s="40"/>
      <c r="G126" s="40"/>
      <c r="H126" s="40"/>
      <c r="I126" s="156"/>
      <c r="J126" s="40"/>
      <c r="K126" s="40"/>
      <c r="L126" s="63"/>
      <c r="S126" s="38"/>
      <c r="T126" s="38"/>
      <c r="U126" s="38"/>
      <c r="V126" s="38"/>
      <c r="W126" s="38"/>
      <c r="X126" s="38"/>
      <c r="Y126" s="38"/>
      <c r="Z126" s="38"/>
      <c r="AA126" s="38"/>
      <c r="AB126" s="38"/>
      <c r="AC126" s="38"/>
      <c r="AD126" s="38"/>
      <c r="AE126" s="38"/>
    </row>
    <row r="127" s="11" customFormat="1" ht="29.28" customHeight="1">
      <c r="A127" s="217"/>
      <c r="B127" s="218"/>
      <c r="C127" s="219" t="s">
        <v>236</v>
      </c>
      <c r="D127" s="220" t="s">
        <v>67</v>
      </c>
      <c r="E127" s="220" t="s">
        <v>63</v>
      </c>
      <c r="F127" s="220" t="s">
        <v>64</v>
      </c>
      <c r="G127" s="220" t="s">
        <v>237</v>
      </c>
      <c r="H127" s="220" t="s">
        <v>238</v>
      </c>
      <c r="I127" s="221" t="s">
        <v>239</v>
      </c>
      <c r="J127" s="220" t="s">
        <v>225</v>
      </c>
      <c r="K127" s="222" t="s">
        <v>240</v>
      </c>
      <c r="L127" s="223"/>
      <c r="M127" s="100" t="s">
        <v>1</v>
      </c>
      <c r="N127" s="101" t="s">
        <v>46</v>
      </c>
      <c r="O127" s="101" t="s">
        <v>241</v>
      </c>
      <c r="P127" s="101" t="s">
        <v>242</v>
      </c>
      <c r="Q127" s="101" t="s">
        <v>243</v>
      </c>
      <c r="R127" s="101" t="s">
        <v>244</v>
      </c>
      <c r="S127" s="101" t="s">
        <v>245</v>
      </c>
      <c r="T127" s="102" t="s">
        <v>246</v>
      </c>
      <c r="U127" s="217"/>
      <c r="V127" s="217"/>
      <c r="W127" s="217"/>
      <c r="X127" s="217"/>
      <c r="Y127" s="217"/>
      <c r="Z127" s="217"/>
      <c r="AA127" s="217"/>
      <c r="AB127" s="217"/>
      <c r="AC127" s="217"/>
      <c r="AD127" s="217"/>
      <c r="AE127" s="217"/>
    </row>
    <row r="128" s="2" customFormat="1" ht="22.8" customHeight="1">
      <c r="A128" s="38"/>
      <c r="B128" s="39"/>
      <c r="C128" s="107" t="s">
        <v>247</v>
      </c>
      <c r="D128" s="40"/>
      <c r="E128" s="40"/>
      <c r="F128" s="40"/>
      <c r="G128" s="40"/>
      <c r="H128" s="40"/>
      <c r="I128" s="156"/>
      <c r="J128" s="224">
        <f>BK128</f>
        <v>0</v>
      </c>
      <c r="K128" s="40"/>
      <c r="L128" s="44"/>
      <c r="M128" s="103"/>
      <c r="N128" s="225"/>
      <c r="O128" s="104"/>
      <c r="P128" s="226">
        <f>P129+P661</f>
        <v>0</v>
      </c>
      <c r="Q128" s="104"/>
      <c r="R128" s="226">
        <f>R129+R661</f>
        <v>73.348897799999989</v>
      </c>
      <c r="S128" s="104"/>
      <c r="T128" s="227">
        <f>T129+T661</f>
        <v>69.981700000000004</v>
      </c>
      <c r="U128" s="38"/>
      <c r="V128" s="38"/>
      <c r="W128" s="38"/>
      <c r="X128" s="38"/>
      <c r="Y128" s="38"/>
      <c r="Z128" s="38"/>
      <c r="AA128" s="38"/>
      <c r="AB128" s="38"/>
      <c r="AC128" s="38"/>
      <c r="AD128" s="38"/>
      <c r="AE128" s="38"/>
      <c r="AT128" s="17" t="s">
        <v>81</v>
      </c>
      <c r="AU128" s="17" t="s">
        <v>227</v>
      </c>
      <c r="BK128" s="228">
        <f>BK129+BK661</f>
        <v>0</v>
      </c>
    </row>
    <row r="129" s="12" customFormat="1" ht="25.92" customHeight="1">
      <c r="A129" s="12"/>
      <c r="B129" s="229"/>
      <c r="C129" s="230"/>
      <c r="D129" s="231" t="s">
        <v>81</v>
      </c>
      <c r="E129" s="232" t="s">
        <v>248</v>
      </c>
      <c r="F129" s="232" t="s">
        <v>249</v>
      </c>
      <c r="G129" s="230"/>
      <c r="H129" s="230"/>
      <c r="I129" s="233"/>
      <c r="J129" s="234">
        <f>BK129</f>
        <v>0</v>
      </c>
      <c r="K129" s="230"/>
      <c r="L129" s="235"/>
      <c r="M129" s="236"/>
      <c r="N129" s="237"/>
      <c r="O129" s="237"/>
      <c r="P129" s="238">
        <f>P130+P406+P421+P436+P626+P656</f>
        <v>0</v>
      </c>
      <c r="Q129" s="237"/>
      <c r="R129" s="238">
        <f>R130+R406+R421+R436+R626+R656</f>
        <v>73.348897799999989</v>
      </c>
      <c r="S129" s="237"/>
      <c r="T129" s="239">
        <f>T130+T406+T421+T436+T626+T656</f>
        <v>69.981700000000004</v>
      </c>
      <c r="U129" s="12"/>
      <c r="V129" s="12"/>
      <c r="W129" s="12"/>
      <c r="X129" s="12"/>
      <c r="Y129" s="12"/>
      <c r="Z129" s="12"/>
      <c r="AA129" s="12"/>
      <c r="AB129" s="12"/>
      <c r="AC129" s="12"/>
      <c r="AD129" s="12"/>
      <c r="AE129" s="12"/>
      <c r="AR129" s="240" t="s">
        <v>14</v>
      </c>
      <c r="AT129" s="241" t="s">
        <v>81</v>
      </c>
      <c r="AU129" s="241" t="s">
        <v>82</v>
      </c>
      <c r="AY129" s="240" t="s">
        <v>250</v>
      </c>
      <c r="BK129" s="242">
        <f>BK130+BK406+BK421+BK436+BK626+BK656</f>
        <v>0</v>
      </c>
    </row>
    <row r="130" s="12" customFormat="1" ht="22.8" customHeight="1">
      <c r="A130" s="12"/>
      <c r="B130" s="229"/>
      <c r="C130" s="230"/>
      <c r="D130" s="231" t="s">
        <v>81</v>
      </c>
      <c r="E130" s="243" t="s">
        <v>14</v>
      </c>
      <c r="F130" s="243" t="s">
        <v>251</v>
      </c>
      <c r="G130" s="230"/>
      <c r="H130" s="230"/>
      <c r="I130" s="233"/>
      <c r="J130" s="244">
        <f>BK130</f>
        <v>0</v>
      </c>
      <c r="K130" s="230"/>
      <c r="L130" s="235"/>
      <c r="M130" s="236"/>
      <c r="N130" s="237"/>
      <c r="O130" s="237"/>
      <c r="P130" s="238">
        <f>SUM(P131:P405)</f>
        <v>0</v>
      </c>
      <c r="Q130" s="237"/>
      <c r="R130" s="238">
        <f>SUM(R131:R405)</f>
        <v>14.818168</v>
      </c>
      <c r="S130" s="237"/>
      <c r="T130" s="239">
        <f>SUM(T131:T405)</f>
        <v>0</v>
      </c>
      <c r="U130" s="12"/>
      <c r="V130" s="12"/>
      <c r="W130" s="12"/>
      <c r="X130" s="12"/>
      <c r="Y130" s="12"/>
      <c r="Z130" s="12"/>
      <c r="AA130" s="12"/>
      <c r="AB130" s="12"/>
      <c r="AC130" s="12"/>
      <c r="AD130" s="12"/>
      <c r="AE130" s="12"/>
      <c r="AR130" s="240" t="s">
        <v>14</v>
      </c>
      <c r="AT130" s="241" t="s">
        <v>81</v>
      </c>
      <c r="AU130" s="241" t="s">
        <v>14</v>
      </c>
      <c r="AY130" s="240" t="s">
        <v>250</v>
      </c>
      <c r="BK130" s="242">
        <f>SUM(BK131:BK405)</f>
        <v>0</v>
      </c>
    </row>
    <row r="131" s="2" customFormat="1" ht="16.5" customHeight="1">
      <c r="A131" s="38"/>
      <c r="B131" s="39"/>
      <c r="C131" s="245" t="s">
        <v>14</v>
      </c>
      <c r="D131" s="245" t="s">
        <v>252</v>
      </c>
      <c r="E131" s="246" t="s">
        <v>2100</v>
      </c>
      <c r="F131" s="247" t="s">
        <v>2101</v>
      </c>
      <c r="G131" s="248" t="s">
        <v>179</v>
      </c>
      <c r="H131" s="249">
        <v>30</v>
      </c>
      <c r="I131" s="250"/>
      <c r="J131" s="251">
        <f>ROUND(I131*H131,2)</f>
        <v>0</v>
      </c>
      <c r="K131" s="247" t="s">
        <v>255</v>
      </c>
      <c r="L131" s="44"/>
      <c r="M131" s="252" t="s">
        <v>1</v>
      </c>
      <c r="N131" s="253" t="s">
        <v>47</v>
      </c>
      <c r="O131" s="91"/>
      <c r="P131" s="254">
        <f>O131*H131</f>
        <v>0</v>
      </c>
      <c r="Q131" s="254">
        <v>0.01004</v>
      </c>
      <c r="R131" s="254">
        <f>Q131*H131</f>
        <v>0.30120000000000002</v>
      </c>
      <c r="S131" s="254">
        <v>0</v>
      </c>
      <c r="T131" s="255">
        <f>S131*H131</f>
        <v>0</v>
      </c>
      <c r="U131" s="38"/>
      <c r="V131" s="38"/>
      <c r="W131" s="38"/>
      <c r="X131" s="38"/>
      <c r="Y131" s="38"/>
      <c r="Z131" s="38"/>
      <c r="AA131" s="38"/>
      <c r="AB131" s="38"/>
      <c r="AC131" s="38"/>
      <c r="AD131" s="38"/>
      <c r="AE131" s="38"/>
      <c r="AR131" s="256" t="s">
        <v>256</v>
      </c>
      <c r="AT131" s="256" t="s">
        <v>252</v>
      </c>
      <c r="AU131" s="256" t="s">
        <v>91</v>
      </c>
      <c r="AY131" s="17" t="s">
        <v>250</v>
      </c>
      <c r="BE131" s="257">
        <f>IF(N131="základní",J131,0)</f>
        <v>0</v>
      </c>
      <c r="BF131" s="257">
        <f>IF(N131="snížená",J131,0)</f>
        <v>0</v>
      </c>
      <c r="BG131" s="257">
        <f>IF(N131="zákl. přenesená",J131,0)</f>
        <v>0</v>
      </c>
      <c r="BH131" s="257">
        <f>IF(N131="sníž. přenesená",J131,0)</f>
        <v>0</v>
      </c>
      <c r="BI131" s="257">
        <f>IF(N131="nulová",J131,0)</f>
        <v>0</v>
      </c>
      <c r="BJ131" s="17" t="s">
        <v>14</v>
      </c>
      <c r="BK131" s="257">
        <f>ROUND(I131*H131,2)</f>
        <v>0</v>
      </c>
      <c r="BL131" s="17" t="s">
        <v>256</v>
      </c>
      <c r="BM131" s="256" t="s">
        <v>3372</v>
      </c>
    </row>
    <row r="132" s="2" customFormat="1">
      <c r="A132" s="38"/>
      <c r="B132" s="39"/>
      <c r="C132" s="40"/>
      <c r="D132" s="258" t="s">
        <v>261</v>
      </c>
      <c r="E132" s="40"/>
      <c r="F132" s="259" t="s">
        <v>2103</v>
      </c>
      <c r="G132" s="40"/>
      <c r="H132" s="40"/>
      <c r="I132" s="156"/>
      <c r="J132" s="40"/>
      <c r="K132" s="40"/>
      <c r="L132" s="44"/>
      <c r="M132" s="260"/>
      <c r="N132" s="261"/>
      <c r="O132" s="91"/>
      <c r="P132" s="91"/>
      <c r="Q132" s="91"/>
      <c r="R132" s="91"/>
      <c r="S132" s="91"/>
      <c r="T132" s="92"/>
      <c r="U132" s="38"/>
      <c r="V132" s="38"/>
      <c r="W132" s="38"/>
      <c r="X132" s="38"/>
      <c r="Y132" s="38"/>
      <c r="Z132" s="38"/>
      <c r="AA132" s="38"/>
      <c r="AB132" s="38"/>
      <c r="AC132" s="38"/>
      <c r="AD132" s="38"/>
      <c r="AE132" s="38"/>
      <c r="AT132" s="17" t="s">
        <v>261</v>
      </c>
      <c r="AU132" s="17" t="s">
        <v>91</v>
      </c>
    </row>
    <row r="133" s="13" customFormat="1">
      <c r="A133" s="13"/>
      <c r="B133" s="262"/>
      <c r="C133" s="263"/>
      <c r="D133" s="258" t="s">
        <v>263</v>
      </c>
      <c r="E133" s="264" t="s">
        <v>1</v>
      </c>
      <c r="F133" s="265" t="s">
        <v>2733</v>
      </c>
      <c r="G133" s="263"/>
      <c r="H133" s="266">
        <v>30</v>
      </c>
      <c r="I133" s="267"/>
      <c r="J133" s="263"/>
      <c r="K133" s="263"/>
      <c r="L133" s="268"/>
      <c r="M133" s="269"/>
      <c r="N133" s="270"/>
      <c r="O133" s="270"/>
      <c r="P133" s="270"/>
      <c r="Q133" s="270"/>
      <c r="R133" s="270"/>
      <c r="S133" s="270"/>
      <c r="T133" s="271"/>
      <c r="U133" s="13"/>
      <c r="V133" s="13"/>
      <c r="W133" s="13"/>
      <c r="X133" s="13"/>
      <c r="Y133" s="13"/>
      <c r="Z133" s="13"/>
      <c r="AA133" s="13"/>
      <c r="AB133" s="13"/>
      <c r="AC133" s="13"/>
      <c r="AD133" s="13"/>
      <c r="AE133" s="13"/>
      <c r="AT133" s="272" t="s">
        <v>263</v>
      </c>
      <c r="AU133" s="272" t="s">
        <v>91</v>
      </c>
      <c r="AV133" s="13" t="s">
        <v>91</v>
      </c>
      <c r="AW133" s="13" t="s">
        <v>36</v>
      </c>
      <c r="AX133" s="13" t="s">
        <v>82</v>
      </c>
      <c r="AY133" s="272" t="s">
        <v>250</v>
      </c>
    </row>
    <row r="134" s="14" customFormat="1">
      <c r="A134" s="14"/>
      <c r="B134" s="273"/>
      <c r="C134" s="274"/>
      <c r="D134" s="258" t="s">
        <v>263</v>
      </c>
      <c r="E134" s="275" t="s">
        <v>1</v>
      </c>
      <c r="F134" s="276" t="s">
        <v>265</v>
      </c>
      <c r="G134" s="274"/>
      <c r="H134" s="277">
        <v>30</v>
      </c>
      <c r="I134" s="278"/>
      <c r="J134" s="274"/>
      <c r="K134" s="274"/>
      <c r="L134" s="279"/>
      <c r="M134" s="280"/>
      <c r="N134" s="281"/>
      <c r="O134" s="281"/>
      <c r="P134" s="281"/>
      <c r="Q134" s="281"/>
      <c r="R134" s="281"/>
      <c r="S134" s="281"/>
      <c r="T134" s="282"/>
      <c r="U134" s="14"/>
      <c r="V134" s="14"/>
      <c r="W134" s="14"/>
      <c r="X134" s="14"/>
      <c r="Y134" s="14"/>
      <c r="Z134" s="14"/>
      <c r="AA134" s="14"/>
      <c r="AB134" s="14"/>
      <c r="AC134" s="14"/>
      <c r="AD134" s="14"/>
      <c r="AE134" s="14"/>
      <c r="AT134" s="283" t="s">
        <v>263</v>
      </c>
      <c r="AU134" s="283" t="s">
        <v>91</v>
      </c>
      <c r="AV134" s="14" t="s">
        <v>256</v>
      </c>
      <c r="AW134" s="14" t="s">
        <v>36</v>
      </c>
      <c r="AX134" s="14" t="s">
        <v>14</v>
      </c>
      <c r="AY134" s="283" t="s">
        <v>250</v>
      </c>
    </row>
    <row r="135" s="2" customFormat="1" ht="21.75" customHeight="1">
      <c r="A135" s="38"/>
      <c r="B135" s="39"/>
      <c r="C135" s="245" t="s">
        <v>91</v>
      </c>
      <c r="D135" s="245" t="s">
        <v>252</v>
      </c>
      <c r="E135" s="246" t="s">
        <v>2105</v>
      </c>
      <c r="F135" s="247" t="s">
        <v>2106</v>
      </c>
      <c r="G135" s="248" t="s">
        <v>2107</v>
      </c>
      <c r="H135" s="249">
        <v>2880</v>
      </c>
      <c r="I135" s="250"/>
      <c r="J135" s="251">
        <f>ROUND(I135*H135,2)</f>
        <v>0</v>
      </c>
      <c r="K135" s="247" t="s">
        <v>255</v>
      </c>
      <c r="L135" s="44"/>
      <c r="M135" s="252" t="s">
        <v>1</v>
      </c>
      <c r="N135" s="253" t="s">
        <v>47</v>
      </c>
      <c r="O135" s="91"/>
      <c r="P135" s="254">
        <f>O135*H135</f>
        <v>0</v>
      </c>
      <c r="Q135" s="254">
        <v>3.0000000000000001E-05</v>
      </c>
      <c r="R135" s="254">
        <f>Q135*H135</f>
        <v>0.086400000000000005</v>
      </c>
      <c r="S135" s="254">
        <v>0</v>
      </c>
      <c r="T135" s="255">
        <f>S135*H135</f>
        <v>0</v>
      </c>
      <c r="U135" s="38"/>
      <c r="V135" s="38"/>
      <c r="W135" s="38"/>
      <c r="X135" s="38"/>
      <c r="Y135" s="38"/>
      <c r="Z135" s="38"/>
      <c r="AA135" s="38"/>
      <c r="AB135" s="38"/>
      <c r="AC135" s="38"/>
      <c r="AD135" s="38"/>
      <c r="AE135" s="38"/>
      <c r="AR135" s="256" t="s">
        <v>256</v>
      </c>
      <c r="AT135" s="256" t="s">
        <v>252</v>
      </c>
      <c r="AU135" s="256" t="s">
        <v>91</v>
      </c>
      <c r="AY135" s="17" t="s">
        <v>250</v>
      </c>
      <c r="BE135" s="257">
        <f>IF(N135="základní",J135,0)</f>
        <v>0</v>
      </c>
      <c r="BF135" s="257">
        <f>IF(N135="snížená",J135,0)</f>
        <v>0</v>
      </c>
      <c r="BG135" s="257">
        <f>IF(N135="zákl. přenesená",J135,0)</f>
        <v>0</v>
      </c>
      <c r="BH135" s="257">
        <f>IF(N135="sníž. přenesená",J135,0)</f>
        <v>0</v>
      </c>
      <c r="BI135" s="257">
        <f>IF(N135="nulová",J135,0)</f>
        <v>0</v>
      </c>
      <c r="BJ135" s="17" t="s">
        <v>14</v>
      </c>
      <c r="BK135" s="257">
        <f>ROUND(I135*H135,2)</f>
        <v>0</v>
      </c>
      <c r="BL135" s="17" t="s">
        <v>256</v>
      </c>
      <c r="BM135" s="256" t="s">
        <v>3373</v>
      </c>
    </row>
    <row r="136" s="2" customFormat="1">
      <c r="A136" s="38"/>
      <c r="B136" s="39"/>
      <c r="C136" s="40"/>
      <c r="D136" s="258" t="s">
        <v>261</v>
      </c>
      <c r="E136" s="40"/>
      <c r="F136" s="259" t="s">
        <v>2109</v>
      </c>
      <c r="G136" s="40"/>
      <c r="H136" s="40"/>
      <c r="I136" s="156"/>
      <c r="J136" s="40"/>
      <c r="K136" s="40"/>
      <c r="L136" s="44"/>
      <c r="M136" s="260"/>
      <c r="N136" s="261"/>
      <c r="O136" s="91"/>
      <c r="P136" s="91"/>
      <c r="Q136" s="91"/>
      <c r="R136" s="91"/>
      <c r="S136" s="91"/>
      <c r="T136" s="92"/>
      <c r="U136" s="38"/>
      <c r="V136" s="38"/>
      <c r="W136" s="38"/>
      <c r="X136" s="38"/>
      <c r="Y136" s="38"/>
      <c r="Z136" s="38"/>
      <c r="AA136" s="38"/>
      <c r="AB136" s="38"/>
      <c r="AC136" s="38"/>
      <c r="AD136" s="38"/>
      <c r="AE136" s="38"/>
      <c r="AT136" s="17" t="s">
        <v>261</v>
      </c>
      <c r="AU136" s="17" t="s">
        <v>91</v>
      </c>
    </row>
    <row r="137" s="15" customFormat="1">
      <c r="A137" s="15"/>
      <c r="B137" s="284"/>
      <c r="C137" s="285"/>
      <c r="D137" s="258" t="s">
        <v>263</v>
      </c>
      <c r="E137" s="286" t="s">
        <v>1</v>
      </c>
      <c r="F137" s="287" t="s">
        <v>2735</v>
      </c>
      <c r="G137" s="285"/>
      <c r="H137" s="286" t="s">
        <v>1</v>
      </c>
      <c r="I137" s="288"/>
      <c r="J137" s="285"/>
      <c r="K137" s="285"/>
      <c r="L137" s="289"/>
      <c r="M137" s="290"/>
      <c r="N137" s="291"/>
      <c r="O137" s="291"/>
      <c r="P137" s="291"/>
      <c r="Q137" s="291"/>
      <c r="R137" s="291"/>
      <c r="S137" s="291"/>
      <c r="T137" s="292"/>
      <c r="U137" s="15"/>
      <c r="V137" s="15"/>
      <c r="W137" s="15"/>
      <c r="X137" s="15"/>
      <c r="Y137" s="15"/>
      <c r="Z137" s="15"/>
      <c r="AA137" s="15"/>
      <c r="AB137" s="15"/>
      <c r="AC137" s="15"/>
      <c r="AD137" s="15"/>
      <c r="AE137" s="15"/>
      <c r="AT137" s="293" t="s">
        <v>263</v>
      </c>
      <c r="AU137" s="293" t="s">
        <v>91</v>
      </c>
      <c r="AV137" s="15" t="s">
        <v>14</v>
      </c>
      <c r="AW137" s="15" t="s">
        <v>36</v>
      </c>
      <c r="AX137" s="15" t="s">
        <v>82</v>
      </c>
      <c r="AY137" s="293" t="s">
        <v>250</v>
      </c>
    </row>
    <row r="138" s="13" customFormat="1">
      <c r="A138" s="13"/>
      <c r="B138" s="262"/>
      <c r="C138" s="263"/>
      <c r="D138" s="258" t="s">
        <v>263</v>
      </c>
      <c r="E138" s="264" t="s">
        <v>1</v>
      </c>
      <c r="F138" s="265" t="s">
        <v>3374</v>
      </c>
      <c r="G138" s="263"/>
      <c r="H138" s="266">
        <v>2880</v>
      </c>
      <c r="I138" s="267"/>
      <c r="J138" s="263"/>
      <c r="K138" s="263"/>
      <c r="L138" s="268"/>
      <c r="M138" s="269"/>
      <c r="N138" s="270"/>
      <c r="O138" s="270"/>
      <c r="P138" s="270"/>
      <c r="Q138" s="270"/>
      <c r="R138" s="270"/>
      <c r="S138" s="270"/>
      <c r="T138" s="271"/>
      <c r="U138" s="13"/>
      <c r="V138" s="13"/>
      <c r="W138" s="13"/>
      <c r="X138" s="13"/>
      <c r="Y138" s="13"/>
      <c r="Z138" s="13"/>
      <c r="AA138" s="13"/>
      <c r="AB138" s="13"/>
      <c r="AC138" s="13"/>
      <c r="AD138" s="13"/>
      <c r="AE138" s="13"/>
      <c r="AT138" s="272" t="s">
        <v>263</v>
      </c>
      <c r="AU138" s="272" t="s">
        <v>91</v>
      </c>
      <c r="AV138" s="13" t="s">
        <v>91</v>
      </c>
      <c r="AW138" s="13" t="s">
        <v>36</v>
      </c>
      <c r="AX138" s="13" t="s">
        <v>82</v>
      </c>
      <c r="AY138" s="272" t="s">
        <v>250</v>
      </c>
    </row>
    <row r="139" s="14" customFormat="1">
      <c r="A139" s="14"/>
      <c r="B139" s="273"/>
      <c r="C139" s="274"/>
      <c r="D139" s="258" t="s">
        <v>263</v>
      </c>
      <c r="E139" s="275" t="s">
        <v>1</v>
      </c>
      <c r="F139" s="276" t="s">
        <v>265</v>
      </c>
      <c r="G139" s="274"/>
      <c r="H139" s="277">
        <v>2880</v>
      </c>
      <c r="I139" s="278"/>
      <c r="J139" s="274"/>
      <c r="K139" s="274"/>
      <c r="L139" s="279"/>
      <c r="M139" s="280"/>
      <c r="N139" s="281"/>
      <c r="O139" s="281"/>
      <c r="P139" s="281"/>
      <c r="Q139" s="281"/>
      <c r="R139" s="281"/>
      <c r="S139" s="281"/>
      <c r="T139" s="282"/>
      <c r="U139" s="14"/>
      <c r="V139" s="14"/>
      <c r="W139" s="14"/>
      <c r="X139" s="14"/>
      <c r="Y139" s="14"/>
      <c r="Z139" s="14"/>
      <c r="AA139" s="14"/>
      <c r="AB139" s="14"/>
      <c r="AC139" s="14"/>
      <c r="AD139" s="14"/>
      <c r="AE139" s="14"/>
      <c r="AT139" s="283" t="s">
        <v>263</v>
      </c>
      <c r="AU139" s="283" t="s">
        <v>91</v>
      </c>
      <c r="AV139" s="14" t="s">
        <v>256</v>
      </c>
      <c r="AW139" s="14" t="s">
        <v>36</v>
      </c>
      <c r="AX139" s="14" t="s">
        <v>14</v>
      </c>
      <c r="AY139" s="283" t="s">
        <v>250</v>
      </c>
    </row>
    <row r="140" s="2" customFormat="1" ht="33" customHeight="1">
      <c r="A140" s="38"/>
      <c r="B140" s="39"/>
      <c r="C140" s="245" t="s">
        <v>115</v>
      </c>
      <c r="D140" s="245" t="s">
        <v>252</v>
      </c>
      <c r="E140" s="246" t="s">
        <v>2112</v>
      </c>
      <c r="F140" s="247" t="s">
        <v>2113</v>
      </c>
      <c r="G140" s="248" t="s">
        <v>2114</v>
      </c>
      <c r="H140" s="249">
        <v>120</v>
      </c>
      <c r="I140" s="250"/>
      <c r="J140" s="251">
        <f>ROUND(I140*H140,2)</f>
        <v>0</v>
      </c>
      <c r="K140" s="247" t="s">
        <v>255</v>
      </c>
      <c r="L140" s="44"/>
      <c r="M140" s="252" t="s">
        <v>1</v>
      </c>
      <c r="N140" s="253" t="s">
        <v>47</v>
      </c>
      <c r="O140" s="91"/>
      <c r="P140" s="254">
        <f>O140*H140</f>
        <v>0</v>
      </c>
      <c r="Q140" s="254">
        <v>0</v>
      </c>
      <c r="R140" s="254">
        <f>Q140*H140</f>
        <v>0</v>
      </c>
      <c r="S140" s="254">
        <v>0</v>
      </c>
      <c r="T140" s="255">
        <f>S140*H140</f>
        <v>0</v>
      </c>
      <c r="U140" s="38"/>
      <c r="V140" s="38"/>
      <c r="W140" s="38"/>
      <c r="X140" s="38"/>
      <c r="Y140" s="38"/>
      <c r="Z140" s="38"/>
      <c r="AA140" s="38"/>
      <c r="AB140" s="38"/>
      <c r="AC140" s="38"/>
      <c r="AD140" s="38"/>
      <c r="AE140" s="38"/>
      <c r="AR140" s="256" t="s">
        <v>256</v>
      </c>
      <c r="AT140" s="256" t="s">
        <v>252</v>
      </c>
      <c r="AU140" s="256" t="s">
        <v>91</v>
      </c>
      <c r="AY140" s="17" t="s">
        <v>250</v>
      </c>
      <c r="BE140" s="257">
        <f>IF(N140="základní",J140,0)</f>
        <v>0</v>
      </c>
      <c r="BF140" s="257">
        <f>IF(N140="snížená",J140,0)</f>
        <v>0</v>
      </c>
      <c r="BG140" s="257">
        <f>IF(N140="zákl. přenesená",J140,0)</f>
        <v>0</v>
      </c>
      <c r="BH140" s="257">
        <f>IF(N140="sníž. přenesená",J140,0)</f>
        <v>0</v>
      </c>
      <c r="BI140" s="257">
        <f>IF(N140="nulová",J140,0)</f>
        <v>0</v>
      </c>
      <c r="BJ140" s="17" t="s">
        <v>14</v>
      </c>
      <c r="BK140" s="257">
        <f>ROUND(I140*H140,2)</f>
        <v>0</v>
      </c>
      <c r="BL140" s="17" t="s">
        <v>256</v>
      </c>
      <c r="BM140" s="256" t="s">
        <v>3375</v>
      </c>
    </row>
    <row r="141" s="2" customFormat="1">
      <c r="A141" s="38"/>
      <c r="B141" s="39"/>
      <c r="C141" s="40"/>
      <c r="D141" s="258" t="s">
        <v>261</v>
      </c>
      <c r="E141" s="40"/>
      <c r="F141" s="259" t="s">
        <v>2116</v>
      </c>
      <c r="G141" s="40"/>
      <c r="H141" s="40"/>
      <c r="I141" s="156"/>
      <c r="J141" s="40"/>
      <c r="K141" s="40"/>
      <c r="L141" s="44"/>
      <c r="M141" s="260"/>
      <c r="N141" s="261"/>
      <c r="O141" s="91"/>
      <c r="P141" s="91"/>
      <c r="Q141" s="91"/>
      <c r="R141" s="91"/>
      <c r="S141" s="91"/>
      <c r="T141" s="92"/>
      <c r="U141" s="38"/>
      <c r="V141" s="38"/>
      <c r="W141" s="38"/>
      <c r="X141" s="38"/>
      <c r="Y141" s="38"/>
      <c r="Z141" s="38"/>
      <c r="AA141" s="38"/>
      <c r="AB141" s="38"/>
      <c r="AC141" s="38"/>
      <c r="AD141" s="38"/>
      <c r="AE141" s="38"/>
      <c r="AT141" s="17" t="s">
        <v>261</v>
      </c>
      <c r="AU141" s="17" t="s">
        <v>91</v>
      </c>
    </row>
    <row r="142" s="15" customFormat="1">
      <c r="A142" s="15"/>
      <c r="B142" s="284"/>
      <c r="C142" s="285"/>
      <c r="D142" s="258" t="s">
        <v>263</v>
      </c>
      <c r="E142" s="286" t="s">
        <v>1</v>
      </c>
      <c r="F142" s="287" t="s">
        <v>2735</v>
      </c>
      <c r="G142" s="285"/>
      <c r="H142" s="286" t="s">
        <v>1</v>
      </c>
      <c r="I142" s="288"/>
      <c r="J142" s="285"/>
      <c r="K142" s="285"/>
      <c r="L142" s="289"/>
      <c r="M142" s="290"/>
      <c r="N142" s="291"/>
      <c r="O142" s="291"/>
      <c r="P142" s="291"/>
      <c r="Q142" s="291"/>
      <c r="R142" s="291"/>
      <c r="S142" s="291"/>
      <c r="T142" s="292"/>
      <c r="U142" s="15"/>
      <c r="V142" s="15"/>
      <c r="W142" s="15"/>
      <c r="X142" s="15"/>
      <c r="Y142" s="15"/>
      <c r="Z142" s="15"/>
      <c r="AA142" s="15"/>
      <c r="AB142" s="15"/>
      <c r="AC142" s="15"/>
      <c r="AD142" s="15"/>
      <c r="AE142" s="15"/>
      <c r="AT142" s="293" t="s">
        <v>263</v>
      </c>
      <c r="AU142" s="293" t="s">
        <v>91</v>
      </c>
      <c r="AV142" s="15" t="s">
        <v>14</v>
      </c>
      <c r="AW142" s="15" t="s">
        <v>36</v>
      </c>
      <c r="AX142" s="15" t="s">
        <v>82</v>
      </c>
      <c r="AY142" s="293" t="s">
        <v>250</v>
      </c>
    </row>
    <row r="143" s="13" customFormat="1">
      <c r="A143" s="13"/>
      <c r="B143" s="262"/>
      <c r="C143" s="263"/>
      <c r="D143" s="258" t="s">
        <v>263</v>
      </c>
      <c r="E143" s="264" t="s">
        <v>1</v>
      </c>
      <c r="F143" s="265" t="s">
        <v>3376</v>
      </c>
      <c r="G143" s="263"/>
      <c r="H143" s="266">
        <v>120</v>
      </c>
      <c r="I143" s="267"/>
      <c r="J143" s="263"/>
      <c r="K143" s="263"/>
      <c r="L143" s="268"/>
      <c r="M143" s="269"/>
      <c r="N143" s="270"/>
      <c r="O143" s="270"/>
      <c r="P143" s="270"/>
      <c r="Q143" s="270"/>
      <c r="R143" s="270"/>
      <c r="S143" s="270"/>
      <c r="T143" s="271"/>
      <c r="U143" s="13"/>
      <c r="V143" s="13"/>
      <c r="W143" s="13"/>
      <c r="X143" s="13"/>
      <c r="Y143" s="13"/>
      <c r="Z143" s="13"/>
      <c r="AA143" s="13"/>
      <c r="AB143" s="13"/>
      <c r="AC143" s="13"/>
      <c r="AD143" s="13"/>
      <c r="AE143" s="13"/>
      <c r="AT143" s="272" t="s">
        <v>263</v>
      </c>
      <c r="AU143" s="272" t="s">
        <v>91</v>
      </c>
      <c r="AV143" s="13" t="s">
        <v>91</v>
      </c>
      <c r="AW143" s="13" t="s">
        <v>36</v>
      </c>
      <c r="AX143" s="13" t="s">
        <v>82</v>
      </c>
      <c r="AY143" s="272" t="s">
        <v>250</v>
      </c>
    </row>
    <row r="144" s="14" customFormat="1">
      <c r="A144" s="14"/>
      <c r="B144" s="273"/>
      <c r="C144" s="274"/>
      <c r="D144" s="258" t="s">
        <v>263</v>
      </c>
      <c r="E144" s="275" t="s">
        <v>1</v>
      </c>
      <c r="F144" s="276" t="s">
        <v>265</v>
      </c>
      <c r="G144" s="274"/>
      <c r="H144" s="277">
        <v>120</v>
      </c>
      <c r="I144" s="278"/>
      <c r="J144" s="274"/>
      <c r="K144" s="274"/>
      <c r="L144" s="279"/>
      <c r="M144" s="280"/>
      <c r="N144" s="281"/>
      <c r="O144" s="281"/>
      <c r="P144" s="281"/>
      <c r="Q144" s="281"/>
      <c r="R144" s="281"/>
      <c r="S144" s="281"/>
      <c r="T144" s="282"/>
      <c r="U144" s="14"/>
      <c r="V144" s="14"/>
      <c r="W144" s="14"/>
      <c r="X144" s="14"/>
      <c r="Y144" s="14"/>
      <c r="Z144" s="14"/>
      <c r="AA144" s="14"/>
      <c r="AB144" s="14"/>
      <c r="AC144" s="14"/>
      <c r="AD144" s="14"/>
      <c r="AE144" s="14"/>
      <c r="AT144" s="283" t="s">
        <v>263</v>
      </c>
      <c r="AU144" s="283" t="s">
        <v>91</v>
      </c>
      <c r="AV144" s="14" t="s">
        <v>256</v>
      </c>
      <c r="AW144" s="14" t="s">
        <v>36</v>
      </c>
      <c r="AX144" s="14" t="s">
        <v>14</v>
      </c>
      <c r="AY144" s="283" t="s">
        <v>250</v>
      </c>
    </row>
    <row r="145" s="2" customFormat="1" ht="78" customHeight="1">
      <c r="A145" s="38"/>
      <c r="B145" s="39"/>
      <c r="C145" s="245" t="s">
        <v>256</v>
      </c>
      <c r="D145" s="245" t="s">
        <v>252</v>
      </c>
      <c r="E145" s="246" t="s">
        <v>2118</v>
      </c>
      <c r="F145" s="247" t="s">
        <v>2119</v>
      </c>
      <c r="G145" s="248" t="s">
        <v>179</v>
      </c>
      <c r="H145" s="249">
        <v>40</v>
      </c>
      <c r="I145" s="250"/>
      <c r="J145" s="251">
        <f>ROUND(I145*H145,2)</f>
        <v>0</v>
      </c>
      <c r="K145" s="247" t="s">
        <v>255</v>
      </c>
      <c r="L145" s="44"/>
      <c r="M145" s="252" t="s">
        <v>1</v>
      </c>
      <c r="N145" s="253" t="s">
        <v>47</v>
      </c>
      <c r="O145" s="91"/>
      <c r="P145" s="254">
        <f>O145*H145</f>
        <v>0</v>
      </c>
      <c r="Q145" s="254">
        <v>0.0086800000000000002</v>
      </c>
      <c r="R145" s="254">
        <f>Q145*H145</f>
        <v>0.34720000000000001</v>
      </c>
      <c r="S145" s="254">
        <v>0</v>
      </c>
      <c r="T145" s="255">
        <f>S145*H145</f>
        <v>0</v>
      </c>
      <c r="U145" s="38"/>
      <c r="V145" s="38"/>
      <c r="W145" s="38"/>
      <c r="X145" s="38"/>
      <c r="Y145" s="38"/>
      <c r="Z145" s="38"/>
      <c r="AA145" s="38"/>
      <c r="AB145" s="38"/>
      <c r="AC145" s="38"/>
      <c r="AD145" s="38"/>
      <c r="AE145" s="38"/>
      <c r="AR145" s="256" t="s">
        <v>256</v>
      </c>
      <c r="AT145" s="256" t="s">
        <v>252</v>
      </c>
      <c r="AU145" s="256" t="s">
        <v>91</v>
      </c>
      <c r="AY145" s="17" t="s">
        <v>250</v>
      </c>
      <c r="BE145" s="257">
        <f>IF(N145="základní",J145,0)</f>
        <v>0</v>
      </c>
      <c r="BF145" s="257">
        <f>IF(N145="snížená",J145,0)</f>
        <v>0</v>
      </c>
      <c r="BG145" s="257">
        <f>IF(N145="zákl. přenesená",J145,0)</f>
        <v>0</v>
      </c>
      <c r="BH145" s="257">
        <f>IF(N145="sníž. přenesená",J145,0)</f>
        <v>0</v>
      </c>
      <c r="BI145" s="257">
        <f>IF(N145="nulová",J145,0)</f>
        <v>0</v>
      </c>
      <c r="BJ145" s="17" t="s">
        <v>14</v>
      </c>
      <c r="BK145" s="257">
        <f>ROUND(I145*H145,2)</f>
        <v>0</v>
      </c>
      <c r="BL145" s="17" t="s">
        <v>256</v>
      </c>
      <c r="BM145" s="256" t="s">
        <v>3377</v>
      </c>
    </row>
    <row r="146" s="2" customFormat="1">
      <c r="A146" s="38"/>
      <c r="B146" s="39"/>
      <c r="C146" s="40"/>
      <c r="D146" s="258" t="s">
        <v>261</v>
      </c>
      <c r="E146" s="40"/>
      <c r="F146" s="259" t="s">
        <v>2121</v>
      </c>
      <c r="G146" s="40"/>
      <c r="H146" s="40"/>
      <c r="I146" s="156"/>
      <c r="J146" s="40"/>
      <c r="K146" s="40"/>
      <c r="L146" s="44"/>
      <c r="M146" s="260"/>
      <c r="N146" s="261"/>
      <c r="O146" s="91"/>
      <c r="P146" s="91"/>
      <c r="Q146" s="91"/>
      <c r="R146" s="91"/>
      <c r="S146" s="91"/>
      <c r="T146" s="92"/>
      <c r="U146" s="38"/>
      <c r="V146" s="38"/>
      <c r="W146" s="38"/>
      <c r="X146" s="38"/>
      <c r="Y146" s="38"/>
      <c r="Z146" s="38"/>
      <c r="AA146" s="38"/>
      <c r="AB146" s="38"/>
      <c r="AC146" s="38"/>
      <c r="AD146" s="38"/>
      <c r="AE146" s="38"/>
      <c r="AT146" s="17" t="s">
        <v>261</v>
      </c>
      <c r="AU146" s="17" t="s">
        <v>91</v>
      </c>
    </row>
    <row r="147" s="13" customFormat="1">
      <c r="A147" s="13"/>
      <c r="B147" s="262"/>
      <c r="C147" s="263"/>
      <c r="D147" s="258" t="s">
        <v>263</v>
      </c>
      <c r="E147" s="264" t="s">
        <v>1</v>
      </c>
      <c r="F147" s="265" t="s">
        <v>3378</v>
      </c>
      <c r="G147" s="263"/>
      <c r="H147" s="266">
        <v>40</v>
      </c>
      <c r="I147" s="267"/>
      <c r="J147" s="263"/>
      <c r="K147" s="263"/>
      <c r="L147" s="268"/>
      <c r="M147" s="269"/>
      <c r="N147" s="270"/>
      <c r="O147" s="270"/>
      <c r="P147" s="270"/>
      <c r="Q147" s="270"/>
      <c r="R147" s="270"/>
      <c r="S147" s="270"/>
      <c r="T147" s="271"/>
      <c r="U147" s="13"/>
      <c r="V147" s="13"/>
      <c r="W147" s="13"/>
      <c r="X147" s="13"/>
      <c r="Y147" s="13"/>
      <c r="Z147" s="13"/>
      <c r="AA147" s="13"/>
      <c r="AB147" s="13"/>
      <c r="AC147" s="13"/>
      <c r="AD147" s="13"/>
      <c r="AE147" s="13"/>
      <c r="AT147" s="272" t="s">
        <v>263</v>
      </c>
      <c r="AU147" s="272" t="s">
        <v>91</v>
      </c>
      <c r="AV147" s="13" t="s">
        <v>91</v>
      </c>
      <c r="AW147" s="13" t="s">
        <v>36</v>
      </c>
      <c r="AX147" s="13" t="s">
        <v>82</v>
      </c>
      <c r="AY147" s="272" t="s">
        <v>250</v>
      </c>
    </row>
    <row r="148" s="14" customFormat="1">
      <c r="A148" s="14"/>
      <c r="B148" s="273"/>
      <c r="C148" s="274"/>
      <c r="D148" s="258" t="s">
        <v>263</v>
      </c>
      <c r="E148" s="275" t="s">
        <v>1</v>
      </c>
      <c r="F148" s="276" t="s">
        <v>265</v>
      </c>
      <c r="G148" s="274"/>
      <c r="H148" s="277">
        <v>40</v>
      </c>
      <c r="I148" s="278"/>
      <c r="J148" s="274"/>
      <c r="K148" s="274"/>
      <c r="L148" s="279"/>
      <c r="M148" s="280"/>
      <c r="N148" s="281"/>
      <c r="O148" s="281"/>
      <c r="P148" s="281"/>
      <c r="Q148" s="281"/>
      <c r="R148" s="281"/>
      <c r="S148" s="281"/>
      <c r="T148" s="282"/>
      <c r="U148" s="14"/>
      <c r="V148" s="14"/>
      <c r="W148" s="14"/>
      <c r="X148" s="14"/>
      <c r="Y148" s="14"/>
      <c r="Z148" s="14"/>
      <c r="AA148" s="14"/>
      <c r="AB148" s="14"/>
      <c r="AC148" s="14"/>
      <c r="AD148" s="14"/>
      <c r="AE148" s="14"/>
      <c r="AT148" s="283" t="s">
        <v>263</v>
      </c>
      <c r="AU148" s="283" t="s">
        <v>91</v>
      </c>
      <c r="AV148" s="14" t="s">
        <v>256</v>
      </c>
      <c r="AW148" s="14" t="s">
        <v>36</v>
      </c>
      <c r="AX148" s="14" t="s">
        <v>14</v>
      </c>
      <c r="AY148" s="283" t="s">
        <v>250</v>
      </c>
    </row>
    <row r="149" s="2" customFormat="1" ht="78" customHeight="1">
      <c r="A149" s="38"/>
      <c r="B149" s="39"/>
      <c r="C149" s="245" t="s">
        <v>273</v>
      </c>
      <c r="D149" s="245" t="s">
        <v>252</v>
      </c>
      <c r="E149" s="246" t="s">
        <v>2123</v>
      </c>
      <c r="F149" s="247" t="s">
        <v>2124</v>
      </c>
      <c r="G149" s="248" t="s">
        <v>179</v>
      </c>
      <c r="H149" s="249">
        <v>120</v>
      </c>
      <c r="I149" s="250"/>
      <c r="J149" s="251">
        <f>ROUND(I149*H149,2)</f>
        <v>0</v>
      </c>
      <c r="K149" s="247" t="s">
        <v>255</v>
      </c>
      <c r="L149" s="44"/>
      <c r="M149" s="252" t="s">
        <v>1</v>
      </c>
      <c r="N149" s="253" t="s">
        <v>47</v>
      </c>
      <c r="O149" s="91"/>
      <c r="P149" s="254">
        <f>O149*H149</f>
        <v>0</v>
      </c>
      <c r="Q149" s="254">
        <v>0.06053</v>
      </c>
      <c r="R149" s="254">
        <f>Q149*H149</f>
        <v>7.2636000000000003</v>
      </c>
      <c r="S149" s="254">
        <v>0</v>
      </c>
      <c r="T149" s="255">
        <f>S149*H149</f>
        <v>0</v>
      </c>
      <c r="U149" s="38"/>
      <c r="V149" s="38"/>
      <c r="W149" s="38"/>
      <c r="X149" s="38"/>
      <c r="Y149" s="38"/>
      <c r="Z149" s="38"/>
      <c r="AA149" s="38"/>
      <c r="AB149" s="38"/>
      <c r="AC149" s="38"/>
      <c r="AD149" s="38"/>
      <c r="AE149" s="38"/>
      <c r="AR149" s="256" t="s">
        <v>256</v>
      </c>
      <c r="AT149" s="256" t="s">
        <v>252</v>
      </c>
      <c r="AU149" s="256" t="s">
        <v>91</v>
      </c>
      <c r="AY149" s="17" t="s">
        <v>250</v>
      </c>
      <c r="BE149" s="257">
        <f>IF(N149="základní",J149,0)</f>
        <v>0</v>
      </c>
      <c r="BF149" s="257">
        <f>IF(N149="snížená",J149,0)</f>
        <v>0</v>
      </c>
      <c r="BG149" s="257">
        <f>IF(N149="zákl. přenesená",J149,0)</f>
        <v>0</v>
      </c>
      <c r="BH149" s="257">
        <f>IF(N149="sníž. přenesená",J149,0)</f>
        <v>0</v>
      </c>
      <c r="BI149" s="257">
        <f>IF(N149="nulová",J149,0)</f>
        <v>0</v>
      </c>
      <c r="BJ149" s="17" t="s">
        <v>14</v>
      </c>
      <c r="BK149" s="257">
        <f>ROUND(I149*H149,2)</f>
        <v>0</v>
      </c>
      <c r="BL149" s="17" t="s">
        <v>256</v>
      </c>
      <c r="BM149" s="256" t="s">
        <v>3379</v>
      </c>
    </row>
    <row r="150" s="2" customFormat="1">
      <c r="A150" s="38"/>
      <c r="B150" s="39"/>
      <c r="C150" s="40"/>
      <c r="D150" s="258" t="s">
        <v>261</v>
      </c>
      <c r="E150" s="40"/>
      <c r="F150" s="259" t="s">
        <v>2121</v>
      </c>
      <c r="G150" s="40"/>
      <c r="H150" s="40"/>
      <c r="I150" s="156"/>
      <c r="J150" s="40"/>
      <c r="K150" s="40"/>
      <c r="L150" s="44"/>
      <c r="M150" s="260"/>
      <c r="N150" s="261"/>
      <c r="O150" s="91"/>
      <c r="P150" s="91"/>
      <c r="Q150" s="91"/>
      <c r="R150" s="91"/>
      <c r="S150" s="91"/>
      <c r="T150" s="92"/>
      <c r="U150" s="38"/>
      <c r="V150" s="38"/>
      <c r="W150" s="38"/>
      <c r="X150" s="38"/>
      <c r="Y150" s="38"/>
      <c r="Z150" s="38"/>
      <c r="AA150" s="38"/>
      <c r="AB150" s="38"/>
      <c r="AC150" s="38"/>
      <c r="AD150" s="38"/>
      <c r="AE150" s="38"/>
      <c r="AT150" s="17" t="s">
        <v>261</v>
      </c>
      <c r="AU150" s="17" t="s">
        <v>91</v>
      </c>
    </row>
    <row r="151" s="13" customFormat="1">
      <c r="A151" s="13"/>
      <c r="B151" s="262"/>
      <c r="C151" s="263"/>
      <c r="D151" s="258" t="s">
        <v>263</v>
      </c>
      <c r="E151" s="264" t="s">
        <v>1</v>
      </c>
      <c r="F151" s="265" t="s">
        <v>3380</v>
      </c>
      <c r="G151" s="263"/>
      <c r="H151" s="266">
        <v>120</v>
      </c>
      <c r="I151" s="267"/>
      <c r="J151" s="263"/>
      <c r="K151" s="263"/>
      <c r="L151" s="268"/>
      <c r="M151" s="269"/>
      <c r="N151" s="270"/>
      <c r="O151" s="270"/>
      <c r="P151" s="270"/>
      <c r="Q151" s="270"/>
      <c r="R151" s="270"/>
      <c r="S151" s="270"/>
      <c r="T151" s="271"/>
      <c r="U151" s="13"/>
      <c r="V151" s="13"/>
      <c r="W151" s="13"/>
      <c r="X151" s="13"/>
      <c r="Y151" s="13"/>
      <c r="Z151" s="13"/>
      <c r="AA151" s="13"/>
      <c r="AB151" s="13"/>
      <c r="AC151" s="13"/>
      <c r="AD151" s="13"/>
      <c r="AE151" s="13"/>
      <c r="AT151" s="272" t="s">
        <v>263</v>
      </c>
      <c r="AU151" s="272" t="s">
        <v>91</v>
      </c>
      <c r="AV151" s="13" t="s">
        <v>91</v>
      </c>
      <c r="AW151" s="13" t="s">
        <v>36</v>
      </c>
      <c r="AX151" s="13" t="s">
        <v>82</v>
      </c>
      <c r="AY151" s="272" t="s">
        <v>250</v>
      </c>
    </row>
    <row r="152" s="14" customFormat="1">
      <c r="A152" s="14"/>
      <c r="B152" s="273"/>
      <c r="C152" s="274"/>
      <c r="D152" s="258" t="s">
        <v>263</v>
      </c>
      <c r="E152" s="275" t="s">
        <v>1</v>
      </c>
      <c r="F152" s="276" t="s">
        <v>265</v>
      </c>
      <c r="G152" s="274"/>
      <c r="H152" s="277">
        <v>120</v>
      </c>
      <c r="I152" s="278"/>
      <c r="J152" s="274"/>
      <c r="K152" s="274"/>
      <c r="L152" s="279"/>
      <c r="M152" s="280"/>
      <c r="N152" s="281"/>
      <c r="O152" s="281"/>
      <c r="P152" s="281"/>
      <c r="Q152" s="281"/>
      <c r="R152" s="281"/>
      <c r="S152" s="281"/>
      <c r="T152" s="282"/>
      <c r="U152" s="14"/>
      <c r="V152" s="14"/>
      <c r="W152" s="14"/>
      <c r="X152" s="14"/>
      <c r="Y152" s="14"/>
      <c r="Z152" s="14"/>
      <c r="AA152" s="14"/>
      <c r="AB152" s="14"/>
      <c r="AC152" s="14"/>
      <c r="AD152" s="14"/>
      <c r="AE152" s="14"/>
      <c r="AT152" s="283" t="s">
        <v>263</v>
      </c>
      <c r="AU152" s="283" t="s">
        <v>91</v>
      </c>
      <c r="AV152" s="14" t="s">
        <v>256</v>
      </c>
      <c r="AW152" s="14" t="s">
        <v>36</v>
      </c>
      <c r="AX152" s="14" t="s">
        <v>14</v>
      </c>
      <c r="AY152" s="283" t="s">
        <v>250</v>
      </c>
    </row>
    <row r="153" s="2" customFormat="1" ht="44.25" customHeight="1">
      <c r="A153" s="38"/>
      <c r="B153" s="39"/>
      <c r="C153" s="245" t="s">
        <v>277</v>
      </c>
      <c r="D153" s="245" t="s">
        <v>252</v>
      </c>
      <c r="E153" s="246" t="s">
        <v>2155</v>
      </c>
      <c r="F153" s="247" t="s">
        <v>2156</v>
      </c>
      <c r="G153" s="248" t="s">
        <v>208</v>
      </c>
      <c r="H153" s="249">
        <v>20.722000000000001</v>
      </c>
      <c r="I153" s="250"/>
      <c r="J153" s="251">
        <f>ROUND(I153*H153,2)</f>
        <v>0</v>
      </c>
      <c r="K153" s="247" t="s">
        <v>255</v>
      </c>
      <c r="L153" s="44"/>
      <c r="M153" s="252" t="s">
        <v>1</v>
      </c>
      <c r="N153" s="253" t="s">
        <v>47</v>
      </c>
      <c r="O153" s="91"/>
      <c r="P153" s="254">
        <f>O153*H153</f>
        <v>0</v>
      </c>
      <c r="Q153" s="254">
        <v>0</v>
      </c>
      <c r="R153" s="254">
        <f>Q153*H153</f>
        <v>0</v>
      </c>
      <c r="S153" s="254">
        <v>0</v>
      </c>
      <c r="T153" s="255">
        <f>S153*H153</f>
        <v>0</v>
      </c>
      <c r="U153" s="38"/>
      <c r="V153" s="38"/>
      <c r="W153" s="38"/>
      <c r="X153" s="38"/>
      <c r="Y153" s="38"/>
      <c r="Z153" s="38"/>
      <c r="AA153" s="38"/>
      <c r="AB153" s="38"/>
      <c r="AC153" s="38"/>
      <c r="AD153" s="38"/>
      <c r="AE153" s="38"/>
      <c r="AR153" s="256" t="s">
        <v>256</v>
      </c>
      <c r="AT153" s="256" t="s">
        <v>252</v>
      </c>
      <c r="AU153" s="256" t="s">
        <v>91</v>
      </c>
      <c r="AY153" s="17" t="s">
        <v>250</v>
      </c>
      <c r="BE153" s="257">
        <f>IF(N153="základní",J153,0)</f>
        <v>0</v>
      </c>
      <c r="BF153" s="257">
        <f>IF(N153="snížená",J153,0)</f>
        <v>0</v>
      </c>
      <c r="BG153" s="257">
        <f>IF(N153="zákl. přenesená",J153,0)</f>
        <v>0</v>
      </c>
      <c r="BH153" s="257">
        <f>IF(N153="sníž. přenesená",J153,0)</f>
        <v>0</v>
      </c>
      <c r="BI153" s="257">
        <f>IF(N153="nulová",J153,0)</f>
        <v>0</v>
      </c>
      <c r="BJ153" s="17" t="s">
        <v>14</v>
      </c>
      <c r="BK153" s="257">
        <f>ROUND(I153*H153,2)</f>
        <v>0</v>
      </c>
      <c r="BL153" s="17" t="s">
        <v>256</v>
      </c>
      <c r="BM153" s="256" t="s">
        <v>3381</v>
      </c>
    </row>
    <row r="154" s="2" customFormat="1">
      <c r="A154" s="38"/>
      <c r="B154" s="39"/>
      <c r="C154" s="40"/>
      <c r="D154" s="258" t="s">
        <v>261</v>
      </c>
      <c r="E154" s="40"/>
      <c r="F154" s="259" t="s">
        <v>2158</v>
      </c>
      <c r="G154" s="40"/>
      <c r="H154" s="40"/>
      <c r="I154" s="156"/>
      <c r="J154" s="40"/>
      <c r="K154" s="40"/>
      <c r="L154" s="44"/>
      <c r="M154" s="260"/>
      <c r="N154" s="261"/>
      <c r="O154" s="91"/>
      <c r="P154" s="91"/>
      <c r="Q154" s="91"/>
      <c r="R154" s="91"/>
      <c r="S154" s="91"/>
      <c r="T154" s="92"/>
      <c r="U154" s="38"/>
      <c r="V154" s="38"/>
      <c r="W154" s="38"/>
      <c r="X154" s="38"/>
      <c r="Y154" s="38"/>
      <c r="Z154" s="38"/>
      <c r="AA154" s="38"/>
      <c r="AB154" s="38"/>
      <c r="AC154" s="38"/>
      <c r="AD154" s="38"/>
      <c r="AE154" s="38"/>
      <c r="AT154" s="17" t="s">
        <v>261</v>
      </c>
      <c r="AU154" s="17" t="s">
        <v>91</v>
      </c>
    </row>
    <row r="155" s="13" customFormat="1">
      <c r="A155" s="13"/>
      <c r="B155" s="262"/>
      <c r="C155" s="263"/>
      <c r="D155" s="258" t="s">
        <v>263</v>
      </c>
      <c r="E155" s="264" t="s">
        <v>1</v>
      </c>
      <c r="F155" s="265" t="s">
        <v>1995</v>
      </c>
      <c r="G155" s="263"/>
      <c r="H155" s="266">
        <v>20.722000000000001</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263</v>
      </c>
      <c r="AU155" s="272" t="s">
        <v>91</v>
      </c>
      <c r="AV155" s="13" t="s">
        <v>91</v>
      </c>
      <c r="AW155" s="13" t="s">
        <v>36</v>
      </c>
      <c r="AX155" s="13" t="s">
        <v>82</v>
      </c>
      <c r="AY155" s="272" t="s">
        <v>250</v>
      </c>
    </row>
    <row r="156" s="14" customFormat="1">
      <c r="A156" s="14"/>
      <c r="B156" s="273"/>
      <c r="C156" s="274"/>
      <c r="D156" s="258" t="s">
        <v>263</v>
      </c>
      <c r="E156" s="275" t="s">
        <v>1</v>
      </c>
      <c r="F156" s="276" t="s">
        <v>265</v>
      </c>
      <c r="G156" s="274"/>
      <c r="H156" s="277">
        <v>20.722000000000001</v>
      </c>
      <c r="I156" s="278"/>
      <c r="J156" s="274"/>
      <c r="K156" s="274"/>
      <c r="L156" s="279"/>
      <c r="M156" s="280"/>
      <c r="N156" s="281"/>
      <c r="O156" s="281"/>
      <c r="P156" s="281"/>
      <c r="Q156" s="281"/>
      <c r="R156" s="281"/>
      <c r="S156" s="281"/>
      <c r="T156" s="282"/>
      <c r="U156" s="14"/>
      <c r="V156" s="14"/>
      <c r="W156" s="14"/>
      <c r="X156" s="14"/>
      <c r="Y156" s="14"/>
      <c r="Z156" s="14"/>
      <c r="AA156" s="14"/>
      <c r="AB156" s="14"/>
      <c r="AC156" s="14"/>
      <c r="AD156" s="14"/>
      <c r="AE156" s="14"/>
      <c r="AT156" s="283" t="s">
        <v>263</v>
      </c>
      <c r="AU156" s="283" t="s">
        <v>91</v>
      </c>
      <c r="AV156" s="14" t="s">
        <v>256</v>
      </c>
      <c r="AW156" s="14" t="s">
        <v>36</v>
      </c>
      <c r="AX156" s="14" t="s">
        <v>14</v>
      </c>
      <c r="AY156" s="283" t="s">
        <v>250</v>
      </c>
    </row>
    <row r="157" s="2" customFormat="1" ht="44.25" customHeight="1">
      <c r="A157" s="38"/>
      <c r="B157" s="39"/>
      <c r="C157" s="245" t="s">
        <v>281</v>
      </c>
      <c r="D157" s="245" t="s">
        <v>252</v>
      </c>
      <c r="E157" s="246" t="s">
        <v>3382</v>
      </c>
      <c r="F157" s="247" t="s">
        <v>3383</v>
      </c>
      <c r="G157" s="248" t="s">
        <v>208</v>
      </c>
      <c r="H157" s="249">
        <v>31.082999999999998</v>
      </c>
      <c r="I157" s="250"/>
      <c r="J157" s="251">
        <f>ROUND(I157*H157,2)</f>
        <v>0</v>
      </c>
      <c r="K157" s="247" t="s">
        <v>255</v>
      </c>
      <c r="L157" s="44"/>
      <c r="M157" s="252" t="s">
        <v>1</v>
      </c>
      <c r="N157" s="253" t="s">
        <v>47</v>
      </c>
      <c r="O157" s="91"/>
      <c r="P157" s="254">
        <f>O157*H157</f>
        <v>0</v>
      </c>
      <c r="Q157" s="254">
        <v>0</v>
      </c>
      <c r="R157" s="254">
        <f>Q157*H157</f>
        <v>0</v>
      </c>
      <c r="S157" s="254">
        <v>0</v>
      </c>
      <c r="T157" s="255">
        <f>S157*H157</f>
        <v>0</v>
      </c>
      <c r="U157" s="38"/>
      <c r="V157" s="38"/>
      <c r="W157" s="38"/>
      <c r="X157" s="38"/>
      <c r="Y157" s="38"/>
      <c r="Z157" s="38"/>
      <c r="AA157" s="38"/>
      <c r="AB157" s="38"/>
      <c r="AC157" s="38"/>
      <c r="AD157" s="38"/>
      <c r="AE157" s="38"/>
      <c r="AR157" s="256" t="s">
        <v>256</v>
      </c>
      <c r="AT157" s="256" t="s">
        <v>252</v>
      </c>
      <c r="AU157" s="256" t="s">
        <v>91</v>
      </c>
      <c r="AY157" s="17" t="s">
        <v>250</v>
      </c>
      <c r="BE157" s="257">
        <f>IF(N157="základní",J157,0)</f>
        <v>0</v>
      </c>
      <c r="BF157" s="257">
        <f>IF(N157="snížená",J157,0)</f>
        <v>0</v>
      </c>
      <c r="BG157" s="257">
        <f>IF(N157="zákl. přenesená",J157,0)</f>
        <v>0</v>
      </c>
      <c r="BH157" s="257">
        <f>IF(N157="sníž. přenesená",J157,0)</f>
        <v>0</v>
      </c>
      <c r="BI157" s="257">
        <f>IF(N157="nulová",J157,0)</f>
        <v>0</v>
      </c>
      <c r="BJ157" s="17" t="s">
        <v>14</v>
      </c>
      <c r="BK157" s="257">
        <f>ROUND(I157*H157,2)</f>
        <v>0</v>
      </c>
      <c r="BL157" s="17" t="s">
        <v>256</v>
      </c>
      <c r="BM157" s="256" t="s">
        <v>3384</v>
      </c>
    </row>
    <row r="158" s="2" customFormat="1">
      <c r="A158" s="38"/>
      <c r="B158" s="39"/>
      <c r="C158" s="40"/>
      <c r="D158" s="258" t="s">
        <v>261</v>
      </c>
      <c r="E158" s="40"/>
      <c r="F158" s="259" t="s">
        <v>2162</v>
      </c>
      <c r="G158" s="40"/>
      <c r="H158" s="40"/>
      <c r="I158" s="156"/>
      <c r="J158" s="40"/>
      <c r="K158" s="40"/>
      <c r="L158" s="44"/>
      <c r="M158" s="260"/>
      <c r="N158" s="261"/>
      <c r="O158" s="91"/>
      <c r="P158" s="91"/>
      <c r="Q158" s="91"/>
      <c r="R158" s="91"/>
      <c r="S158" s="91"/>
      <c r="T158" s="92"/>
      <c r="U158" s="38"/>
      <c r="V158" s="38"/>
      <c r="W158" s="38"/>
      <c r="X158" s="38"/>
      <c r="Y158" s="38"/>
      <c r="Z158" s="38"/>
      <c r="AA158" s="38"/>
      <c r="AB158" s="38"/>
      <c r="AC158" s="38"/>
      <c r="AD158" s="38"/>
      <c r="AE158" s="38"/>
      <c r="AT158" s="17" t="s">
        <v>261</v>
      </c>
      <c r="AU158" s="17" t="s">
        <v>91</v>
      </c>
    </row>
    <row r="159" s="2" customFormat="1">
      <c r="A159" s="38"/>
      <c r="B159" s="39"/>
      <c r="C159" s="40"/>
      <c r="D159" s="258" t="s">
        <v>628</v>
      </c>
      <c r="E159" s="40"/>
      <c r="F159" s="259" t="s">
        <v>3385</v>
      </c>
      <c r="G159" s="40"/>
      <c r="H159" s="40"/>
      <c r="I159" s="156"/>
      <c r="J159" s="40"/>
      <c r="K159" s="40"/>
      <c r="L159" s="44"/>
      <c r="M159" s="260"/>
      <c r="N159" s="261"/>
      <c r="O159" s="91"/>
      <c r="P159" s="91"/>
      <c r="Q159" s="91"/>
      <c r="R159" s="91"/>
      <c r="S159" s="91"/>
      <c r="T159" s="92"/>
      <c r="U159" s="38"/>
      <c r="V159" s="38"/>
      <c r="W159" s="38"/>
      <c r="X159" s="38"/>
      <c r="Y159" s="38"/>
      <c r="Z159" s="38"/>
      <c r="AA159" s="38"/>
      <c r="AB159" s="38"/>
      <c r="AC159" s="38"/>
      <c r="AD159" s="38"/>
      <c r="AE159" s="38"/>
      <c r="AT159" s="17" t="s">
        <v>628</v>
      </c>
      <c r="AU159" s="17" t="s">
        <v>91</v>
      </c>
    </row>
    <row r="160" s="13" customFormat="1">
      <c r="A160" s="13"/>
      <c r="B160" s="262"/>
      <c r="C160" s="263"/>
      <c r="D160" s="258" t="s">
        <v>263</v>
      </c>
      <c r="E160" s="264" t="s">
        <v>1</v>
      </c>
      <c r="F160" s="265" t="s">
        <v>1999</v>
      </c>
      <c r="G160" s="263"/>
      <c r="H160" s="266">
        <v>31.082999999999998</v>
      </c>
      <c r="I160" s="267"/>
      <c r="J160" s="263"/>
      <c r="K160" s="263"/>
      <c r="L160" s="268"/>
      <c r="M160" s="269"/>
      <c r="N160" s="270"/>
      <c r="O160" s="270"/>
      <c r="P160" s="270"/>
      <c r="Q160" s="270"/>
      <c r="R160" s="270"/>
      <c r="S160" s="270"/>
      <c r="T160" s="271"/>
      <c r="U160" s="13"/>
      <c r="V160" s="13"/>
      <c r="W160" s="13"/>
      <c r="X160" s="13"/>
      <c r="Y160" s="13"/>
      <c r="Z160" s="13"/>
      <c r="AA160" s="13"/>
      <c r="AB160" s="13"/>
      <c r="AC160" s="13"/>
      <c r="AD160" s="13"/>
      <c r="AE160" s="13"/>
      <c r="AT160" s="272" t="s">
        <v>263</v>
      </c>
      <c r="AU160" s="272" t="s">
        <v>91</v>
      </c>
      <c r="AV160" s="13" t="s">
        <v>91</v>
      </c>
      <c r="AW160" s="13" t="s">
        <v>36</v>
      </c>
      <c r="AX160" s="13" t="s">
        <v>82</v>
      </c>
      <c r="AY160" s="272" t="s">
        <v>250</v>
      </c>
    </row>
    <row r="161" s="14" customFormat="1">
      <c r="A161" s="14"/>
      <c r="B161" s="273"/>
      <c r="C161" s="274"/>
      <c r="D161" s="258" t="s">
        <v>263</v>
      </c>
      <c r="E161" s="275" t="s">
        <v>1</v>
      </c>
      <c r="F161" s="276" t="s">
        <v>265</v>
      </c>
      <c r="G161" s="274"/>
      <c r="H161" s="277">
        <v>31.082999999999998</v>
      </c>
      <c r="I161" s="278"/>
      <c r="J161" s="274"/>
      <c r="K161" s="274"/>
      <c r="L161" s="279"/>
      <c r="M161" s="280"/>
      <c r="N161" s="281"/>
      <c r="O161" s="281"/>
      <c r="P161" s="281"/>
      <c r="Q161" s="281"/>
      <c r="R161" s="281"/>
      <c r="S161" s="281"/>
      <c r="T161" s="282"/>
      <c r="U161" s="14"/>
      <c r="V161" s="14"/>
      <c r="W161" s="14"/>
      <c r="X161" s="14"/>
      <c r="Y161" s="14"/>
      <c r="Z161" s="14"/>
      <c r="AA161" s="14"/>
      <c r="AB161" s="14"/>
      <c r="AC161" s="14"/>
      <c r="AD161" s="14"/>
      <c r="AE161" s="14"/>
      <c r="AT161" s="283" t="s">
        <v>263</v>
      </c>
      <c r="AU161" s="283" t="s">
        <v>91</v>
      </c>
      <c r="AV161" s="14" t="s">
        <v>256</v>
      </c>
      <c r="AW161" s="14" t="s">
        <v>36</v>
      </c>
      <c r="AX161" s="14" t="s">
        <v>14</v>
      </c>
      <c r="AY161" s="283" t="s">
        <v>250</v>
      </c>
    </row>
    <row r="162" s="2" customFormat="1" ht="44.25" customHeight="1">
      <c r="A162" s="38"/>
      <c r="B162" s="39"/>
      <c r="C162" s="245" t="s">
        <v>285</v>
      </c>
      <c r="D162" s="245" t="s">
        <v>252</v>
      </c>
      <c r="E162" s="246" t="s">
        <v>2163</v>
      </c>
      <c r="F162" s="247" t="s">
        <v>2164</v>
      </c>
      <c r="G162" s="248" t="s">
        <v>208</v>
      </c>
      <c r="H162" s="249">
        <v>48.350999999999999</v>
      </c>
      <c r="I162" s="250"/>
      <c r="J162" s="251">
        <f>ROUND(I162*H162,2)</f>
        <v>0</v>
      </c>
      <c r="K162" s="247" t="s">
        <v>255</v>
      </c>
      <c r="L162" s="44"/>
      <c r="M162" s="252" t="s">
        <v>1</v>
      </c>
      <c r="N162" s="253" t="s">
        <v>47</v>
      </c>
      <c r="O162" s="91"/>
      <c r="P162" s="254">
        <f>O162*H162</f>
        <v>0</v>
      </c>
      <c r="Q162" s="254">
        <v>0</v>
      </c>
      <c r="R162" s="254">
        <f>Q162*H162</f>
        <v>0</v>
      </c>
      <c r="S162" s="254">
        <v>0</v>
      </c>
      <c r="T162" s="255">
        <f>S162*H162</f>
        <v>0</v>
      </c>
      <c r="U162" s="38"/>
      <c r="V162" s="38"/>
      <c r="W162" s="38"/>
      <c r="X162" s="38"/>
      <c r="Y162" s="38"/>
      <c r="Z162" s="38"/>
      <c r="AA162" s="38"/>
      <c r="AB162" s="38"/>
      <c r="AC162" s="38"/>
      <c r="AD162" s="38"/>
      <c r="AE162" s="38"/>
      <c r="AR162" s="256" t="s">
        <v>256</v>
      </c>
      <c r="AT162" s="256" t="s">
        <v>252</v>
      </c>
      <c r="AU162" s="256" t="s">
        <v>91</v>
      </c>
      <c r="AY162" s="17" t="s">
        <v>250</v>
      </c>
      <c r="BE162" s="257">
        <f>IF(N162="základní",J162,0)</f>
        <v>0</v>
      </c>
      <c r="BF162" s="257">
        <f>IF(N162="snížená",J162,0)</f>
        <v>0</v>
      </c>
      <c r="BG162" s="257">
        <f>IF(N162="zákl. přenesená",J162,0)</f>
        <v>0</v>
      </c>
      <c r="BH162" s="257">
        <f>IF(N162="sníž. přenesená",J162,0)</f>
        <v>0</v>
      </c>
      <c r="BI162" s="257">
        <f>IF(N162="nulová",J162,0)</f>
        <v>0</v>
      </c>
      <c r="BJ162" s="17" t="s">
        <v>14</v>
      </c>
      <c r="BK162" s="257">
        <f>ROUND(I162*H162,2)</f>
        <v>0</v>
      </c>
      <c r="BL162" s="17" t="s">
        <v>256</v>
      </c>
      <c r="BM162" s="256" t="s">
        <v>3386</v>
      </c>
    </row>
    <row r="163" s="2" customFormat="1">
      <c r="A163" s="38"/>
      <c r="B163" s="39"/>
      <c r="C163" s="40"/>
      <c r="D163" s="258" t="s">
        <v>261</v>
      </c>
      <c r="E163" s="40"/>
      <c r="F163" s="259" t="s">
        <v>2158</v>
      </c>
      <c r="G163" s="40"/>
      <c r="H163" s="40"/>
      <c r="I163" s="156"/>
      <c r="J163" s="40"/>
      <c r="K163" s="40"/>
      <c r="L163" s="44"/>
      <c r="M163" s="260"/>
      <c r="N163" s="261"/>
      <c r="O163" s="91"/>
      <c r="P163" s="91"/>
      <c r="Q163" s="91"/>
      <c r="R163" s="91"/>
      <c r="S163" s="91"/>
      <c r="T163" s="92"/>
      <c r="U163" s="38"/>
      <c r="V163" s="38"/>
      <c r="W163" s="38"/>
      <c r="X163" s="38"/>
      <c r="Y163" s="38"/>
      <c r="Z163" s="38"/>
      <c r="AA163" s="38"/>
      <c r="AB163" s="38"/>
      <c r="AC163" s="38"/>
      <c r="AD163" s="38"/>
      <c r="AE163" s="38"/>
      <c r="AT163" s="17" t="s">
        <v>261</v>
      </c>
      <c r="AU163" s="17" t="s">
        <v>91</v>
      </c>
    </row>
    <row r="164" s="13" customFormat="1">
      <c r="A164" s="13"/>
      <c r="B164" s="262"/>
      <c r="C164" s="263"/>
      <c r="D164" s="258" t="s">
        <v>263</v>
      </c>
      <c r="E164" s="264" t="s">
        <v>1</v>
      </c>
      <c r="F164" s="265" t="s">
        <v>2003</v>
      </c>
      <c r="G164" s="263"/>
      <c r="H164" s="266">
        <v>48.350999999999999</v>
      </c>
      <c r="I164" s="267"/>
      <c r="J164" s="263"/>
      <c r="K164" s="263"/>
      <c r="L164" s="268"/>
      <c r="M164" s="269"/>
      <c r="N164" s="270"/>
      <c r="O164" s="270"/>
      <c r="P164" s="270"/>
      <c r="Q164" s="270"/>
      <c r="R164" s="270"/>
      <c r="S164" s="270"/>
      <c r="T164" s="271"/>
      <c r="U164" s="13"/>
      <c r="V164" s="13"/>
      <c r="W164" s="13"/>
      <c r="X164" s="13"/>
      <c r="Y164" s="13"/>
      <c r="Z164" s="13"/>
      <c r="AA164" s="13"/>
      <c r="AB164" s="13"/>
      <c r="AC164" s="13"/>
      <c r="AD164" s="13"/>
      <c r="AE164" s="13"/>
      <c r="AT164" s="272" t="s">
        <v>263</v>
      </c>
      <c r="AU164" s="272" t="s">
        <v>91</v>
      </c>
      <c r="AV164" s="13" t="s">
        <v>91</v>
      </c>
      <c r="AW164" s="13" t="s">
        <v>36</v>
      </c>
      <c r="AX164" s="13" t="s">
        <v>82</v>
      </c>
      <c r="AY164" s="272" t="s">
        <v>250</v>
      </c>
    </row>
    <row r="165" s="14" customFormat="1">
      <c r="A165" s="14"/>
      <c r="B165" s="273"/>
      <c r="C165" s="274"/>
      <c r="D165" s="258" t="s">
        <v>263</v>
      </c>
      <c r="E165" s="275" t="s">
        <v>1</v>
      </c>
      <c r="F165" s="276" t="s">
        <v>265</v>
      </c>
      <c r="G165" s="274"/>
      <c r="H165" s="277">
        <v>48.350999999999999</v>
      </c>
      <c r="I165" s="278"/>
      <c r="J165" s="274"/>
      <c r="K165" s="274"/>
      <c r="L165" s="279"/>
      <c r="M165" s="280"/>
      <c r="N165" s="281"/>
      <c r="O165" s="281"/>
      <c r="P165" s="281"/>
      <c r="Q165" s="281"/>
      <c r="R165" s="281"/>
      <c r="S165" s="281"/>
      <c r="T165" s="282"/>
      <c r="U165" s="14"/>
      <c r="V165" s="14"/>
      <c r="W165" s="14"/>
      <c r="X165" s="14"/>
      <c r="Y165" s="14"/>
      <c r="Z165" s="14"/>
      <c r="AA165" s="14"/>
      <c r="AB165" s="14"/>
      <c r="AC165" s="14"/>
      <c r="AD165" s="14"/>
      <c r="AE165" s="14"/>
      <c r="AT165" s="283" t="s">
        <v>263</v>
      </c>
      <c r="AU165" s="283" t="s">
        <v>91</v>
      </c>
      <c r="AV165" s="14" t="s">
        <v>256</v>
      </c>
      <c r="AW165" s="14" t="s">
        <v>36</v>
      </c>
      <c r="AX165" s="14" t="s">
        <v>14</v>
      </c>
      <c r="AY165" s="283" t="s">
        <v>250</v>
      </c>
    </row>
    <row r="166" s="2" customFormat="1" ht="44.25" customHeight="1">
      <c r="A166" s="38"/>
      <c r="B166" s="39"/>
      <c r="C166" s="245" t="s">
        <v>289</v>
      </c>
      <c r="D166" s="245" t="s">
        <v>252</v>
      </c>
      <c r="E166" s="246" t="s">
        <v>3387</v>
      </c>
      <c r="F166" s="247" t="s">
        <v>3388</v>
      </c>
      <c r="G166" s="248" t="s">
        <v>208</v>
      </c>
      <c r="H166" s="249">
        <v>72.525999999999996</v>
      </c>
      <c r="I166" s="250"/>
      <c r="J166" s="251">
        <f>ROUND(I166*H166,2)</f>
        <v>0</v>
      </c>
      <c r="K166" s="247" t="s">
        <v>255</v>
      </c>
      <c r="L166" s="44"/>
      <c r="M166" s="252" t="s">
        <v>1</v>
      </c>
      <c r="N166" s="253" t="s">
        <v>47</v>
      </c>
      <c r="O166" s="91"/>
      <c r="P166" s="254">
        <f>O166*H166</f>
        <v>0</v>
      </c>
      <c r="Q166" s="254">
        <v>0</v>
      </c>
      <c r="R166" s="254">
        <f>Q166*H166</f>
        <v>0</v>
      </c>
      <c r="S166" s="254">
        <v>0</v>
      </c>
      <c r="T166" s="255">
        <f>S166*H166</f>
        <v>0</v>
      </c>
      <c r="U166" s="38"/>
      <c r="V166" s="38"/>
      <c r="W166" s="38"/>
      <c r="X166" s="38"/>
      <c r="Y166" s="38"/>
      <c r="Z166" s="38"/>
      <c r="AA166" s="38"/>
      <c r="AB166" s="38"/>
      <c r="AC166" s="38"/>
      <c r="AD166" s="38"/>
      <c r="AE166" s="38"/>
      <c r="AR166" s="256" t="s">
        <v>256</v>
      </c>
      <c r="AT166" s="256" t="s">
        <v>252</v>
      </c>
      <c r="AU166" s="256" t="s">
        <v>91</v>
      </c>
      <c r="AY166" s="17" t="s">
        <v>250</v>
      </c>
      <c r="BE166" s="257">
        <f>IF(N166="základní",J166,0)</f>
        <v>0</v>
      </c>
      <c r="BF166" s="257">
        <f>IF(N166="snížená",J166,0)</f>
        <v>0</v>
      </c>
      <c r="BG166" s="257">
        <f>IF(N166="zákl. přenesená",J166,0)</f>
        <v>0</v>
      </c>
      <c r="BH166" s="257">
        <f>IF(N166="sníž. přenesená",J166,0)</f>
        <v>0</v>
      </c>
      <c r="BI166" s="257">
        <f>IF(N166="nulová",J166,0)</f>
        <v>0</v>
      </c>
      <c r="BJ166" s="17" t="s">
        <v>14</v>
      </c>
      <c r="BK166" s="257">
        <f>ROUND(I166*H166,2)</f>
        <v>0</v>
      </c>
      <c r="BL166" s="17" t="s">
        <v>256</v>
      </c>
      <c r="BM166" s="256" t="s">
        <v>3389</v>
      </c>
    </row>
    <row r="167" s="2" customFormat="1">
      <c r="A167" s="38"/>
      <c r="B167" s="39"/>
      <c r="C167" s="40"/>
      <c r="D167" s="258" t="s">
        <v>261</v>
      </c>
      <c r="E167" s="40"/>
      <c r="F167" s="259" t="s">
        <v>2162</v>
      </c>
      <c r="G167" s="40"/>
      <c r="H167" s="40"/>
      <c r="I167" s="156"/>
      <c r="J167" s="40"/>
      <c r="K167" s="40"/>
      <c r="L167" s="44"/>
      <c r="M167" s="260"/>
      <c r="N167" s="261"/>
      <c r="O167" s="91"/>
      <c r="P167" s="91"/>
      <c r="Q167" s="91"/>
      <c r="R167" s="91"/>
      <c r="S167" s="91"/>
      <c r="T167" s="92"/>
      <c r="U167" s="38"/>
      <c r="V167" s="38"/>
      <c r="W167" s="38"/>
      <c r="X167" s="38"/>
      <c r="Y167" s="38"/>
      <c r="Z167" s="38"/>
      <c r="AA167" s="38"/>
      <c r="AB167" s="38"/>
      <c r="AC167" s="38"/>
      <c r="AD167" s="38"/>
      <c r="AE167" s="38"/>
      <c r="AT167" s="17" t="s">
        <v>261</v>
      </c>
      <c r="AU167" s="17" t="s">
        <v>91</v>
      </c>
    </row>
    <row r="168" s="2" customFormat="1">
      <c r="A168" s="38"/>
      <c r="B168" s="39"/>
      <c r="C168" s="40"/>
      <c r="D168" s="258" t="s">
        <v>628</v>
      </c>
      <c r="E168" s="40"/>
      <c r="F168" s="259" t="s">
        <v>3385</v>
      </c>
      <c r="G168" s="40"/>
      <c r="H168" s="40"/>
      <c r="I168" s="156"/>
      <c r="J168" s="40"/>
      <c r="K168" s="40"/>
      <c r="L168" s="44"/>
      <c r="M168" s="260"/>
      <c r="N168" s="261"/>
      <c r="O168" s="91"/>
      <c r="P168" s="91"/>
      <c r="Q168" s="91"/>
      <c r="R168" s="91"/>
      <c r="S168" s="91"/>
      <c r="T168" s="92"/>
      <c r="U168" s="38"/>
      <c r="V168" s="38"/>
      <c r="W168" s="38"/>
      <c r="X168" s="38"/>
      <c r="Y168" s="38"/>
      <c r="Z168" s="38"/>
      <c r="AA168" s="38"/>
      <c r="AB168" s="38"/>
      <c r="AC168" s="38"/>
      <c r="AD168" s="38"/>
      <c r="AE168" s="38"/>
      <c r="AT168" s="17" t="s">
        <v>628</v>
      </c>
      <c r="AU168" s="17" t="s">
        <v>91</v>
      </c>
    </row>
    <row r="169" s="13" customFormat="1">
      <c r="A169" s="13"/>
      <c r="B169" s="262"/>
      <c r="C169" s="263"/>
      <c r="D169" s="258" t="s">
        <v>263</v>
      </c>
      <c r="E169" s="264" t="s">
        <v>1</v>
      </c>
      <c r="F169" s="265" t="s">
        <v>2007</v>
      </c>
      <c r="G169" s="263"/>
      <c r="H169" s="266">
        <v>72.525999999999996</v>
      </c>
      <c r="I169" s="267"/>
      <c r="J169" s="263"/>
      <c r="K169" s="263"/>
      <c r="L169" s="268"/>
      <c r="M169" s="269"/>
      <c r="N169" s="270"/>
      <c r="O169" s="270"/>
      <c r="P169" s="270"/>
      <c r="Q169" s="270"/>
      <c r="R169" s="270"/>
      <c r="S169" s="270"/>
      <c r="T169" s="271"/>
      <c r="U169" s="13"/>
      <c r="V169" s="13"/>
      <c r="W169" s="13"/>
      <c r="X169" s="13"/>
      <c r="Y169" s="13"/>
      <c r="Z169" s="13"/>
      <c r="AA169" s="13"/>
      <c r="AB169" s="13"/>
      <c r="AC169" s="13"/>
      <c r="AD169" s="13"/>
      <c r="AE169" s="13"/>
      <c r="AT169" s="272" t="s">
        <v>263</v>
      </c>
      <c r="AU169" s="272" t="s">
        <v>91</v>
      </c>
      <c r="AV169" s="13" t="s">
        <v>91</v>
      </c>
      <c r="AW169" s="13" t="s">
        <v>36</v>
      </c>
      <c r="AX169" s="13" t="s">
        <v>82</v>
      </c>
      <c r="AY169" s="272" t="s">
        <v>250</v>
      </c>
    </row>
    <row r="170" s="14" customFormat="1">
      <c r="A170" s="14"/>
      <c r="B170" s="273"/>
      <c r="C170" s="274"/>
      <c r="D170" s="258" t="s">
        <v>263</v>
      </c>
      <c r="E170" s="275" t="s">
        <v>1</v>
      </c>
      <c r="F170" s="276" t="s">
        <v>265</v>
      </c>
      <c r="G170" s="274"/>
      <c r="H170" s="277">
        <v>72.525999999999996</v>
      </c>
      <c r="I170" s="278"/>
      <c r="J170" s="274"/>
      <c r="K170" s="274"/>
      <c r="L170" s="279"/>
      <c r="M170" s="280"/>
      <c r="N170" s="281"/>
      <c r="O170" s="281"/>
      <c r="P170" s="281"/>
      <c r="Q170" s="281"/>
      <c r="R170" s="281"/>
      <c r="S170" s="281"/>
      <c r="T170" s="282"/>
      <c r="U170" s="14"/>
      <c r="V170" s="14"/>
      <c r="W170" s="14"/>
      <c r="X170" s="14"/>
      <c r="Y170" s="14"/>
      <c r="Z170" s="14"/>
      <c r="AA170" s="14"/>
      <c r="AB170" s="14"/>
      <c r="AC170" s="14"/>
      <c r="AD170" s="14"/>
      <c r="AE170" s="14"/>
      <c r="AT170" s="283" t="s">
        <v>263</v>
      </c>
      <c r="AU170" s="283" t="s">
        <v>91</v>
      </c>
      <c r="AV170" s="14" t="s">
        <v>256</v>
      </c>
      <c r="AW170" s="14" t="s">
        <v>36</v>
      </c>
      <c r="AX170" s="14" t="s">
        <v>14</v>
      </c>
      <c r="AY170" s="283" t="s">
        <v>250</v>
      </c>
    </row>
    <row r="171" s="2" customFormat="1" ht="33" customHeight="1">
      <c r="A171" s="38"/>
      <c r="B171" s="39"/>
      <c r="C171" s="245" t="s">
        <v>293</v>
      </c>
      <c r="D171" s="245" t="s">
        <v>252</v>
      </c>
      <c r="E171" s="246" t="s">
        <v>2749</v>
      </c>
      <c r="F171" s="247" t="s">
        <v>2750</v>
      </c>
      <c r="G171" s="248" t="s">
        <v>208</v>
      </c>
      <c r="H171" s="249">
        <v>86.614000000000004</v>
      </c>
      <c r="I171" s="250"/>
      <c r="J171" s="251">
        <f>ROUND(I171*H171,2)</f>
        <v>0</v>
      </c>
      <c r="K171" s="247" t="s">
        <v>255</v>
      </c>
      <c r="L171" s="44"/>
      <c r="M171" s="252" t="s">
        <v>1</v>
      </c>
      <c r="N171" s="253" t="s">
        <v>47</v>
      </c>
      <c r="O171" s="91"/>
      <c r="P171" s="254">
        <f>O171*H171</f>
        <v>0</v>
      </c>
      <c r="Q171" s="254">
        <v>0</v>
      </c>
      <c r="R171" s="254">
        <f>Q171*H171</f>
        <v>0</v>
      </c>
      <c r="S171" s="254">
        <v>0</v>
      </c>
      <c r="T171" s="255">
        <f>S171*H171</f>
        <v>0</v>
      </c>
      <c r="U171" s="38"/>
      <c r="V171" s="38"/>
      <c r="W171" s="38"/>
      <c r="X171" s="38"/>
      <c r="Y171" s="38"/>
      <c r="Z171" s="38"/>
      <c r="AA171" s="38"/>
      <c r="AB171" s="38"/>
      <c r="AC171" s="38"/>
      <c r="AD171" s="38"/>
      <c r="AE171" s="38"/>
      <c r="AR171" s="256" t="s">
        <v>256</v>
      </c>
      <c r="AT171" s="256" t="s">
        <v>252</v>
      </c>
      <c r="AU171" s="256" t="s">
        <v>91</v>
      </c>
      <c r="AY171" s="17" t="s">
        <v>250</v>
      </c>
      <c r="BE171" s="257">
        <f>IF(N171="základní",J171,0)</f>
        <v>0</v>
      </c>
      <c r="BF171" s="257">
        <f>IF(N171="snížená",J171,0)</f>
        <v>0</v>
      </c>
      <c r="BG171" s="257">
        <f>IF(N171="zákl. přenesená",J171,0)</f>
        <v>0</v>
      </c>
      <c r="BH171" s="257">
        <f>IF(N171="sníž. přenesená",J171,0)</f>
        <v>0</v>
      </c>
      <c r="BI171" s="257">
        <f>IF(N171="nulová",J171,0)</f>
        <v>0</v>
      </c>
      <c r="BJ171" s="17" t="s">
        <v>14</v>
      </c>
      <c r="BK171" s="257">
        <f>ROUND(I171*H171,2)</f>
        <v>0</v>
      </c>
      <c r="BL171" s="17" t="s">
        <v>256</v>
      </c>
      <c r="BM171" s="256" t="s">
        <v>3390</v>
      </c>
    </row>
    <row r="172" s="2" customFormat="1">
      <c r="A172" s="38"/>
      <c r="B172" s="39"/>
      <c r="C172" s="40"/>
      <c r="D172" s="258" t="s">
        <v>261</v>
      </c>
      <c r="E172" s="40"/>
      <c r="F172" s="259" t="s">
        <v>2752</v>
      </c>
      <c r="G172" s="40"/>
      <c r="H172" s="40"/>
      <c r="I172" s="156"/>
      <c r="J172" s="40"/>
      <c r="K172" s="40"/>
      <c r="L172" s="44"/>
      <c r="M172" s="260"/>
      <c r="N172" s="261"/>
      <c r="O172" s="91"/>
      <c r="P172" s="91"/>
      <c r="Q172" s="91"/>
      <c r="R172" s="91"/>
      <c r="S172" s="91"/>
      <c r="T172" s="92"/>
      <c r="U172" s="38"/>
      <c r="V172" s="38"/>
      <c r="W172" s="38"/>
      <c r="X172" s="38"/>
      <c r="Y172" s="38"/>
      <c r="Z172" s="38"/>
      <c r="AA172" s="38"/>
      <c r="AB172" s="38"/>
      <c r="AC172" s="38"/>
      <c r="AD172" s="38"/>
      <c r="AE172" s="38"/>
      <c r="AT172" s="17" t="s">
        <v>261</v>
      </c>
      <c r="AU172" s="17" t="s">
        <v>91</v>
      </c>
    </row>
    <row r="173" s="13" customFormat="1">
      <c r="A173" s="13"/>
      <c r="B173" s="262"/>
      <c r="C173" s="263"/>
      <c r="D173" s="258" t="s">
        <v>263</v>
      </c>
      <c r="E173" s="264" t="s">
        <v>1</v>
      </c>
      <c r="F173" s="265" t="s">
        <v>2039</v>
      </c>
      <c r="G173" s="263"/>
      <c r="H173" s="266">
        <v>86.614000000000004</v>
      </c>
      <c r="I173" s="267"/>
      <c r="J173" s="263"/>
      <c r="K173" s="263"/>
      <c r="L173" s="268"/>
      <c r="M173" s="269"/>
      <c r="N173" s="270"/>
      <c r="O173" s="270"/>
      <c r="P173" s="270"/>
      <c r="Q173" s="270"/>
      <c r="R173" s="270"/>
      <c r="S173" s="270"/>
      <c r="T173" s="271"/>
      <c r="U173" s="13"/>
      <c r="V173" s="13"/>
      <c r="W173" s="13"/>
      <c r="X173" s="13"/>
      <c r="Y173" s="13"/>
      <c r="Z173" s="13"/>
      <c r="AA173" s="13"/>
      <c r="AB173" s="13"/>
      <c r="AC173" s="13"/>
      <c r="AD173" s="13"/>
      <c r="AE173" s="13"/>
      <c r="AT173" s="272" t="s">
        <v>263</v>
      </c>
      <c r="AU173" s="272" t="s">
        <v>91</v>
      </c>
      <c r="AV173" s="13" t="s">
        <v>91</v>
      </c>
      <c r="AW173" s="13" t="s">
        <v>36</v>
      </c>
      <c r="AX173" s="13" t="s">
        <v>82</v>
      </c>
      <c r="AY173" s="272" t="s">
        <v>250</v>
      </c>
    </row>
    <row r="174" s="14" customFormat="1">
      <c r="A174" s="14"/>
      <c r="B174" s="273"/>
      <c r="C174" s="274"/>
      <c r="D174" s="258" t="s">
        <v>263</v>
      </c>
      <c r="E174" s="275" t="s">
        <v>1</v>
      </c>
      <c r="F174" s="276" t="s">
        <v>265</v>
      </c>
      <c r="G174" s="274"/>
      <c r="H174" s="277">
        <v>86.614000000000004</v>
      </c>
      <c r="I174" s="278"/>
      <c r="J174" s="274"/>
      <c r="K174" s="274"/>
      <c r="L174" s="279"/>
      <c r="M174" s="280"/>
      <c r="N174" s="281"/>
      <c r="O174" s="281"/>
      <c r="P174" s="281"/>
      <c r="Q174" s="281"/>
      <c r="R174" s="281"/>
      <c r="S174" s="281"/>
      <c r="T174" s="282"/>
      <c r="U174" s="14"/>
      <c r="V174" s="14"/>
      <c r="W174" s="14"/>
      <c r="X174" s="14"/>
      <c r="Y174" s="14"/>
      <c r="Z174" s="14"/>
      <c r="AA174" s="14"/>
      <c r="AB174" s="14"/>
      <c r="AC174" s="14"/>
      <c r="AD174" s="14"/>
      <c r="AE174" s="14"/>
      <c r="AT174" s="283" t="s">
        <v>263</v>
      </c>
      <c r="AU174" s="283" t="s">
        <v>91</v>
      </c>
      <c r="AV174" s="14" t="s">
        <v>256</v>
      </c>
      <c r="AW174" s="14" t="s">
        <v>36</v>
      </c>
      <c r="AX174" s="14" t="s">
        <v>14</v>
      </c>
      <c r="AY174" s="283" t="s">
        <v>250</v>
      </c>
    </row>
    <row r="175" s="2" customFormat="1" ht="21.75" customHeight="1">
      <c r="A175" s="38"/>
      <c r="B175" s="39"/>
      <c r="C175" s="245" t="s">
        <v>297</v>
      </c>
      <c r="D175" s="245" t="s">
        <v>252</v>
      </c>
      <c r="E175" s="246" t="s">
        <v>2753</v>
      </c>
      <c r="F175" s="247" t="s">
        <v>2754</v>
      </c>
      <c r="G175" s="248" t="s">
        <v>208</v>
      </c>
      <c r="H175" s="249">
        <v>129.91999999999999</v>
      </c>
      <c r="I175" s="250"/>
      <c r="J175" s="251">
        <f>ROUND(I175*H175,2)</f>
        <v>0</v>
      </c>
      <c r="K175" s="247" t="s">
        <v>255</v>
      </c>
      <c r="L175" s="44"/>
      <c r="M175" s="252" t="s">
        <v>1</v>
      </c>
      <c r="N175" s="253" t="s">
        <v>47</v>
      </c>
      <c r="O175" s="91"/>
      <c r="P175" s="254">
        <f>O175*H175</f>
        <v>0</v>
      </c>
      <c r="Q175" s="254">
        <v>0</v>
      </c>
      <c r="R175" s="254">
        <f>Q175*H175</f>
        <v>0</v>
      </c>
      <c r="S175" s="254">
        <v>0</v>
      </c>
      <c r="T175" s="255">
        <f>S175*H175</f>
        <v>0</v>
      </c>
      <c r="U175" s="38"/>
      <c r="V175" s="38"/>
      <c r="W175" s="38"/>
      <c r="X175" s="38"/>
      <c r="Y175" s="38"/>
      <c r="Z175" s="38"/>
      <c r="AA175" s="38"/>
      <c r="AB175" s="38"/>
      <c r="AC175" s="38"/>
      <c r="AD175" s="38"/>
      <c r="AE175" s="38"/>
      <c r="AR175" s="256" t="s">
        <v>256</v>
      </c>
      <c r="AT175" s="256" t="s">
        <v>252</v>
      </c>
      <c r="AU175" s="256" t="s">
        <v>91</v>
      </c>
      <c r="AY175" s="17" t="s">
        <v>250</v>
      </c>
      <c r="BE175" s="257">
        <f>IF(N175="základní",J175,0)</f>
        <v>0</v>
      </c>
      <c r="BF175" s="257">
        <f>IF(N175="snížená",J175,0)</f>
        <v>0</v>
      </c>
      <c r="BG175" s="257">
        <f>IF(N175="zákl. přenesená",J175,0)</f>
        <v>0</v>
      </c>
      <c r="BH175" s="257">
        <f>IF(N175="sníž. přenesená",J175,0)</f>
        <v>0</v>
      </c>
      <c r="BI175" s="257">
        <f>IF(N175="nulová",J175,0)</f>
        <v>0</v>
      </c>
      <c r="BJ175" s="17" t="s">
        <v>14</v>
      </c>
      <c r="BK175" s="257">
        <f>ROUND(I175*H175,2)</f>
        <v>0</v>
      </c>
      <c r="BL175" s="17" t="s">
        <v>256</v>
      </c>
      <c r="BM175" s="256" t="s">
        <v>3391</v>
      </c>
    </row>
    <row r="176" s="2" customFormat="1">
      <c r="A176" s="38"/>
      <c r="B176" s="39"/>
      <c r="C176" s="40"/>
      <c r="D176" s="258" t="s">
        <v>261</v>
      </c>
      <c r="E176" s="40"/>
      <c r="F176" s="259" t="s">
        <v>2756</v>
      </c>
      <c r="G176" s="40"/>
      <c r="H176" s="40"/>
      <c r="I176" s="156"/>
      <c r="J176" s="40"/>
      <c r="K176" s="40"/>
      <c r="L176" s="44"/>
      <c r="M176" s="260"/>
      <c r="N176" s="261"/>
      <c r="O176" s="91"/>
      <c r="P176" s="91"/>
      <c r="Q176" s="91"/>
      <c r="R176" s="91"/>
      <c r="S176" s="91"/>
      <c r="T176" s="92"/>
      <c r="U176" s="38"/>
      <c r="V176" s="38"/>
      <c r="W176" s="38"/>
      <c r="X176" s="38"/>
      <c r="Y176" s="38"/>
      <c r="Z176" s="38"/>
      <c r="AA176" s="38"/>
      <c r="AB176" s="38"/>
      <c r="AC176" s="38"/>
      <c r="AD176" s="38"/>
      <c r="AE176" s="38"/>
      <c r="AT176" s="17" t="s">
        <v>261</v>
      </c>
      <c r="AU176" s="17" t="s">
        <v>91</v>
      </c>
    </row>
    <row r="177" s="2" customFormat="1">
      <c r="A177" s="38"/>
      <c r="B177" s="39"/>
      <c r="C177" s="40"/>
      <c r="D177" s="258" t="s">
        <v>628</v>
      </c>
      <c r="E177" s="40"/>
      <c r="F177" s="259" t="s">
        <v>3392</v>
      </c>
      <c r="G177" s="40"/>
      <c r="H177" s="40"/>
      <c r="I177" s="156"/>
      <c r="J177" s="40"/>
      <c r="K177" s="40"/>
      <c r="L177" s="44"/>
      <c r="M177" s="260"/>
      <c r="N177" s="261"/>
      <c r="O177" s="91"/>
      <c r="P177" s="91"/>
      <c r="Q177" s="91"/>
      <c r="R177" s="91"/>
      <c r="S177" s="91"/>
      <c r="T177" s="92"/>
      <c r="U177" s="38"/>
      <c r="V177" s="38"/>
      <c r="W177" s="38"/>
      <c r="X177" s="38"/>
      <c r="Y177" s="38"/>
      <c r="Z177" s="38"/>
      <c r="AA177" s="38"/>
      <c r="AB177" s="38"/>
      <c r="AC177" s="38"/>
      <c r="AD177" s="38"/>
      <c r="AE177" s="38"/>
      <c r="AT177" s="17" t="s">
        <v>628</v>
      </c>
      <c r="AU177" s="17" t="s">
        <v>91</v>
      </c>
    </row>
    <row r="178" s="13" customFormat="1">
      <c r="A178" s="13"/>
      <c r="B178" s="262"/>
      <c r="C178" s="263"/>
      <c r="D178" s="258" t="s">
        <v>263</v>
      </c>
      <c r="E178" s="264" t="s">
        <v>1</v>
      </c>
      <c r="F178" s="265" t="s">
        <v>2036</v>
      </c>
      <c r="G178" s="263"/>
      <c r="H178" s="266">
        <v>129.91999999999999</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263</v>
      </c>
      <c r="AU178" s="272" t="s">
        <v>91</v>
      </c>
      <c r="AV178" s="13" t="s">
        <v>91</v>
      </c>
      <c r="AW178" s="13" t="s">
        <v>36</v>
      </c>
      <c r="AX178" s="13" t="s">
        <v>82</v>
      </c>
      <c r="AY178" s="272" t="s">
        <v>250</v>
      </c>
    </row>
    <row r="179" s="14" customFormat="1">
      <c r="A179" s="14"/>
      <c r="B179" s="273"/>
      <c r="C179" s="274"/>
      <c r="D179" s="258" t="s">
        <v>263</v>
      </c>
      <c r="E179" s="275" t="s">
        <v>1</v>
      </c>
      <c r="F179" s="276" t="s">
        <v>265</v>
      </c>
      <c r="G179" s="274"/>
      <c r="H179" s="277">
        <v>129.91999999999999</v>
      </c>
      <c r="I179" s="278"/>
      <c r="J179" s="274"/>
      <c r="K179" s="274"/>
      <c r="L179" s="279"/>
      <c r="M179" s="280"/>
      <c r="N179" s="281"/>
      <c r="O179" s="281"/>
      <c r="P179" s="281"/>
      <c r="Q179" s="281"/>
      <c r="R179" s="281"/>
      <c r="S179" s="281"/>
      <c r="T179" s="282"/>
      <c r="U179" s="14"/>
      <c r="V179" s="14"/>
      <c r="W179" s="14"/>
      <c r="X179" s="14"/>
      <c r="Y179" s="14"/>
      <c r="Z179" s="14"/>
      <c r="AA179" s="14"/>
      <c r="AB179" s="14"/>
      <c r="AC179" s="14"/>
      <c r="AD179" s="14"/>
      <c r="AE179" s="14"/>
      <c r="AT179" s="283" t="s">
        <v>263</v>
      </c>
      <c r="AU179" s="283" t="s">
        <v>91</v>
      </c>
      <c r="AV179" s="14" t="s">
        <v>256</v>
      </c>
      <c r="AW179" s="14" t="s">
        <v>36</v>
      </c>
      <c r="AX179" s="14" t="s">
        <v>14</v>
      </c>
      <c r="AY179" s="283" t="s">
        <v>250</v>
      </c>
    </row>
    <row r="180" s="2" customFormat="1" ht="33" customHeight="1">
      <c r="A180" s="38"/>
      <c r="B180" s="39"/>
      <c r="C180" s="245" t="s">
        <v>301</v>
      </c>
      <c r="D180" s="245" t="s">
        <v>252</v>
      </c>
      <c r="E180" s="246" t="s">
        <v>2757</v>
      </c>
      <c r="F180" s="247" t="s">
        <v>2758</v>
      </c>
      <c r="G180" s="248" t="s">
        <v>208</v>
      </c>
      <c r="H180" s="249">
        <v>202.09800000000001</v>
      </c>
      <c r="I180" s="250"/>
      <c r="J180" s="251">
        <f>ROUND(I180*H180,2)</f>
        <v>0</v>
      </c>
      <c r="K180" s="247" t="s">
        <v>255</v>
      </c>
      <c r="L180" s="44"/>
      <c r="M180" s="252" t="s">
        <v>1</v>
      </c>
      <c r="N180" s="253" t="s">
        <v>47</v>
      </c>
      <c r="O180" s="91"/>
      <c r="P180" s="254">
        <f>O180*H180</f>
        <v>0</v>
      </c>
      <c r="Q180" s="254">
        <v>0</v>
      </c>
      <c r="R180" s="254">
        <f>Q180*H180</f>
        <v>0</v>
      </c>
      <c r="S180" s="254">
        <v>0</v>
      </c>
      <c r="T180" s="255">
        <f>S180*H180</f>
        <v>0</v>
      </c>
      <c r="U180" s="38"/>
      <c r="V180" s="38"/>
      <c r="W180" s="38"/>
      <c r="X180" s="38"/>
      <c r="Y180" s="38"/>
      <c r="Z180" s="38"/>
      <c r="AA180" s="38"/>
      <c r="AB180" s="38"/>
      <c r="AC180" s="38"/>
      <c r="AD180" s="38"/>
      <c r="AE180" s="38"/>
      <c r="AR180" s="256" t="s">
        <v>256</v>
      </c>
      <c r="AT180" s="256" t="s">
        <v>252</v>
      </c>
      <c r="AU180" s="256" t="s">
        <v>91</v>
      </c>
      <c r="AY180" s="17" t="s">
        <v>250</v>
      </c>
      <c r="BE180" s="257">
        <f>IF(N180="základní",J180,0)</f>
        <v>0</v>
      </c>
      <c r="BF180" s="257">
        <f>IF(N180="snížená",J180,0)</f>
        <v>0</v>
      </c>
      <c r="BG180" s="257">
        <f>IF(N180="zákl. přenesená",J180,0)</f>
        <v>0</v>
      </c>
      <c r="BH180" s="257">
        <f>IF(N180="sníž. přenesená",J180,0)</f>
        <v>0</v>
      </c>
      <c r="BI180" s="257">
        <f>IF(N180="nulová",J180,0)</f>
        <v>0</v>
      </c>
      <c r="BJ180" s="17" t="s">
        <v>14</v>
      </c>
      <c r="BK180" s="257">
        <f>ROUND(I180*H180,2)</f>
        <v>0</v>
      </c>
      <c r="BL180" s="17" t="s">
        <v>256</v>
      </c>
      <c r="BM180" s="256" t="s">
        <v>3393</v>
      </c>
    </row>
    <row r="181" s="2" customFormat="1">
      <c r="A181" s="38"/>
      <c r="B181" s="39"/>
      <c r="C181" s="40"/>
      <c r="D181" s="258" t="s">
        <v>261</v>
      </c>
      <c r="E181" s="40"/>
      <c r="F181" s="259" t="s">
        <v>2752</v>
      </c>
      <c r="G181" s="40"/>
      <c r="H181" s="40"/>
      <c r="I181" s="156"/>
      <c r="J181" s="40"/>
      <c r="K181" s="40"/>
      <c r="L181" s="44"/>
      <c r="M181" s="260"/>
      <c r="N181" s="261"/>
      <c r="O181" s="91"/>
      <c r="P181" s="91"/>
      <c r="Q181" s="91"/>
      <c r="R181" s="91"/>
      <c r="S181" s="91"/>
      <c r="T181" s="92"/>
      <c r="U181" s="38"/>
      <c r="V181" s="38"/>
      <c r="W181" s="38"/>
      <c r="X181" s="38"/>
      <c r="Y181" s="38"/>
      <c r="Z181" s="38"/>
      <c r="AA181" s="38"/>
      <c r="AB181" s="38"/>
      <c r="AC181" s="38"/>
      <c r="AD181" s="38"/>
      <c r="AE181" s="38"/>
      <c r="AT181" s="17" t="s">
        <v>261</v>
      </c>
      <c r="AU181" s="17" t="s">
        <v>91</v>
      </c>
    </row>
    <row r="182" s="13" customFormat="1">
      <c r="A182" s="13"/>
      <c r="B182" s="262"/>
      <c r="C182" s="263"/>
      <c r="D182" s="258" t="s">
        <v>263</v>
      </c>
      <c r="E182" s="264" t="s">
        <v>1</v>
      </c>
      <c r="F182" s="265" t="s">
        <v>2045</v>
      </c>
      <c r="G182" s="263"/>
      <c r="H182" s="266">
        <v>202.09800000000001</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263</v>
      </c>
      <c r="AU182" s="272" t="s">
        <v>91</v>
      </c>
      <c r="AV182" s="13" t="s">
        <v>91</v>
      </c>
      <c r="AW182" s="13" t="s">
        <v>36</v>
      </c>
      <c r="AX182" s="13" t="s">
        <v>82</v>
      </c>
      <c r="AY182" s="272" t="s">
        <v>250</v>
      </c>
    </row>
    <row r="183" s="14" customFormat="1">
      <c r="A183" s="14"/>
      <c r="B183" s="273"/>
      <c r="C183" s="274"/>
      <c r="D183" s="258" t="s">
        <v>263</v>
      </c>
      <c r="E183" s="275" t="s">
        <v>1</v>
      </c>
      <c r="F183" s="276" t="s">
        <v>265</v>
      </c>
      <c r="G183" s="274"/>
      <c r="H183" s="277">
        <v>202.09800000000001</v>
      </c>
      <c r="I183" s="278"/>
      <c r="J183" s="274"/>
      <c r="K183" s="274"/>
      <c r="L183" s="279"/>
      <c r="M183" s="280"/>
      <c r="N183" s="281"/>
      <c r="O183" s="281"/>
      <c r="P183" s="281"/>
      <c r="Q183" s="281"/>
      <c r="R183" s="281"/>
      <c r="S183" s="281"/>
      <c r="T183" s="282"/>
      <c r="U183" s="14"/>
      <c r="V183" s="14"/>
      <c r="W183" s="14"/>
      <c r="X183" s="14"/>
      <c r="Y183" s="14"/>
      <c r="Z183" s="14"/>
      <c r="AA183" s="14"/>
      <c r="AB183" s="14"/>
      <c r="AC183" s="14"/>
      <c r="AD183" s="14"/>
      <c r="AE183" s="14"/>
      <c r="AT183" s="283" t="s">
        <v>263</v>
      </c>
      <c r="AU183" s="283" t="s">
        <v>91</v>
      </c>
      <c r="AV183" s="14" t="s">
        <v>256</v>
      </c>
      <c r="AW183" s="14" t="s">
        <v>36</v>
      </c>
      <c r="AX183" s="14" t="s">
        <v>14</v>
      </c>
      <c r="AY183" s="283" t="s">
        <v>250</v>
      </c>
    </row>
    <row r="184" s="2" customFormat="1" ht="21.75" customHeight="1">
      <c r="A184" s="38"/>
      <c r="B184" s="39"/>
      <c r="C184" s="245" t="s">
        <v>306</v>
      </c>
      <c r="D184" s="245" t="s">
        <v>252</v>
      </c>
      <c r="E184" s="246" t="s">
        <v>3394</v>
      </c>
      <c r="F184" s="247" t="s">
        <v>3395</v>
      </c>
      <c r="G184" s="248" t="s">
        <v>208</v>
      </c>
      <c r="H184" s="249">
        <v>303.14800000000002</v>
      </c>
      <c r="I184" s="250"/>
      <c r="J184" s="251">
        <f>ROUND(I184*H184,2)</f>
        <v>0</v>
      </c>
      <c r="K184" s="247" t="s">
        <v>255</v>
      </c>
      <c r="L184" s="44"/>
      <c r="M184" s="252" t="s">
        <v>1</v>
      </c>
      <c r="N184" s="253" t="s">
        <v>47</v>
      </c>
      <c r="O184" s="91"/>
      <c r="P184" s="254">
        <f>O184*H184</f>
        <v>0</v>
      </c>
      <c r="Q184" s="254">
        <v>0</v>
      </c>
      <c r="R184" s="254">
        <f>Q184*H184</f>
        <v>0</v>
      </c>
      <c r="S184" s="254">
        <v>0</v>
      </c>
      <c r="T184" s="255">
        <f>S184*H184</f>
        <v>0</v>
      </c>
      <c r="U184" s="38"/>
      <c r="V184" s="38"/>
      <c r="W184" s="38"/>
      <c r="X184" s="38"/>
      <c r="Y184" s="38"/>
      <c r="Z184" s="38"/>
      <c r="AA184" s="38"/>
      <c r="AB184" s="38"/>
      <c r="AC184" s="38"/>
      <c r="AD184" s="38"/>
      <c r="AE184" s="38"/>
      <c r="AR184" s="256" t="s">
        <v>256</v>
      </c>
      <c r="AT184" s="256" t="s">
        <v>252</v>
      </c>
      <c r="AU184" s="256" t="s">
        <v>91</v>
      </c>
      <c r="AY184" s="17" t="s">
        <v>250</v>
      </c>
      <c r="BE184" s="257">
        <f>IF(N184="základní",J184,0)</f>
        <v>0</v>
      </c>
      <c r="BF184" s="257">
        <f>IF(N184="snížená",J184,0)</f>
        <v>0</v>
      </c>
      <c r="BG184" s="257">
        <f>IF(N184="zákl. přenesená",J184,0)</f>
        <v>0</v>
      </c>
      <c r="BH184" s="257">
        <f>IF(N184="sníž. přenesená",J184,0)</f>
        <v>0</v>
      </c>
      <c r="BI184" s="257">
        <f>IF(N184="nulová",J184,0)</f>
        <v>0</v>
      </c>
      <c r="BJ184" s="17" t="s">
        <v>14</v>
      </c>
      <c r="BK184" s="257">
        <f>ROUND(I184*H184,2)</f>
        <v>0</v>
      </c>
      <c r="BL184" s="17" t="s">
        <v>256</v>
      </c>
      <c r="BM184" s="256" t="s">
        <v>3396</v>
      </c>
    </row>
    <row r="185" s="2" customFormat="1">
      <c r="A185" s="38"/>
      <c r="B185" s="39"/>
      <c r="C185" s="40"/>
      <c r="D185" s="258" t="s">
        <v>261</v>
      </c>
      <c r="E185" s="40"/>
      <c r="F185" s="259" t="s">
        <v>2756</v>
      </c>
      <c r="G185" s="40"/>
      <c r="H185" s="40"/>
      <c r="I185" s="156"/>
      <c r="J185" s="40"/>
      <c r="K185" s="40"/>
      <c r="L185" s="44"/>
      <c r="M185" s="260"/>
      <c r="N185" s="261"/>
      <c r="O185" s="91"/>
      <c r="P185" s="91"/>
      <c r="Q185" s="91"/>
      <c r="R185" s="91"/>
      <c r="S185" s="91"/>
      <c r="T185" s="92"/>
      <c r="U185" s="38"/>
      <c r="V185" s="38"/>
      <c r="W185" s="38"/>
      <c r="X185" s="38"/>
      <c r="Y185" s="38"/>
      <c r="Z185" s="38"/>
      <c r="AA185" s="38"/>
      <c r="AB185" s="38"/>
      <c r="AC185" s="38"/>
      <c r="AD185" s="38"/>
      <c r="AE185" s="38"/>
      <c r="AT185" s="17" t="s">
        <v>261</v>
      </c>
      <c r="AU185" s="17" t="s">
        <v>91</v>
      </c>
    </row>
    <row r="186" s="2" customFormat="1">
      <c r="A186" s="38"/>
      <c r="B186" s="39"/>
      <c r="C186" s="40"/>
      <c r="D186" s="258" t="s">
        <v>628</v>
      </c>
      <c r="E186" s="40"/>
      <c r="F186" s="259" t="s">
        <v>3392</v>
      </c>
      <c r="G186" s="40"/>
      <c r="H186" s="40"/>
      <c r="I186" s="156"/>
      <c r="J186" s="40"/>
      <c r="K186" s="40"/>
      <c r="L186" s="44"/>
      <c r="M186" s="260"/>
      <c r="N186" s="261"/>
      <c r="O186" s="91"/>
      <c r="P186" s="91"/>
      <c r="Q186" s="91"/>
      <c r="R186" s="91"/>
      <c r="S186" s="91"/>
      <c r="T186" s="92"/>
      <c r="U186" s="38"/>
      <c r="V186" s="38"/>
      <c r="W186" s="38"/>
      <c r="X186" s="38"/>
      <c r="Y186" s="38"/>
      <c r="Z186" s="38"/>
      <c r="AA186" s="38"/>
      <c r="AB186" s="38"/>
      <c r="AC186" s="38"/>
      <c r="AD186" s="38"/>
      <c r="AE186" s="38"/>
      <c r="AT186" s="17" t="s">
        <v>628</v>
      </c>
      <c r="AU186" s="17" t="s">
        <v>91</v>
      </c>
    </row>
    <row r="187" s="13" customFormat="1">
      <c r="A187" s="13"/>
      <c r="B187" s="262"/>
      <c r="C187" s="263"/>
      <c r="D187" s="258" t="s">
        <v>263</v>
      </c>
      <c r="E187" s="264" t="s">
        <v>1</v>
      </c>
      <c r="F187" s="265" t="s">
        <v>2042</v>
      </c>
      <c r="G187" s="263"/>
      <c r="H187" s="266">
        <v>303.14800000000002</v>
      </c>
      <c r="I187" s="267"/>
      <c r="J187" s="263"/>
      <c r="K187" s="263"/>
      <c r="L187" s="268"/>
      <c r="M187" s="269"/>
      <c r="N187" s="270"/>
      <c r="O187" s="270"/>
      <c r="P187" s="270"/>
      <c r="Q187" s="270"/>
      <c r="R187" s="270"/>
      <c r="S187" s="270"/>
      <c r="T187" s="271"/>
      <c r="U187" s="13"/>
      <c r="V187" s="13"/>
      <c r="W187" s="13"/>
      <c r="X187" s="13"/>
      <c r="Y187" s="13"/>
      <c r="Z187" s="13"/>
      <c r="AA187" s="13"/>
      <c r="AB187" s="13"/>
      <c r="AC187" s="13"/>
      <c r="AD187" s="13"/>
      <c r="AE187" s="13"/>
      <c r="AT187" s="272" t="s">
        <v>263</v>
      </c>
      <c r="AU187" s="272" t="s">
        <v>91</v>
      </c>
      <c r="AV187" s="13" t="s">
        <v>91</v>
      </c>
      <c r="AW187" s="13" t="s">
        <v>36</v>
      </c>
      <c r="AX187" s="13" t="s">
        <v>82</v>
      </c>
      <c r="AY187" s="272" t="s">
        <v>250</v>
      </c>
    </row>
    <row r="188" s="14" customFormat="1">
      <c r="A188" s="14"/>
      <c r="B188" s="273"/>
      <c r="C188" s="274"/>
      <c r="D188" s="258" t="s">
        <v>263</v>
      </c>
      <c r="E188" s="275" t="s">
        <v>1</v>
      </c>
      <c r="F188" s="276" t="s">
        <v>265</v>
      </c>
      <c r="G188" s="274"/>
      <c r="H188" s="277">
        <v>303.14800000000002</v>
      </c>
      <c r="I188" s="278"/>
      <c r="J188" s="274"/>
      <c r="K188" s="274"/>
      <c r="L188" s="279"/>
      <c r="M188" s="280"/>
      <c r="N188" s="281"/>
      <c r="O188" s="281"/>
      <c r="P188" s="281"/>
      <c r="Q188" s="281"/>
      <c r="R188" s="281"/>
      <c r="S188" s="281"/>
      <c r="T188" s="282"/>
      <c r="U188" s="14"/>
      <c r="V188" s="14"/>
      <c r="W188" s="14"/>
      <c r="X188" s="14"/>
      <c r="Y188" s="14"/>
      <c r="Z188" s="14"/>
      <c r="AA188" s="14"/>
      <c r="AB188" s="14"/>
      <c r="AC188" s="14"/>
      <c r="AD188" s="14"/>
      <c r="AE188" s="14"/>
      <c r="AT188" s="283" t="s">
        <v>263</v>
      </c>
      <c r="AU188" s="283" t="s">
        <v>91</v>
      </c>
      <c r="AV188" s="14" t="s">
        <v>256</v>
      </c>
      <c r="AW188" s="14" t="s">
        <v>36</v>
      </c>
      <c r="AX188" s="14" t="s">
        <v>14</v>
      </c>
      <c r="AY188" s="283" t="s">
        <v>250</v>
      </c>
    </row>
    <row r="189" s="2" customFormat="1" ht="33" customHeight="1">
      <c r="A189" s="38"/>
      <c r="B189" s="39"/>
      <c r="C189" s="245" t="s">
        <v>310</v>
      </c>
      <c r="D189" s="245" t="s">
        <v>252</v>
      </c>
      <c r="E189" s="246" t="s">
        <v>2169</v>
      </c>
      <c r="F189" s="247" t="s">
        <v>2170</v>
      </c>
      <c r="G189" s="248" t="s">
        <v>208</v>
      </c>
      <c r="H189" s="249">
        <v>268.339</v>
      </c>
      <c r="I189" s="250"/>
      <c r="J189" s="251">
        <f>ROUND(I189*H189,2)</f>
        <v>0</v>
      </c>
      <c r="K189" s="247" t="s">
        <v>255</v>
      </c>
      <c r="L189" s="44"/>
      <c r="M189" s="252" t="s">
        <v>1</v>
      </c>
      <c r="N189" s="253" t="s">
        <v>47</v>
      </c>
      <c r="O189" s="91"/>
      <c r="P189" s="254">
        <f>O189*H189</f>
        <v>0</v>
      </c>
      <c r="Q189" s="254">
        <v>0</v>
      </c>
      <c r="R189" s="254">
        <f>Q189*H189</f>
        <v>0</v>
      </c>
      <c r="S189" s="254">
        <v>0</v>
      </c>
      <c r="T189" s="255">
        <f>S189*H189</f>
        <v>0</v>
      </c>
      <c r="U189" s="38"/>
      <c r="V189" s="38"/>
      <c r="W189" s="38"/>
      <c r="X189" s="38"/>
      <c r="Y189" s="38"/>
      <c r="Z189" s="38"/>
      <c r="AA189" s="38"/>
      <c r="AB189" s="38"/>
      <c r="AC189" s="38"/>
      <c r="AD189" s="38"/>
      <c r="AE189" s="38"/>
      <c r="AR189" s="256" t="s">
        <v>256</v>
      </c>
      <c r="AT189" s="256" t="s">
        <v>252</v>
      </c>
      <c r="AU189" s="256" t="s">
        <v>91</v>
      </c>
      <c r="AY189" s="17" t="s">
        <v>250</v>
      </c>
      <c r="BE189" s="257">
        <f>IF(N189="základní",J189,0)</f>
        <v>0</v>
      </c>
      <c r="BF189" s="257">
        <f>IF(N189="snížená",J189,0)</f>
        <v>0</v>
      </c>
      <c r="BG189" s="257">
        <f>IF(N189="zákl. přenesená",J189,0)</f>
        <v>0</v>
      </c>
      <c r="BH189" s="257">
        <f>IF(N189="sníž. přenesená",J189,0)</f>
        <v>0</v>
      </c>
      <c r="BI189" s="257">
        <f>IF(N189="nulová",J189,0)</f>
        <v>0</v>
      </c>
      <c r="BJ189" s="17" t="s">
        <v>14</v>
      </c>
      <c r="BK189" s="257">
        <f>ROUND(I189*H189,2)</f>
        <v>0</v>
      </c>
      <c r="BL189" s="17" t="s">
        <v>256</v>
      </c>
      <c r="BM189" s="256" t="s">
        <v>3397</v>
      </c>
    </row>
    <row r="190" s="2" customFormat="1">
      <c r="A190" s="38"/>
      <c r="B190" s="39"/>
      <c r="C190" s="40"/>
      <c r="D190" s="258" t="s">
        <v>261</v>
      </c>
      <c r="E190" s="40"/>
      <c r="F190" s="259" t="s">
        <v>2172</v>
      </c>
      <c r="G190" s="40"/>
      <c r="H190" s="40"/>
      <c r="I190" s="156"/>
      <c r="J190" s="40"/>
      <c r="K190" s="40"/>
      <c r="L190" s="44"/>
      <c r="M190" s="260"/>
      <c r="N190" s="261"/>
      <c r="O190" s="91"/>
      <c r="P190" s="91"/>
      <c r="Q190" s="91"/>
      <c r="R190" s="91"/>
      <c r="S190" s="91"/>
      <c r="T190" s="92"/>
      <c r="U190" s="38"/>
      <c r="V190" s="38"/>
      <c r="W190" s="38"/>
      <c r="X190" s="38"/>
      <c r="Y190" s="38"/>
      <c r="Z190" s="38"/>
      <c r="AA190" s="38"/>
      <c r="AB190" s="38"/>
      <c r="AC190" s="38"/>
      <c r="AD190" s="38"/>
      <c r="AE190" s="38"/>
      <c r="AT190" s="17" t="s">
        <v>261</v>
      </c>
      <c r="AU190" s="17" t="s">
        <v>91</v>
      </c>
    </row>
    <row r="191" s="13" customFormat="1">
      <c r="A191" s="13"/>
      <c r="B191" s="262"/>
      <c r="C191" s="263"/>
      <c r="D191" s="258" t="s">
        <v>263</v>
      </c>
      <c r="E191" s="264" t="s">
        <v>2704</v>
      </c>
      <c r="F191" s="265" t="s">
        <v>2764</v>
      </c>
      <c r="G191" s="263"/>
      <c r="H191" s="266">
        <v>1.3</v>
      </c>
      <c r="I191" s="267"/>
      <c r="J191" s="263"/>
      <c r="K191" s="263"/>
      <c r="L191" s="268"/>
      <c r="M191" s="269"/>
      <c r="N191" s="270"/>
      <c r="O191" s="270"/>
      <c r="P191" s="270"/>
      <c r="Q191" s="270"/>
      <c r="R191" s="270"/>
      <c r="S191" s="270"/>
      <c r="T191" s="271"/>
      <c r="U191" s="13"/>
      <c r="V191" s="13"/>
      <c r="W191" s="13"/>
      <c r="X191" s="13"/>
      <c r="Y191" s="13"/>
      <c r="Z191" s="13"/>
      <c r="AA191" s="13"/>
      <c r="AB191" s="13"/>
      <c r="AC191" s="13"/>
      <c r="AD191" s="13"/>
      <c r="AE191" s="13"/>
      <c r="AT191" s="272" t="s">
        <v>263</v>
      </c>
      <c r="AU191" s="272" t="s">
        <v>91</v>
      </c>
      <c r="AV191" s="13" t="s">
        <v>91</v>
      </c>
      <c r="AW191" s="13" t="s">
        <v>36</v>
      </c>
      <c r="AX191" s="13" t="s">
        <v>82</v>
      </c>
      <c r="AY191" s="272" t="s">
        <v>250</v>
      </c>
    </row>
    <row r="192" s="13" customFormat="1">
      <c r="A192" s="13"/>
      <c r="B192" s="262"/>
      <c r="C192" s="263"/>
      <c r="D192" s="258" t="s">
        <v>263</v>
      </c>
      <c r="E192" s="264" t="s">
        <v>2013</v>
      </c>
      <c r="F192" s="265" t="s">
        <v>2174</v>
      </c>
      <c r="G192" s="263"/>
      <c r="H192" s="266">
        <v>1.8</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263</v>
      </c>
      <c r="AU192" s="272" t="s">
        <v>91</v>
      </c>
      <c r="AV192" s="13" t="s">
        <v>91</v>
      </c>
      <c r="AW192" s="13" t="s">
        <v>36</v>
      </c>
      <c r="AX192" s="13" t="s">
        <v>82</v>
      </c>
      <c r="AY192" s="272" t="s">
        <v>250</v>
      </c>
    </row>
    <row r="193" s="13" customFormat="1">
      <c r="A193" s="13"/>
      <c r="B193" s="262"/>
      <c r="C193" s="263"/>
      <c r="D193" s="258" t="s">
        <v>263</v>
      </c>
      <c r="E193" s="264" t="s">
        <v>2016</v>
      </c>
      <c r="F193" s="265" t="s">
        <v>2175</v>
      </c>
      <c r="G193" s="263"/>
      <c r="H193" s="266">
        <v>2</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263</v>
      </c>
      <c r="AU193" s="272" t="s">
        <v>91</v>
      </c>
      <c r="AV193" s="13" t="s">
        <v>91</v>
      </c>
      <c r="AW193" s="13" t="s">
        <v>36</v>
      </c>
      <c r="AX193" s="13" t="s">
        <v>82</v>
      </c>
      <c r="AY193" s="272" t="s">
        <v>250</v>
      </c>
    </row>
    <row r="194" s="13" customFormat="1">
      <c r="A194" s="13"/>
      <c r="B194" s="262"/>
      <c r="C194" s="263"/>
      <c r="D194" s="258" t="s">
        <v>263</v>
      </c>
      <c r="E194" s="264" t="s">
        <v>2018</v>
      </c>
      <c r="F194" s="265" t="s">
        <v>2176</v>
      </c>
      <c r="G194" s="263"/>
      <c r="H194" s="266">
        <v>1.23</v>
      </c>
      <c r="I194" s="267"/>
      <c r="J194" s="263"/>
      <c r="K194" s="263"/>
      <c r="L194" s="268"/>
      <c r="M194" s="269"/>
      <c r="N194" s="270"/>
      <c r="O194" s="270"/>
      <c r="P194" s="270"/>
      <c r="Q194" s="270"/>
      <c r="R194" s="270"/>
      <c r="S194" s="270"/>
      <c r="T194" s="271"/>
      <c r="U194" s="13"/>
      <c r="V194" s="13"/>
      <c r="W194" s="13"/>
      <c r="X194" s="13"/>
      <c r="Y194" s="13"/>
      <c r="Z194" s="13"/>
      <c r="AA194" s="13"/>
      <c r="AB194" s="13"/>
      <c r="AC194" s="13"/>
      <c r="AD194" s="13"/>
      <c r="AE194" s="13"/>
      <c r="AT194" s="272" t="s">
        <v>263</v>
      </c>
      <c r="AU194" s="272" t="s">
        <v>91</v>
      </c>
      <c r="AV194" s="13" t="s">
        <v>91</v>
      </c>
      <c r="AW194" s="13" t="s">
        <v>36</v>
      </c>
      <c r="AX194" s="13" t="s">
        <v>82</v>
      </c>
      <c r="AY194" s="272" t="s">
        <v>250</v>
      </c>
    </row>
    <row r="195" s="14" customFormat="1">
      <c r="A195" s="14"/>
      <c r="B195" s="273"/>
      <c r="C195" s="274"/>
      <c r="D195" s="258" t="s">
        <v>263</v>
      </c>
      <c r="E195" s="275" t="s">
        <v>1</v>
      </c>
      <c r="F195" s="276" t="s">
        <v>265</v>
      </c>
      <c r="G195" s="274"/>
      <c r="H195" s="277">
        <v>6.3300000000000001</v>
      </c>
      <c r="I195" s="278"/>
      <c r="J195" s="274"/>
      <c r="K195" s="274"/>
      <c r="L195" s="279"/>
      <c r="M195" s="280"/>
      <c r="N195" s="281"/>
      <c r="O195" s="281"/>
      <c r="P195" s="281"/>
      <c r="Q195" s="281"/>
      <c r="R195" s="281"/>
      <c r="S195" s="281"/>
      <c r="T195" s="282"/>
      <c r="U195" s="14"/>
      <c r="V195" s="14"/>
      <c r="W195" s="14"/>
      <c r="X195" s="14"/>
      <c r="Y195" s="14"/>
      <c r="Z195" s="14"/>
      <c r="AA195" s="14"/>
      <c r="AB195" s="14"/>
      <c r="AC195" s="14"/>
      <c r="AD195" s="14"/>
      <c r="AE195" s="14"/>
      <c r="AT195" s="283" t="s">
        <v>263</v>
      </c>
      <c r="AU195" s="283" t="s">
        <v>91</v>
      </c>
      <c r="AV195" s="14" t="s">
        <v>256</v>
      </c>
      <c r="AW195" s="14" t="s">
        <v>36</v>
      </c>
      <c r="AX195" s="14" t="s">
        <v>82</v>
      </c>
      <c r="AY195" s="283" t="s">
        <v>250</v>
      </c>
    </row>
    <row r="196" s="15" customFormat="1">
      <c r="A196" s="15"/>
      <c r="B196" s="284"/>
      <c r="C196" s="285"/>
      <c r="D196" s="258" t="s">
        <v>263</v>
      </c>
      <c r="E196" s="286" t="s">
        <v>1</v>
      </c>
      <c r="F196" s="287" t="s">
        <v>3398</v>
      </c>
      <c r="G196" s="285"/>
      <c r="H196" s="286" t="s">
        <v>1</v>
      </c>
      <c r="I196" s="288"/>
      <c r="J196" s="285"/>
      <c r="K196" s="285"/>
      <c r="L196" s="289"/>
      <c r="M196" s="290"/>
      <c r="N196" s="291"/>
      <c r="O196" s="291"/>
      <c r="P196" s="291"/>
      <c r="Q196" s="291"/>
      <c r="R196" s="291"/>
      <c r="S196" s="291"/>
      <c r="T196" s="292"/>
      <c r="U196" s="15"/>
      <c r="V196" s="15"/>
      <c r="W196" s="15"/>
      <c r="X196" s="15"/>
      <c r="Y196" s="15"/>
      <c r="Z196" s="15"/>
      <c r="AA196" s="15"/>
      <c r="AB196" s="15"/>
      <c r="AC196" s="15"/>
      <c r="AD196" s="15"/>
      <c r="AE196" s="15"/>
      <c r="AT196" s="293" t="s">
        <v>263</v>
      </c>
      <c r="AU196" s="293" t="s">
        <v>91</v>
      </c>
      <c r="AV196" s="15" t="s">
        <v>14</v>
      </c>
      <c r="AW196" s="15" t="s">
        <v>36</v>
      </c>
      <c r="AX196" s="15" t="s">
        <v>82</v>
      </c>
      <c r="AY196" s="293" t="s">
        <v>250</v>
      </c>
    </row>
    <row r="197" s="13" customFormat="1">
      <c r="A197" s="13"/>
      <c r="B197" s="262"/>
      <c r="C197" s="263"/>
      <c r="D197" s="258" t="s">
        <v>263</v>
      </c>
      <c r="E197" s="264" t="s">
        <v>1</v>
      </c>
      <c r="F197" s="265" t="s">
        <v>3399</v>
      </c>
      <c r="G197" s="263"/>
      <c r="H197" s="266">
        <v>10.093999999999999</v>
      </c>
      <c r="I197" s="267"/>
      <c r="J197" s="263"/>
      <c r="K197" s="263"/>
      <c r="L197" s="268"/>
      <c r="M197" s="269"/>
      <c r="N197" s="270"/>
      <c r="O197" s="270"/>
      <c r="P197" s="270"/>
      <c r="Q197" s="270"/>
      <c r="R197" s="270"/>
      <c r="S197" s="270"/>
      <c r="T197" s="271"/>
      <c r="U197" s="13"/>
      <c r="V197" s="13"/>
      <c r="W197" s="13"/>
      <c r="X197" s="13"/>
      <c r="Y197" s="13"/>
      <c r="Z197" s="13"/>
      <c r="AA197" s="13"/>
      <c r="AB197" s="13"/>
      <c r="AC197" s="13"/>
      <c r="AD197" s="13"/>
      <c r="AE197" s="13"/>
      <c r="AT197" s="272" t="s">
        <v>263</v>
      </c>
      <c r="AU197" s="272" t="s">
        <v>91</v>
      </c>
      <c r="AV197" s="13" t="s">
        <v>91</v>
      </c>
      <c r="AW197" s="13" t="s">
        <v>36</v>
      </c>
      <c r="AX197" s="13" t="s">
        <v>82</v>
      </c>
      <c r="AY197" s="272" t="s">
        <v>250</v>
      </c>
    </row>
    <row r="198" s="13" customFormat="1">
      <c r="A198" s="13"/>
      <c r="B198" s="262"/>
      <c r="C198" s="263"/>
      <c r="D198" s="258" t="s">
        <v>263</v>
      </c>
      <c r="E198" s="264" t="s">
        <v>1</v>
      </c>
      <c r="F198" s="265" t="s">
        <v>3400</v>
      </c>
      <c r="G198" s="263"/>
      <c r="H198" s="266">
        <v>13.976000000000001</v>
      </c>
      <c r="I198" s="267"/>
      <c r="J198" s="263"/>
      <c r="K198" s="263"/>
      <c r="L198" s="268"/>
      <c r="M198" s="269"/>
      <c r="N198" s="270"/>
      <c r="O198" s="270"/>
      <c r="P198" s="270"/>
      <c r="Q198" s="270"/>
      <c r="R198" s="270"/>
      <c r="S198" s="270"/>
      <c r="T198" s="271"/>
      <c r="U198" s="13"/>
      <c r="V198" s="13"/>
      <c r="W198" s="13"/>
      <c r="X198" s="13"/>
      <c r="Y198" s="13"/>
      <c r="Z198" s="13"/>
      <c r="AA198" s="13"/>
      <c r="AB198" s="13"/>
      <c r="AC198" s="13"/>
      <c r="AD198" s="13"/>
      <c r="AE198" s="13"/>
      <c r="AT198" s="272" t="s">
        <v>263</v>
      </c>
      <c r="AU198" s="272" t="s">
        <v>91</v>
      </c>
      <c r="AV198" s="13" t="s">
        <v>91</v>
      </c>
      <c r="AW198" s="13" t="s">
        <v>36</v>
      </c>
      <c r="AX198" s="13" t="s">
        <v>82</v>
      </c>
      <c r="AY198" s="272" t="s">
        <v>250</v>
      </c>
    </row>
    <row r="199" s="13" customFormat="1">
      <c r="A199" s="13"/>
      <c r="B199" s="262"/>
      <c r="C199" s="263"/>
      <c r="D199" s="258" t="s">
        <v>263</v>
      </c>
      <c r="E199" s="264" t="s">
        <v>1</v>
      </c>
      <c r="F199" s="265" t="s">
        <v>3401</v>
      </c>
      <c r="G199" s="263"/>
      <c r="H199" s="266">
        <v>15.529</v>
      </c>
      <c r="I199" s="267"/>
      <c r="J199" s="263"/>
      <c r="K199" s="263"/>
      <c r="L199" s="268"/>
      <c r="M199" s="269"/>
      <c r="N199" s="270"/>
      <c r="O199" s="270"/>
      <c r="P199" s="270"/>
      <c r="Q199" s="270"/>
      <c r="R199" s="270"/>
      <c r="S199" s="270"/>
      <c r="T199" s="271"/>
      <c r="U199" s="13"/>
      <c r="V199" s="13"/>
      <c r="W199" s="13"/>
      <c r="X199" s="13"/>
      <c r="Y199" s="13"/>
      <c r="Z199" s="13"/>
      <c r="AA199" s="13"/>
      <c r="AB199" s="13"/>
      <c r="AC199" s="13"/>
      <c r="AD199" s="13"/>
      <c r="AE199" s="13"/>
      <c r="AT199" s="272" t="s">
        <v>263</v>
      </c>
      <c r="AU199" s="272" t="s">
        <v>91</v>
      </c>
      <c r="AV199" s="13" t="s">
        <v>91</v>
      </c>
      <c r="AW199" s="13" t="s">
        <v>36</v>
      </c>
      <c r="AX199" s="13" t="s">
        <v>82</v>
      </c>
      <c r="AY199" s="272" t="s">
        <v>250</v>
      </c>
    </row>
    <row r="200" s="13" customFormat="1">
      <c r="A200" s="13"/>
      <c r="B200" s="262"/>
      <c r="C200" s="263"/>
      <c r="D200" s="258" t="s">
        <v>263</v>
      </c>
      <c r="E200" s="264" t="s">
        <v>1</v>
      </c>
      <c r="F200" s="265" t="s">
        <v>3402</v>
      </c>
      <c r="G200" s="263"/>
      <c r="H200" s="266">
        <v>9.3179999999999996</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263</v>
      </c>
      <c r="AU200" s="272" t="s">
        <v>91</v>
      </c>
      <c r="AV200" s="13" t="s">
        <v>91</v>
      </c>
      <c r="AW200" s="13" t="s">
        <v>36</v>
      </c>
      <c r="AX200" s="13" t="s">
        <v>82</v>
      </c>
      <c r="AY200" s="272" t="s">
        <v>250</v>
      </c>
    </row>
    <row r="201" s="13" customFormat="1">
      <c r="A201" s="13"/>
      <c r="B201" s="262"/>
      <c r="C201" s="263"/>
      <c r="D201" s="258" t="s">
        <v>263</v>
      </c>
      <c r="E201" s="264" t="s">
        <v>1</v>
      </c>
      <c r="F201" s="265" t="s">
        <v>3403</v>
      </c>
      <c r="G201" s="263"/>
      <c r="H201" s="266">
        <v>9.3160000000000007</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263</v>
      </c>
      <c r="AU201" s="272" t="s">
        <v>91</v>
      </c>
      <c r="AV201" s="13" t="s">
        <v>91</v>
      </c>
      <c r="AW201" s="13" t="s">
        <v>36</v>
      </c>
      <c r="AX201" s="13" t="s">
        <v>82</v>
      </c>
      <c r="AY201" s="272" t="s">
        <v>250</v>
      </c>
    </row>
    <row r="202" s="13" customFormat="1">
      <c r="A202" s="13"/>
      <c r="B202" s="262"/>
      <c r="C202" s="263"/>
      <c r="D202" s="258" t="s">
        <v>263</v>
      </c>
      <c r="E202" s="264" t="s">
        <v>1</v>
      </c>
      <c r="F202" s="265" t="s">
        <v>3404</v>
      </c>
      <c r="G202" s="263"/>
      <c r="H202" s="266">
        <v>9.3179999999999996</v>
      </c>
      <c r="I202" s="267"/>
      <c r="J202" s="263"/>
      <c r="K202" s="263"/>
      <c r="L202" s="268"/>
      <c r="M202" s="269"/>
      <c r="N202" s="270"/>
      <c r="O202" s="270"/>
      <c r="P202" s="270"/>
      <c r="Q202" s="270"/>
      <c r="R202" s="270"/>
      <c r="S202" s="270"/>
      <c r="T202" s="271"/>
      <c r="U202" s="13"/>
      <c r="V202" s="13"/>
      <c r="W202" s="13"/>
      <c r="X202" s="13"/>
      <c r="Y202" s="13"/>
      <c r="Z202" s="13"/>
      <c r="AA202" s="13"/>
      <c r="AB202" s="13"/>
      <c r="AC202" s="13"/>
      <c r="AD202" s="13"/>
      <c r="AE202" s="13"/>
      <c r="AT202" s="272" t="s">
        <v>263</v>
      </c>
      <c r="AU202" s="272" t="s">
        <v>91</v>
      </c>
      <c r="AV202" s="13" t="s">
        <v>91</v>
      </c>
      <c r="AW202" s="13" t="s">
        <v>36</v>
      </c>
      <c r="AX202" s="13" t="s">
        <v>82</v>
      </c>
      <c r="AY202" s="272" t="s">
        <v>250</v>
      </c>
    </row>
    <row r="203" s="13" customFormat="1">
      <c r="A203" s="13"/>
      <c r="B203" s="262"/>
      <c r="C203" s="263"/>
      <c r="D203" s="258" t="s">
        <v>263</v>
      </c>
      <c r="E203" s="264" t="s">
        <v>1</v>
      </c>
      <c r="F203" s="265" t="s">
        <v>3405</v>
      </c>
      <c r="G203" s="263"/>
      <c r="H203" s="266">
        <v>9.3179999999999996</v>
      </c>
      <c r="I203" s="267"/>
      <c r="J203" s="263"/>
      <c r="K203" s="263"/>
      <c r="L203" s="268"/>
      <c r="M203" s="269"/>
      <c r="N203" s="270"/>
      <c r="O203" s="270"/>
      <c r="P203" s="270"/>
      <c r="Q203" s="270"/>
      <c r="R203" s="270"/>
      <c r="S203" s="270"/>
      <c r="T203" s="271"/>
      <c r="U203" s="13"/>
      <c r="V203" s="13"/>
      <c r="W203" s="13"/>
      <c r="X203" s="13"/>
      <c r="Y203" s="13"/>
      <c r="Z203" s="13"/>
      <c r="AA203" s="13"/>
      <c r="AB203" s="13"/>
      <c r="AC203" s="13"/>
      <c r="AD203" s="13"/>
      <c r="AE203" s="13"/>
      <c r="AT203" s="272" t="s">
        <v>263</v>
      </c>
      <c r="AU203" s="272" t="s">
        <v>91</v>
      </c>
      <c r="AV203" s="13" t="s">
        <v>91</v>
      </c>
      <c r="AW203" s="13" t="s">
        <v>36</v>
      </c>
      <c r="AX203" s="13" t="s">
        <v>82</v>
      </c>
      <c r="AY203" s="272" t="s">
        <v>250</v>
      </c>
    </row>
    <row r="204" s="13" customFormat="1">
      <c r="A204" s="13"/>
      <c r="B204" s="262"/>
      <c r="C204" s="263"/>
      <c r="D204" s="258" t="s">
        <v>263</v>
      </c>
      <c r="E204" s="264" t="s">
        <v>1</v>
      </c>
      <c r="F204" s="265" t="s">
        <v>3406</v>
      </c>
      <c r="G204" s="263"/>
      <c r="H204" s="266">
        <v>9.3179999999999996</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263</v>
      </c>
      <c r="AU204" s="272" t="s">
        <v>91</v>
      </c>
      <c r="AV204" s="13" t="s">
        <v>91</v>
      </c>
      <c r="AW204" s="13" t="s">
        <v>36</v>
      </c>
      <c r="AX204" s="13" t="s">
        <v>82</v>
      </c>
      <c r="AY204" s="272" t="s">
        <v>250</v>
      </c>
    </row>
    <row r="205" s="13" customFormat="1">
      <c r="A205" s="13"/>
      <c r="B205" s="262"/>
      <c r="C205" s="263"/>
      <c r="D205" s="258" t="s">
        <v>263</v>
      </c>
      <c r="E205" s="264" t="s">
        <v>1</v>
      </c>
      <c r="F205" s="265" t="s">
        <v>3407</v>
      </c>
      <c r="G205" s="263"/>
      <c r="H205" s="266">
        <v>9.3179999999999996</v>
      </c>
      <c r="I205" s="267"/>
      <c r="J205" s="263"/>
      <c r="K205" s="263"/>
      <c r="L205" s="268"/>
      <c r="M205" s="269"/>
      <c r="N205" s="270"/>
      <c r="O205" s="270"/>
      <c r="P205" s="270"/>
      <c r="Q205" s="270"/>
      <c r="R205" s="270"/>
      <c r="S205" s="270"/>
      <c r="T205" s="271"/>
      <c r="U205" s="13"/>
      <c r="V205" s="13"/>
      <c r="W205" s="13"/>
      <c r="X205" s="13"/>
      <c r="Y205" s="13"/>
      <c r="Z205" s="13"/>
      <c r="AA205" s="13"/>
      <c r="AB205" s="13"/>
      <c r="AC205" s="13"/>
      <c r="AD205" s="13"/>
      <c r="AE205" s="13"/>
      <c r="AT205" s="272" t="s">
        <v>263</v>
      </c>
      <c r="AU205" s="272" t="s">
        <v>91</v>
      </c>
      <c r="AV205" s="13" t="s">
        <v>91</v>
      </c>
      <c r="AW205" s="13" t="s">
        <v>36</v>
      </c>
      <c r="AX205" s="13" t="s">
        <v>82</v>
      </c>
      <c r="AY205" s="272" t="s">
        <v>250</v>
      </c>
    </row>
    <row r="206" s="13" customFormat="1">
      <c r="A206" s="13"/>
      <c r="B206" s="262"/>
      <c r="C206" s="263"/>
      <c r="D206" s="258" t="s">
        <v>263</v>
      </c>
      <c r="E206" s="264" t="s">
        <v>1</v>
      </c>
      <c r="F206" s="265" t="s">
        <v>3408</v>
      </c>
      <c r="G206" s="263"/>
      <c r="H206" s="266">
        <v>11.647</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263</v>
      </c>
      <c r="AU206" s="272" t="s">
        <v>91</v>
      </c>
      <c r="AV206" s="13" t="s">
        <v>91</v>
      </c>
      <c r="AW206" s="13" t="s">
        <v>36</v>
      </c>
      <c r="AX206" s="13" t="s">
        <v>82</v>
      </c>
      <c r="AY206" s="272" t="s">
        <v>250</v>
      </c>
    </row>
    <row r="207" s="13" customFormat="1">
      <c r="A207" s="13"/>
      <c r="B207" s="262"/>
      <c r="C207" s="263"/>
      <c r="D207" s="258" t="s">
        <v>263</v>
      </c>
      <c r="E207" s="264" t="s">
        <v>1</v>
      </c>
      <c r="F207" s="265" t="s">
        <v>3409</v>
      </c>
      <c r="G207" s="263"/>
      <c r="H207" s="266">
        <v>15.529</v>
      </c>
      <c r="I207" s="267"/>
      <c r="J207" s="263"/>
      <c r="K207" s="263"/>
      <c r="L207" s="268"/>
      <c r="M207" s="269"/>
      <c r="N207" s="270"/>
      <c r="O207" s="270"/>
      <c r="P207" s="270"/>
      <c r="Q207" s="270"/>
      <c r="R207" s="270"/>
      <c r="S207" s="270"/>
      <c r="T207" s="271"/>
      <c r="U207" s="13"/>
      <c r="V207" s="13"/>
      <c r="W207" s="13"/>
      <c r="X207" s="13"/>
      <c r="Y207" s="13"/>
      <c r="Z207" s="13"/>
      <c r="AA207" s="13"/>
      <c r="AB207" s="13"/>
      <c r="AC207" s="13"/>
      <c r="AD207" s="13"/>
      <c r="AE207" s="13"/>
      <c r="AT207" s="272" t="s">
        <v>263</v>
      </c>
      <c r="AU207" s="272" t="s">
        <v>91</v>
      </c>
      <c r="AV207" s="13" t="s">
        <v>91</v>
      </c>
      <c r="AW207" s="13" t="s">
        <v>36</v>
      </c>
      <c r="AX207" s="13" t="s">
        <v>82</v>
      </c>
      <c r="AY207" s="272" t="s">
        <v>250</v>
      </c>
    </row>
    <row r="208" s="13" customFormat="1">
      <c r="A208" s="13"/>
      <c r="B208" s="262"/>
      <c r="C208" s="263"/>
      <c r="D208" s="258" t="s">
        <v>263</v>
      </c>
      <c r="E208" s="264" t="s">
        <v>1</v>
      </c>
      <c r="F208" s="265" t="s">
        <v>3410</v>
      </c>
      <c r="G208" s="263"/>
      <c r="H208" s="266">
        <v>50</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263</v>
      </c>
      <c r="AU208" s="272" t="s">
        <v>91</v>
      </c>
      <c r="AV208" s="13" t="s">
        <v>91</v>
      </c>
      <c r="AW208" s="13" t="s">
        <v>36</v>
      </c>
      <c r="AX208" s="13" t="s">
        <v>82</v>
      </c>
      <c r="AY208" s="272" t="s">
        <v>250</v>
      </c>
    </row>
    <row r="209" s="14" customFormat="1">
      <c r="A209" s="14"/>
      <c r="B209" s="273"/>
      <c r="C209" s="274"/>
      <c r="D209" s="258" t="s">
        <v>263</v>
      </c>
      <c r="E209" s="275" t="s">
        <v>2030</v>
      </c>
      <c r="F209" s="276" t="s">
        <v>265</v>
      </c>
      <c r="G209" s="274"/>
      <c r="H209" s="277">
        <v>172.68100000000001</v>
      </c>
      <c r="I209" s="278"/>
      <c r="J209" s="274"/>
      <c r="K209" s="274"/>
      <c r="L209" s="279"/>
      <c r="M209" s="280"/>
      <c r="N209" s="281"/>
      <c r="O209" s="281"/>
      <c r="P209" s="281"/>
      <c r="Q209" s="281"/>
      <c r="R209" s="281"/>
      <c r="S209" s="281"/>
      <c r="T209" s="282"/>
      <c r="U209" s="14"/>
      <c r="V209" s="14"/>
      <c r="W209" s="14"/>
      <c r="X209" s="14"/>
      <c r="Y209" s="14"/>
      <c r="Z209" s="14"/>
      <c r="AA209" s="14"/>
      <c r="AB209" s="14"/>
      <c r="AC209" s="14"/>
      <c r="AD209" s="14"/>
      <c r="AE209" s="14"/>
      <c r="AT209" s="283" t="s">
        <v>263</v>
      </c>
      <c r="AU209" s="283" t="s">
        <v>91</v>
      </c>
      <c r="AV209" s="14" t="s">
        <v>256</v>
      </c>
      <c r="AW209" s="14" t="s">
        <v>36</v>
      </c>
      <c r="AX209" s="14" t="s">
        <v>82</v>
      </c>
      <c r="AY209" s="283" t="s">
        <v>250</v>
      </c>
    </row>
    <row r="210" s="13" customFormat="1">
      <c r="A210" s="13"/>
      <c r="B210" s="262"/>
      <c r="C210" s="263"/>
      <c r="D210" s="258" t="s">
        <v>263</v>
      </c>
      <c r="E210" s="264" t="s">
        <v>1999</v>
      </c>
      <c r="F210" s="265" t="s">
        <v>2195</v>
      </c>
      <c r="G210" s="263"/>
      <c r="H210" s="266">
        <v>31.082999999999998</v>
      </c>
      <c r="I210" s="267"/>
      <c r="J210" s="263"/>
      <c r="K210" s="263"/>
      <c r="L210" s="268"/>
      <c r="M210" s="269"/>
      <c r="N210" s="270"/>
      <c r="O210" s="270"/>
      <c r="P210" s="270"/>
      <c r="Q210" s="270"/>
      <c r="R210" s="270"/>
      <c r="S210" s="270"/>
      <c r="T210" s="271"/>
      <c r="U210" s="13"/>
      <c r="V210" s="13"/>
      <c r="W210" s="13"/>
      <c r="X210" s="13"/>
      <c r="Y210" s="13"/>
      <c r="Z210" s="13"/>
      <c r="AA210" s="13"/>
      <c r="AB210" s="13"/>
      <c r="AC210" s="13"/>
      <c r="AD210" s="13"/>
      <c r="AE210" s="13"/>
      <c r="AT210" s="272" t="s">
        <v>263</v>
      </c>
      <c r="AU210" s="272" t="s">
        <v>91</v>
      </c>
      <c r="AV210" s="13" t="s">
        <v>91</v>
      </c>
      <c r="AW210" s="13" t="s">
        <v>36</v>
      </c>
      <c r="AX210" s="13" t="s">
        <v>82</v>
      </c>
      <c r="AY210" s="272" t="s">
        <v>250</v>
      </c>
    </row>
    <row r="211" s="13" customFormat="1">
      <c r="A211" s="13"/>
      <c r="B211" s="262"/>
      <c r="C211" s="263"/>
      <c r="D211" s="258" t="s">
        <v>263</v>
      </c>
      <c r="E211" s="264" t="s">
        <v>1995</v>
      </c>
      <c r="F211" s="265" t="s">
        <v>2196</v>
      </c>
      <c r="G211" s="263"/>
      <c r="H211" s="266">
        <v>20.722000000000001</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263</v>
      </c>
      <c r="AU211" s="272" t="s">
        <v>91</v>
      </c>
      <c r="AV211" s="13" t="s">
        <v>91</v>
      </c>
      <c r="AW211" s="13" t="s">
        <v>36</v>
      </c>
      <c r="AX211" s="13" t="s">
        <v>82</v>
      </c>
      <c r="AY211" s="272" t="s">
        <v>250</v>
      </c>
    </row>
    <row r="212" s="13" customFormat="1">
      <c r="A212" s="13"/>
      <c r="B212" s="262"/>
      <c r="C212" s="263"/>
      <c r="D212" s="258" t="s">
        <v>263</v>
      </c>
      <c r="E212" s="264" t="s">
        <v>2007</v>
      </c>
      <c r="F212" s="265" t="s">
        <v>2197</v>
      </c>
      <c r="G212" s="263"/>
      <c r="H212" s="266">
        <v>72.525999999999996</v>
      </c>
      <c r="I212" s="267"/>
      <c r="J212" s="263"/>
      <c r="K212" s="263"/>
      <c r="L212" s="268"/>
      <c r="M212" s="269"/>
      <c r="N212" s="270"/>
      <c r="O212" s="270"/>
      <c r="P212" s="270"/>
      <c r="Q212" s="270"/>
      <c r="R212" s="270"/>
      <c r="S212" s="270"/>
      <c r="T212" s="271"/>
      <c r="U212" s="13"/>
      <c r="V212" s="13"/>
      <c r="W212" s="13"/>
      <c r="X212" s="13"/>
      <c r="Y212" s="13"/>
      <c r="Z212" s="13"/>
      <c r="AA212" s="13"/>
      <c r="AB212" s="13"/>
      <c r="AC212" s="13"/>
      <c r="AD212" s="13"/>
      <c r="AE212" s="13"/>
      <c r="AT212" s="272" t="s">
        <v>263</v>
      </c>
      <c r="AU212" s="272" t="s">
        <v>91</v>
      </c>
      <c r="AV212" s="13" t="s">
        <v>91</v>
      </c>
      <c r="AW212" s="13" t="s">
        <v>36</v>
      </c>
      <c r="AX212" s="13" t="s">
        <v>82</v>
      </c>
      <c r="AY212" s="272" t="s">
        <v>250</v>
      </c>
    </row>
    <row r="213" s="13" customFormat="1">
      <c r="A213" s="13"/>
      <c r="B213" s="262"/>
      <c r="C213" s="263"/>
      <c r="D213" s="258" t="s">
        <v>263</v>
      </c>
      <c r="E213" s="264" t="s">
        <v>2003</v>
      </c>
      <c r="F213" s="265" t="s">
        <v>2198</v>
      </c>
      <c r="G213" s="263"/>
      <c r="H213" s="266">
        <v>48.350999999999999</v>
      </c>
      <c r="I213" s="267"/>
      <c r="J213" s="263"/>
      <c r="K213" s="263"/>
      <c r="L213" s="268"/>
      <c r="M213" s="269"/>
      <c r="N213" s="270"/>
      <c r="O213" s="270"/>
      <c r="P213" s="270"/>
      <c r="Q213" s="270"/>
      <c r="R213" s="270"/>
      <c r="S213" s="270"/>
      <c r="T213" s="271"/>
      <c r="U213" s="13"/>
      <c r="V213" s="13"/>
      <c r="W213" s="13"/>
      <c r="X213" s="13"/>
      <c r="Y213" s="13"/>
      <c r="Z213" s="13"/>
      <c r="AA213" s="13"/>
      <c r="AB213" s="13"/>
      <c r="AC213" s="13"/>
      <c r="AD213" s="13"/>
      <c r="AE213" s="13"/>
      <c r="AT213" s="272" t="s">
        <v>263</v>
      </c>
      <c r="AU213" s="272" t="s">
        <v>91</v>
      </c>
      <c r="AV213" s="13" t="s">
        <v>91</v>
      </c>
      <c r="AW213" s="13" t="s">
        <v>36</v>
      </c>
      <c r="AX213" s="13" t="s">
        <v>82</v>
      </c>
      <c r="AY213" s="272" t="s">
        <v>250</v>
      </c>
    </row>
    <row r="214" s="14" customFormat="1">
      <c r="A214" s="14"/>
      <c r="B214" s="273"/>
      <c r="C214" s="274"/>
      <c r="D214" s="258" t="s">
        <v>263</v>
      </c>
      <c r="E214" s="275" t="s">
        <v>1</v>
      </c>
      <c r="F214" s="276" t="s">
        <v>265</v>
      </c>
      <c r="G214" s="274"/>
      <c r="H214" s="277">
        <v>172.68199999999999</v>
      </c>
      <c r="I214" s="278"/>
      <c r="J214" s="274"/>
      <c r="K214" s="274"/>
      <c r="L214" s="279"/>
      <c r="M214" s="280"/>
      <c r="N214" s="281"/>
      <c r="O214" s="281"/>
      <c r="P214" s="281"/>
      <c r="Q214" s="281"/>
      <c r="R214" s="281"/>
      <c r="S214" s="281"/>
      <c r="T214" s="282"/>
      <c r="U214" s="14"/>
      <c r="V214" s="14"/>
      <c r="W214" s="14"/>
      <c r="X214" s="14"/>
      <c r="Y214" s="14"/>
      <c r="Z214" s="14"/>
      <c r="AA214" s="14"/>
      <c r="AB214" s="14"/>
      <c r="AC214" s="14"/>
      <c r="AD214" s="14"/>
      <c r="AE214" s="14"/>
      <c r="AT214" s="283" t="s">
        <v>263</v>
      </c>
      <c r="AU214" s="283" t="s">
        <v>91</v>
      </c>
      <c r="AV214" s="14" t="s">
        <v>256</v>
      </c>
      <c r="AW214" s="14" t="s">
        <v>36</v>
      </c>
      <c r="AX214" s="14" t="s">
        <v>82</v>
      </c>
      <c r="AY214" s="283" t="s">
        <v>250</v>
      </c>
    </row>
    <row r="215" s="15" customFormat="1">
      <c r="A215" s="15"/>
      <c r="B215" s="284"/>
      <c r="C215" s="285"/>
      <c r="D215" s="258" t="s">
        <v>263</v>
      </c>
      <c r="E215" s="286" t="s">
        <v>1</v>
      </c>
      <c r="F215" s="287" t="s">
        <v>3411</v>
      </c>
      <c r="G215" s="285"/>
      <c r="H215" s="286" t="s">
        <v>1</v>
      </c>
      <c r="I215" s="288"/>
      <c r="J215" s="285"/>
      <c r="K215" s="285"/>
      <c r="L215" s="289"/>
      <c r="M215" s="290"/>
      <c r="N215" s="291"/>
      <c r="O215" s="291"/>
      <c r="P215" s="291"/>
      <c r="Q215" s="291"/>
      <c r="R215" s="291"/>
      <c r="S215" s="291"/>
      <c r="T215" s="292"/>
      <c r="U215" s="15"/>
      <c r="V215" s="15"/>
      <c r="W215" s="15"/>
      <c r="X215" s="15"/>
      <c r="Y215" s="15"/>
      <c r="Z215" s="15"/>
      <c r="AA215" s="15"/>
      <c r="AB215" s="15"/>
      <c r="AC215" s="15"/>
      <c r="AD215" s="15"/>
      <c r="AE215" s="15"/>
      <c r="AT215" s="293" t="s">
        <v>263</v>
      </c>
      <c r="AU215" s="293" t="s">
        <v>91</v>
      </c>
      <c r="AV215" s="15" t="s">
        <v>14</v>
      </c>
      <c r="AW215" s="15" t="s">
        <v>36</v>
      </c>
      <c r="AX215" s="15" t="s">
        <v>82</v>
      </c>
      <c r="AY215" s="293" t="s">
        <v>250</v>
      </c>
    </row>
    <row r="216" s="13" customFormat="1">
      <c r="A216" s="13"/>
      <c r="B216" s="262"/>
      <c r="C216" s="263"/>
      <c r="D216" s="258" t="s">
        <v>263</v>
      </c>
      <c r="E216" s="264" t="s">
        <v>1</v>
      </c>
      <c r="F216" s="265" t="s">
        <v>3412</v>
      </c>
      <c r="G216" s="263"/>
      <c r="H216" s="266">
        <v>15.82</v>
      </c>
      <c r="I216" s="267"/>
      <c r="J216" s="263"/>
      <c r="K216" s="263"/>
      <c r="L216" s="268"/>
      <c r="M216" s="269"/>
      <c r="N216" s="270"/>
      <c r="O216" s="270"/>
      <c r="P216" s="270"/>
      <c r="Q216" s="270"/>
      <c r="R216" s="270"/>
      <c r="S216" s="270"/>
      <c r="T216" s="271"/>
      <c r="U216" s="13"/>
      <c r="V216" s="13"/>
      <c r="W216" s="13"/>
      <c r="X216" s="13"/>
      <c r="Y216" s="13"/>
      <c r="Z216" s="13"/>
      <c r="AA216" s="13"/>
      <c r="AB216" s="13"/>
      <c r="AC216" s="13"/>
      <c r="AD216" s="13"/>
      <c r="AE216" s="13"/>
      <c r="AT216" s="272" t="s">
        <v>263</v>
      </c>
      <c r="AU216" s="272" t="s">
        <v>91</v>
      </c>
      <c r="AV216" s="13" t="s">
        <v>91</v>
      </c>
      <c r="AW216" s="13" t="s">
        <v>36</v>
      </c>
      <c r="AX216" s="13" t="s">
        <v>82</v>
      </c>
      <c r="AY216" s="272" t="s">
        <v>250</v>
      </c>
    </row>
    <row r="217" s="13" customFormat="1">
      <c r="A217" s="13"/>
      <c r="B217" s="262"/>
      <c r="C217" s="263"/>
      <c r="D217" s="258" t="s">
        <v>263</v>
      </c>
      <c r="E217" s="264" t="s">
        <v>1</v>
      </c>
      <c r="F217" s="265" t="s">
        <v>3413</v>
      </c>
      <c r="G217" s="263"/>
      <c r="H217" s="266">
        <v>15.813000000000001</v>
      </c>
      <c r="I217" s="267"/>
      <c r="J217" s="263"/>
      <c r="K217" s="263"/>
      <c r="L217" s="268"/>
      <c r="M217" s="269"/>
      <c r="N217" s="270"/>
      <c r="O217" s="270"/>
      <c r="P217" s="270"/>
      <c r="Q217" s="270"/>
      <c r="R217" s="270"/>
      <c r="S217" s="270"/>
      <c r="T217" s="271"/>
      <c r="U217" s="13"/>
      <c r="V217" s="13"/>
      <c r="W217" s="13"/>
      <c r="X217" s="13"/>
      <c r="Y217" s="13"/>
      <c r="Z217" s="13"/>
      <c r="AA217" s="13"/>
      <c r="AB217" s="13"/>
      <c r="AC217" s="13"/>
      <c r="AD217" s="13"/>
      <c r="AE217" s="13"/>
      <c r="AT217" s="272" t="s">
        <v>263</v>
      </c>
      <c r="AU217" s="272" t="s">
        <v>91</v>
      </c>
      <c r="AV217" s="13" t="s">
        <v>91</v>
      </c>
      <c r="AW217" s="13" t="s">
        <v>36</v>
      </c>
      <c r="AX217" s="13" t="s">
        <v>82</v>
      </c>
      <c r="AY217" s="272" t="s">
        <v>250</v>
      </c>
    </row>
    <row r="218" s="13" customFormat="1">
      <c r="A218" s="13"/>
      <c r="B218" s="262"/>
      <c r="C218" s="263"/>
      <c r="D218" s="258" t="s">
        <v>263</v>
      </c>
      <c r="E218" s="264" t="s">
        <v>1</v>
      </c>
      <c r="F218" s="265" t="s">
        <v>3414</v>
      </c>
      <c r="G218" s="263"/>
      <c r="H218" s="266">
        <v>15.810000000000001</v>
      </c>
      <c r="I218" s="267"/>
      <c r="J218" s="263"/>
      <c r="K218" s="263"/>
      <c r="L218" s="268"/>
      <c r="M218" s="269"/>
      <c r="N218" s="270"/>
      <c r="O218" s="270"/>
      <c r="P218" s="270"/>
      <c r="Q218" s="270"/>
      <c r="R218" s="270"/>
      <c r="S218" s="270"/>
      <c r="T218" s="271"/>
      <c r="U218" s="13"/>
      <c r="V218" s="13"/>
      <c r="W218" s="13"/>
      <c r="X218" s="13"/>
      <c r="Y218" s="13"/>
      <c r="Z218" s="13"/>
      <c r="AA218" s="13"/>
      <c r="AB218" s="13"/>
      <c r="AC218" s="13"/>
      <c r="AD218" s="13"/>
      <c r="AE218" s="13"/>
      <c r="AT218" s="272" t="s">
        <v>263</v>
      </c>
      <c r="AU218" s="272" t="s">
        <v>91</v>
      </c>
      <c r="AV218" s="13" t="s">
        <v>91</v>
      </c>
      <c r="AW218" s="13" t="s">
        <v>36</v>
      </c>
      <c r="AX218" s="13" t="s">
        <v>82</v>
      </c>
      <c r="AY218" s="272" t="s">
        <v>250</v>
      </c>
    </row>
    <row r="219" s="13" customFormat="1">
      <c r="A219" s="13"/>
      <c r="B219" s="262"/>
      <c r="C219" s="263"/>
      <c r="D219" s="258" t="s">
        <v>263</v>
      </c>
      <c r="E219" s="264" t="s">
        <v>1</v>
      </c>
      <c r="F219" s="265" t="s">
        <v>3415</v>
      </c>
      <c r="G219" s="263"/>
      <c r="H219" s="266">
        <v>15.817</v>
      </c>
      <c r="I219" s="267"/>
      <c r="J219" s="263"/>
      <c r="K219" s="263"/>
      <c r="L219" s="268"/>
      <c r="M219" s="269"/>
      <c r="N219" s="270"/>
      <c r="O219" s="270"/>
      <c r="P219" s="270"/>
      <c r="Q219" s="270"/>
      <c r="R219" s="270"/>
      <c r="S219" s="270"/>
      <c r="T219" s="271"/>
      <c r="U219" s="13"/>
      <c r="V219" s="13"/>
      <c r="W219" s="13"/>
      <c r="X219" s="13"/>
      <c r="Y219" s="13"/>
      <c r="Z219" s="13"/>
      <c r="AA219" s="13"/>
      <c r="AB219" s="13"/>
      <c r="AC219" s="13"/>
      <c r="AD219" s="13"/>
      <c r="AE219" s="13"/>
      <c r="AT219" s="272" t="s">
        <v>263</v>
      </c>
      <c r="AU219" s="272" t="s">
        <v>91</v>
      </c>
      <c r="AV219" s="13" t="s">
        <v>91</v>
      </c>
      <c r="AW219" s="13" t="s">
        <v>36</v>
      </c>
      <c r="AX219" s="13" t="s">
        <v>82</v>
      </c>
      <c r="AY219" s="272" t="s">
        <v>250</v>
      </c>
    </row>
    <row r="220" s="13" customFormat="1">
      <c r="A220" s="13"/>
      <c r="B220" s="262"/>
      <c r="C220" s="263"/>
      <c r="D220" s="258" t="s">
        <v>263</v>
      </c>
      <c r="E220" s="264" t="s">
        <v>1</v>
      </c>
      <c r="F220" s="265" t="s">
        <v>3416</v>
      </c>
      <c r="G220" s="263"/>
      <c r="H220" s="266">
        <v>15.861000000000001</v>
      </c>
      <c r="I220" s="267"/>
      <c r="J220" s="263"/>
      <c r="K220" s="263"/>
      <c r="L220" s="268"/>
      <c r="M220" s="269"/>
      <c r="N220" s="270"/>
      <c r="O220" s="270"/>
      <c r="P220" s="270"/>
      <c r="Q220" s="270"/>
      <c r="R220" s="270"/>
      <c r="S220" s="270"/>
      <c r="T220" s="271"/>
      <c r="U220" s="13"/>
      <c r="V220" s="13"/>
      <c r="W220" s="13"/>
      <c r="X220" s="13"/>
      <c r="Y220" s="13"/>
      <c r="Z220" s="13"/>
      <c r="AA220" s="13"/>
      <c r="AB220" s="13"/>
      <c r="AC220" s="13"/>
      <c r="AD220" s="13"/>
      <c r="AE220" s="13"/>
      <c r="AT220" s="272" t="s">
        <v>263</v>
      </c>
      <c r="AU220" s="272" t="s">
        <v>91</v>
      </c>
      <c r="AV220" s="13" t="s">
        <v>91</v>
      </c>
      <c r="AW220" s="13" t="s">
        <v>36</v>
      </c>
      <c r="AX220" s="13" t="s">
        <v>82</v>
      </c>
      <c r="AY220" s="272" t="s">
        <v>250</v>
      </c>
    </row>
    <row r="221" s="13" customFormat="1">
      <c r="A221" s="13"/>
      <c r="B221" s="262"/>
      <c r="C221" s="263"/>
      <c r="D221" s="258" t="s">
        <v>263</v>
      </c>
      <c r="E221" s="264" t="s">
        <v>1</v>
      </c>
      <c r="F221" s="265" t="s">
        <v>3417</v>
      </c>
      <c r="G221" s="263"/>
      <c r="H221" s="266">
        <v>15.823</v>
      </c>
      <c r="I221" s="267"/>
      <c r="J221" s="263"/>
      <c r="K221" s="263"/>
      <c r="L221" s="268"/>
      <c r="M221" s="269"/>
      <c r="N221" s="270"/>
      <c r="O221" s="270"/>
      <c r="P221" s="270"/>
      <c r="Q221" s="270"/>
      <c r="R221" s="270"/>
      <c r="S221" s="270"/>
      <c r="T221" s="271"/>
      <c r="U221" s="13"/>
      <c r="V221" s="13"/>
      <c r="W221" s="13"/>
      <c r="X221" s="13"/>
      <c r="Y221" s="13"/>
      <c r="Z221" s="13"/>
      <c r="AA221" s="13"/>
      <c r="AB221" s="13"/>
      <c r="AC221" s="13"/>
      <c r="AD221" s="13"/>
      <c r="AE221" s="13"/>
      <c r="AT221" s="272" t="s">
        <v>263</v>
      </c>
      <c r="AU221" s="272" t="s">
        <v>91</v>
      </c>
      <c r="AV221" s="13" t="s">
        <v>91</v>
      </c>
      <c r="AW221" s="13" t="s">
        <v>36</v>
      </c>
      <c r="AX221" s="13" t="s">
        <v>82</v>
      </c>
      <c r="AY221" s="272" t="s">
        <v>250</v>
      </c>
    </row>
    <row r="222" s="13" customFormat="1">
      <c r="A222" s="13"/>
      <c r="B222" s="262"/>
      <c r="C222" s="263"/>
      <c r="D222" s="258" t="s">
        <v>263</v>
      </c>
      <c r="E222" s="264" t="s">
        <v>1</v>
      </c>
      <c r="F222" s="265" t="s">
        <v>3418</v>
      </c>
      <c r="G222" s="263"/>
      <c r="H222" s="266">
        <v>15.832000000000001</v>
      </c>
      <c r="I222" s="267"/>
      <c r="J222" s="263"/>
      <c r="K222" s="263"/>
      <c r="L222" s="268"/>
      <c r="M222" s="269"/>
      <c r="N222" s="270"/>
      <c r="O222" s="270"/>
      <c r="P222" s="270"/>
      <c r="Q222" s="270"/>
      <c r="R222" s="270"/>
      <c r="S222" s="270"/>
      <c r="T222" s="271"/>
      <c r="U222" s="13"/>
      <c r="V222" s="13"/>
      <c r="W222" s="13"/>
      <c r="X222" s="13"/>
      <c r="Y222" s="13"/>
      <c r="Z222" s="13"/>
      <c r="AA222" s="13"/>
      <c r="AB222" s="13"/>
      <c r="AC222" s="13"/>
      <c r="AD222" s="13"/>
      <c r="AE222" s="13"/>
      <c r="AT222" s="272" t="s">
        <v>263</v>
      </c>
      <c r="AU222" s="272" t="s">
        <v>91</v>
      </c>
      <c r="AV222" s="13" t="s">
        <v>91</v>
      </c>
      <c r="AW222" s="13" t="s">
        <v>36</v>
      </c>
      <c r="AX222" s="13" t="s">
        <v>82</v>
      </c>
      <c r="AY222" s="272" t="s">
        <v>250</v>
      </c>
    </row>
    <row r="223" s="13" customFormat="1">
      <c r="A223" s="13"/>
      <c r="B223" s="262"/>
      <c r="C223" s="263"/>
      <c r="D223" s="258" t="s">
        <v>263</v>
      </c>
      <c r="E223" s="264" t="s">
        <v>1</v>
      </c>
      <c r="F223" s="265" t="s">
        <v>3419</v>
      </c>
      <c r="G223" s="263"/>
      <c r="H223" s="266">
        <v>15.835000000000001</v>
      </c>
      <c r="I223" s="267"/>
      <c r="J223" s="263"/>
      <c r="K223" s="263"/>
      <c r="L223" s="268"/>
      <c r="M223" s="269"/>
      <c r="N223" s="270"/>
      <c r="O223" s="270"/>
      <c r="P223" s="270"/>
      <c r="Q223" s="270"/>
      <c r="R223" s="270"/>
      <c r="S223" s="270"/>
      <c r="T223" s="271"/>
      <c r="U223" s="13"/>
      <c r="V223" s="13"/>
      <c r="W223" s="13"/>
      <c r="X223" s="13"/>
      <c r="Y223" s="13"/>
      <c r="Z223" s="13"/>
      <c r="AA223" s="13"/>
      <c r="AB223" s="13"/>
      <c r="AC223" s="13"/>
      <c r="AD223" s="13"/>
      <c r="AE223" s="13"/>
      <c r="AT223" s="272" t="s">
        <v>263</v>
      </c>
      <c r="AU223" s="272" t="s">
        <v>91</v>
      </c>
      <c r="AV223" s="13" t="s">
        <v>91</v>
      </c>
      <c r="AW223" s="13" t="s">
        <v>36</v>
      </c>
      <c r="AX223" s="13" t="s">
        <v>82</v>
      </c>
      <c r="AY223" s="272" t="s">
        <v>250</v>
      </c>
    </row>
    <row r="224" s="13" customFormat="1">
      <c r="A224" s="13"/>
      <c r="B224" s="262"/>
      <c r="C224" s="263"/>
      <c r="D224" s="258" t="s">
        <v>263</v>
      </c>
      <c r="E224" s="264" t="s">
        <v>1</v>
      </c>
      <c r="F224" s="265" t="s">
        <v>3420</v>
      </c>
      <c r="G224" s="263"/>
      <c r="H224" s="266">
        <v>15.810000000000001</v>
      </c>
      <c r="I224" s="267"/>
      <c r="J224" s="263"/>
      <c r="K224" s="263"/>
      <c r="L224" s="268"/>
      <c r="M224" s="269"/>
      <c r="N224" s="270"/>
      <c r="O224" s="270"/>
      <c r="P224" s="270"/>
      <c r="Q224" s="270"/>
      <c r="R224" s="270"/>
      <c r="S224" s="270"/>
      <c r="T224" s="271"/>
      <c r="U224" s="13"/>
      <c r="V224" s="13"/>
      <c r="W224" s="13"/>
      <c r="X224" s="13"/>
      <c r="Y224" s="13"/>
      <c r="Z224" s="13"/>
      <c r="AA224" s="13"/>
      <c r="AB224" s="13"/>
      <c r="AC224" s="13"/>
      <c r="AD224" s="13"/>
      <c r="AE224" s="13"/>
      <c r="AT224" s="272" t="s">
        <v>263</v>
      </c>
      <c r="AU224" s="272" t="s">
        <v>91</v>
      </c>
      <c r="AV224" s="13" t="s">
        <v>91</v>
      </c>
      <c r="AW224" s="13" t="s">
        <v>36</v>
      </c>
      <c r="AX224" s="13" t="s">
        <v>82</v>
      </c>
      <c r="AY224" s="272" t="s">
        <v>250</v>
      </c>
    </row>
    <row r="225" s="13" customFormat="1">
      <c r="A225" s="13"/>
      <c r="B225" s="262"/>
      <c r="C225" s="263"/>
      <c r="D225" s="258" t="s">
        <v>263</v>
      </c>
      <c r="E225" s="264" t="s">
        <v>1</v>
      </c>
      <c r="F225" s="265" t="s">
        <v>3421</v>
      </c>
      <c r="G225" s="263"/>
      <c r="H225" s="266">
        <v>15.845000000000001</v>
      </c>
      <c r="I225" s="267"/>
      <c r="J225" s="263"/>
      <c r="K225" s="263"/>
      <c r="L225" s="268"/>
      <c r="M225" s="269"/>
      <c r="N225" s="270"/>
      <c r="O225" s="270"/>
      <c r="P225" s="270"/>
      <c r="Q225" s="270"/>
      <c r="R225" s="270"/>
      <c r="S225" s="270"/>
      <c r="T225" s="271"/>
      <c r="U225" s="13"/>
      <c r="V225" s="13"/>
      <c r="W225" s="13"/>
      <c r="X225" s="13"/>
      <c r="Y225" s="13"/>
      <c r="Z225" s="13"/>
      <c r="AA225" s="13"/>
      <c r="AB225" s="13"/>
      <c r="AC225" s="13"/>
      <c r="AD225" s="13"/>
      <c r="AE225" s="13"/>
      <c r="AT225" s="272" t="s">
        <v>263</v>
      </c>
      <c r="AU225" s="272" t="s">
        <v>91</v>
      </c>
      <c r="AV225" s="13" t="s">
        <v>91</v>
      </c>
      <c r="AW225" s="13" t="s">
        <v>36</v>
      </c>
      <c r="AX225" s="13" t="s">
        <v>82</v>
      </c>
      <c r="AY225" s="272" t="s">
        <v>250</v>
      </c>
    </row>
    <row r="226" s="13" customFormat="1">
      <c r="A226" s="13"/>
      <c r="B226" s="262"/>
      <c r="C226" s="263"/>
      <c r="D226" s="258" t="s">
        <v>263</v>
      </c>
      <c r="E226" s="264" t="s">
        <v>1</v>
      </c>
      <c r="F226" s="265" t="s">
        <v>3422</v>
      </c>
      <c r="G226" s="263"/>
      <c r="H226" s="266">
        <v>15.842000000000001</v>
      </c>
      <c r="I226" s="267"/>
      <c r="J226" s="263"/>
      <c r="K226" s="263"/>
      <c r="L226" s="268"/>
      <c r="M226" s="269"/>
      <c r="N226" s="270"/>
      <c r="O226" s="270"/>
      <c r="P226" s="270"/>
      <c r="Q226" s="270"/>
      <c r="R226" s="270"/>
      <c r="S226" s="270"/>
      <c r="T226" s="271"/>
      <c r="U226" s="13"/>
      <c r="V226" s="13"/>
      <c r="W226" s="13"/>
      <c r="X226" s="13"/>
      <c r="Y226" s="13"/>
      <c r="Z226" s="13"/>
      <c r="AA226" s="13"/>
      <c r="AB226" s="13"/>
      <c r="AC226" s="13"/>
      <c r="AD226" s="13"/>
      <c r="AE226" s="13"/>
      <c r="AT226" s="272" t="s">
        <v>263</v>
      </c>
      <c r="AU226" s="272" t="s">
        <v>91</v>
      </c>
      <c r="AV226" s="13" t="s">
        <v>91</v>
      </c>
      <c r="AW226" s="13" t="s">
        <v>36</v>
      </c>
      <c r="AX226" s="13" t="s">
        <v>82</v>
      </c>
      <c r="AY226" s="272" t="s">
        <v>250</v>
      </c>
    </row>
    <row r="227" s="13" customFormat="1">
      <c r="A227" s="13"/>
      <c r="B227" s="262"/>
      <c r="C227" s="263"/>
      <c r="D227" s="258" t="s">
        <v>263</v>
      </c>
      <c r="E227" s="264" t="s">
        <v>1</v>
      </c>
      <c r="F227" s="265" t="s">
        <v>3423</v>
      </c>
      <c r="G227" s="263"/>
      <c r="H227" s="266">
        <v>15.84</v>
      </c>
      <c r="I227" s="267"/>
      <c r="J227" s="263"/>
      <c r="K227" s="263"/>
      <c r="L227" s="268"/>
      <c r="M227" s="269"/>
      <c r="N227" s="270"/>
      <c r="O227" s="270"/>
      <c r="P227" s="270"/>
      <c r="Q227" s="270"/>
      <c r="R227" s="270"/>
      <c r="S227" s="270"/>
      <c r="T227" s="271"/>
      <c r="U227" s="13"/>
      <c r="V227" s="13"/>
      <c r="W227" s="13"/>
      <c r="X227" s="13"/>
      <c r="Y227" s="13"/>
      <c r="Z227" s="13"/>
      <c r="AA227" s="13"/>
      <c r="AB227" s="13"/>
      <c r="AC227" s="13"/>
      <c r="AD227" s="13"/>
      <c r="AE227" s="13"/>
      <c r="AT227" s="272" t="s">
        <v>263</v>
      </c>
      <c r="AU227" s="272" t="s">
        <v>91</v>
      </c>
      <c r="AV227" s="13" t="s">
        <v>91</v>
      </c>
      <c r="AW227" s="13" t="s">
        <v>36</v>
      </c>
      <c r="AX227" s="13" t="s">
        <v>82</v>
      </c>
      <c r="AY227" s="272" t="s">
        <v>250</v>
      </c>
    </row>
    <row r="228" s="13" customFormat="1">
      <c r="A228" s="13"/>
      <c r="B228" s="262"/>
      <c r="C228" s="263"/>
      <c r="D228" s="258" t="s">
        <v>263</v>
      </c>
      <c r="E228" s="264" t="s">
        <v>1</v>
      </c>
      <c r="F228" s="265" t="s">
        <v>3424</v>
      </c>
      <c r="G228" s="263"/>
      <c r="H228" s="266">
        <v>15.801</v>
      </c>
      <c r="I228" s="267"/>
      <c r="J228" s="263"/>
      <c r="K228" s="263"/>
      <c r="L228" s="268"/>
      <c r="M228" s="269"/>
      <c r="N228" s="270"/>
      <c r="O228" s="270"/>
      <c r="P228" s="270"/>
      <c r="Q228" s="270"/>
      <c r="R228" s="270"/>
      <c r="S228" s="270"/>
      <c r="T228" s="271"/>
      <c r="U228" s="13"/>
      <c r="V228" s="13"/>
      <c r="W228" s="13"/>
      <c r="X228" s="13"/>
      <c r="Y228" s="13"/>
      <c r="Z228" s="13"/>
      <c r="AA228" s="13"/>
      <c r="AB228" s="13"/>
      <c r="AC228" s="13"/>
      <c r="AD228" s="13"/>
      <c r="AE228" s="13"/>
      <c r="AT228" s="272" t="s">
        <v>263</v>
      </c>
      <c r="AU228" s="272" t="s">
        <v>91</v>
      </c>
      <c r="AV228" s="13" t="s">
        <v>91</v>
      </c>
      <c r="AW228" s="13" t="s">
        <v>36</v>
      </c>
      <c r="AX228" s="13" t="s">
        <v>82</v>
      </c>
      <c r="AY228" s="272" t="s">
        <v>250</v>
      </c>
    </row>
    <row r="229" s="13" customFormat="1">
      <c r="A229" s="13"/>
      <c r="B229" s="262"/>
      <c r="C229" s="263"/>
      <c r="D229" s="258" t="s">
        <v>263</v>
      </c>
      <c r="E229" s="264" t="s">
        <v>1</v>
      </c>
      <c r="F229" s="265" t="s">
        <v>3425</v>
      </c>
      <c r="G229" s="263"/>
      <c r="H229" s="266">
        <v>15.845000000000001</v>
      </c>
      <c r="I229" s="267"/>
      <c r="J229" s="263"/>
      <c r="K229" s="263"/>
      <c r="L229" s="268"/>
      <c r="M229" s="269"/>
      <c r="N229" s="270"/>
      <c r="O229" s="270"/>
      <c r="P229" s="270"/>
      <c r="Q229" s="270"/>
      <c r="R229" s="270"/>
      <c r="S229" s="270"/>
      <c r="T229" s="271"/>
      <c r="U229" s="13"/>
      <c r="V229" s="13"/>
      <c r="W229" s="13"/>
      <c r="X229" s="13"/>
      <c r="Y229" s="13"/>
      <c r="Z229" s="13"/>
      <c r="AA229" s="13"/>
      <c r="AB229" s="13"/>
      <c r="AC229" s="13"/>
      <c r="AD229" s="13"/>
      <c r="AE229" s="13"/>
      <c r="AT229" s="272" t="s">
        <v>263</v>
      </c>
      <c r="AU229" s="272" t="s">
        <v>91</v>
      </c>
      <c r="AV229" s="13" t="s">
        <v>91</v>
      </c>
      <c r="AW229" s="13" t="s">
        <v>36</v>
      </c>
      <c r="AX229" s="13" t="s">
        <v>82</v>
      </c>
      <c r="AY229" s="272" t="s">
        <v>250</v>
      </c>
    </row>
    <row r="230" s="13" customFormat="1">
      <c r="A230" s="13"/>
      <c r="B230" s="262"/>
      <c r="C230" s="263"/>
      <c r="D230" s="258" t="s">
        <v>263</v>
      </c>
      <c r="E230" s="264" t="s">
        <v>1</v>
      </c>
      <c r="F230" s="265" t="s">
        <v>3426</v>
      </c>
      <c r="G230" s="263"/>
      <c r="H230" s="266">
        <v>15.84</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263</v>
      </c>
      <c r="AU230" s="272" t="s">
        <v>91</v>
      </c>
      <c r="AV230" s="13" t="s">
        <v>91</v>
      </c>
      <c r="AW230" s="13" t="s">
        <v>36</v>
      </c>
      <c r="AX230" s="13" t="s">
        <v>82</v>
      </c>
      <c r="AY230" s="272" t="s">
        <v>250</v>
      </c>
    </row>
    <row r="231" s="13" customFormat="1">
      <c r="A231" s="13"/>
      <c r="B231" s="262"/>
      <c r="C231" s="263"/>
      <c r="D231" s="258" t="s">
        <v>263</v>
      </c>
      <c r="E231" s="264" t="s">
        <v>1</v>
      </c>
      <c r="F231" s="265" t="s">
        <v>3427</v>
      </c>
      <c r="G231" s="263"/>
      <c r="H231" s="266">
        <v>15.837999999999999</v>
      </c>
      <c r="I231" s="267"/>
      <c r="J231" s="263"/>
      <c r="K231" s="263"/>
      <c r="L231" s="268"/>
      <c r="M231" s="269"/>
      <c r="N231" s="270"/>
      <c r="O231" s="270"/>
      <c r="P231" s="270"/>
      <c r="Q231" s="270"/>
      <c r="R231" s="270"/>
      <c r="S231" s="270"/>
      <c r="T231" s="271"/>
      <c r="U231" s="13"/>
      <c r="V231" s="13"/>
      <c r="W231" s="13"/>
      <c r="X231" s="13"/>
      <c r="Y231" s="13"/>
      <c r="Z231" s="13"/>
      <c r="AA231" s="13"/>
      <c r="AB231" s="13"/>
      <c r="AC231" s="13"/>
      <c r="AD231" s="13"/>
      <c r="AE231" s="13"/>
      <c r="AT231" s="272" t="s">
        <v>263</v>
      </c>
      <c r="AU231" s="272" t="s">
        <v>91</v>
      </c>
      <c r="AV231" s="13" t="s">
        <v>91</v>
      </c>
      <c r="AW231" s="13" t="s">
        <v>36</v>
      </c>
      <c r="AX231" s="13" t="s">
        <v>82</v>
      </c>
      <c r="AY231" s="272" t="s">
        <v>250</v>
      </c>
    </row>
    <row r="232" s="13" customFormat="1">
      <c r="A232" s="13"/>
      <c r="B232" s="262"/>
      <c r="C232" s="263"/>
      <c r="D232" s="258" t="s">
        <v>263</v>
      </c>
      <c r="E232" s="264" t="s">
        <v>1</v>
      </c>
      <c r="F232" s="265" t="s">
        <v>3428</v>
      </c>
      <c r="G232" s="263"/>
      <c r="H232" s="266">
        <v>15.835000000000001</v>
      </c>
      <c r="I232" s="267"/>
      <c r="J232" s="263"/>
      <c r="K232" s="263"/>
      <c r="L232" s="268"/>
      <c r="M232" s="269"/>
      <c r="N232" s="270"/>
      <c r="O232" s="270"/>
      <c r="P232" s="270"/>
      <c r="Q232" s="270"/>
      <c r="R232" s="270"/>
      <c r="S232" s="270"/>
      <c r="T232" s="271"/>
      <c r="U232" s="13"/>
      <c r="V232" s="13"/>
      <c r="W232" s="13"/>
      <c r="X232" s="13"/>
      <c r="Y232" s="13"/>
      <c r="Z232" s="13"/>
      <c r="AA232" s="13"/>
      <c r="AB232" s="13"/>
      <c r="AC232" s="13"/>
      <c r="AD232" s="13"/>
      <c r="AE232" s="13"/>
      <c r="AT232" s="272" t="s">
        <v>263</v>
      </c>
      <c r="AU232" s="272" t="s">
        <v>91</v>
      </c>
      <c r="AV232" s="13" t="s">
        <v>91</v>
      </c>
      <c r="AW232" s="13" t="s">
        <v>36</v>
      </c>
      <c r="AX232" s="13" t="s">
        <v>82</v>
      </c>
      <c r="AY232" s="272" t="s">
        <v>250</v>
      </c>
    </row>
    <row r="233" s="13" customFormat="1">
      <c r="A233" s="13"/>
      <c r="B233" s="262"/>
      <c r="C233" s="263"/>
      <c r="D233" s="258" t="s">
        <v>263</v>
      </c>
      <c r="E233" s="264" t="s">
        <v>1</v>
      </c>
      <c r="F233" s="265" t="s">
        <v>3429</v>
      </c>
      <c r="G233" s="263"/>
      <c r="H233" s="266">
        <v>15.836</v>
      </c>
      <c r="I233" s="267"/>
      <c r="J233" s="263"/>
      <c r="K233" s="263"/>
      <c r="L233" s="268"/>
      <c r="M233" s="269"/>
      <c r="N233" s="270"/>
      <c r="O233" s="270"/>
      <c r="P233" s="270"/>
      <c r="Q233" s="270"/>
      <c r="R233" s="270"/>
      <c r="S233" s="270"/>
      <c r="T233" s="271"/>
      <c r="U233" s="13"/>
      <c r="V233" s="13"/>
      <c r="W233" s="13"/>
      <c r="X233" s="13"/>
      <c r="Y233" s="13"/>
      <c r="Z233" s="13"/>
      <c r="AA233" s="13"/>
      <c r="AB233" s="13"/>
      <c r="AC233" s="13"/>
      <c r="AD233" s="13"/>
      <c r="AE233" s="13"/>
      <c r="AT233" s="272" t="s">
        <v>263</v>
      </c>
      <c r="AU233" s="272" t="s">
        <v>91</v>
      </c>
      <c r="AV233" s="13" t="s">
        <v>91</v>
      </c>
      <c r="AW233" s="13" t="s">
        <v>36</v>
      </c>
      <c r="AX233" s="13" t="s">
        <v>82</v>
      </c>
      <c r="AY233" s="272" t="s">
        <v>250</v>
      </c>
    </row>
    <row r="234" s="13" customFormat="1">
      <c r="A234" s="13"/>
      <c r="B234" s="262"/>
      <c r="C234" s="263"/>
      <c r="D234" s="258" t="s">
        <v>263</v>
      </c>
      <c r="E234" s="264" t="s">
        <v>1</v>
      </c>
      <c r="F234" s="265" t="s">
        <v>3430</v>
      </c>
      <c r="G234" s="263"/>
      <c r="H234" s="266">
        <v>15.835000000000001</v>
      </c>
      <c r="I234" s="267"/>
      <c r="J234" s="263"/>
      <c r="K234" s="263"/>
      <c r="L234" s="268"/>
      <c r="M234" s="269"/>
      <c r="N234" s="270"/>
      <c r="O234" s="270"/>
      <c r="P234" s="270"/>
      <c r="Q234" s="270"/>
      <c r="R234" s="270"/>
      <c r="S234" s="270"/>
      <c r="T234" s="271"/>
      <c r="U234" s="13"/>
      <c r="V234" s="13"/>
      <c r="W234" s="13"/>
      <c r="X234" s="13"/>
      <c r="Y234" s="13"/>
      <c r="Z234" s="13"/>
      <c r="AA234" s="13"/>
      <c r="AB234" s="13"/>
      <c r="AC234" s="13"/>
      <c r="AD234" s="13"/>
      <c r="AE234" s="13"/>
      <c r="AT234" s="272" t="s">
        <v>263</v>
      </c>
      <c r="AU234" s="272" t="s">
        <v>91</v>
      </c>
      <c r="AV234" s="13" t="s">
        <v>91</v>
      </c>
      <c r="AW234" s="13" t="s">
        <v>36</v>
      </c>
      <c r="AX234" s="13" t="s">
        <v>82</v>
      </c>
      <c r="AY234" s="272" t="s">
        <v>250</v>
      </c>
    </row>
    <row r="235" s="13" customFormat="1">
      <c r="A235" s="13"/>
      <c r="B235" s="262"/>
      <c r="C235" s="263"/>
      <c r="D235" s="258" t="s">
        <v>263</v>
      </c>
      <c r="E235" s="264" t="s">
        <v>1</v>
      </c>
      <c r="F235" s="265" t="s">
        <v>3431</v>
      </c>
      <c r="G235" s="263"/>
      <c r="H235" s="266">
        <v>15.836</v>
      </c>
      <c r="I235" s="267"/>
      <c r="J235" s="263"/>
      <c r="K235" s="263"/>
      <c r="L235" s="268"/>
      <c r="M235" s="269"/>
      <c r="N235" s="270"/>
      <c r="O235" s="270"/>
      <c r="P235" s="270"/>
      <c r="Q235" s="270"/>
      <c r="R235" s="270"/>
      <c r="S235" s="270"/>
      <c r="T235" s="271"/>
      <c r="U235" s="13"/>
      <c r="V235" s="13"/>
      <c r="W235" s="13"/>
      <c r="X235" s="13"/>
      <c r="Y235" s="13"/>
      <c r="Z235" s="13"/>
      <c r="AA235" s="13"/>
      <c r="AB235" s="13"/>
      <c r="AC235" s="13"/>
      <c r="AD235" s="13"/>
      <c r="AE235" s="13"/>
      <c r="AT235" s="272" t="s">
        <v>263</v>
      </c>
      <c r="AU235" s="272" t="s">
        <v>91</v>
      </c>
      <c r="AV235" s="13" t="s">
        <v>91</v>
      </c>
      <c r="AW235" s="13" t="s">
        <v>36</v>
      </c>
      <c r="AX235" s="13" t="s">
        <v>82</v>
      </c>
      <c r="AY235" s="272" t="s">
        <v>250</v>
      </c>
    </row>
    <row r="236" s="13" customFormat="1">
      <c r="A236" s="13"/>
      <c r="B236" s="262"/>
      <c r="C236" s="263"/>
      <c r="D236" s="258" t="s">
        <v>263</v>
      </c>
      <c r="E236" s="264" t="s">
        <v>1</v>
      </c>
      <c r="F236" s="265" t="s">
        <v>3432</v>
      </c>
      <c r="G236" s="263"/>
      <c r="H236" s="266">
        <v>15.837999999999999</v>
      </c>
      <c r="I236" s="267"/>
      <c r="J236" s="263"/>
      <c r="K236" s="263"/>
      <c r="L236" s="268"/>
      <c r="M236" s="269"/>
      <c r="N236" s="270"/>
      <c r="O236" s="270"/>
      <c r="P236" s="270"/>
      <c r="Q236" s="270"/>
      <c r="R236" s="270"/>
      <c r="S236" s="270"/>
      <c r="T236" s="271"/>
      <c r="U236" s="13"/>
      <c r="V236" s="13"/>
      <c r="W236" s="13"/>
      <c r="X236" s="13"/>
      <c r="Y236" s="13"/>
      <c r="Z236" s="13"/>
      <c r="AA236" s="13"/>
      <c r="AB236" s="13"/>
      <c r="AC236" s="13"/>
      <c r="AD236" s="13"/>
      <c r="AE236" s="13"/>
      <c r="AT236" s="272" t="s">
        <v>263</v>
      </c>
      <c r="AU236" s="272" t="s">
        <v>91</v>
      </c>
      <c r="AV236" s="13" t="s">
        <v>91</v>
      </c>
      <c r="AW236" s="13" t="s">
        <v>36</v>
      </c>
      <c r="AX236" s="13" t="s">
        <v>82</v>
      </c>
      <c r="AY236" s="272" t="s">
        <v>250</v>
      </c>
    </row>
    <row r="237" s="13" customFormat="1">
      <c r="A237" s="13"/>
      <c r="B237" s="262"/>
      <c r="C237" s="263"/>
      <c r="D237" s="258" t="s">
        <v>263</v>
      </c>
      <c r="E237" s="264" t="s">
        <v>1</v>
      </c>
      <c r="F237" s="265" t="s">
        <v>3433</v>
      </c>
      <c r="G237" s="263"/>
      <c r="H237" s="266">
        <v>15.837999999999999</v>
      </c>
      <c r="I237" s="267"/>
      <c r="J237" s="263"/>
      <c r="K237" s="263"/>
      <c r="L237" s="268"/>
      <c r="M237" s="269"/>
      <c r="N237" s="270"/>
      <c r="O237" s="270"/>
      <c r="P237" s="270"/>
      <c r="Q237" s="270"/>
      <c r="R237" s="270"/>
      <c r="S237" s="270"/>
      <c r="T237" s="271"/>
      <c r="U237" s="13"/>
      <c r="V237" s="13"/>
      <c r="W237" s="13"/>
      <c r="X237" s="13"/>
      <c r="Y237" s="13"/>
      <c r="Z237" s="13"/>
      <c r="AA237" s="13"/>
      <c r="AB237" s="13"/>
      <c r="AC237" s="13"/>
      <c r="AD237" s="13"/>
      <c r="AE237" s="13"/>
      <c r="AT237" s="272" t="s">
        <v>263</v>
      </c>
      <c r="AU237" s="272" t="s">
        <v>91</v>
      </c>
      <c r="AV237" s="13" t="s">
        <v>91</v>
      </c>
      <c r="AW237" s="13" t="s">
        <v>36</v>
      </c>
      <c r="AX237" s="13" t="s">
        <v>82</v>
      </c>
      <c r="AY237" s="272" t="s">
        <v>250</v>
      </c>
    </row>
    <row r="238" s="13" customFormat="1">
      <c r="A238" s="13"/>
      <c r="B238" s="262"/>
      <c r="C238" s="263"/>
      <c r="D238" s="258" t="s">
        <v>263</v>
      </c>
      <c r="E238" s="264" t="s">
        <v>1</v>
      </c>
      <c r="F238" s="265" t="s">
        <v>3434</v>
      </c>
      <c r="G238" s="263"/>
      <c r="H238" s="266">
        <v>15.810000000000001</v>
      </c>
      <c r="I238" s="267"/>
      <c r="J238" s="263"/>
      <c r="K238" s="263"/>
      <c r="L238" s="268"/>
      <c r="M238" s="269"/>
      <c r="N238" s="270"/>
      <c r="O238" s="270"/>
      <c r="P238" s="270"/>
      <c r="Q238" s="270"/>
      <c r="R238" s="270"/>
      <c r="S238" s="270"/>
      <c r="T238" s="271"/>
      <c r="U238" s="13"/>
      <c r="V238" s="13"/>
      <c r="W238" s="13"/>
      <c r="X238" s="13"/>
      <c r="Y238" s="13"/>
      <c r="Z238" s="13"/>
      <c r="AA238" s="13"/>
      <c r="AB238" s="13"/>
      <c r="AC238" s="13"/>
      <c r="AD238" s="13"/>
      <c r="AE238" s="13"/>
      <c r="AT238" s="272" t="s">
        <v>263</v>
      </c>
      <c r="AU238" s="272" t="s">
        <v>91</v>
      </c>
      <c r="AV238" s="13" t="s">
        <v>91</v>
      </c>
      <c r="AW238" s="13" t="s">
        <v>36</v>
      </c>
      <c r="AX238" s="13" t="s">
        <v>82</v>
      </c>
      <c r="AY238" s="272" t="s">
        <v>250</v>
      </c>
    </row>
    <row r="239" s="13" customFormat="1">
      <c r="A239" s="13"/>
      <c r="B239" s="262"/>
      <c r="C239" s="263"/>
      <c r="D239" s="258" t="s">
        <v>263</v>
      </c>
      <c r="E239" s="264" t="s">
        <v>1</v>
      </c>
      <c r="F239" s="265" t="s">
        <v>3435</v>
      </c>
      <c r="G239" s="263"/>
      <c r="H239" s="266">
        <v>15.837999999999999</v>
      </c>
      <c r="I239" s="267"/>
      <c r="J239" s="263"/>
      <c r="K239" s="263"/>
      <c r="L239" s="268"/>
      <c r="M239" s="269"/>
      <c r="N239" s="270"/>
      <c r="O239" s="270"/>
      <c r="P239" s="270"/>
      <c r="Q239" s="270"/>
      <c r="R239" s="270"/>
      <c r="S239" s="270"/>
      <c r="T239" s="271"/>
      <c r="U239" s="13"/>
      <c r="V239" s="13"/>
      <c r="W239" s="13"/>
      <c r="X239" s="13"/>
      <c r="Y239" s="13"/>
      <c r="Z239" s="13"/>
      <c r="AA239" s="13"/>
      <c r="AB239" s="13"/>
      <c r="AC239" s="13"/>
      <c r="AD239" s="13"/>
      <c r="AE239" s="13"/>
      <c r="AT239" s="272" t="s">
        <v>263</v>
      </c>
      <c r="AU239" s="272" t="s">
        <v>91</v>
      </c>
      <c r="AV239" s="13" t="s">
        <v>91</v>
      </c>
      <c r="AW239" s="13" t="s">
        <v>36</v>
      </c>
      <c r="AX239" s="13" t="s">
        <v>82</v>
      </c>
      <c r="AY239" s="272" t="s">
        <v>250</v>
      </c>
    </row>
    <row r="240" s="13" customFormat="1">
      <c r="A240" s="13"/>
      <c r="B240" s="262"/>
      <c r="C240" s="263"/>
      <c r="D240" s="258" t="s">
        <v>263</v>
      </c>
      <c r="E240" s="264" t="s">
        <v>1</v>
      </c>
      <c r="F240" s="265" t="s">
        <v>3436</v>
      </c>
      <c r="G240" s="263"/>
      <c r="H240" s="266">
        <v>15.837999999999999</v>
      </c>
      <c r="I240" s="267"/>
      <c r="J240" s="263"/>
      <c r="K240" s="263"/>
      <c r="L240" s="268"/>
      <c r="M240" s="269"/>
      <c r="N240" s="270"/>
      <c r="O240" s="270"/>
      <c r="P240" s="270"/>
      <c r="Q240" s="270"/>
      <c r="R240" s="270"/>
      <c r="S240" s="270"/>
      <c r="T240" s="271"/>
      <c r="U240" s="13"/>
      <c r="V240" s="13"/>
      <c r="W240" s="13"/>
      <c r="X240" s="13"/>
      <c r="Y240" s="13"/>
      <c r="Z240" s="13"/>
      <c r="AA240" s="13"/>
      <c r="AB240" s="13"/>
      <c r="AC240" s="13"/>
      <c r="AD240" s="13"/>
      <c r="AE240" s="13"/>
      <c r="AT240" s="272" t="s">
        <v>263</v>
      </c>
      <c r="AU240" s="272" t="s">
        <v>91</v>
      </c>
      <c r="AV240" s="13" t="s">
        <v>91</v>
      </c>
      <c r="AW240" s="13" t="s">
        <v>36</v>
      </c>
      <c r="AX240" s="13" t="s">
        <v>82</v>
      </c>
      <c r="AY240" s="272" t="s">
        <v>250</v>
      </c>
    </row>
    <row r="241" s="13" customFormat="1">
      <c r="A241" s="13"/>
      <c r="B241" s="262"/>
      <c r="C241" s="263"/>
      <c r="D241" s="258" t="s">
        <v>263</v>
      </c>
      <c r="E241" s="264" t="s">
        <v>1</v>
      </c>
      <c r="F241" s="265" t="s">
        <v>3437</v>
      </c>
      <c r="G241" s="263"/>
      <c r="H241" s="266">
        <v>15.836</v>
      </c>
      <c r="I241" s="267"/>
      <c r="J241" s="263"/>
      <c r="K241" s="263"/>
      <c r="L241" s="268"/>
      <c r="M241" s="269"/>
      <c r="N241" s="270"/>
      <c r="O241" s="270"/>
      <c r="P241" s="270"/>
      <c r="Q241" s="270"/>
      <c r="R241" s="270"/>
      <c r="S241" s="270"/>
      <c r="T241" s="271"/>
      <c r="U241" s="13"/>
      <c r="V241" s="13"/>
      <c r="W241" s="13"/>
      <c r="X241" s="13"/>
      <c r="Y241" s="13"/>
      <c r="Z241" s="13"/>
      <c r="AA241" s="13"/>
      <c r="AB241" s="13"/>
      <c r="AC241" s="13"/>
      <c r="AD241" s="13"/>
      <c r="AE241" s="13"/>
      <c r="AT241" s="272" t="s">
        <v>263</v>
      </c>
      <c r="AU241" s="272" t="s">
        <v>91</v>
      </c>
      <c r="AV241" s="13" t="s">
        <v>91</v>
      </c>
      <c r="AW241" s="13" t="s">
        <v>36</v>
      </c>
      <c r="AX241" s="13" t="s">
        <v>82</v>
      </c>
      <c r="AY241" s="272" t="s">
        <v>250</v>
      </c>
    </row>
    <row r="242" s="13" customFormat="1">
      <c r="A242" s="13"/>
      <c r="B242" s="262"/>
      <c r="C242" s="263"/>
      <c r="D242" s="258" t="s">
        <v>263</v>
      </c>
      <c r="E242" s="264" t="s">
        <v>1</v>
      </c>
      <c r="F242" s="265" t="s">
        <v>3438</v>
      </c>
      <c r="G242" s="263"/>
      <c r="H242" s="266">
        <v>15.835000000000001</v>
      </c>
      <c r="I242" s="267"/>
      <c r="J242" s="263"/>
      <c r="K242" s="263"/>
      <c r="L242" s="268"/>
      <c r="M242" s="269"/>
      <c r="N242" s="270"/>
      <c r="O242" s="270"/>
      <c r="P242" s="270"/>
      <c r="Q242" s="270"/>
      <c r="R242" s="270"/>
      <c r="S242" s="270"/>
      <c r="T242" s="271"/>
      <c r="U242" s="13"/>
      <c r="V242" s="13"/>
      <c r="W242" s="13"/>
      <c r="X242" s="13"/>
      <c r="Y242" s="13"/>
      <c r="Z242" s="13"/>
      <c r="AA242" s="13"/>
      <c r="AB242" s="13"/>
      <c r="AC242" s="13"/>
      <c r="AD242" s="13"/>
      <c r="AE242" s="13"/>
      <c r="AT242" s="272" t="s">
        <v>263</v>
      </c>
      <c r="AU242" s="272" t="s">
        <v>91</v>
      </c>
      <c r="AV242" s="13" t="s">
        <v>91</v>
      </c>
      <c r="AW242" s="13" t="s">
        <v>36</v>
      </c>
      <c r="AX242" s="13" t="s">
        <v>82</v>
      </c>
      <c r="AY242" s="272" t="s">
        <v>250</v>
      </c>
    </row>
    <row r="243" s="13" customFormat="1">
      <c r="A243" s="13"/>
      <c r="B243" s="262"/>
      <c r="C243" s="263"/>
      <c r="D243" s="258" t="s">
        <v>263</v>
      </c>
      <c r="E243" s="264" t="s">
        <v>1</v>
      </c>
      <c r="F243" s="265" t="s">
        <v>3439</v>
      </c>
      <c r="G243" s="263"/>
      <c r="H243" s="266">
        <v>15.837999999999999</v>
      </c>
      <c r="I243" s="267"/>
      <c r="J243" s="263"/>
      <c r="K243" s="263"/>
      <c r="L243" s="268"/>
      <c r="M243" s="269"/>
      <c r="N243" s="270"/>
      <c r="O243" s="270"/>
      <c r="P243" s="270"/>
      <c r="Q243" s="270"/>
      <c r="R243" s="270"/>
      <c r="S243" s="270"/>
      <c r="T243" s="271"/>
      <c r="U243" s="13"/>
      <c r="V243" s="13"/>
      <c r="W243" s="13"/>
      <c r="X243" s="13"/>
      <c r="Y243" s="13"/>
      <c r="Z243" s="13"/>
      <c r="AA243" s="13"/>
      <c r="AB243" s="13"/>
      <c r="AC243" s="13"/>
      <c r="AD243" s="13"/>
      <c r="AE243" s="13"/>
      <c r="AT243" s="272" t="s">
        <v>263</v>
      </c>
      <c r="AU243" s="272" t="s">
        <v>91</v>
      </c>
      <c r="AV243" s="13" t="s">
        <v>91</v>
      </c>
      <c r="AW243" s="13" t="s">
        <v>36</v>
      </c>
      <c r="AX243" s="13" t="s">
        <v>82</v>
      </c>
      <c r="AY243" s="272" t="s">
        <v>250</v>
      </c>
    </row>
    <row r="244" s="13" customFormat="1">
      <c r="A244" s="13"/>
      <c r="B244" s="262"/>
      <c r="C244" s="263"/>
      <c r="D244" s="258" t="s">
        <v>263</v>
      </c>
      <c r="E244" s="264" t="s">
        <v>1</v>
      </c>
      <c r="F244" s="265" t="s">
        <v>3440</v>
      </c>
      <c r="G244" s="263"/>
      <c r="H244" s="266">
        <v>15.837999999999999</v>
      </c>
      <c r="I244" s="267"/>
      <c r="J244" s="263"/>
      <c r="K244" s="263"/>
      <c r="L244" s="268"/>
      <c r="M244" s="269"/>
      <c r="N244" s="270"/>
      <c r="O244" s="270"/>
      <c r="P244" s="270"/>
      <c r="Q244" s="270"/>
      <c r="R244" s="270"/>
      <c r="S244" s="270"/>
      <c r="T244" s="271"/>
      <c r="U244" s="13"/>
      <c r="V244" s="13"/>
      <c r="W244" s="13"/>
      <c r="X244" s="13"/>
      <c r="Y244" s="13"/>
      <c r="Z244" s="13"/>
      <c r="AA244" s="13"/>
      <c r="AB244" s="13"/>
      <c r="AC244" s="13"/>
      <c r="AD244" s="13"/>
      <c r="AE244" s="13"/>
      <c r="AT244" s="272" t="s">
        <v>263</v>
      </c>
      <c r="AU244" s="272" t="s">
        <v>91</v>
      </c>
      <c r="AV244" s="13" t="s">
        <v>91</v>
      </c>
      <c r="AW244" s="13" t="s">
        <v>36</v>
      </c>
      <c r="AX244" s="13" t="s">
        <v>82</v>
      </c>
      <c r="AY244" s="272" t="s">
        <v>250</v>
      </c>
    </row>
    <row r="245" s="13" customFormat="1">
      <c r="A245" s="13"/>
      <c r="B245" s="262"/>
      <c r="C245" s="263"/>
      <c r="D245" s="258" t="s">
        <v>263</v>
      </c>
      <c r="E245" s="264" t="s">
        <v>1</v>
      </c>
      <c r="F245" s="265" t="s">
        <v>3441</v>
      </c>
      <c r="G245" s="263"/>
      <c r="H245" s="266">
        <v>15.817</v>
      </c>
      <c r="I245" s="267"/>
      <c r="J245" s="263"/>
      <c r="K245" s="263"/>
      <c r="L245" s="268"/>
      <c r="M245" s="269"/>
      <c r="N245" s="270"/>
      <c r="O245" s="270"/>
      <c r="P245" s="270"/>
      <c r="Q245" s="270"/>
      <c r="R245" s="270"/>
      <c r="S245" s="270"/>
      <c r="T245" s="271"/>
      <c r="U245" s="13"/>
      <c r="V245" s="13"/>
      <c r="W245" s="13"/>
      <c r="X245" s="13"/>
      <c r="Y245" s="13"/>
      <c r="Z245" s="13"/>
      <c r="AA245" s="13"/>
      <c r="AB245" s="13"/>
      <c r="AC245" s="13"/>
      <c r="AD245" s="13"/>
      <c r="AE245" s="13"/>
      <c r="AT245" s="272" t="s">
        <v>263</v>
      </c>
      <c r="AU245" s="272" t="s">
        <v>91</v>
      </c>
      <c r="AV245" s="13" t="s">
        <v>91</v>
      </c>
      <c r="AW245" s="13" t="s">
        <v>36</v>
      </c>
      <c r="AX245" s="13" t="s">
        <v>82</v>
      </c>
      <c r="AY245" s="272" t="s">
        <v>250</v>
      </c>
    </row>
    <row r="246" s="13" customFormat="1">
      <c r="A246" s="13"/>
      <c r="B246" s="262"/>
      <c r="C246" s="263"/>
      <c r="D246" s="258" t="s">
        <v>263</v>
      </c>
      <c r="E246" s="264" t="s">
        <v>1</v>
      </c>
      <c r="F246" s="265" t="s">
        <v>3442</v>
      </c>
      <c r="G246" s="263"/>
      <c r="H246" s="266">
        <v>15.82</v>
      </c>
      <c r="I246" s="267"/>
      <c r="J246" s="263"/>
      <c r="K246" s="263"/>
      <c r="L246" s="268"/>
      <c r="M246" s="269"/>
      <c r="N246" s="270"/>
      <c r="O246" s="270"/>
      <c r="P246" s="270"/>
      <c r="Q246" s="270"/>
      <c r="R246" s="270"/>
      <c r="S246" s="270"/>
      <c r="T246" s="271"/>
      <c r="U246" s="13"/>
      <c r="V246" s="13"/>
      <c r="W246" s="13"/>
      <c r="X246" s="13"/>
      <c r="Y246" s="13"/>
      <c r="Z246" s="13"/>
      <c r="AA246" s="13"/>
      <c r="AB246" s="13"/>
      <c r="AC246" s="13"/>
      <c r="AD246" s="13"/>
      <c r="AE246" s="13"/>
      <c r="AT246" s="272" t="s">
        <v>263</v>
      </c>
      <c r="AU246" s="272" t="s">
        <v>91</v>
      </c>
      <c r="AV246" s="13" t="s">
        <v>91</v>
      </c>
      <c r="AW246" s="13" t="s">
        <v>36</v>
      </c>
      <c r="AX246" s="13" t="s">
        <v>82</v>
      </c>
      <c r="AY246" s="272" t="s">
        <v>250</v>
      </c>
    </row>
    <row r="247" s="13" customFormat="1">
      <c r="A247" s="13"/>
      <c r="B247" s="262"/>
      <c r="C247" s="263"/>
      <c r="D247" s="258" t="s">
        <v>263</v>
      </c>
      <c r="E247" s="264" t="s">
        <v>1</v>
      </c>
      <c r="F247" s="265" t="s">
        <v>3443</v>
      </c>
      <c r="G247" s="263"/>
      <c r="H247" s="266">
        <v>15.82</v>
      </c>
      <c r="I247" s="267"/>
      <c r="J247" s="263"/>
      <c r="K247" s="263"/>
      <c r="L247" s="268"/>
      <c r="M247" s="269"/>
      <c r="N247" s="270"/>
      <c r="O247" s="270"/>
      <c r="P247" s="270"/>
      <c r="Q247" s="270"/>
      <c r="R247" s="270"/>
      <c r="S247" s="270"/>
      <c r="T247" s="271"/>
      <c r="U247" s="13"/>
      <c r="V247" s="13"/>
      <c r="W247" s="13"/>
      <c r="X247" s="13"/>
      <c r="Y247" s="13"/>
      <c r="Z247" s="13"/>
      <c r="AA247" s="13"/>
      <c r="AB247" s="13"/>
      <c r="AC247" s="13"/>
      <c r="AD247" s="13"/>
      <c r="AE247" s="13"/>
      <c r="AT247" s="272" t="s">
        <v>263</v>
      </c>
      <c r="AU247" s="272" t="s">
        <v>91</v>
      </c>
      <c r="AV247" s="13" t="s">
        <v>91</v>
      </c>
      <c r="AW247" s="13" t="s">
        <v>36</v>
      </c>
      <c r="AX247" s="13" t="s">
        <v>82</v>
      </c>
      <c r="AY247" s="272" t="s">
        <v>250</v>
      </c>
    </row>
    <row r="248" s="13" customFormat="1">
      <c r="A248" s="13"/>
      <c r="B248" s="262"/>
      <c r="C248" s="263"/>
      <c r="D248" s="258" t="s">
        <v>263</v>
      </c>
      <c r="E248" s="264" t="s">
        <v>1</v>
      </c>
      <c r="F248" s="265" t="s">
        <v>3444</v>
      </c>
      <c r="G248" s="263"/>
      <c r="H248" s="266">
        <v>15.817</v>
      </c>
      <c r="I248" s="267"/>
      <c r="J248" s="263"/>
      <c r="K248" s="263"/>
      <c r="L248" s="268"/>
      <c r="M248" s="269"/>
      <c r="N248" s="270"/>
      <c r="O248" s="270"/>
      <c r="P248" s="270"/>
      <c r="Q248" s="270"/>
      <c r="R248" s="270"/>
      <c r="S248" s="270"/>
      <c r="T248" s="271"/>
      <c r="U248" s="13"/>
      <c r="V248" s="13"/>
      <c r="W248" s="13"/>
      <c r="X248" s="13"/>
      <c r="Y248" s="13"/>
      <c r="Z248" s="13"/>
      <c r="AA248" s="13"/>
      <c r="AB248" s="13"/>
      <c r="AC248" s="13"/>
      <c r="AD248" s="13"/>
      <c r="AE248" s="13"/>
      <c r="AT248" s="272" t="s">
        <v>263</v>
      </c>
      <c r="AU248" s="272" t="s">
        <v>91</v>
      </c>
      <c r="AV248" s="13" t="s">
        <v>91</v>
      </c>
      <c r="AW248" s="13" t="s">
        <v>36</v>
      </c>
      <c r="AX248" s="13" t="s">
        <v>82</v>
      </c>
      <c r="AY248" s="272" t="s">
        <v>250</v>
      </c>
    </row>
    <row r="249" s="13" customFormat="1">
      <c r="A249" s="13"/>
      <c r="B249" s="262"/>
      <c r="C249" s="263"/>
      <c r="D249" s="258" t="s">
        <v>263</v>
      </c>
      <c r="E249" s="264" t="s">
        <v>1</v>
      </c>
      <c r="F249" s="265" t="s">
        <v>3445</v>
      </c>
      <c r="G249" s="263"/>
      <c r="H249" s="266">
        <v>15.813000000000001</v>
      </c>
      <c r="I249" s="267"/>
      <c r="J249" s="263"/>
      <c r="K249" s="263"/>
      <c r="L249" s="268"/>
      <c r="M249" s="269"/>
      <c r="N249" s="270"/>
      <c r="O249" s="270"/>
      <c r="P249" s="270"/>
      <c r="Q249" s="270"/>
      <c r="R249" s="270"/>
      <c r="S249" s="270"/>
      <c r="T249" s="271"/>
      <c r="U249" s="13"/>
      <c r="V249" s="13"/>
      <c r="W249" s="13"/>
      <c r="X249" s="13"/>
      <c r="Y249" s="13"/>
      <c r="Z249" s="13"/>
      <c r="AA249" s="13"/>
      <c r="AB249" s="13"/>
      <c r="AC249" s="13"/>
      <c r="AD249" s="13"/>
      <c r="AE249" s="13"/>
      <c r="AT249" s="272" t="s">
        <v>263</v>
      </c>
      <c r="AU249" s="272" t="s">
        <v>91</v>
      </c>
      <c r="AV249" s="13" t="s">
        <v>91</v>
      </c>
      <c r="AW249" s="13" t="s">
        <v>36</v>
      </c>
      <c r="AX249" s="13" t="s">
        <v>82</v>
      </c>
      <c r="AY249" s="272" t="s">
        <v>250</v>
      </c>
    </row>
    <row r="250" s="13" customFormat="1">
      <c r="A250" s="13"/>
      <c r="B250" s="262"/>
      <c r="C250" s="263"/>
      <c r="D250" s="258" t="s">
        <v>263</v>
      </c>
      <c r="E250" s="264" t="s">
        <v>1</v>
      </c>
      <c r="F250" s="265" t="s">
        <v>3446</v>
      </c>
      <c r="G250" s="263"/>
      <c r="H250" s="266">
        <v>15.813000000000001</v>
      </c>
      <c r="I250" s="267"/>
      <c r="J250" s="263"/>
      <c r="K250" s="263"/>
      <c r="L250" s="268"/>
      <c r="M250" s="269"/>
      <c r="N250" s="270"/>
      <c r="O250" s="270"/>
      <c r="P250" s="270"/>
      <c r="Q250" s="270"/>
      <c r="R250" s="270"/>
      <c r="S250" s="270"/>
      <c r="T250" s="271"/>
      <c r="U250" s="13"/>
      <c r="V250" s="13"/>
      <c r="W250" s="13"/>
      <c r="X250" s="13"/>
      <c r="Y250" s="13"/>
      <c r="Z250" s="13"/>
      <c r="AA250" s="13"/>
      <c r="AB250" s="13"/>
      <c r="AC250" s="13"/>
      <c r="AD250" s="13"/>
      <c r="AE250" s="13"/>
      <c r="AT250" s="272" t="s">
        <v>263</v>
      </c>
      <c r="AU250" s="272" t="s">
        <v>91</v>
      </c>
      <c r="AV250" s="13" t="s">
        <v>91</v>
      </c>
      <c r="AW250" s="13" t="s">
        <v>36</v>
      </c>
      <c r="AX250" s="13" t="s">
        <v>82</v>
      </c>
      <c r="AY250" s="272" t="s">
        <v>250</v>
      </c>
    </row>
    <row r="251" s="13" customFormat="1">
      <c r="A251" s="13"/>
      <c r="B251" s="262"/>
      <c r="C251" s="263"/>
      <c r="D251" s="258" t="s">
        <v>263</v>
      </c>
      <c r="E251" s="264" t="s">
        <v>1</v>
      </c>
      <c r="F251" s="265" t="s">
        <v>3447</v>
      </c>
      <c r="G251" s="263"/>
      <c r="H251" s="266">
        <v>15.813000000000001</v>
      </c>
      <c r="I251" s="267"/>
      <c r="J251" s="263"/>
      <c r="K251" s="263"/>
      <c r="L251" s="268"/>
      <c r="M251" s="269"/>
      <c r="N251" s="270"/>
      <c r="O251" s="270"/>
      <c r="P251" s="270"/>
      <c r="Q251" s="270"/>
      <c r="R251" s="270"/>
      <c r="S251" s="270"/>
      <c r="T251" s="271"/>
      <c r="U251" s="13"/>
      <c r="V251" s="13"/>
      <c r="W251" s="13"/>
      <c r="X251" s="13"/>
      <c r="Y251" s="13"/>
      <c r="Z251" s="13"/>
      <c r="AA251" s="13"/>
      <c r="AB251" s="13"/>
      <c r="AC251" s="13"/>
      <c r="AD251" s="13"/>
      <c r="AE251" s="13"/>
      <c r="AT251" s="272" t="s">
        <v>263</v>
      </c>
      <c r="AU251" s="272" t="s">
        <v>91</v>
      </c>
      <c r="AV251" s="13" t="s">
        <v>91</v>
      </c>
      <c r="AW251" s="13" t="s">
        <v>36</v>
      </c>
      <c r="AX251" s="13" t="s">
        <v>82</v>
      </c>
      <c r="AY251" s="272" t="s">
        <v>250</v>
      </c>
    </row>
    <row r="252" s="13" customFormat="1">
      <c r="A252" s="13"/>
      <c r="B252" s="262"/>
      <c r="C252" s="263"/>
      <c r="D252" s="258" t="s">
        <v>263</v>
      </c>
      <c r="E252" s="264" t="s">
        <v>1</v>
      </c>
      <c r="F252" s="265" t="s">
        <v>3448</v>
      </c>
      <c r="G252" s="263"/>
      <c r="H252" s="266">
        <v>15.810000000000001</v>
      </c>
      <c r="I252" s="267"/>
      <c r="J252" s="263"/>
      <c r="K252" s="263"/>
      <c r="L252" s="268"/>
      <c r="M252" s="269"/>
      <c r="N252" s="270"/>
      <c r="O252" s="270"/>
      <c r="P252" s="270"/>
      <c r="Q252" s="270"/>
      <c r="R252" s="270"/>
      <c r="S252" s="270"/>
      <c r="T252" s="271"/>
      <c r="U252" s="13"/>
      <c r="V252" s="13"/>
      <c r="W252" s="13"/>
      <c r="X252" s="13"/>
      <c r="Y252" s="13"/>
      <c r="Z252" s="13"/>
      <c r="AA252" s="13"/>
      <c r="AB252" s="13"/>
      <c r="AC252" s="13"/>
      <c r="AD252" s="13"/>
      <c r="AE252" s="13"/>
      <c r="AT252" s="272" t="s">
        <v>263</v>
      </c>
      <c r="AU252" s="272" t="s">
        <v>91</v>
      </c>
      <c r="AV252" s="13" t="s">
        <v>91</v>
      </c>
      <c r="AW252" s="13" t="s">
        <v>36</v>
      </c>
      <c r="AX252" s="13" t="s">
        <v>82</v>
      </c>
      <c r="AY252" s="272" t="s">
        <v>250</v>
      </c>
    </row>
    <row r="253" s="13" customFormat="1">
      <c r="A253" s="13"/>
      <c r="B253" s="262"/>
      <c r="C253" s="263"/>
      <c r="D253" s="258" t="s">
        <v>263</v>
      </c>
      <c r="E253" s="264" t="s">
        <v>1</v>
      </c>
      <c r="F253" s="265" t="s">
        <v>3449</v>
      </c>
      <c r="G253" s="263"/>
      <c r="H253" s="266">
        <v>15.807</v>
      </c>
      <c r="I253" s="267"/>
      <c r="J253" s="263"/>
      <c r="K253" s="263"/>
      <c r="L253" s="268"/>
      <c r="M253" s="269"/>
      <c r="N253" s="270"/>
      <c r="O253" s="270"/>
      <c r="P253" s="270"/>
      <c r="Q253" s="270"/>
      <c r="R253" s="270"/>
      <c r="S253" s="270"/>
      <c r="T253" s="271"/>
      <c r="U253" s="13"/>
      <c r="V253" s="13"/>
      <c r="W253" s="13"/>
      <c r="X253" s="13"/>
      <c r="Y253" s="13"/>
      <c r="Z253" s="13"/>
      <c r="AA253" s="13"/>
      <c r="AB253" s="13"/>
      <c r="AC253" s="13"/>
      <c r="AD253" s="13"/>
      <c r="AE253" s="13"/>
      <c r="AT253" s="272" t="s">
        <v>263</v>
      </c>
      <c r="AU253" s="272" t="s">
        <v>91</v>
      </c>
      <c r="AV253" s="13" t="s">
        <v>91</v>
      </c>
      <c r="AW253" s="13" t="s">
        <v>36</v>
      </c>
      <c r="AX253" s="13" t="s">
        <v>82</v>
      </c>
      <c r="AY253" s="272" t="s">
        <v>250</v>
      </c>
    </row>
    <row r="254" s="13" customFormat="1">
      <c r="A254" s="13"/>
      <c r="B254" s="262"/>
      <c r="C254" s="263"/>
      <c r="D254" s="258" t="s">
        <v>263</v>
      </c>
      <c r="E254" s="264" t="s">
        <v>1</v>
      </c>
      <c r="F254" s="265" t="s">
        <v>3450</v>
      </c>
      <c r="G254" s="263"/>
      <c r="H254" s="266">
        <v>15.801</v>
      </c>
      <c r="I254" s="267"/>
      <c r="J254" s="263"/>
      <c r="K254" s="263"/>
      <c r="L254" s="268"/>
      <c r="M254" s="269"/>
      <c r="N254" s="270"/>
      <c r="O254" s="270"/>
      <c r="P254" s="270"/>
      <c r="Q254" s="270"/>
      <c r="R254" s="270"/>
      <c r="S254" s="270"/>
      <c r="T254" s="271"/>
      <c r="U254" s="13"/>
      <c r="V254" s="13"/>
      <c r="W254" s="13"/>
      <c r="X254" s="13"/>
      <c r="Y254" s="13"/>
      <c r="Z254" s="13"/>
      <c r="AA254" s="13"/>
      <c r="AB254" s="13"/>
      <c r="AC254" s="13"/>
      <c r="AD254" s="13"/>
      <c r="AE254" s="13"/>
      <c r="AT254" s="272" t="s">
        <v>263</v>
      </c>
      <c r="AU254" s="272" t="s">
        <v>91</v>
      </c>
      <c r="AV254" s="13" t="s">
        <v>91</v>
      </c>
      <c r="AW254" s="13" t="s">
        <v>36</v>
      </c>
      <c r="AX254" s="13" t="s">
        <v>82</v>
      </c>
      <c r="AY254" s="272" t="s">
        <v>250</v>
      </c>
    </row>
    <row r="255" s="13" customFormat="1">
      <c r="A255" s="13"/>
      <c r="B255" s="262"/>
      <c r="C255" s="263"/>
      <c r="D255" s="258" t="s">
        <v>263</v>
      </c>
      <c r="E255" s="264" t="s">
        <v>1</v>
      </c>
      <c r="F255" s="265" t="s">
        <v>3451</v>
      </c>
      <c r="G255" s="263"/>
      <c r="H255" s="266">
        <v>15.801</v>
      </c>
      <c r="I255" s="267"/>
      <c r="J255" s="263"/>
      <c r="K255" s="263"/>
      <c r="L255" s="268"/>
      <c r="M255" s="269"/>
      <c r="N255" s="270"/>
      <c r="O255" s="270"/>
      <c r="P255" s="270"/>
      <c r="Q255" s="270"/>
      <c r="R255" s="270"/>
      <c r="S255" s="270"/>
      <c r="T255" s="271"/>
      <c r="U255" s="13"/>
      <c r="V255" s="13"/>
      <c r="W255" s="13"/>
      <c r="X255" s="13"/>
      <c r="Y255" s="13"/>
      <c r="Z255" s="13"/>
      <c r="AA255" s="13"/>
      <c r="AB255" s="13"/>
      <c r="AC255" s="13"/>
      <c r="AD255" s="13"/>
      <c r="AE255" s="13"/>
      <c r="AT255" s="272" t="s">
        <v>263</v>
      </c>
      <c r="AU255" s="272" t="s">
        <v>91</v>
      </c>
      <c r="AV255" s="13" t="s">
        <v>91</v>
      </c>
      <c r="AW255" s="13" t="s">
        <v>36</v>
      </c>
      <c r="AX255" s="13" t="s">
        <v>82</v>
      </c>
      <c r="AY255" s="272" t="s">
        <v>250</v>
      </c>
    </row>
    <row r="256" s="13" customFormat="1">
      <c r="A256" s="13"/>
      <c r="B256" s="262"/>
      <c r="C256" s="263"/>
      <c r="D256" s="258" t="s">
        <v>263</v>
      </c>
      <c r="E256" s="264" t="s">
        <v>1</v>
      </c>
      <c r="F256" s="265" t="s">
        <v>3452</v>
      </c>
      <c r="G256" s="263"/>
      <c r="H256" s="266">
        <v>15.801</v>
      </c>
      <c r="I256" s="267"/>
      <c r="J256" s="263"/>
      <c r="K256" s="263"/>
      <c r="L256" s="268"/>
      <c r="M256" s="269"/>
      <c r="N256" s="270"/>
      <c r="O256" s="270"/>
      <c r="P256" s="270"/>
      <c r="Q256" s="270"/>
      <c r="R256" s="270"/>
      <c r="S256" s="270"/>
      <c r="T256" s="271"/>
      <c r="U256" s="13"/>
      <c r="V256" s="13"/>
      <c r="W256" s="13"/>
      <c r="X256" s="13"/>
      <c r="Y256" s="13"/>
      <c r="Z256" s="13"/>
      <c r="AA256" s="13"/>
      <c r="AB256" s="13"/>
      <c r="AC256" s="13"/>
      <c r="AD256" s="13"/>
      <c r="AE256" s="13"/>
      <c r="AT256" s="272" t="s">
        <v>263</v>
      </c>
      <c r="AU256" s="272" t="s">
        <v>91</v>
      </c>
      <c r="AV256" s="13" t="s">
        <v>91</v>
      </c>
      <c r="AW256" s="13" t="s">
        <v>36</v>
      </c>
      <c r="AX256" s="13" t="s">
        <v>82</v>
      </c>
      <c r="AY256" s="272" t="s">
        <v>250</v>
      </c>
    </row>
    <row r="257" s="13" customFormat="1">
      <c r="A257" s="13"/>
      <c r="B257" s="262"/>
      <c r="C257" s="263"/>
      <c r="D257" s="258" t="s">
        <v>263</v>
      </c>
      <c r="E257" s="264" t="s">
        <v>1</v>
      </c>
      <c r="F257" s="265" t="s">
        <v>3453</v>
      </c>
      <c r="G257" s="263"/>
      <c r="H257" s="266">
        <v>15.801</v>
      </c>
      <c r="I257" s="267"/>
      <c r="J257" s="263"/>
      <c r="K257" s="263"/>
      <c r="L257" s="268"/>
      <c r="M257" s="269"/>
      <c r="N257" s="270"/>
      <c r="O257" s="270"/>
      <c r="P257" s="270"/>
      <c r="Q257" s="270"/>
      <c r="R257" s="270"/>
      <c r="S257" s="270"/>
      <c r="T257" s="271"/>
      <c r="U257" s="13"/>
      <c r="V257" s="13"/>
      <c r="W257" s="13"/>
      <c r="X257" s="13"/>
      <c r="Y257" s="13"/>
      <c r="Z257" s="13"/>
      <c r="AA257" s="13"/>
      <c r="AB257" s="13"/>
      <c r="AC257" s="13"/>
      <c r="AD257" s="13"/>
      <c r="AE257" s="13"/>
      <c r="AT257" s="272" t="s">
        <v>263</v>
      </c>
      <c r="AU257" s="272" t="s">
        <v>91</v>
      </c>
      <c r="AV257" s="13" t="s">
        <v>91</v>
      </c>
      <c r="AW257" s="13" t="s">
        <v>36</v>
      </c>
      <c r="AX257" s="13" t="s">
        <v>82</v>
      </c>
      <c r="AY257" s="272" t="s">
        <v>250</v>
      </c>
    </row>
    <row r="258" s="13" customFormat="1">
      <c r="A258" s="13"/>
      <c r="B258" s="262"/>
      <c r="C258" s="263"/>
      <c r="D258" s="258" t="s">
        <v>263</v>
      </c>
      <c r="E258" s="264" t="s">
        <v>1</v>
      </c>
      <c r="F258" s="265" t="s">
        <v>3454</v>
      </c>
      <c r="G258" s="263"/>
      <c r="H258" s="266">
        <v>15.801</v>
      </c>
      <c r="I258" s="267"/>
      <c r="J258" s="263"/>
      <c r="K258" s="263"/>
      <c r="L258" s="268"/>
      <c r="M258" s="269"/>
      <c r="N258" s="270"/>
      <c r="O258" s="270"/>
      <c r="P258" s="270"/>
      <c r="Q258" s="270"/>
      <c r="R258" s="270"/>
      <c r="S258" s="270"/>
      <c r="T258" s="271"/>
      <c r="U258" s="13"/>
      <c r="V258" s="13"/>
      <c r="W258" s="13"/>
      <c r="X258" s="13"/>
      <c r="Y258" s="13"/>
      <c r="Z258" s="13"/>
      <c r="AA258" s="13"/>
      <c r="AB258" s="13"/>
      <c r="AC258" s="13"/>
      <c r="AD258" s="13"/>
      <c r="AE258" s="13"/>
      <c r="AT258" s="272" t="s">
        <v>263</v>
      </c>
      <c r="AU258" s="272" t="s">
        <v>91</v>
      </c>
      <c r="AV258" s="13" t="s">
        <v>91</v>
      </c>
      <c r="AW258" s="13" t="s">
        <v>36</v>
      </c>
      <c r="AX258" s="13" t="s">
        <v>82</v>
      </c>
      <c r="AY258" s="272" t="s">
        <v>250</v>
      </c>
    </row>
    <row r="259" s="13" customFormat="1">
      <c r="A259" s="13"/>
      <c r="B259" s="262"/>
      <c r="C259" s="263"/>
      <c r="D259" s="258" t="s">
        <v>263</v>
      </c>
      <c r="E259" s="264" t="s">
        <v>1</v>
      </c>
      <c r="F259" s="265" t="s">
        <v>3455</v>
      </c>
      <c r="G259" s="263"/>
      <c r="H259" s="266">
        <v>15.817</v>
      </c>
      <c r="I259" s="267"/>
      <c r="J259" s="263"/>
      <c r="K259" s="263"/>
      <c r="L259" s="268"/>
      <c r="M259" s="269"/>
      <c r="N259" s="270"/>
      <c r="O259" s="270"/>
      <c r="P259" s="270"/>
      <c r="Q259" s="270"/>
      <c r="R259" s="270"/>
      <c r="S259" s="270"/>
      <c r="T259" s="271"/>
      <c r="U259" s="13"/>
      <c r="V259" s="13"/>
      <c r="W259" s="13"/>
      <c r="X259" s="13"/>
      <c r="Y259" s="13"/>
      <c r="Z259" s="13"/>
      <c r="AA259" s="13"/>
      <c r="AB259" s="13"/>
      <c r="AC259" s="13"/>
      <c r="AD259" s="13"/>
      <c r="AE259" s="13"/>
      <c r="AT259" s="272" t="s">
        <v>263</v>
      </c>
      <c r="AU259" s="272" t="s">
        <v>91</v>
      </c>
      <c r="AV259" s="13" t="s">
        <v>91</v>
      </c>
      <c r="AW259" s="13" t="s">
        <v>36</v>
      </c>
      <c r="AX259" s="13" t="s">
        <v>82</v>
      </c>
      <c r="AY259" s="272" t="s">
        <v>250</v>
      </c>
    </row>
    <row r="260" s="13" customFormat="1">
      <c r="A260" s="13"/>
      <c r="B260" s="262"/>
      <c r="C260" s="263"/>
      <c r="D260" s="258" t="s">
        <v>263</v>
      </c>
      <c r="E260" s="264" t="s">
        <v>1</v>
      </c>
      <c r="F260" s="265" t="s">
        <v>3456</v>
      </c>
      <c r="G260" s="263"/>
      <c r="H260" s="266">
        <v>15.817</v>
      </c>
      <c r="I260" s="267"/>
      <c r="J260" s="263"/>
      <c r="K260" s="263"/>
      <c r="L260" s="268"/>
      <c r="M260" s="269"/>
      <c r="N260" s="270"/>
      <c r="O260" s="270"/>
      <c r="P260" s="270"/>
      <c r="Q260" s="270"/>
      <c r="R260" s="270"/>
      <c r="S260" s="270"/>
      <c r="T260" s="271"/>
      <c r="U260" s="13"/>
      <c r="V260" s="13"/>
      <c r="W260" s="13"/>
      <c r="X260" s="13"/>
      <c r="Y260" s="13"/>
      <c r="Z260" s="13"/>
      <c r="AA260" s="13"/>
      <c r="AB260" s="13"/>
      <c r="AC260" s="13"/>
      <c r="AD260" s="13"/>
      <c r="AE260" s="13"/>
      <c r="AT260" s="272" t="s">
        <v>263</v>
      </c>
      <c r="AU260" s="272" t="s">
        <v>91</v>
      </c>
      <c r="AV260" s="13" t="s">
        <v>91</v>
      </c>
      <c r="AW260" s="13" t="s">
        <v>36</v>
      </c>
      <c r="AX260" s="13" t="s">
        <v>82</v>
      </c>
      <c r="AY260" s="272" t="s">
        <v>250</v>
      </c>
    </row>
    <row r="261" s="13" customFormat="1">
      <c r="A261" s="13"/>
      <c r="B261" s="262"/>
      <c r="C261" s="263"/>
      <c r="D261" s="258" t="s">
        <v>263</v>
      </c>
      <c r="E261" s="264" t="s">
        <v>1</v>
      </c>
      <c r="F261" s="265" t="s">
        <v>3457</v>
      </c>
      <c r="G261" s="263"/>
      <c r="H261" s="266">
        <v>15.823</v>
      </c>
      <c r="I261" s="267"/>
      <c r="J261" s="263"/>
      <c r="K261" s="263"/>
      <c r="L261" s="268"/>
      <c r="M261" s="269"/>
      <c r="N261" s="270"/>
      <c r="O261" s="270"/>
      <c r="P261" s="270"/>
      <c r="Q261" s="270"/>
      <c r="R261" s="270"/>
      <c r="S261" s="270"/>
      <c r="T261" s="271"/>
      <c r="U261" s="13"/>
      <c r="V261" s="13"/>
      <c r="W261" s="13"/>
      <c r="X261" s="13"/>
      <c r="Y261" s="13"/>
      <c r="Z261" s="13"/>
      <c r="AA261" s="13"/>
      <c r="AB261" s="13"/>
      <c r="AC261" s="13"/>
      <c r="AD261" s="13"/>
      <c r="AE261" s="13"/>
      <c r="AT261" s="272" t="s">
        <v>263</v>
      </c>
      <c r="AU261" s="272" t="s">
        <v>91</v>
      </c>
      <c r="AV261" s="13" t="s">
        <v>91</v>
      </c>
      <c r="AW261" s="13" t="s">
        <v>36</v>
      </c>
      <c r="AX261" s="13" t="s">
        <v>82</v>
      </c>
      <c r="AY261" s="272" t="s">
        <v>250</v>
      </c>
    </row>
    <row r="262" s="13" customFormat="1">
      <c r="A262" s="13"/>
      <c r="B262" s="262"/>
      <c r="C262" s="263"/>
      <c r="D262" s="258" t="s">
        <v>263</v>
      </c>
      <c r="E262" s="264" t="s">
        <v>1</v>
      </c>
      <c r="F262" s="265" t="s">
        <v>3458</v>
      </c>
      <c r="G262" s="263"/>
      <c r="H262" s="266">
        <v>15.829000000000001</v>
      </c>
      <c r="I262" s="267"/>
      <c r="J262" s="263"/>
      <c r="K262" s="263"/>
      <c r="L262" s="268"/>
      <c r="M262" s="269"/>
      <c r="N262" s="270"/>
      <c r="O262" s="270"/>
      <c r="P262" s="270"/>
      <c r="Q262" s="270"/>
      <c r="R262" s="270"/>
      <c r="S262" s="270"/>
      <c r="T262" s="271"/>
      <c r="U262" s="13"/>
      <c r="V262" s="13"/>
      <c r="W262" s="13"/>
      <c r="X262" s="13"/>
      <c r="Y262" s="13"/>
      <c r="Z262" s="13"/>
      <c r="AA262" s="13"/>
      <c r="AB262" s="13"/>
      <c r="AC262" s="13"/>
      <c r="AD262" s="13"/>
      <c r="AE262" s="13"/>
      <c r="AT262" s="272" t="s">
        <v>263</v>
      </c>
      <c r="AU262" s="272" t="s">
        <v>91</v>
      </c>
      <c r="AV262" s="13" t="s">
        <v>91</v>
      </c>
      <c r="AW262" s="13" t="s">
        <v>36</v>
      </c>
      <c r="AX262" s="13" t="s">
        <v>82</v>
      </c>
      <c r="AY262" s="272" t="s">
        <v>250</v>
      </c>
    </row>
    <row r="263" s="13" customFormat="1">
      <c r="A263" s="13"/>
      <c r="B263" s="262"/>
      <c r="C263" s="263"/>
      <c r="D263" s="258" t="s">
        <v>263</v>
      </c>
      <c r="E263" s="264" t="s">
        <v>1</v>
      </c>
      <c r="F263" s="265" t="s">
        <v>3459</v>
      </c>
      <c r="G263" s="263"/>
      <c r="H263" s="266">
        <v>15.829000000000001</v>
      </c>
      <c r="I263" s="267"/>
      <c r="J263" s="263"/>
      <c r="K263" s="263"/>
      <c r="L263" s="268"/>
      <c r="M263" s="269"/>
      <c r="N263" s="270"/>
      <c r="O263" s="270"/>
      <c r="P263" s="270"/>
      <c r="Q263" s="270"/>
      <c r="R263" s="270"/>
      <c r="S263" s="270"/>
      <c r="T263" s="271"/>
      <c r="U263" s="13"/>
      <c r="V263" s="13"/>
      <c r="W263" s="13"/>
      <c r="X263" s="13"/>
      <c r="Y263" s="13"/>
      <c r="Z263" s="13"/>
      <c r="AA263" s="13"/>
      <c r="AB263" s="13"/>
      <c r="AC263" s="13"/>
      <c r="AD263" s="13"/>
      <c r="AE263" s="13"/>
      <c r="AT263" s="272" t="s">
        <v>263</v>
      </c>
      <c r="AU263" s="272" t="s">
        <v>91</v>
      </c>
      <c r="AV263" s="13" t="s">
        <v>91</v>
      </c>
      <c r="AW263" s="13" t="s">
        <v>36</v>
      </c>
      <c r="AX263" s="13" t="s">
        <v>82</v>
      </c>
      <c r="AY263" s="272" t="s">
        <v>250</v>
      </c>
    </row>
    <row r="264" s="13" customFormat="1">
      <c r="A264" s="13"/>
      <c r="B264" s="262"/>
      <c r="C264" s="263"/>
      <c r="D264" s="258" t="s">
        <v>263</v>
      </c>
      <c r="E264" s="264" t="s">
        <v>1</v>
      </c>
      <c r="F264" s="265" t="s">
        <v>3460</v>
      </c>
      <c r="G264" s="263"/>
      <c r="H264" s="266">
        <v>15.832000000000001</v>
      </c>
      <c r="I264" s="267"/>
      <c r="J264" s="263"/>
      <c r="K264" s="263"/>
      <c r="L264" s="268"/>
      <c r="M264" s="269"/>
      <c r="N264" s="270"/>
      <c r="O264" s="270"/>
      <c r="P264" s="270"/>
      <c r="Q264" s="270"/>
      <c r="R264" s="270"/>
      <c r="S264" s="270"/>
      <c r="T264" s="271"/>
      <c r="U264" s="13"/>
      <c r="V264" s="13"/>
      <c r="W264" s="13"/>
      <c r="X264" s="13"/>
      <c r="Y264" s="13"/>
      <c r="Z264" s="13"/>
      <c r="AA264" s="13"/>
      <c r="AB264" s="13"/>
      <c r="AC264" s="13"/>
      <c r="AD264" s="13"/>
      <c r="AE264" s="13"/>
      <c r="AT264" s="272" t="s">
        <v>263</v>
      </c>
      <c r="AU264" s="272" t="s">
        <v>91</v>
      </c>
      <c r="AV264" s="13" t="s">
        <v>91</v>
      </c>
      <c r="AW264" s="13" t="s">
        <v>36</v>
      </c>
      <c r="AX264" s="13" t="s">
        <v>82</v>
      </c>
      <c r="AY264" s="272" t="s">
        <v>250</v>
      </c>
    </row>
    <row r="265" s="13" customFormat="1">
      <c r="A265" s="13"/>
      <c r="B265" s="262"/>
      <c r="C265" s="263"/>
      <c r="D265" s="258" t="s">
        <v>263</v>
      </c>
      <c r="E265" s="264" t="s">
        <v>1</v>
      </c>
      <c r="F265" s="265" t="s">
        <v>3461</v>
      </c>
      <c r="G265" s="263"/>
      <c r="H265" s="266">
        <v>6.375</v>
      </c>
      <c r="I265" s="267"/>
      <c r="J265" s="263"/>
      <c r="K265" s="263"/>
      <c r="L265" s="268"/>
      <c r="M265" s="269"/>
      <c r="N265" s="270"/>
      <c r="O265" s="270"/>
      <c r="P265" s="270"/>
      <c r="Q265" s="270"/>
      <c r="R265" s="270"/>
      <c r="S265" s="270"/>
      <c r="T265" s="271"/>
      <c r="U265" s="13"/>
      <c r="V265" s="13"/>
      <c r="W265" s="13"/>
      <c r="X265" s="13"/>
      <c r="Y265" s="13"/>
      <c r="Z265" s="13"/>
      <c r="AA265" s="13"/>
      <c r="AB265" s="13"/>
      <c r="AC265" s="13"/>
      <c r="AD265" s="13"/>
      <c r="AE265" s="13"/>
      <c r="AT265" s="272" t="s">
        <v>263</v>
      </c>
      <c r="AU265" s="272" t="s">
        <v>91</v>
      </c>
      <c r="AV265" s="13" t="s">
        <v>91</v>
      </c>
      <c r="AW265" s="13" t="s">
        <v>36</v>
      </c>
      <c r="AX265" s="13" t="s">
        <v>82</v>
      </c>
      <c r="AY265" s="272" t="s">
        <v>250</v>
      </c>
    </row>
    <row r="266" s="13" customFormat="1">
      <c r="A266" s="13"/>
      <c r="B266" s="262"/>
      <c r="C266" s="263"/>
      <c r="D266" s="258" t="s">
        <v>263</v>
      </c>
      <c r="E266" s="264" t="s">
        <v>1</v>
      </c>
      <c r="F266" s="265" t="s">
        <v>2194</v>
      </c>
      <c r="G266" s="263"/>
      <c r="H266" s="266">
        <v>-60</v>
      </c>
      <c r="I266" s="267"/>
      <c r="J266" s="263"/>
      <c r="K266" s="263"/>
      <c r="L266" s="268"/>
      <c r="M266" s="269"/>
      <c r="N266" s="270"/>
      <c r="O266" s="270"/>
      <c r="P266" s="270"/>
      <c r="Q266" s="270"/>
      <c r="R266" s="270"/>
      <c r="S266" s="270"/>
      <c r="T266" s="271"/>
      <c r="U266" s="13"/>
      <c r="V266" s="13"/>
      <c r="W266" s="13"/>
      <c r="X266" s="13"/>
      <c r="Y266" s="13"/>
      <c r="Z266" s="13"/>
      <c r="AA266" s="13"/>
      <c r="AB266" s="13"/>
      <c r="AC266" s="13"/>
      <c r="AD266" s="13"/>
      <c r="AE266" s="13"/>
      <c r="AT266" s="272" t="s">
        <v>263</v>
      </c>
      <c r="AU266" s="272" t="s">
        <v>91</v>
      </c>
      <c r="AV266" s="13" t="s">
        <v>91</v>
      </c>
      <c r="AW266" s="13" t="s">
        <v>36</v>
      </c>
      <c r="AX266" s="13" t="s">
        <v>82</v>
      </c>
      <c r="AY266" s="272" t="s">
        <v>250</v>
      </c>
    </row>
    <row r="267" s="14" customFormat="1">
      <c r="A267" s="14"/>
      <c r="B267" s="273"/>
      <c r="C267" s="274"/>
      <c r="D267" s="258" t="s">
        <v>263</v>
      </c>
      <c r="E267" s="275" t="s">
        <v>2033</v>
      </c>
      <c r="F267" s="276" t="s">
        <v>265</v>
      </c>
      <c r="G267" s="274"/>
      <c r="H267" s="277">
        <v>721.77999999999997</v>
      </c>
      <c r="I267" s="278"/>
      <c r="J267" s="274"/>
      <c r="K267" s="274"/>
      <c r="L267" s="279"/>
      <c r="M267" s="280"/>
      <c r="N267" s="281"/>
      <c r="O267" s="281"/>
      <c r="P267" s="281"/>
      <c r="Q267" s="281"/>
      <c r="R267" s="281"/>
      <c r="S267" s="281"/>
      <c r="T267" s="282"/>
      <c r="U267" s="14"/>
      <c r="V267" s="14"/>
      <c r="W267" s="14"/>
      <c r="X267" s="14"/>
      <c r="Y267" s="14"/>
      <c r="Z267" s="14"/>
      <c r="AA267" s="14"/>
      <c r="AB267" s="14"/>
      <c r="AC267" s="14"/>
      <c r="AD267" s="14"/>
      <c r="AE267" s="14"/>
      <c r="AT267" s="283" t="s">
        <v>263</v>
      </c>
      <c r="AU267" s="283" t="s">
        <v>91</v>
      </c>
      <c r="AV267" s="14" t="s">
        <v>256</v>
      </c>
      <c r="AW267" s="14" t="s">
        <v>36</v>
      </c>
      <c r="AX267" s="14" t="s">
        <v>82</v>
      </c>
      <c r="AY267" s="283" t="s">
        <v>250</v>
      </c>
    </row>
    <row r="268" s="13" customFormat="1">
      <c r="A268" s="13"/>
      <c r="B268" s="262"/>
      <c r="C268" s="263"/>
      <c r="D268" s="258" t="s">
        <v>263</v>
      </c>
      <c r="E268" s="264" t="s">
        <v>2036</v>
      </c>
      <c r="F268" s="265" t="s">
        <v>2202</v>
      </c>
      <c r="G268" s="263"/>
      <c r="H268" s="266">
        <v>129.91999999999999</v>
      </c>
      <c r="I268" s="267"/>
      <c r="J268" s="263"/>
      <c r="K268" s="263"/>
      <c r="L268" s="268"/>
      <c r="M268" s="269"/>
      <c r="N268" s="270"/>
      <c r="O268" s="270"/>
      <c r="P268" s="270"/>
      <c r="Q268" s="270"/>
      <c r="R268" s="270"/>
      <c r="S268" s="270"/>
      <c r="T268" s="271"/>
      <c r="U268" s="13"/>
      <c r="V268" s="13"/>
      <c r="W268" s="13"/>
      <c r="X268" s="13"/>
      <c r="Y268" s="13"/>
      <c r="Z268" s="13"/>
      <c r="AA268" s="13"/>
      <c r="AB268" s="13"/>
      <c r="AC268" s="13"/>
      <c r="AD268" s="13"/>
      <c r="AE268" s="13"/>
      <c r="AT268" s="272" t="s">
        <v>263</v>
      </c>
      <c r="AU268" s="272" t="s">
        <v>91</v>
      </c>
      <c r="AV268" s="13" t="s">
        <v>91</v>
      </c>
      <c r="AW268" s="13" t="s">
        <v>36</v>
      </c>
      <c r="AX268" s="13" t="s">
        <v>82</v>
      </c>
      <c r="AY268" s="272" t="s">
        <v>250</v>
      </c>
    </row>
    <row r="269" s="13" customFormat="1">
      <c r="A269" s="13"/>
      <c r="B269" s="262"/>
      <c r="C269" s="263"/>
      <c r="D269" s="258" t="s">
        <v>263</v>
      </c>
      <c r="E269" s="264" t="s">
        <v>2039</v>
      </c>
      <c r="F269" s="265" t="s">
        <v>2203</v>
      </c>
      <c r="G269" s="263"/>
      <c r="H269" s="266">
        <v>86.614000000000004</v>
      </c>
      <c r="I269" s="267"/>
      <c r="J269" s="263"/>
      <c r="K269" s="263"/>
      <c r="L269" s="268"/>
      <c r="M269" s="269"/>
      <c r="N269" s="270"/>
      <c r="O269" s="270"/>
      <c r="P269" s="270"/>
      <c r="Q269" s="270"/>
      <c r="R269" s="270"/>
      <c r="S269" s="270"/>
      <c r="T269" s="271"/>
      <c r="U269" s="13"/>
      <c r="V269" s="13"/>
      <c r="W269" s="13"/>
      <c r="X269" s="13"/>
      <c r="Y269" s="13"/>
      <c r="Z269" s="13"/>
      <c r="AA269" s="13"/>
      <c r="AB269" s="13"/>
      <c r="AC269" s="13"/>
      <c r="AD269" s="13"/>
      <c r="AE269" s="13"/>
      <c r="AT269" s="272" t="s">
        <v>263</v>
      </c>
      <c r="AU269" s="272" t="s">
        <v>91</v>
      </c>
      <c r="AV269" s="13" t="s">
        <v>91</v>
      </c>
      <c r="AW269" s="13" t="s">
        <v>36</v>
      </c>
      <c r="AX269" s="13" t="s">
        <v>82</v>
      </c>
      <c r="AY269" s="272" t="s">
        <v>250</v>
      </c>
    </row>
    <row r="270" s="13" customFormat="1">
      <c r="A270" s="13"/>
      <c r="B270" s="262"/>
      <c r="C270" s="263"/>
      <c r="D270" s="258" t="s">
        <v>263</v>
      </c>
      <c r="E270" s="264" t="s">
        <v>2042</v>
      </c>
      <c r="F270" s="265" t="s">
        <v>2204</v>
      </c>
      <c r="G270" s="263"/>
      <c r="H270" s="266">
        <v>303.14800000000002</v>
      </c>
      <c r="I270" s="267"/>
      <c r="J270" s="263"/>
      <c r="K270" s="263"/>
      <c r="L270" s="268"/>
      <c r="M270" s="269"/>
      <c r="N270" s="270"/>
      <c r="O270" s="270"/>
      <c r="P270" s="270"/>
      <c r="Q270" s="270"/>
      <c r="R270" s="270"/>
      <c r="S270" s="270"/>
      <c r="T270" s="271"/>
      <c r="U270" s="13"/>
      <c r="V270" s="13"/>
      <c r="W270" s="13"/>
      <c r="X270" s="13"/>
      <c r="Y270" s="13"/>
      <c r="Z270" s="13"/>
      <c r="AA270" s="13"/>
      <c r="AB270" s="13"/>
      <c r="AC270" s="13"/>
      <c r="AD270" s="13"/>
      <c r="AE270" s="13"/>
      <c r="AT270" s="272" t="s">
        <v>263</v>
      </c>
      <c r="AU270" s="272" t="s">
        <v>91</v>
      </c>
      <c r="AV270" s="13" t="s">
        <v>91</v>
      </c>
      <c r="AW270" s="13" t="s">
        <v>36</v>
      </c>
      <c r="AX270" s="13" t="s">
        <v>82</v>
      </c>
      <c r="AY270" s="272" t="s">
        <v>250</v>
      </c>
    </row>
    <row r="271" s="13" customFormat="1">
      <c r="A271" s="13"/>
      <c r="B271" s="262"/>
      <c r="C271" s="263"/>
      <c r="D271" s="258" t="s">
        <v>263</v>
      </c>
      <c r="E271" s="264" t="s">
        <v>2045</v>
      </c>
      <c r="F271" s="265" t="s">
        <v>2205</v>
      </c>
      <c r="G271" s="263"/>
      <c r="H271" s="266">
        <v>202.09800000000001</v>
      </c>
      <c r="I271" s="267"/>
      <c r="J271" s="263"/>
      <c r="K271" s="263"/>
      <c r="L271" s="268"/>
      <c r="M271" s="269"/>
      <c r="N271" s="270"/>
      <c r="O271" s="270"/>
      <c r="P271" s="270"/>
      <c r="Q271" s="270"/>
      <c r="R271" s="270"/>
      <c r="S271" s="270"/>
      <c r="T271" s="271"/>
      <c r="U271" s="13"/>
      <c r="V271" s="13"/>
      <c r="W271" s="13"/>
      <c r="X271" s="13"/>
      <c r="Y271" s="13"/>
      <c r="Z271" s="13"/>
      <c r="AA271" s="13"/>
      <c r="AB271" s="13"/>
      <c r="AC271" s="13"/>
      <c r="AD271" s="13"/>
      <c r="AE271" s="13"/>
      <c r="AT271" s="272" t="s">
        <v>263</v>
      </c>
      <c r="AU271" s="272" t="s">
        <v>91</v>
      </c>
      <c r="AV271" s="13" t="s">
        <v>91</v>
      </c>
      <c r="AW271" s="13" t="s">
        <v>36</v>
      </c>
      <c r="AX271" s="13" t="s">
        <v>82</v>
      </c>
      <c r="AY271" s="272" t="s">
        <v>250</v>
      </c>
    </row>
    <row r="272" s="14" customFormat="1">
      <c r="A272" s="14"/>
      <c r="B272" s="273"/>
      <c r="C272" s="274"/>
      <c r="D272" s="258" t="s">
        <v>263</v>
      </c>
      <c r="E272" s="275" t="s">
        <v>1</v>
      </c>
      <c r="F272" s="276" t="s">
        <v>265</v>
      </c>
      <c r="G272" s="274"/>
      <c r="H272" s="277">
        <v>721.77999999999997</v>
      </c>
      <c r="I272" s="278"/>
      <c r="J272" s="274"/>
      <c r="K272" s="274"/>
      <c r="L272" s="279"/>
      <c r="M272" s="280"/>
      <c r="N272" s="281"/>
      <c r="O272" s="281"/>
      <c r="P272" s="281"/>
      <c r="Q272" s="281"/>
      <c r="R272" s="281"/>
      <c r="S272" s="281"/>
      <c r="T272" s="282"/>
      <c r="U272" s="14"/>
      <c r="V272" s="14"/>
      <c r="W272" s="14"/>
      <c r="X272" s="14"/>
      <c r="Y272" s="14"/>
      <c r="Z272" s="14"/>
      <c r="AA272" s="14"/>
      <c r="AB272" s="14"/>
      <c r="AC272" s="14"/>
      <c r="AD272" s="14"/>
      <c r="AE272" s="14"/>
      <c r="AT272" s="283" t="s">
        <v>263</v>
      </c>
      <c r="AU272" s="283" t="s">
        <v>91</v>
      </c>
      <c r="AV272" s="14" t="s">
        <v>256</v>
      </c>
      <c r="AW272" s="14" t="s">
        <v>36</v>
      </c>
      <c r="AX272" s="14" t="s">
        <v>82</v>
      </c>
      <c r="AY272" s="283" t="s">
        <v>250</v>
      </c>
    </row>
    <row r="273" s="13" customFormat="1">
      <c r="A273" s="13"/>
      <c r="B273" s="262"/>
      <c r="C273" s="263"/>
      <c r="D273" s="258" t="s">
        <v>263</v>
      </c>
      <c r="E273" s="264" t="s">
        <v>1</v>
      </c>
      <c r="F273" s="265" t="s">
        <v>2787</v>
      </c>
      <c r="G273" s="263"/>
      <c r="H273" s="266">
        <v>268.339</v>
      </c>
      <c r="I273" s="267"/>
      <c r="J273" s="263"/>
      <c r="K273" s="263"/>
      <c r="L273" s="268"/>
      <c r="M273" s="269"/>
      <c r="N273" s="270"/>
      <c r="O273" s="270"/>
      <c r="P273" s="270"/>
      <c r="Q273" s="270"/>
      <c r="R273" s="270"/>
      <c r="S273" s="270"/>
      <c r="T273" s="271"/>
      <c r="U273" s="13"/>
      <c r="V273" s="13"/>
      <c r="W273" s="13"/>
      <c r="X273" s="13"/>
      <c r="Y273" s="13"/>
      <c r="Z273" s="13"/>
      <c r="AA273" s="13"/>
      <c r="AB273" s="13"/>
      <c r="AC273" s="13"/>
      <c r="AD273" s="13"/>
      <c r="AE273" s="13"/>
      <c r="AT273" s="272" t="s">
        <v>263</v>
      </c>
      <c r="AU273" s="272" t="s">
        <v>91</v>
      </c>
      <c r="AV273" s="13" t="s">
        <v>91</v>
      </c>
      <c r="AW273" s="13" t="s">
        <v>36</v>
      </c>
      <c r="AX273" s="13" t="s">
        <v>82</v>
      </c>
      <c r="AY273" s="272" t="s">
        <v>250</v>
      </c>
    </row>
    <row r="274" s="14" customFormat="1">
      <c r="A274" s="14"/>
      <c r="B274" s="273"/>
      <c r="C274" s="274"/>
      <c r="D274" s="258" t="s">
        <v>263</v>
      </c>
      <c r="E274" s="275" t="s">
        <v>1</v>
      </c>
      <c r="F274" s="276" t="s">
        <v>265</v>
      </c>
      <c r="G274" s="274"/>
      <c r="H274" s="277">
        <v>268.339</v>
      </c>
      <c r="I274" s="278"/>
      <c r="J274" s="274"/>
      <c r="K274" s="274"/>
      <c r="L274" s="279"/>
      <c r="M274" s="280"/>
      <c r="N274" s="281"/>
      <c r="O274" s="281"/>
      <c r="P274" s="281"/>
      <c r="Q274" s="281"/>
      <c r="R274" s="281"/>
      <c r="S274" s="281"/>
      <c r="T274" s="282"/>
      <c r="U274" s="14"/>
      <c r="V274" s="14"/>
      <c r="W274" s="14"/>
      <c r="X274" s="14"/>
      <c r="Y274" s="14"/>
      <c r="Z274" s="14"/>
      <c r="AA274" s="14"/>
      <c r="AB274" s="14"/>
      <c r="AC274" s="14"/>
      <c r="AD274" s="14"/>
      <c r="AE274" s="14"/>
      <c r="AT274" s="283" t="s">
        <v>263</v>
      </c>
      <c r="AU274" s="283" t="s">
        <v>91</v>
      </c>
      <c r="AV274" s="14" t="s">
        <v>256</v>
      </c>
      <c r="AW274" s="14" t="s">
        <v>36</v>
      </c>
      <c r="AX274" s="14" t="s">
        <v>14</v>
      </c>
      <c r="AY274" s="283" t="s">
        <v>250</v>
      </c>
    </row>
    <row r="275" s="2" customFormat="1" ht="44.25" customHeight="1">
      <c r="A275" s="38"/>
      <c r="B275" s="39"/>
      <c r="C275" s="245" t="s">
        <v>8</v>
      </c>
      <c r="D275" s="245" t="s">
        <v>252</v>
      </c>
      <c r="E275" s="246" t="s">
        <v>2223</v>
      </c>
      <c r="F275" s="247" t="s">
        <v>2224</v>
      </c>
      <c r="G275" s="248" t="s">
        <v>208</v>
      </c>
      <c r="H275" s="249">
        <v>60</v>
      </c>
      <c r="I275" s="250"/>
      <c r="J275" s="251">
        <f>ROUND(I275*H275,2)</f>
        <v>0</v>
      </c>
      <c r="K275" s="247" t="s">
        <v>255</v>
      </c>
      <c r="L275" s="44"/>
      <c r="M275" s="252" t="s">
        <v>1</v>
      </c>
      <c r="N275" s="253" t="s">
        <v>47</v>
      </c>
      <c r="O275" s="91"/>
      <c r="P275" s="254">
        <f>O275*H275</f>
        <v>0</v>
      </c>
      <c r="Q275" s="254">
        <v>0</v>
      </c>
      <c r="R275" s="254">
        <f>Q275*H275</f>
        <v>0</v>
      </c>
      <c r="S275" s="254">
        <v>0</v>
      </c>
      <c r="T275" s="255">
        <f>S275*H275</f>
        <v>0</v>
      </c>
      <c r="U275" s="38"/>
      <c r="V275" s="38"/>
      <c r="W275" s="38"/>
      <c r="X275" s="38"/>
      <c r="Y275" s="38"/>
      <c r="Z275" s="38"/>
      <c r="AA275" s="38"/>
      <c r="AB275" s="38"/>
      <c r="AC275" s="38"/>
      <c r="AD275" s="38"/>
      <c r="AE275" s="38"/>
      <c r="AR275" s="256" t="s">
        <v>256</v>
      </c>
      <c r="AT275" s="256" t="s">
        <v>252</v>
      </c>
      <c r="AU275" s="256" t="s">
        <v>91</v>
      </c>
      <c r="AY275" s="17" t="s">
        <v>250</v>
      </c>
      <c r="BE275" s="257">
        <f>IF(N275="základní",J275,0)</f>
        <v>0</v>
      </c>
      <c r="BF275" s="257">
        <f>IF(N275="snížená",J275,0)</f>
        <v>0</v>
      </c>
      <c r="BG275" s="257">
        <f>IF(N275="zákl. přenesená",J275,0)</f>
        <v>0</v>
      </c>
      <c r="BH275" s="257">
        <f>IF(N275="sníž. přenesená",J275,0)</f>
        <v>0</v>
      </c>
      <c r="BI275" s="257">
        <f>IF(N275="nulová",J275,0)</f>
        <v>0</v>
      </c>
      <c r="BJ275" s="17" t="s">
        <v>14</v>
      </c>
      <c r="BK275" s="257">
        <f>ROUND(I275*H275,2)</f>
        <v>0</v>
      </c>
      <c r="BL275" s="17" t="s">
        <v>256</v>
      </c>
      <c r="BM275" s="256" t="s">
        <v>3462</v>
      </c>
    </row>
    <row r="276" s="2" customFormat="1">
      <c r="A276" s="38"/>
      <c r="B276" s="39"/>
      <c r="C276" s="40"/>
      <c r="D276" s="258" t="s">
        <v>261</v>
      </c>
      <c r="E276" s="40"/>
      <c r="F276" s="259" t="s">
        <v>2226</v>
      </c>
      <c r="G276" s="40"/>
      <c r="H276" s="40"/>
      <c r="I276" s="156"/>
      <c r="J276" s="40"/>
      <c r="K276" s="40"/>
      <c r="L276" s="44"/>
      <c r="M276" s="260"/>
      <c r="N276" s="261"/>
      <c r="O276" s="91"/>
      <c r="P276" s="91"/>
      <c r="Q276" s="91"/>
      <c r="R276" s="91"/>
      <c r="S276" s="91"/>
      <c r="T276" s="92"/>
      <c r="U276" s="38"/>
      <c r="V276" s="38"/>
      <c r="W276" s="38"/>
      <c r="X276" s="38"/>
      <c r="Y276" s="38"/>
      <c r="Z276" s="38"/>
      <c r="AA276" s="38"/>
      <c r="AB276" s="38"/>
      <c r="AC276" s="38"/>
      <c r="AD276" s="38"/>
      <c r="AE276" s="38"/>
      <c r="AT276" s="17" t="s">
        <v>261</v>
      </c>
      <c r="AU276" s="17" t="s">
        <v>91</v>
      </c>
    </row>
    <row r="277" s="13" customFormat="1">
      <c r="A277" s="13"/>
      <c r="B277" s="262"/>
      <c r="C277" s="263"/>
      <c r="D277" s="258" t="s">
        <v>263</v>
      </c>
      <c r="E277" s="264" t="s">
        <v>1</v>
      </c>
      <c r="F277" s="265" t="s">
        <v>3463</v>
      </c>
      <c r="G277" s="263"/>
      <c r="H277" s="266">
        <v>51</v>
      </c>
      <c r="I277" s="267"/>
      <c r="J277" s="263"/>
      <c r="K277" s="263"/>
      <c r="L277" s="268"/>
      <c r="M277" s="269"/>
      <c r="N277" s="270"/>
      <c r="O277" s="270"/>
      <c r="P277" s="270"/>
      <c r="Q277" s="270"/>
      <c r="R277" s="270"/>
      <c r="S277" s="270"/>
      <c r="T277" s="271"/>
      <c r="U277" s="13"/>
      <c r="V277" s="13"/>
      <c r="W277" s="13"/>
      <c r="X277" s="13"/>
      <c r="Y277" s="13"/>
      <c r="Z277" s="13"/>
      <c r="AA277" s="13"/>
      <c r="AB277" s="13"/>
      <c r="AC277" s="13"/>
      <c r="AD277" s="13"/>
      <c r="AE277" s="13"/>
      <c r="AT277" s="272" t="s">
        <v>263</v>
      </c>
      <c r="AU277" s="272" t="s">
        <v>91</v>
      </c>
      <c r="AV277" s="13" t="s">
        <v>91</v>
      </c>
      <c r="AW277" s="13" t="s">
        <v>36</v>
      </c>
      <c r="AX277" s="13" t="s">
        <v>82</v>
      </c>
      <c r="AY277" s="272" t="s">
        <v>250</v>
      </c>
    </row>
    <row r="278" s="13" customFormat="1">
      <c r="A278" s="13"/>
      <c r="B278" s="262"/>
      <c r="C278" s="263"/>
      <c r="D278" s="258" t="s">
        <v>263</v>
      </c>
      <c r="E278" s="264" t="s">
        <v>1</v>
      </c>
      <c r="F278" s="265" t="s">
        <v>3464</v>
      </c>
      <c r="G278" s="263"/>
      <c r="H278" s="266">
        <v>9</v>
      </c>
      <c r="I278" s="267"/>
      <c r="J278" s="263"/>
      <c r="K278" s="263"/>
      <c r="L278" s="268"/>
      <c r="M278" s="269"/>
      <c r="N278" s="270"/>
      <c r="O278" s="270"/>
      <c r="P278" s="270"/>
      <c r="Q278" s="270"/>
      <c r="R278" s="270"/>
      <c r="S278" s="270"/>
      <c r="T278" s="271"/>
      <c r="U278" s="13"/>
      <c r="V278" s="13"/>
      <c r="W278" s="13"/>
      <c r="X278" s="13"/>
      <c r="Y278" s="13"/>
      <c r="Z278" s="13"/>
      <c r="AA278" s="13"/>
      <c r="AB278" s="13"/>
      <c r="AC278" s="13"/>
      <c r="AD278" s="13"/>
      <c r="AE278" s="13"/>
      <c r="AT278" s="272" t="s">
        <v>263</v>
      </c>
      <c r="AU278" s="272" t="s">
        <v>91</v>
      </c>
      <c r="AV278" s="13" t="s">
        <v>91</v>
      </c>
      <c r="AW278" s="13" t="s">
        <v>36</v>
      </c>
      <c r="AX278" s="13" t="s">
        <v>82</v>
      </c>
      <c r="AY278" s="272" t="s">
        <v>250</v>
      </c>
    </row>
    <row r="279" s="14" customFormat="1">
      <c r="A279" s="14"/>
      <c r="B279" s="273"/>
      <c r="C279" s="274"/>
      <c r="D279" s="258" t="s">
        <v>263</v>
      </c>
      <c r="E279" s="275" t="s">
        <v>2028</v>
      </c>
      <c r="F279" s="276" t="s">
        <v>265</v>
      </c>
      <c r="G279" s="274"/>
      <c r="H279" s="277">
        <v>60</v>
      </c>
      <c r="I279" s="278"/>
      <c r="J279" s="274"/>
      <c r="K279" s="274"/>
      <c r="L279" s="279"/>
      <c r="M279" s="280"/>
      <c r="N279" s="281"/>
      <c r="O279" s="281"/>
      <c r="P279" s="281"/>
      <c r="Q279" s="281"/>
      <c r="R279" s="281"/>
      <c r="S279" s="281"/>
      <c r="T279" s="282"/>
      <c r="U279" s="14"/>
      <c r="V279" s="14"/>
      <c r="W279" s="14"/>
      <c r="X279" s="14"/>
      <c r="Y279" s="14"/>
      <c r="Z279" s="14"/>
      <c r="AA279" s="14"/>
      <c r="AB279" s="14"/>
      <c r="AC279" s="14"/>
      <c r="AD279" s="14"/>
      <c r="AE279" s="14"/>
      <c r="AT279" s="283" t="s">
        <v>263</v>
      </c>
      <c r="AU279" s="283" t="s">
        <v>91</v>
      </c>
      <c r="AV279" s="14" t="s">
        <v>256</v>
      </c>
      <c r="AW279" s="14" t="s">
        <v>36</v>
      </c>
      <c r="AX279" s="14" t="s">
        <v>14</v>
      </c>
      <c r="AY279" s="283" t="s">
        <v>250</v>
      </c>
    </row>
    <row r="280" s="2" customFormat="1" ht="33" customHeight="1">
      <c r="A280" s="38"/>
      <c r="B280" s="39"/>
      <c r="C280" s="245" t="s">
        <v>317</v>
      </c>
      <c r="D280" s="245" t="s">
        <v>252</v>
      </c>
      <c r="E280" s="246" t="s">
        <v>2228</v>
      </c>
      <c r="F280" s="247" t="s">
        <v>2229</v>
      </c>
      <c r="G280" s="248" t="s">
        <v>168</v>
      </c>
      <c r="H280" s="249">
        <v>189.59999999999999</v>
      </c>
      <c r="I280" s="250"/>
      <c r="J280" s="251">
        <f>ROUND(I280*H280,2)</f>
        <v>0</v>
      </c>
      <c r="K280" s="247" t="s">
        <v>255</v>
      </c>
      <c r="L280" s="44"/>
      <c r="M280" s="252" t="s">
        <v>1</v>
      </c>
      <c r="N280" s="253" t="s">
        <v>47</v>
      </c>
      <c r="O280" s="91"/>
      <c r="P280" s="254">
        <f>O280*H280</f>
        <v>0</v>
      </c>
      <c r="Q280" s="254">
        <v>0.00059000000000000003</v>
      </c>
      <c r="R280" s="254">
        <f>Q280*H280</f>
        <v>0.11186400000000001</v>
      </c>
      <c r="S280" s="254">
        <v>0</v>
      </c>
      <c r="T280" s="255">
        <f>S280*H280</f>
        <v>0</v>
      </c>
      <c r="U280" s="38"/>
      <c r="V280" s="38"/>
      <c r="W280" s="38"/>
      <c r="X280" s="38"/>
      <c r="Y280" s="38"/>
      <c r="Z280" s="38"/>
      <c r="AA280" s="38"/>
      <c r="AB280" s="38"/>
      <c r="AC280" s="38"/>
      <c r="AD280" s="38"/>
      <c r="AE280" s="38"/>
      <c r="AR280" s="256" t="s">
        <v>256</v>
      </c>
      <c r="AT280" s="256" t="s">
        <v>252</v>
      </c>
      <c r="AU280" s="256" t="s">
        <v>91</v>
      </c>
      <c r="AY280" s="17" t="s">
        <v>250</v>
      </c>
      <c r="BE280" s="257">
        <f>IF(N280="základní",J280,0)</f>
        <v>0</v>
      </c>
      <c r="BF280" s="257">
        <f>IF(N280="snížená",J280,0)</f>
        <v>0</v>
      </c>
      <c r="BG280" s="257">
        <f>IF(N280="zákl. přenesená",J280,0)</f>
        <v>0</v>
      </c>
      <c r="BH280" s="257">
        <f>IF(N280="sníž. přenesená",J280,0)</f>
        <v>0</v>
      </c>
      <c r="BI280" s="257">
        <f>IF(N280="nulová",J280,0)</f>
        <v>0</v>
      </c>
      <c r="BJ280" s="17" t="s">
        <v>14</v>
      </c>
      <c r="BK280" s="257">
        <f>ROUND(I280*H280,2)</f>
        <v>0</v>
      </c>
      <c r="BL280" s="17" t="s">
        <v>256</v>
      </c>
      <c r="BM280" s="256" t="s">
        <v>3465</v>
      </c>
    </row>
    <row r="281" s="2" customFormat="1">
      <c r="A281" s="38"/>
      <c r="B281" s="39"/>
      <c r="C281" s="40"/>
      <c r="D281" s="258" t="s">
        <v>261</v>
      </c>
      <c r="E281" s="40"/>
      <c r="F281" s="259" t="s">
        <v>2231</v>
      </c>
      <c r="G281" s="40"/>
      <c r="H281" s="40"/>
      <c r="I281" s="156"/>
      <c r="J281" s="40"/>
      <c r="K281" s="40"/>
      <c r="L281" s="44"/>
      <c r="M281" s="260"/>
      <c r="N281" s="261"/>
      <c r="O281" s="91"/>
      <c r="P281" s="91"/>
      <c r="Q281" s="91"/>
      <c r="R281" s="91"/>
      <c r="S281" s="91"/>
      <c r="T281" s="92"/>
      <c r="U281" s="38"/>
      <c r="V281" s="38"/>
      <c r="W281" s="38"/>
      <c r="X281" s="38"/>
      <c r="Y281" s="38"/>
      <c r="Z281" s="38"/>
      <c r="AA281" s="38"/>
      <c r="AB281" s="38"/>
      <c r="AC281" s="38"/>
      <c r="AD281" s="38"/>
      <c r="AE281" s="38"/>
      <c r="AT281" s="17" t="s">
        <v>261</v>
      </c>
      <c r="AU281" s="17" t="s">
        <v>91</v>
      </c>
    </row>
    <row r="282" s="15" customFormat="1">
      <c r="A282" s="15"/>
      <c r="B282" s="284"/>
      <c r="C282" s="285"/>
      <c r="D282" s="258" t="s">
        <v>263</v>
      </c>
      <c r="E282" s="286" t="s">
        <v>1</v>
      </c>
      <c r="F282" s="287" t="s">
        <v>3398</v>
      </c>
      <c r="G282" s="285"/>
      <c r="H282" s="286" t="s">
        <v>1</v>
      </c>
      <c r="I282" s="288"/>
      <c r="J282" s="285"/>
      <c r="K282" s="285"/>
      <c r="L282" s="289"/>
      <c r="M282" s="290"/>
      <c r="N282" s="291"/>
      <c r="O282" s="291"/>
      <c r="P282" s="291"/>
      <c r="Q282" s="291"/>
      <c r="R282" s="291"/>
      <c r="S282" s="291"/>
      <c r="T282" s="292"/>
      <c r="U282" s="15"/>
      <c r="V282" s="15"/>
      <c r="W282" s="15"/>
      <c r="X282" s="15"/>
      <c r="Y282" s="15"/>
      <c r="Z282" s="15"/>
      <c r="AA282" s="15"/>
      <c r="AB282" s="15"/>
      <c r="AC282" s="15"/>
      <c r="AD282" s="15"/>
      <c r="AE282" s="15"/>
      <c r="AT282" s="293" t="s">
        <v>263</v>
      </c>
      <c r="AU282" s="293" t="s">
        <v>91</v>
      </c>
      <c r="AV282" s="15" t="s">
        <v>14</v>
      </c>
      <c r="AW282" s="15" t="s">
        <v>36</v>
      </c>
      <c r="AX282" s="15" t="s">
        <v>82</v>
      </c>
      <c r="AY282" s="293" t="s">
        <v>250</v>
      </c>
    </row>
    <row r="283" s="13" customFormat="1">
      <c r="A283" s="13"/>
      <c r="B283" s="262"/>
      <c r="C283" s="263"/>
      <c r="D283" s="258" t="s">
        <v>263</v>
      </c>
      <c r="E283" s="264" t="s">
        <v>1</v>
      </c>
      <c r="F283" s="265" t="s">
        <v>3466</v>
      </c>
      <c r="G283" s="263"/>
      <c r="H283" s="266">
        <v>15.6</v>
      </c>
      <c r="I283" s="267"/>
      <c r="J283" s="263"/>
      <c r="K283" s="263"/>
      <c r="L283" s="268"/>
      <c r="M283" s="269"/>
      <c r="N283" s="270"/>
      <c r="O283" s="270"/>
      <c r="P283" s="270"/>
      <c r="Q283" s="270"/>
      <c r="R283" s="270"/>
      <c r="S283" s="270"/>
      <c r="T283" s="271"/>
      <c r="U283" s="13"/>
      <c r="V283" s="13"/>
      <c r="W283" s="13"/>
      <c r="X283" s="13"/>
      <c r="Y283" s="13"/>
      <c r="Z283" s="13"/>
      <c r="AA283" s="13"/>
      <c r="AB283" s="13"/>
      <c r="AC283" s="13"/>
      <c r="AD283" s="13"/>
      <c r="AE283" s="13"/>
      <c r="AT283" s="272" t="s">
        <v>263</v>
      </c>
      <c r="AU283" s="272" t="s">
        <v>91</v>
      </c>
      <c r="AV283" s="13" t="s">
        <v>91</v>
      </c>
      <c r="AW283" s="13" t="s">
        <v>36</v>
      </c>
      <c r="AX283" s="13" t="s">
        <v>82</v>
      </c>
      <c r="AY283" s="272" t="s">
        <v>250</v>
      </c>
    </row>
    <row r="284" s="13" customFormat="1">
      <c r="A284" s="13"/>
      <c r="B284" s="262"/>
      <c r="C284" s="263"/>
      <c r="D284" s="258" t="s">
        <v>263</v>
      </c>
      <c r="E284" s="264" t="s">
        <v>1</v>
      </c>
      <c r="F284" s="265" t="s">
        <v>3467</v>
      </c>
      <c r="G284" s="263"/>
      <c r="H284" s="266">
        <v>21.600000000000001</v>
      </c>
      <c r="I284" s="267"/>
      <c r="J284" s="263"/>
      <c r="K284" s="263"/>
      <c r="L284" s="268"/>
      <c r="M284" s="269"/>
      <c r="N284" s="270"/>
      <c r="O284" s="270"/>
      <c r="P284" s="270"/>
      <c r="Q284" s="270"/>
      <c r="R284" s="270"/>
      <c r="S284" s="270"/>
      <c r="T284" s="271"/>
      <c r="U284" s="13"/>
      <c r="V284" s="13"/>
      <c r="W284" s="13"/>
      <c r="X284" s="13"/>
      <c r="Y284" s="13"/>
      <c r="Z284" s="13"/>
      <c r="AA284" s="13"/>
      <c r="AB284" s="13"/>
      <c r="AC284" s="13"/>
      <c r="AD284" s="13"/>
      <c r="AE284" s="13"/>
      <c r="AT284" s="272" t="s">
        <v>263</v>
      </c>
      <c r="AU284" s="272" t="s">
        <v>91</v>
      </c>
      <c r="AV284" s="13" t="s">
        <v>91</v>
      </c>
      <c r="AW284" s="13" t="s">
        <v>36</v>
      </c>
      <c r="AX284" s="13" t="s">
        <v>82</v>
      </c>
      <c r="AY284" s="272" t="s">
        <v>250</v>
      </c>
    </row>
    <row r="285" s="13" customFormat="1">
      <c r="A285" s="13"/>
      <c r="B285" s="262"/>
      <c r="C285" s="263"/>
      <c r="D285" s="258" t="s">
        <v>263</v>
      </c>
      <c r="E285" s="264" t="s">
        <v>1</v>
      </c>
      <c r="F285" s="265" t="s">
        <v>3468</v>
      </c>
      <c r="G285" s="263"/>
      <c r="H285" s="266">
        <v>24</v>
      </c>
      <c r="I285" s="267"/>
      <c r="J285" s="263"/>
      <c r="K285" s="263"/>
      <c r="L285" s="268"/>
      <c r="M285" s="269"/>
      <c r="N285" s="270"/>
      <c r="O285" s="270"/>
      <c r="P285" s="270"/>
      <c r="Q285" s="270"/>
      <c r="R285" s="270"/>
      <c r="S285" s="270"/>
      <c r="T285" s="271"/>
      <c r="U285" s="13"/>
      <c r="V285" s="13"/>
      <c r="W285" s="13"/>
      <c r="X285" s="13"/>
      <c r="Y285" s="13"/>
      <c r="Z285" s="13"/>
      <c r="AA285" s="13"/>
      <c r="AB285" s="13"/>
      <c r="AC285" s="13"/>
      <c r="AD285" s="13"/>
      <c r="AE285" s="13"/>
      <c r="AT285" s="272" t="s">
        <v>263</v>
      </c>
      <c r="AU285" s="272" t="s">
        <v>91</v>
      </c>
      <c r="AV285" s="13" t="s">
        <v>91</v>
      </c>
      <c r="AW285" s="13" t="s">
        <v>36</v>
      </c>
      <c r="AX285" s="13" t="s">
        <v>82</v>
      </c>
      <c r="AY285" s="272" t="s">
        <v>250</v>
      </c>
    </row>
    <row r="286" s="13" customFormat="1">
      <c r="A286" s="13"/>
      <c r="B286" s="262"/>
      <c r="C286" s="263"/>
      <c r="D286" s="258" t="s">
        <v>263</v>
      </c>
      <c r="E286" s="264" t="s">
        <v>1</v>
      </c>
      <c r="F286" s="265" t="s">
        <v>3469</v>
      </c>
      <c r="G286" s="263"/>
      <c r="H286" s="266">
        <v>14.4</v>
      </c>
      <c r="I286" s="267"/>
      <c r="J286" s="263"/>
      <c r="K286" s="263"/>
      <c r="L286" s="268"/>
      <c r="M286" s="269"/>
      <c r="N286" s="270"/>
      <c r="O286" s="270"/>
      <c r="P286" s="270"/>
      <c r="Q286" s="270"/>
      <c r="R286" s="270"/>
      <c r="S286" s="270"/>
      <c r="T286" s="271"/>
      <c r="U286" s="13"/>
      <c r="V286" s="13"/>
      <c r="W286" s="13"/>
      <c r="X286" s="13"/>
      <c r="Y286" s="13"/>
      <c r="Z286" s="13"/>
      <c r="AA286" s="13"/>
      <c r="AB286" s="13"/>
      <c r="AC286" s="13"/>
      <c r="AD286" s="13"/>
      <c r="AE286" s="13"/>
      <c r="AT286" s="272" t="s">
        <v>263</v>
      </c>
      <c r="AU286" s="272" t="s">
        <v>91</v>
      </c>
      <c r="AV286" s="13" t="s">
        <v>91</v>
      </c>
      <c r="AW286" s="13" t="s">
        <v>36</v>
      </c>
      <c r="AX286" s="13" t="s">
        <v>82</v>
      </c>
      <c r="AY286" s="272" t="s">
        <v>250</v>
      </c>
    </row>
    <row r="287" s="13" customFormat="1">
      <c r="A287" s="13"/>
      <c r="B287" s="262"/>
      <c r="C287" s="263"/>
      <c r="D287" s="258" t="s">
        <v>263</v>
      </c>
      <c r="E287" s="264" t="s">
        <v>1</v>
      </c>
      <c r="F287" s="265" t="s">
        <v>3470</v>
      </c>
      <c r="G287" s="263"/>
      <c r="H287" s="266">
        <v>14.4</v>
      </c>
      <c r="I287" s="267"/>
      <c r="J287" s="263"/>
      <c r="K287" s="263"/>
      <c r="L287" s="268"/>
      <c r="M287" s="269"/>
      <c r="N287" s="270"/>
      <c r="O287" s="270"/>
      <c r="P287" s="270"/>
      <c r="Q287" s="270"/>
      <c r="R287" s="270"/>
      <c r="S287" s="270"/>
      <c r="T287" s="271"/>
      <c r="U287" s="13"/>
      <c r="V287" s="13"/>
      <c r="W287" s="13"/>
      <c r="X287" s="13"/>
      <c r="Y287" s="13"/>
      <c r="Z287" s="13"/>
      <c r="AA287" s="13"/>
      <c r="AB287" s="13"/>
      <c r="AC287" s="13"/>
      <c r="AD287" s="13"/>
      <c r="AE287" s="13"/>
      <c r="AT287" s="272" t="s">
        <v>263</v>
      </c>
      <c r="AU287" s="272" t="s">
        <v>91</v>
      </c>
      <c r="AV287" s="13" t="s">
        <v>91</v>
      </c>
      <c r="AW287" s="13" t="s">
        <v>36</v>
      </c>
      <c r="AX287" s="13" t="s">
        <v>82</v>
      </c>
      <c r="AY287" s="272" t="s">
        <v>250</v>
      </c>
    </row>
    <row r="288" s="13" customFormat="1">
      <c r="A288" s="13"/>
      <c r="B288" s="262"/>
      <c r="C288" s="263"/>
      <c r="D288" s="258" t="s">
        <v>263</v>
      </c>
      <c r="E288" s="264" t="s">
        <v>1</v>
      </c>
      <c r="F288" s="265" t="s">
        <v>3471</v>
      </c>
      <c r="G288" s="263"/>
      <c r="H288" s="266">
        <v>14.4</v>
      </c>
      <c r="I288" s="267"/>
      <c r="J288" s="263"/>
      <c r="K288" s="263"/>
      <c r="L288" s="268"/>
      <c r="M288" s="269"/>
      <c r="N288" s="270"/>
      <c r="O288" s="270"/>
      <c r="P288" s="270"/>
      <c r="Q288" s="270"/>
      <c r="R288" s="270"/>
      <c r="S288" s="270"/>
      <c r="T288" s="271"/>
      <c r="U288" s="13"/>
      <c r="V288" s="13"/>
      <c r="W288" s="13"/>
      <c r="X288" s="13"/>
      <c r="Y288" s="13"/>
      <c r="Z288" s="13"/>
      <c r="AA288" s="13"/>
      <c r="AB288" s="13"/>
      <c r="AC288" s="13"/>
      <c r="AD288" s="13"/>
      <c r="AE288" s="13"/>
      <c r="AT288" s="272" t="s">
        <v>263</v>
      </c>
      <c r="AU288" s="272" t="s">
        <v>91</v>
      </c>
      <c r="AV288" s="13" t="s">
        <v>91</v>
      </c>
      <c r="AW288" s="13" t="s">
        <v>36</v>
      </c>
      <c r="AX288" s="13" t="s">
        <v>82</v>
      </c>
      <c r="AY288" s="272" t="s">
        <v>250</v>
      </c>
    </row>
    <row r="289" s="13" customFormat="1">
      <c r="A289" s="13"/>
      <c r="B289" s="262"/>
      <c r="C289" s="263"/>
      <c r="D289" s="258" t="s">
        <v>263</v>
      </c>
      <c r="E289" s="264" t="s">
        <v>1</v>
      </c>
      <c r="F289" s="265" t="s">
        <v>3472</v>
      </c>
      <c r="G289" s="263"/>
      <c r="H289" s="266">
        <v>14.4</v>
      </c>
      <c r="I289" s="267"/>
      <c r="J289" s="263"/>
      <c r="K289" s="263"/>
      <c r="L289" s="268"/>
      <c r="M289" s="269"/>
      <c r="N289" s="270"/>
      <c r="O289" s="270"/>
      <c r="P289" s="270"/>
      <c r="Q289" s="270"/>
      <c r="R289" s="270"/>
      <c r="S289" s="270"/>
      <c r="T289" s="271"/>
      <c r="U289" s="13"/>
      <c r="V289" s="13"/>
      <c r="W289" s="13"/>
      <c r="X289" s="13"/>
      <c r="Y289" s="13"/>
      <c r="Z289" s="13"/>
      <c r="AA289" s="13"/>
      <c r="AB289" s="13"/>
      <c r="AC289" s="13"/>
      <c r="AD289" s="13"/>
      <c r="AE289" s="13"/>
      <c r="AT289" s="272" t="s">
        <v>263</v>
      </c>
      <c r="AU289" s="272" t="s">
        <v>91</v>
      </c>
      <c r="AV289" s="13" t="s">
        <v>91</v>
      </c>
      <c r="AW289" s="13" t="s">
        <v>36</v>
      </c>
      <c r="AX289" s="13" t="s">
        <v>82</v>
      </c>
      <c r="AY289" s="272" t="s">
        <v>250</v>
      </c>
    </row>
    <row r="290" s="13" customFormat="1">
      <c r="A290" s="13"/>
      <c r="B290" s="262"/>
      <c r="C290" s="263"/>
      <c r="D290" s="258" t="s">
        <v>263</v>
      </c>
      <c r="E290" s="264" t="s">
        <v>1</v>
      </c>
      <c r="F290" s="265" t="s">
        <v>3473</v>
      </c>
      <c r="G290" s="263"/>
      <c r="H290" s="266">
        <v>14.4</v>
      </c>
      <c r="I290" s="267"/>
      <c r="J290" s="263"/>
      <c r="K290" s="263"/>
      <c r="L290" s="268"/>
      <c r="M290" s="269"/>
      <c r="N290" s="270"/>
      <c r="O290" s="270"/>
      <c r="P290" s="270"/>
      <c r="Q290" s="270"/>
      <c r="R290" s="270"/>
      <c r="S290" s="270"/>
      <c r="T290" s="271"/>
      <c r="U290" s="13"/>
      <c r="V290" s="13"/>
      <c r="W290" s="13"/>
      <c r="X290" s="13"/>
      <c r="Y290" s="13"/>
      <c r="Z290" s="13"/>
      <c r="AA290" s="13"/>
      <c r="AB290" s="13"/>
      <c r="AC290" s="13"/>
      <c r="AD290" s="13"/>
      <c r="AE290" s="13"/>
      <c r="AT290" s="272" t="s">
        <v>263</v>
      </c>
      <c r="AU290" s="272" t="s">
        <v>91</v>
      </c>
      <c r="AV290" s="13" t="s">
        <v>91</v>
      </c>
      <c r="AW290" s="13" t="s">
        <v>36</v>
      </c>
      <c r="AX290" s="13" t="s">
        <v>82</v>
      </c>
      <c r="AY290" s="272" t="s">
        <v>250</v>
      </c>
    </row>
    <row r="291" s="13" customFormat="1">
      <c r="A291" s="13"/>
      <c r="B291" s="262"/>
      <c r="C291" s="263"/>
      <c r="D291" s="258" t="s">
        <v>263</v>
      </c>
      <c r="E291" s="264" t="s">
        <v>1</v>
      </c>
      <c r="F291" s="265" t="s">
        <v>3474</v>
      </c>
      <c r="G291" s="263"/>
      <c r="H291" s="266">
        <v>14.4</v>
      </c>
      <c r="I291" s="267"/>
      <c r="J291" s="263"/>
      <c r="K291" s="263"/>
      <c r="L291" s="268"/>
      <c r="M291" s="269"/>
      <c r="N291" s="270"/>
      <c r="O291" s="270"/>
      <c r="P291" s="270"/>
      <c r="Q291" s="270"/>
      <c r="R291" s="270"/>
      <c r="S291" s="270"/>
      <c r="T291" s="271"/>
      <c r="U291" s="13"/>
      <c r="V291" s="13"/>
      <c r="W291" s="13"/>
      <c r="X291" s="13"/>
      <c r="Y291" s="13"/>
      <c r="Z291" s="13"/>
      <c r="AA291" s="13"/>
      <c r="AB291" s="13"/>
      <c r="AC291" s="13"/>
      <c r="AD291" s="13"/>
      <c r="AE291" s="13"/>
      <c r="AT291" s="272" t="s">
        <v>263</v>
      </c>
      <c r="AU291" s="272" t="s">
        <v>91</v>
      </c>
      <c r="AV291" s="13" t="s">
        <v>91</v>
      </c>
      <c r="AW291" s="13" t="s">
        <v>36</v>
      </c>
      <c r="AX291" s="13" t="s">
        <v>82</v>
      </c>
      <c r="AY291" s="272" t="s">
        <v>250</v>
      </c>
    </row>
    <row r="292" s="13" customFormat="1">
      <c r="A292" s="13"/>
      <c r="B292" s="262"/>
      <c r="C292" s="263"/>
      <c r="D292" s="258" t="s">
        <v>263</v>
      </c>
      <c r="E292" s="264" t="s">
        <v>1</v>
      </c>
      <c r="F292" s="265" t="s">
        <v>3475</v>
      </c>
      <c r="G292" s="263"/>
      <c r="H292" s="266">
        <v>18</v>
      </c>
      <c r="I292" s="267"/>
      <c r="J292" s="263"/>
      <c r="K292" s="263"/>
      <c r="L292" s="268"/>
      <c r="M292" s="269"/>
      <c r="N292" s="270"/>
      <c r="O292" s="270"/>
      <c r="P292" s="270"/>
      <c r="Q292" s="270"/>
      <c r="R292" s="270"/>
      <c r="S292" s="270"/>
      <c r="T292" s="271"/>
      <c r="U292" s="13"/>
      <c r="V292" s="13"/>
      <c r="W292" s="13"/>
      <c r="X292" s="13"/>
      <c r="Y292" s="13"/>
      <c r="Z292" s="13"/>
      <c r="AA292" s="13"/>
      <c r="AB292" s="13"/>
      <c r="AC292" s="13"/>
      <c r="AD292" s="13"/>
      <c r="AE292" s="13"/>
      <c r="AT292" s="272" t="s">
        <v>263</v>
      </c>
      <c r="AU292" s="272" t="s">
        <v>91</v>
      </c>
      <c r="AV292" s="13" t="s">
        <v>91</v>
      </c>
      <c r="AW292" s="13" t="s">
        <v>36</v>
      </c>
      <c r="AX292" s="13" t="s">
        <v>82</v>
      </c>
      <c r="AY292" s="272" t="s">
        <v>250</v>
      </c>
    </row>
    <row r="293" s="13" customFormat="1">
      <c r="A293" s="13"/>
      <c r="B293" s="262"/>
      <c r="C293" s="263"/>
      <c r="D293" s="258" t="s">
        <v>263</v>
      </c>
      <c r="E293" s="264" t="s">
        <v>1</v>
      </c>
      <c r="F293" s="265" t="s">
        <v>3476</v>
      </c>
      <c r="G293" s="263"/>
      <c r="H293" s="266">
        <v>24</v>
      </c>
      <c r="I293" s="267"/>
      <c r="J293" s="263"/>
      <c r="K293" s="263"/>
      <c r="L293" s="268"/>
      <c r="M293" s="269"/>
      <c r="N293" s="270"/>
      <c r="O293" s="270"/>
      <c r="P293" s="270"/>
      <c r="Q293" s="270"/>
      <c r="R293" s="270"/>
      <c r="S293" s="270"/>
      <c r="T293" s="271"/>
      <c r="U293" s="13"/>
      <c r="V293" s="13"/>
      <c r="W293" s="13"/>
      <c r="X293" s="13"/>
      <c r="Y293" s="13"/>
      <c r="Z293" s="13"/>
      <c r="AA293" s="13"/>
      <c r="AB293" s="13"/>
      <c r="AC293" s="13"/>
      <c r="AD293" s="13"/>
      <c r="AE293" s="13"/>
      <c r="AT293" s="272" t="s">
        <v>263</v>
      </c>
      <c r="AU293" s="272" t="s">
        <v>91</v>
      </c>
      <c r="AV293" s="13" t="s">
        <v>91</v>
      </c>
      <c r="AW293" s="13" t="s">
        <v>36</v>
      </c>
      <c r="AX293" s="13" t="s">
        <v>82</v>
      </c>
      <c r="AY293" s="272" t="s">
        <v>250</v>
      </c>
    </row>
    <row r="294" s="14" customFormat="1">
      <c r="A294" s="14"/>
      <c r="B294" s="273"/>
      <c r="C294" s="274"/>
      <c r="D294" s="258" t="s">
        <v>263</v>
      </c>
      <c r="E294" s="275" t="s">
        <v>2053</v>
      </c>
      <c r="F294" s="276" t="s">
        <v>265</v>
      </c>
      <c r="G294" s="274"/>
      <c r="H294" s="277">
        <v>189.59999999999999</v>
      </c>
      <c r="I294" s="278"/>
      <c r="J294" s="274"/>
      <c r="K294" s="274"/>
      <c r="L294" s="279"/>
      <c r="M294" s="280"/>
      <c r="N294" s="281"/>
      <c r="O294" s="281"/>
      <c r="P294" s="281"/>
      <c r="Q294" s="281"/>
      <c r="R294" s="281"/>
      <c r="S294" s="281"/>
      <c r="T294" s="282"/>
      <c r="U294" s="14"/>
      <c r="V294" s="14"/>
      <c r="W294" s="14"/>
      <c r="X294" s="14"/>
      <c r="Y294" s="14"/>
      <c r="Z294" s="14"/>
      <c r="AA294" s="14"/>
      <c r="AB294" s="14"/>
      <c r="AC294" s="14"/>
      <c r="AD294" s="14"/>
      <c r="AE294" s="14"/>
      <c r="AT294" s="283" t="s">
        <v>263</v>
      </c>
      <c r="AU294" s="283" t="s">
        <v>91</v>
      </c>
      <c r="AV294" s="14" t="s">
        <v>256</v>
      </c>
      <c r="AW294" s="14" t="s">
        <v>36</v>
      </c>
      <c r="AX294" s="14" t="s">
        <v>14</v>
      </c>
      <c r="AY294" s="283" t="s">
        <v>250</v>
      </c>
    </row>
    <row r="295" s="2" customFormat="1" ht="33" customHeight="1">
      <c r="A295" s="38"/>
      <c r="B295" s="39"/>
      <c r="C295" s="245" t="s">
        <v>321</v>
      </c>
      <c r="D295" s="245" t="s">
        <v>252</v>
      </c>
      <c r="E295" s="246" t="s">
        <v>2245</v>
      </c>
      <c r="F295" s="247" t="s">
        <v>2246</v>
      </c>
      <c r="G295" s="248" t="s">
        <v>168</v>
      </c>
      <c r="H295" s="249">
        <v>189.59999999999999</v>
      </c>
      <c r="I295" s="250"/>
      <c r="J295" s="251">
        <f>ROUND(I295*H295,2)</f>
        <v>0</v>
      </c>
      <c r="K295" s="247" t="s">
        <v>255</v>
      </c>
      <c r="L295" s="44"/>
      <c r="M295" s="252" t="s">
        <v>1</v>
      </c>
      <c r="N295" s="253" t="s">
        <v>47</v>
      </c>
      <c r="O295" s="91"/>
      <c r="P295" s="254">
        <f>O295*H295</f>
        <v>0</v>
      </c>
      <c r="Q295" s="254">
        <v>0</v>
      </c>
      <c r="R295" s="254">
        <f>Q295*H295</f>
        <v>0</v>
      </c>
      <c r="S295" s="254">
        <v>0</v>
      </c>
      <c r="T295" s="255">
        <f>S295*H295</f>
        <v>0</v>
      </c>
      <c r="U295" s="38"/>
      <c r="V295" s="38"/>
      <c r="W295" s="38"/>
      <c r="X295" s="38"/>
      <c r="Y295" s="38"/>
      <c r="Z295" s="38"/>
      <c r="AA295" s="38"/>
      <c r="AB295" s="38"/>
      <c r="AC295" s="38"/>
      <c r="AD295" s="38"/>
      <c r="AE295" s="38"/>
      <c r="AR295" s="256" t="s">
        <v>256</v>
      </c>
      <c r="AT295" s="256" t="s">
        <v>252</v>
      </c>
      <c r="AU295" s="256" t="s">
        <v>91</v>
      </c>
      <c r="AY295" s="17" t="s">
        <v>250</v>
      </c>
      <c r="BE295" s="257">
        <f>IF(N295="základní",J295,0)</f>
        <v>0</v>
      </c>
      <c r="BF295" s="257">
        <f>IF(N295="snížená",J295,0)</f>
        <v>0</v>
      </c>
      <c r="BG295" s="257">
        <f>IF(N295="zákl. přenesená",J295,0)</f>
        <v>0</v>
      </c>
      <c r="BH295" s="257">
        <f>IF(N295="sníž. přenesená",J295,0)</f>
        <v>0</v>
      </c>
      <c r="BI295" s="257">
        <f>IF(N295="nulová",J295,0)</f>
        <v>0</v>
      </c>
      <c r="BJ295" s="17" t="s">
        <v>14</v>
      </c>
      <c r="BK295" s="257">
        <f>ROUND(I295*H295,2)</f>
        <v>0</v>
      </c>
      <c r="BL295" s="17" t="s">
        <v>256</v>
      </c>
      <c r="BM295" s="256" t="s">
        <v>3477</v>
      </c>
    </row>
    <row r="296" s="13" customFormat="1">
      <c r="A296" s="13"/>
      <c r="B296" s="262"/>
      <c r="C296" s="263"/>
      <c r="D296" s="258" t="s">
        <v>263</v>
      </c>
      <c r="E296" s="264" t="s">
        <v>1</v>
      </c>
      <c r="F296" s="265" t="s">
        <v>2053</v>
      </c>
      <c r="G296" s="263"/>
      <c r="H296" s="266">
        <v>189.59999999999999</v>
      </c>
      <c r="I296" s="267"/>
      <c r="J296" s="263"/>
      <c r="K296" s="263"/>
      <c r="L296" s="268"/>
      <c r="M296" s="269"/>
      <c r="N296" s="270"/>
      <c r="O296" s="270"/>
      <c r="P296" s="270"/>
      <c r="Q296" s="270"/>
      <c r="R296" s="270"/>
      <c r="S296" s="270"/>
      <c r="T296" s="271"/>
      <c r="U296" s="13"/>
      <c r="V296" s="13"/>
      <c r="W296" s="13"/>
      <c r="X296" s="13"/>
      <c r="Y296" s="13"/>
      <c r="Z296" s="13"/>
      <c r="AA296" s="13"/>
      <c r="AB296" s="13"/>
      <c r="AC296" s="13"/>
      <c r="AD296" s="13"/>
      <c r="AE296" s="13"/>
      <c r="AT296" s="272" t="s">
        <v>263</v>
      </c>
      <c r="AU296" s="272" t="s">
        <v>91</v>
      </c>
      <c r="AV296" s="13" t="s">
        <v>91</v>
      </c>
      <c r="AW296" s="13" t="s">
        <v>36</v>
      </c>
      <c r="AX296" s="13" t="s">
        <v>82</v>
      </c>
      <c r="AY296" s="272" t="s">
        <v>250</v>
      </c>
    </row>
    <row r="297" s="14" customFormat="1">
      <c r="A297" s="14"/>
      <c r="B297" s="273"/>
      <c r="C297" s="274"/>
      <c r="D297" s="258" t="s">
        <v>263</v>
      </c>
      <c r="E297" s="275" t="s">
        <v>1</v>
      </c>
      <c r="F297" s="276" t="s">
        <v>265</v>
      </c>
      <c r="G297" s="274"/>
      <c r="H297" s="277">
        <v>189.59999999999999</v>
      </c>
      <c r="I297" s="278"/>
      <c r="J297" s="274"/>
      <c r="K297" s="274"/>
      <c r="L297" s="279"/>
      <c r="M297" s="280"/>
      <c r="N297" s="281"/>
      <c r="O297" s="281"/>
      <c r="P297" s="281"/>
      <c r="Q297" s="281"/>
      <c r="R297" s="281"/>
      <c r="S297" s="281"/>
      <c r="T297" s="282"/>
      <c r="U297" s="14"/>
      <c r="V297" s="14"/>
      <c r="W297" s="14"/>
      <c r="X297" s="14"/>
      <c r="Y297" s="14"/>
      <c r="Z297" s="14"/>
      <c r="AA297" s="14"/>
      <c r="AB297" s="14"/>
      <c r="AC297" s="14"/>
      <c r="AD297" s="14"/>
      <c r="AE297" s="14"/>
      <c r="AT297" s="283" t="s">
        <v>263</v>
      </c>
      <c r="AU297" s="283" t="s">
        <v>91</v>
      </c>
      <c r="AV297" s="14" t="s">
        <v>256</v>
      </c>
      <c r="AW297" s="14" t="s">
        <v>36</v>
      </c>
      <c r="AX297" s="14" t="s">
        <v>14</v>
      </c>
      <c r="AY297" s="283" t="s">
        <v>250</v>
      </c>
    </row>
    <row r="298" s="2" customFormat="1" ht="33" customHeight="1">
      <c r="A298" s="38"/>
      <c r="B298" s="39"/>
      <c r="C298" s="245" t="s">
        <v>325</v>
      </c>
      <c r="D298" s="245" t="s">
        <v>252</v>
      </c>
      <c r="E298" s="246" t="s">
        <v>2285</v>
      </c>
      <c r="F298" s="247" t="s">
        <v>2286</v>
      </c>
      <c r="G298" s="248" t="s">
        <v>168</v>
      </c>
      <c r="H298" s="249">
        <v>1352.4000000000001</v>
      </c>
      <c r="I298" s="250"/>
      <c r="J298" s="251">
        <f>ROUND(I298*H298,2)</f>
        <v>0</v>
      </c>
      <c r="K298" s="247" t="s">
        <v>255</v>
      </c>
      <c r="L298" s="44"/>
      <c r="M298" s="252" t="s">
        <v>1</v>
      </c>
      <c r="N298" s="253" t="s">
        <v>47</v>
      </c>
      <c r="O298" s="91"/>
      <c r="P298" s="254">
        <f>O298*H298</f>
        <v>0</v>
      </c>
      <c r="Q298" s="254">
        <v>0.00496</v>
      </c>
      <c r="R298" s="254">
        <f>Q298*H298</f>
        <v>6.7079040000000001</v>
      </c>
      <c r="S298" s="254">
        <v>0</v>
      </c>
      <c r="T298" s="255">
        <f>S298*H298</f>
        <v>0</v>
      </c>
      <c r="U298" s="38"/>
      <c r="V298" s="38"/>
      <c r="W298" s="38"/>
      <c r="X298" s="38"/>
      <c r="Y298" s="38"/>
      <c r="Z298" s="38"/>
      <c r="AA298" s="38"/>
      <c r="AB298" s="38"/>
      <c r="AC298" s="38"/>
      <c r="AD298" s="38"/>
      <c r="AE298" s="38"/>
      <c r="AR298" s="256" t="s">
        <v>256</v>
      </c>
      <c r="AT298" s="256" t="s">
        <v>252</v>
      </c>
      <c r="AU298" s="256" t="s">
        <v>91</v>
      </c>
      <c r="AY298" s="17" t="s">
        <v>250</v>
      </c>
      <c r="BE298" s="257">
        <f>IF(N298="základní",J298,0)</f>
        <v>0</v>
      </c>
      <c r="BF298" s="257">
        <f>IF(N298="snížená",J298,0)</f>
        <v>0</v>
      </c>
      <c r="BG298" s="257">
        <f>IF(N298="zákl. přenesená",J298,0)</f>
        <v>0</v>
      </c>
      <c r="BH298" s="257">
        <f>IF(N298="sníž. přenesená",J298,0)</f>
        <v>0</v>
      </c>
      <c r="BI298" s="257">
        <f>IF(N298="nulová",J298,0)</f>
        <v>0</v>
      </c>
      <c r="BJ298" s="17" t="s">
        <v>14</v>
      </c>
      <c r="BK298" s="257">
        <f>ROUND(I298*H298,2)</f>
        <v>0</v>
      </c>
      <c r="BL298" s="17" t="s">
        <v>256</v>
      </c>
      <c r="BM298" s="256" t="s">
        <v>3478</v>
      </c>
    </row>
    <row r="299" s="2" customFormat="1">
      <c r="A299" s="38"/>
      <c r="B299" s="39"/>
      <c r="C299" s="40"/>
      <c r="D299" s="258" t="s">
        <v>261</v>
      </c>
      <c r="E299" s="40"/>
      <c r="F299" s="259" t="s">
        <v>2288</v>
      </c>
      <c r="G299" s="40"/>
      <c r="H299" s="40"/>
      <c r="I299" s="156"/>
      <c r="J299" s="40"/>
      <c r="K299" s="40"/>
      <c r="L299" s="44"/>
      <c r="M299" s="260"/>
      <c r="N299" s="261"/>
      <c r="O299" s="91"/>
      <c r="P299" s="91"/>
      <c r="Q299" s="91"/>
      <c r="R299" s="91"/>
      <c r="S299" s="91"/>
      <c r="T299" s="92"/>
      <c r="U299" s="38"/>
      <c r="V299" s="38"/>
      <c r="W299" s="38"/>
      <c r="X299" s="38"/>
      <c r="Y299" s="38"/>
      <c r="Z299" s="38"/>
      <c r="AA299" s="38"/>
      <c r="AB299" s="38"/>
      <c r="AC299" s="38"/>
      <c r="AD299" s="38"/>
      <c r="AE299" s="38"/>
      <c r="AT299" s="17" t="s">
        <v>261</v>
      </c>
      <c r="AU299" s="17" t="s">
        <v>91</v>
      </c>
    </row>
    <row r="300" s="15" customFormat="1">
      <c r="A300" s="15"/>
      <c r="B300" s="284"/>
      <c r="C300" s="285"/>
      <c r="D300" s="258" t="s">
        <v>263</v>
      </c>
      <c r="E300" s="286" t="s">
        <v>1</v>
      </c>
      <c r="F300" s="287" t="s">
        <v>3479</v>
      </c>
      <c r="G300" s="285"/>
      <c r="H300" s="286" t="s">
        <v>1</v>
      </c>
      <c r="I300" s="288"/>
      <c r="J300" s="285"/>
      <c r="K300" s="285"/>
      <c r="L300" s="289"/>
      <c r="M300" s="290"/>
      <c r="N300" s="291"/>
      <c r="O300" s="291"/>
      <c r="P300" s="291"/>
      <c r="Q300" s="291"/>
      <c r="R300" s="291"/>
      <c r="S300" s="291"/>
      <c r="T300" s="292"/>
      <c r="U300" s="15"/>
      <c r="V300" s="15"/>
      <c r="W300" s="15"/>
      <c r="X300" s="15"/>
      <c r="Y300" s="15"/>
      <c r="Z300" s="15"/>
      <c r="AA300" s="15"/>
      <c r="AB300" s="15"/>
      <c r="AC300" s="15"/>
      <c r="AD300" s="15"/>
      <c r="AE300" s="15"/>
      <c r="AT300" s="293" t="s">
        <v>263</v>
      </c>
      <c r="AU300" s="293" t="s">
        <v>91</v>
      </c>
      <c r="AV300" s="15" t="s">
        <v>14</v>
      </c>
      <c r="AW300" s="15" t="s">
        <v>36</v>
      </c>
      <c r="AX300" s="15" t="s">
        <v>82</v>
      </c>
      <c r="AY300" s="293" t="s">
        <v>250</v>
      </c>
    </row>
    <row r="301" s="13" customFormat="1">
      <c r="A301" s="13"/>
      <c r="B301" s="262"/>
      <c r="C301" s="263"/>
      <c r="D301" s="258" t="s">
        <v>263</v>
      </c>
      <c r="E301" s="264" t="s">
        <v>1</v>
      </c>
      <c r="F301" s="265" t="s">
        <v>3480</v>
      </c>
      <c r="G301" s="263"/>
      <c r="H301" s="266">
        <v>1352.4000000000001</v>
      </c>
      <c r="I301" s="267"/>
      <c r="J301" s="263"/>
      <c r="K301" s="263"/>
      <c r="L301" s="268"/>
      <c r="M301" s="269"/>
      <c r="N301" s="270"/>
      <c r="O301" s="270"/>
      <c r="P301" s="270"/>
      <c r="Q301" s="270"/>
      <c r="R301" s="270"/>
      <c r="S301" s="270"/>
      <c r="T301" s="271"/>
      <c r="U301" s="13"/>
      <c r="V301" s="13"/>
      <c r="W301" s="13"/>
      <c r="X301" s="13"/>
      <c r="Y301" s="13"/>
      <c r="Z301" s="13"/>
      <c r="AA301" s="13"/>
      <c r="AB301" s="13"/>
      <c r="AC301" s="13"/>
      <c r="AD301" s="13"/>
      <c r="AE301" s="13"/>
      <c r="AT301" s="272" t="s">
        <v>263</v>
      </c>
      <c r="AU301" s="272" t="s">
        <v>91</v>
      </c>
      <c r="AV301" s="13" t="s">
        <v>91</v>
      </c>
      <c r="AW301" s="13" t="s">
        <v>36</v>
      </c>
      <c r="AX301" s="13" t="s">
        <v>82</v>
      </c>
      <c r="AY301" s="272" t="s">
        <v>250</v>
      </c>
    </row>
    <row r="302" s="14" customFormat="1">
      <c r="A302" s="14"/>
      <c r="B302" s="273"/>
      <c r="C302" s="274"/>
      <c r="D302" s="258" t="s">
        <v>263</v>
      </c>
      <c r="E302" s="275" t="s">
        <v>2061</v>
      </c>
      <c r="F302" s="276" t="s">
        <v>265</v>
      </c>
      <c r="G302" s="274"/>
      <c r="H302" s="277">
        <v>1352.4000000000001</v>
      </c>
      <c r="I302" s="278"/>
      <c r="J302" s="274"/>
      <c r="K302" s="274"/>
      <c r="L302" s="279"/>
      <c r="M302" s="280"/>
      <c r="N302" s="281"/>
      <c r="O302" s="281"/>
      <c r="P302" s="281"/>
      <c r="Q302" s="281"/>
      <c r="R302" s="281"/>
      <c r="S302" s="281"/>
      <c r="T302" s="282"/>
      <c r="U302" s="14"/>
      <c r="V302" s="14"/>
      <c r="W302" s="14"/>
      <c r="X302" s="14"/>
      <c r="Y302" s="14"/>
      <c r="Z302" s="14"/>
      <c r="AA302" s="14"/>
      <c r="AB302" s="14"/>
      <c r="AC302" s="14"/>
      <c r="AD302" s="14"/>
      <c r="AE302" s="14"/>
      <c r="AT302" s="283" t="s">
        <v>263</v>
      </c>
      <c r="AU302" s="283" t="s">
        <v>91</v>
      </c>
      <c r="AV302" s="14" t="s">
        <v>256</v>
      </c>
      <c r="AW302" s="14" t="s">
        <v>36</v>
      </c>
      <c r="AX302" s="14" t="s">
        <v>14</v>
      </c>
      <c r="AY302" s="283" t="s">
        <v>250</v>
      </c>
    </row>
    <row r="303" s="2" customFormat="1" ht="33" customHeight="1">
      <c r="A303" s="38"/>
      <c r="B303" s="39"/>
      <c r="C303" s="245" t="s">
        <v>331</v>
      </c>
      <c r="D303" s="245" t="s">
        <v>252</v>
      </c>
      <c r="E303" s="246" t="s">
        <v>2292</v>
      </c>
      <c r="F303" s="247" t="s">
        <v>2293</v>
      </c>
      <c r="G303" s="248" t="s">
        <v>168</v>
      </c>
      <c r="H303" s="249">
        <v>1352.4000000000001</v>
      </c>
      <c r="I303" s="250"/>
      <c r="J303" s="251">
        <f>ROUND(I303*H303,2)</f>
        <v>0</v>
      </c>
      <c r="K303" s="247" t="s">
        <v>255</v>
      </c>
      <c r="L303" s="44"/>
      <c r="M303" s="252" t="s">
        <v>1</v>
      </c>
      <c r="N303" s="253" t="s">
        <v>47</v>
      </c>
      <c r="O303" s="91"/>
      <c r="P303" s="254">
        <f>O303*H303</f>
        <v>0</v>
      </c>
      <c r="Q303" s="254">
        <v>0</v>
      </c>
      <c r="R303" s="254">
        <f>Q303*H303</f>
        <v>0</v>
      </c>
      <c r="S303" s="254">
        <v>0</v>
      </c>
      <c r="T303" s="255">
        <f>S303*H303</f>
        <v>0</v>
      </c>
      <c r="U303" s="38"/>
      <c r="V303" s="38"/>
      <c r="W303" s="38"/>
      <c r="X303" s="38"/>
      <c r="Y303" s="38"/>
      <c r="Z303" s="38"/>
      <c r="AA303" s="38"/>
      <c r="AB303" s="38"/>
      <c r="AC303" s="38"/>
      <c r="AD303" s="38"/>
      <c r="AE303" s="38"/>
      <c r="AR303" s="256" t="s">
        <v>256</v>
      </c>
      <c r="AT303" s="256" t="s">
        <v>252</v>
      </c>
      <c r="AU303" s="256" t="s">
        <v>91</v>
      </c>
      <c r="AY303" s="17" t="s">
        <v>250</v>
      </c>
      <c r="BE303" s="257">
        <f>IF(N303="základní",J303,0)</f>
        <v>0</v>
      </c>
      <c r="BF303" s="257">
        <f>IF(N303="snížená",J303,0)</f>
        <v>0</v>
      </c>
      <c r="BG303" s="257">
        <f>IF(N303="zákl. přenesená",J303,0)</f>
        <v>0</v>
      </c>
      <c r="BH303" s="257">
        <f>IF(N303="sníž. přenesená",J303,0)</f>
        <v>0</v>
      </c>
      <c r="BI303" s="257">
        <f>IF(N303="nulová",J303,0)</f>
        <v>0</v>
      </c>
      <c r="BJ303" s="17" t="s">
        <v>14</v>
      </c>
      <c r="BK303" s="257">
        <f>ROUND(I303*H303,2)</f>
        <v>0</v>
      </c>
      <c r="BL303" s="17" t="s">
        <v>256</v>
      </c>
      <c r="BM303" s="256" t="s">
        <v>3481</v>
      </c>
    </row>
    <row r="304" s="2" customFormat="1">
      <c r="A304" s="38"/>
      <c r="B304" s="39"/>
      <c r="C304" s="40"/>
      <c r="D304" s="258" t="s">
        <v>261</v>
      </c>
      <c r="E304" s="40"/>
      <c r="F304" s="259" t="s">
        <v>2295</v>
      </c>
      <c r="G304" s="40"/>
      <c r="H304" s="40"/>
      <c r="I304" s="156"/>
      <c r="J304" s="40"/>
      <c r="K304" s="40"/>
      <c r="L304" s="44"/>
      <c r="M304" s="260"/>
      <c r="N304" s="261"/>
      <c r="O304" s="91"/>
      <c r="P304" s="91"/>
      <c r="Q304" s="91"/>
      <c r="R304" s="91"/>
      <c r="S304" s="91"/>
      <c r="T304" s="92"/>
      <c r="U304" s="38"/>
      <c r="V304" s="38"/>
      <c r="W304" s="38"/>
      <c r="X304" s="38"/>
      <c r="Y304" s="38"/>
      <c r="Z304" s="38"/>
      <c r="AA304" s="38"/>
      <c r="AB304" s="38"/>
      <c r="AC304" s="38"/>
      <c r="AD304" s="38"/>
      <c r="AE304" s="38"/>
      <c r="AT304" s="17" t="s">
        <v>261</v>
      </c>
      <c r="AU304" s="17" t="s">
        <v>91</v>
      </c>
    </row>
    <row r="305" s="13" customFormat="1">
      <c r="A305" s="13"/>
      <c r="B305" s="262"/>
      <c r="C305" s="263"/>
      <c r="D305" s="258" t="s">
        <v>263</v>
      </c>
      <c r="E305" s="264" t="s">
        <v>1</v>
      </c>
      <c r="F305" s="265" t="s">
        <v>2061</v>
      </c>
      <c r="G305" s="263"/>
      <c r="H305" s="266">
        <v>1352.4000000000001</v>
      </c>
      <c r="I305" s="267"/>
      <c r="J305" s="263"/>
      <c r="K305" s="263"/>
      <c r="L305" s="268"/>
      <c r="M305" s="269"/>
      <c r="N305" s="270"/>
      <c r="O305" s="270"/>
      <c r="P305" s="270"/>
      <c r="Q305" s="270"/>
      <c r="R305" s="270"/>
      <c r="S305" s="270"/>
      <c r="T305" s="271"/>
      <c r="U305" s="13"/>
      <c r="V305" s="13"/>
      <c r="W305" s="13"/>
      <c r="X305" s="13"/>
      <c r="Y305" s="13"/>
      <c r="Z305" s="13"/>
      <c r="AA305" s="13"/>
      <c r="AB305" s="13"/>
      <c r="AC305" s="13"/>
      <c r="AD305" s="13"/>
      <c r="AE305" s="13"/>
      <c r="AT305" s="272" t="s">
        <v>263</v>
      </c>
      <c r="AU305" s="272" t="s">
        <v>91</v>
      </c>
      <c r="AV305" s="13" t="s">
        <v>91</v>
      </c>
      <c r="AW305" s="13" t="s">
        <v>36</v>
      </c>
      <c r="AX305" s="13" t="s">
        <v>82</v>
      </c>
      <c r="AY305" s="272" t="s">
        <v>250</v>
      </c>
    </row>
    <row r="306" s="14" customFormat="1">
      <c r="A306" s="14"/>
      <c r="B306" s="273"/>
      <c r="C306" s="274"/>
      <c r="D306" s="258" t="s">
        <v>263</v>
      </c>
      <c r="E306" s="275" t="s">
        <v>1</v>
      </c>
      <c r="F306" s="276" t="s">
        <v>265</v>
      </c>
      <c r="G306" s="274"/>
      <c r="H306" s="277">
        <v>1352.4000000000001</v>
      </c>
      <c r="I306" s="278"/>
      <c r="J306" s="274"/>
      <c r="K306" s="274"/>
      <c r="L306" s="279"/>
      <c r="M306" s="280"/>
      <c r="N306" s="281"/>
      <c r="O306" s="281"/>
      <c r="P306" s="281"/>
      <c r="Q306" s="281"/>
      <c r="R306" s="281"/>
      <c r="S306" s="281"/>
      <c r="T306" s="282"/>
      <c r="U306" s="14"/>
      <c r="V306" s="14"/>
      <c r="W306" s="14"/>
      <c r="X306" s="14"/>
      <c r="Y306" s="14"/>
      <c r="Z306" s="14"/>
      <c r="AA306" s="14"/>
      <c r="AB306" s="14"/>
      <c r="AC306" s="14"/>
      <c r="AD306" s="14"/>
      <c r="AE306" s="14"/>
      <c r="AT306" s="283" t="s">
        <v>263</v>
      </c>
      <c r="AU306" s="283" t="s">
        <v>91</v>
      </c>
      <c r="AV306" s="14" t="s">
        <v>256</v>
      </c>
      <c r="AW306" s="14" t="s">
        <v>36</v>
      </c>
      <c r="AX306" s="14" t="s">
        <v>14</v>
      </c>
      <c r="AY306" s="283" t="s">
        <v>250</v>
      </c>
    </row>
    <row r="307" s="2" customFormat="1" ht="55.5" customHeight="1">
      <c r="A307" s="38"/>
      <c r="B307" s="39"/>
      <c r="C307" s="245" t="s">
        <v>336</v>
      </c>
      <c r="D307" s="245" t="s">
        <v>252</v>
      </c>
      <c r="E307" s="246" t="s">
        <v>2296</v>
      </c>
      <c r="F307" s="247" t="s">
        <v>2297</v>
      </c>
      <c r="G307" s="248" t="s">
        <v>208</v>
      </c>
      <c r="H307" s="249">
        <v>862.23099999999999</v>
      </c>
      <c r="I307" s="250"/>
      <c r="J307" s="251">
        <f>ROUND(I307*H307,2)</f>
        <v>0</v>
      </c>
      <c r="K307" s="247" t="s">
        <v>255</v>
      </c>
      <c r="L307" s="44"/>
      <c r="M307" s="252" t="s">
        <v>1</v>
      </c>
      <c r="N307" s="253" t="s">
        <v>47</v>
      </c>
      <c r="O307" s="91"/>
      <c r="P307" s="254">
        <f>O307*H307</f>
        <v>0</v>
      </c>
      <c r="Q307" s="254">
        <v>0</v>
      </c>
      <c r="R307" s="254">
        <f>Q307*H307</f>
        <v>0</v>
      </c>
      <c r="S307" s="254">
        <v>0</v>
      </c>
      <c r="T307" s="255">
        <f>S307*H307</f>
        <v>0</v>
      </c>
      <c r="U307" s="38"/>
      <c r="V307" s="38"/>
      <c r="W307" s="38"/>
      <c r="X307" s="38"/>
      <c r="Y307" s="38"/>
      <c r="Z307" s="38"/>
      <c r="AA307" s="38"/>
      <c r="AB307" s="38"/>
      <c r="AC307" s="38"/>
      <c r="AD307" s="38"/>
      <c r="AE307" s="38"/>
      <c r="AR307" s="256" t="s">
        <v>256</v>
      </c>
      <c r="AT307" s="256" t="s">
        <v>252</v>
      </c>
      <c r="AU307" s="256" t="s">
        <v>91</v>
      </c>
      <c r="AY307" s="17" t="s">
        <v>250</v>
      </c>
      <c r="BE307" s="257">
        <f>IF(N307="základní",J307,0)</f>
        <v>0</v>
      </c>
      <c r="BF307" s="257">
        <f>IF(N307="snížená",J307,0)</f>
        <v>0</v>
      </c>
      <c r="BG307" s="257">
        <f>IF(N307="zákl. přenesená",J307,0)</f>
        <v>0</v>
      </c>
      <c r="BH307" s="257">
        <f>IF(N307="sníž. přenesená",J307,0)</f>
        <v>0</v>
      </c>
      <c r="BI307" s="257">
        <f>IF(N307="nulová",J307,0)</f>
        <v>0</v>
      </c>
      <c r="BJ307" s="17" t="s">
        <v>14</v>
      </c>
      <c r="BK307" s="257">
        <f>ROUND(I307*H307,2)</f>
        <v>0</v>
      </c>
      <c r="BL307" s="17" t="s">
        <v>256</v>
      </c>
      <c r="BM307" s="256" t="s">
        <v>3482</v>
      </c>
    </row>
    <row r="308" s="2" customFormat="1">
      <c r="A308" s="38"/>
      <c r="B308" s="39"/>
      <c r="C308" s="40"/>
      <c r="D308" s="258" t="s">
        <v>261</v>
      </c>
      <c r="E308" s="40"/>
      <c r="F308" s="259" t="s">
        <v>586</v>
      </c>
      <c r="G308" s="40"/>
      <c r="H308" s="40"/>
      <c r="I308" s="156"/>
      <c r="J308" s="40"/>
      <c r="K308" s="40"/>
      <c r="L308" s="44"/>
      <c r="M308" s="260"/>
      <c r="N308" s="261"/>
      <c r="O308" s="91"/>
      <c r="P308" s="91"/>
      <c r="Q308" s="91"/>
      <c r="R308" s="91"/>
      <c r="S308" s="91"/>
      <c r="T308" s="92"/>
      <c r="U308" s="38"/>
      <c r="V308" s="38"/>
      <c r="W308" s="38"/>
      <c r="X308" s="38"/>
      <c r="Y308" s="38"/>
      <c r="Z308" s="38"/>
      <c r="AA308" s="38"/>
      <c r="AB308" s="38"/>
      <c r="AC308" s="38"/>
      <c r="AD308" s="38"/>
      <c r="AE308" s="38"/>
      <c r="AT308" s="17" t="s">
        <v>261</v>
      </c>
      <c r="AU308" s="17" t="s">
        <v>91</v>
      </c>
    </row>
    <row r="309" s="15" customFormat="1">
      <c r="A309" s="15"/>
      <c r="B309" s="284"/>
      <c r="C309" s="285"/>
      <c r="D309" s="258" t="s">
        <v>263</v>
      </c>
      <c r="E309" s="286" t="s">
        <v>1</v>
      </c>
      <c r="F309" s="287" t="s">
        <v>2299</v>
      </c>
      <c r="G309" s="285"/>
      <c r="H309" s="286" t="s">
        <v>1</v>
      </c>
      <c r="I309" s="288"/>
      <c r="J309" s="285"/>
      <c r="K309" s="285"/>
      <c r="L309" s="289"/>
      <c r="M309" s="290"/>
      <c r="N309" s="291"/>
      <c r="O309" s="291"/>
      <c r="P309" s="291"/>
      <c r="Q309" s="291"/>
      <c r="R309" s="291"/>
      <c r="S309" s="291"/>
      <c r="T309" s="292"/>
      <c r="U309" s="15"/>
      <c r="V309" s="15"/>
      <c r="W309" s="15"/>
      <c r="X309" s="15"/>
      <c r="Y309" s="15"/>
      <c r="Z309" s="15"/>
      <c r="AA309" s="15"/>
      <c r="AB309" s="15"/>
      <c r="AC309" s="15"/>
      <c r="AD309" s="15"/>
      <c r="AE309" s="15"/>
      <c r="AT309" s="293" t="s">
        <v>263</v>
      </c>
      <c r="AU309" s="293" t="s">
        <v>91</v>
      </c>
      <c r="AV309" s="15" t="s">
        <v>14</v>
      </c>
      <c r="AW309" s="15" t="s">
        <v>36</v>
      </c>
      <c r="AX309" s="15" t="s">
        <v>82</v>
      </c>
      <c r="AY309" s="293" t="s">
        <v>250</v>
      </c>
    </row>
    <row r="310" s="13" customFormat="1">
      <c r="A310" s="13"/>
      <c r="B310" s="262"/>
      <c r="C310" s="263"/>
      <c r="D310" s="258" t="s">
        <v>263</v>
      </c>
      <c r="E310" s="264" t="s">
        <v>1</v>
      </c>
      <c r="F310" s="265" t="s">
        <v>2070</v>
      </c>
      <c r="G310" s="263"/>
      <c r="H310" s="266">
        <v>862.23099999999999</v>
      </c>
      <c r="I310" s="267"/>
      <c r="J310" s="263"/>
      <c r="K310" s="263"/>
      <c r="L310" s="268"/>
      <c r="M310" s="269"/>
      <c r="N310" s="270"/>
      <c r="O310" s="270"/>
      <c r="P310" s="270"/>
      <c r="Q310" s="270"/>
      <c r="R310" s="270"/>
      <c r="S310" s="270"/>
      <c r="T310" s="271"/>
      <c r="U310" s="13"/>
      <c r="V310" s="13"/>
      <c r="W310" s="13"/>
      <c r="X310" s="13"/>
      <c r="Y310" s="13"/>
      <c r="Z310" s="13"/>
      <c r="AA310" s="13"/>
      <c r="AB310" s="13"/>
      <c r="AC310" s="13"/>
      <c r="AD310" s="13"/>
      <c r="AE310" s="13"/>
      <c r="AT310" s="272" t="s">
        <v>263</v>
      </c>
      <c r="AU310" s="272" t="s">
        <v>91</v>
      </c>
      <c r="AV310" s="13" t="s">
        <v>91</v>
      </c>
      <c r="AW310" s="13" t="s">
        <v>36</v>
      </c>
      <c r="AX310" s="13" t="s">
        <v>82</v>
      </c>
      <c r="AY310" s="272" t="s">
        <v>250</v>
      </c>
    </row>
    <row r="311" s="14" customFormat="1">
      <c r="A311" s="14"/>
      <c r="B311" s="273"/>
      <c r="C311" s="274"/>
      <c r="D311" s="258" t="s">
        <v>263</v>
      </c>
      <c r="E311" s="275" t="s">
        <v>1</v>
      </c>
      <c r="F311" s="276" t="s">
        <v>265</v>
      </c>
      <c r="G311" s="274"/>
      <c r="H311" s="277">
        <v>862.23099999999999</v>
      </c>
      <c r="I311" s="278"/>
      <c r="J311" s="274"/>
      <c r="K311" s="274"/>
      <c r="L311" s="279"/>
      <c r="M311" s="280"/>
      <c r="N311" s="281"/>
      <c r="O311" s="281"/>
      <c r="P311" s="281"/>
      <c r="Q311" s="281"/>
      <c r="R311" s="281"/>
      <c r="S311" s="281"/>
      <c r="T311" s="282"/>
      <c r="U311" s="14"/>
      <c r="V311" s="14"/>
      <c r="W311" s="14"/>
      <c r="X311" s="14"/>
      <c r="Y311" s="14"/>
      <c r="Z311" s="14"/>
      <c r="AA311" s="14"/>
      <c r="AB311" s="14"/>
      <c r="AC311" s="14"/>
      <c r="AD311" s="14"/>
      <c r="AE311" s="14"/>
      <c r="AT311" s="283" t="s">
        <v>263</v>
      </c>
      <c r="AU311" s="283" t="s">
        <v>91</v>
      </c>
      <c r="AV311" s="14" t="s">
        <v>256</v>
      </c>
      <c r="AW311" s="14" t="s">
        <v>36</v>
      </c>
      <c r="AX311" s="14" t="s">
        <v>14</v>
      </c>
      <c r="AY311" s="283" t="s">
        <v>250</v>
      </c>
    </row>
    <row r="312" s="2" customFormat="1" ht="55.5" customHeight="1">
      <c r="A312" s="38"/>
      <c r="B312" s="39"/>
      <c r="C312" s="245" t="s">
        <v>7</v>
      </c>
      <c r="D312" s="245" t="s">
        <v>252</v>
      </c>
      <c r="E312" s="246" t="s">
        <v>583</v>
      </c>
      <c r="F312" s="247" t="s">
        <v>584</v>
      </c>
      <c r="G312" s="248" t="s">
        <v>208</v>
      </c>
      <c r="H312" s="249">
        <v>330.05700000000002</v>
      </c>
      <c r="I312" s="250"/>
      <c r="J312" s="251">
        <f>ROUND(I312*H312,2)</f>
        <v>0</v>
      </c>
      <c r="K312" s="247" t="s">
        <v>255</v>
      </c>
      <c r="L312" s="44"/>
      <c r="M312" s="252" t="s">
        <v>1</v>
      </c>
      <c r="N312" s="253" t="s">
        <v>47</v>
      </c>
      <c r="O312" s="91"/>
      <c r="P312" s="254">
        <f>O312*H312</f>
        <v>0</v>
      </c>
      <c r="Q312" s="254">
        <v>0</v>
      </c>
      <c r="R312" s="254">
        <f>Q312*H312</f>
        <v>0</v>
      </c>
      <c r="S312" s="254">
        <v>0</v>
      </c>
      <c r="T312" s="255">
        <f>S312*H312</f>
        <v>0</v>
      </c>
      <c r="U312" s="38"/>
      <c r="V312" s="38"/>
      <c r="W312" s="38"/>
      <c r="X312" s="38"/>
      <c r="Y312" s="38"/>
      <c r="Z312" s="38"/>
      <c r="AA312" s="38"/>
      <c r="AB312" s="38"/>
      <c r="AC312" s="38"/>
      <c r="AD312" s="38"/>
      <c r="AE312" s="38"/>
      <c r="AR312" s="256" t="s">
        <v>256</v>
      </c>
      <c r="AT312" s="256" t="s">
        <v>252</v>
      </c>
      <c r="AU312" s="256" t="s">
        <v>91</v>
      </c>
      <c r="AY312" s="17" t="s">
        <v>250</v>
      </c>
      <c r="BE312" s="257">
        <f>IF(N312="základní",J312,0)</f>
        <v>0</v>
      </c>
      <c r="BF312" s="257">
        <f>IF(N312="snížená",J312,0)</f>
        <v>0</v>
      </c>
      <c r="BG312" s="257">
        <f>IF(N312="zákl. přenesená",J312,0)</f>
        <v>0</v>
      </c>
      <c r="BH312" s="257">
        <f>IF(N312="sníž. přenesená",J312,0)</f>
        <v>0</v>
      </c>
      <c r="BI312" s="257">
        <f>IF(N312="nulová",J312,0)</f>
        <v>0</v>
      </c>
      <c r="BJ312" s="17" t="s">
        <v>14</v>
      </c>
      <c r="BK312" s="257">
        <f>ROUND(I312*H312,2)</f>
        <v>0</v>
      </c>
      <c r="BL312" s="17" t="s">
        <v>256</v>
      </c>
      <c r="BM312" s="256" t="s">
        <v>3483</v>
      </c>
    </row>
    <row r="313" s="2" customFormat="1">
      <c r="A313" s="38"/>
      <c r="B313" s="39"/>
      <c r="C313" s="40"/>
      <c r="D313" s="258" t="s">
        <v>261</v>
      </c>
      <c r="E313" s="40"/>
      <c r="F313" s="259" t="s">
        <v>586</v>
      </c>
      <c r="G313" s="40"/>
      <c r="H313" s="40"/>
      <c r="I313" s="156"/>
      <c r="J313" s="40"/>
      <c r="K313" s="40"/>
      <c r="L313" s="44"/>
      <c r="M313" s="260"/>
      <c r="N313" s="261"/>
      <c r="O313" s="91"/>
      <c r="P313" s="91"/>
      <c r="Q313" s="91"/>
      <c r="R313" s="91"/>
      <c r="S313" s="91"/>
      <c r="T313" s="92"/>
      <c r="U313" s="38"/>
      <c r="V313" s="38"/>
      <c r="W313" s="38"/>
      <c r="X313" s="38"/>
      <c r="Y313" s="38"/>
      <c r="Z313" s="38"/>
      <c r="AA313" s="38"/>
      <c r="AB313" s="38"/>
      <c r="AC313" s="38"/>
      <c r="AD313" s="38"/>
      <c r="AE313" s="38"/>
      <c r="AT313" s="17" t="s">
        <v>261</v>
      </c>
      <c r="AU313" s="17" t="s">
        <v>91</v>
      </c>
    </row>
    <row r="314" s="15" customFormat="1">
      <c r="A314" s="15"/>
      <c r="B314" s="284"/>
      <c r="C314" s="285"/>
      <c r="D314" s="258" t="s">
        <v>263</v>
      </c>
      <c r="E314" s="286" t="s">
        <v>1</v>
      </c>
      <c r="F314" s="287" t="s">
        <v>2302</v>
      </c>
      <c r="G314" s="285"/>
      <c r="H314" s="286" t="s">
        <v>1</v>
      </c>
      <c r="I314" s="288"/>
      <c r="J314" s="285"/>
      <c r="K314" s="285"/>
      <c r="L314" s="289"/>
      <c r="M314" s="290"/>
      <c r="N314" s="291"/>
      <c r="O314" s="291"/>
      <c r="P314" s="291"/>
      <c r="Q314" s="291"/>
      <c r="R314" s="291"/>
      <c r="S314" s="291"/>
      <c r="T314" s="292"/>
      <c r="U314" s="15"/>
      <c r="V314" s="15"/>
      <c r="W314" s="15"/>
      <c r="X314" s="15"/>
      <c r="Y314" s="15"/>
      <c r="Z314" s="15"/>
      <c r="AA314" s="15"/>
      <c r="AB314" s="15"/>
      <c r="AC314" s="15"/>
      <c r="AD314" s="15"/>
      <c r="AE314" s="15"/>
      <c r="AT314" s="293" t="s">
        <v>263</v>
      </c>
      <c r="AU314" s="293" t="s">
        <v>91</v>
      </c>
      <c r="AV314" s="15" t="s">
        <v>14</v>
      </c>
      <c r="AW314" s="15" t="s">
        <v>36</v>
      </c>
      <c r="AX314" s="15" t="s">
        <v>82</v>
      </c>
      <c r="AY314" s="293" t="s">
        <v>250</v>
      </c>
    </row>
    <row r="315" s="13" customFormat="1">
      <c r="A315" s="13"/>
      <c r="B315" s="262"/>
      <c r="C315" s="263"/>
      <c r="D315" s="258" t="s">
        <v>263</v>
      </c>
      <c r="E315" s="264" t="s">
        <v>1</v>
      </c>
      <c r="F315" s="265" t="s">
        <v>2303</v>
      </c>
      <c r="G315" s="263"/>
      <c r="H315" s="266">
        <v>38.231999999999999</v>
      </c>
      <c r="I315" s="267"/>
      <c r="J315" s="263"/>
      <c r="K315" s="263"/>
      <c r="L315" s="268"/>
      <c r="M315" s="269"/>
      <c r="N315" s="270"/>
      <c r="O315" s="270"/>
      <c r="P315" s="270"/>
      <c r="Q315" s="270"/>
      <c r="R315" s="270"/>
      <c r="S315" s="270"/>
      <c r="T315" s="271"/>
      <c r="U315" s="13"/>
      <c r="V315" s="13"/>
      <c r="W315" s="13"/>
      <c r="X315" s="13"/>
      <c r="Y315" s="13"/>
      <c r="Z315" s="13"/>
      <c r="AA315" s="13"/>
      <c r="AB315" s="13"/>
      <c r="AC315" s="13"/>
      <c r="AD315" s="13"/>
      <c r="AE315" s="13"/>
      <c r="AT315" s="272" t="s">
        <v>263</v>
      </c>
      <c r="AU315" s="272" t="s">
        <v>91</v>
      </c>
      <c r="AV315" s="13" t="s">
        <v>91</v>
      </c>
      <c r="AW315" s="13" t="s">
        <v>36</v>
      </c>
      <c r="AX315" s="13" t="s">
        <v>82</v>
      </c>
      <c r="AY315" s="272" t="s">
        <v>250</v>
      </c>
    </row>
    <row r="316" s="13" customFormat="1">
      <c r="A316" s="13"/>
      <c r="B316" s="262"/>
      <c r="C316" s="263"/>
      <c r="D316" s="258" t="s">
        <v>263</v>
      </c>
      <c r="E316" s="264" t="s">
        <v>1</v>
      </c>
      <c r="F316" s="265" t="s">
        <v>2304</v>
      </c>
      <c r="G316" s="263"/>
      <c r="H316" s="266">
        <v>25.488</v>
      </c>
      <c r="I316" s="267"/>
      <c r="J316" s="263"/>
      <c r="K316" s="263"/>
      <c r="L316" s="268"/>
      <c r="M316" s="269"/>
      <c r="N316" s="270"/>
      <c r="O316" s="270"/>
      <c r="P316" s="270"/>
      <c r="Q316" s="270"/>
      <c r="R316" s="270"/>
      <c r="S316" s="270"/>
      <c r="T316" s="271"/>
      <c r="U316" s="13"/>
      <c r="V316" s="13"/>
      <c r="W316" s="13"/>
      <c r="X316" s="13"/>
      <c r="Y316" s="13"/>
      <c r="Z316" s="13"/>
      <c r="AA316" s="13"/>
      <c r="AB316" s="13"/>
      <c r="AC316" s="13"/>
      <c r="AD316" s="13"/>
      <c r="AE316" s="13"/>
      <c r="AT316" s="272" t="s">
        <v>263</v>
      </c>
      <c r="AU316" s="272" t="s">
        <v>91</v>
      </c>
      <c r="AV316" s="13" t="s">
        <v>91</v>
      </c>
      <c r="AW316" s="13" t="s">
        <v>36</v>
      </c>
      <c r="AX316" s="13" t="s">
        <v>82</v>
      </c>
      <c r="AY316" s="272" t="s">
        <v>250</v>
      </c>
    </row>
    <row r="317" s="13" customFormat="1">
      <c r="A317" s="13"/>
      <c r="B317" s="262"/>
      <c r="C317" s="263"/>
      <c r="D317" s="258" t="s">
        <v>263</v>
      </c>
      <c r="E317" s="264" t="s">
        <v>1</v>
      </c>
      <c r="F317" s="265" t="s">
        <v>2305</v>
      </c>
      <c r="G317" s="263"/>
      <c r="H317" s="266">
        <v>159.80199999999999</v>
      </c>
      <c r="I317" s="267"/>
      <c r="J317" s="263"/>
      <c r="K317" s="263"/>
      <c r="L317" s="268"/>
      <c r="M317" s="269"/>
      <c r="N317" s="270"/>
      <c r="O317" s="270"/>
      <c r="P317" s="270"/>
      <c r="Q317" s="270"/>
      <c r="R317" s="270"/>
      <c r="S317" s="270"/>
      <c r="T317" s="271"/>
      <c r="U317" s="13"/>
      <c r="V317" s="13"/>
      <c r="W317" s="13"/>
      <c r="X317" s="13"/>
      <c r="Y317" s="13"/>
      <c r="Z317" s="13"/>
      <c r="AA317" s="13"/>
      <c r="AB317" s="13"/>
      <c r="AC317" s="13"/>
      <c r="AD317" s="13"/>
      <c r="AE317" s="13"/>
      <c r="AT317" s="272" t="s">
        <v>263</v>
      </c>
      <c r="AU317" s="272" t="s">
        <v>91</v>
      </c>
      <c r="AV317" s="13" t="s">
        <v>91</v>
      </c>
      <c r="AW317" s="13" t="s">
        <v>36</v>
      </c>
      <c r="AX317" s="13" t="s">
        <v>82</v>
      </c>
      <c r="AY317" s="272" t="s">
        <v>250</v>
      </c>
    </row>
    <row r="318" s="13" customFormat="1">
      <c r="A318" s="13"/>
      <c r="B318" s="262"/>
      <c r="C318" s="263"/>
      <c r="D318" s="258" t="s">
        <v>263</v>
      </c>
      <c r="E318" s="264" t="s">
        <v>1</v>
      </c>
      <c r="F318" s="265" t="s">
        <v>2306</v>
      </c>
      <c r="G318" s="263"/>
      <c r="H318" s="266">
        <v>106.535</v>
      </c>
      <c r="I318" s="267"/>
      <c r="J318" s="263"/>
      <c r="K318" s="263"/>
      <c r="L318" s="268"/>
      <c r="M318" s="269"/>
      <c r="N318" s="270"/>
      <c r="O318" s="270"/>
      <c r="P318" s="270"/>
      <c r="Q318" s="270"/>
      <c r="R318" s="270"/>
      <c r="S318" s="270"/>
      <c r="T318" s="271"/>
      <c r="U318" s="13"/>
      <c r="V318" s="13"/>
      <c r="W318" s="13"/>
      <c r="X318" s="13"/>
      <c r="Y318" s="13"/>
      <c r="Z318" s="13"/>
      <c r="AA318" s="13"/>
      <c r="AB318" s="13"/>
      <c r="AC318" s="13"/>
      <c r="AD318" s="13"/>
      <c r="AE318" s="13"/>
      <c r="AT318" s="272" t="s">
        <v>263</v>
      </c>
      <c r="AU318" s="272" t="s">
        <v>91</v>
      </c>
      <c r="AV318" s="13" t="s">
        <v>91</v>
      </c>
      <c r="AW318" s="13" t="s">
        <v>36</v>
      </c>
      <c r="AX318" s="13" t="s">
        <v>82</v>
      </c>
      <c r="AY318" s="272" t="s">
        <v>250</v>
      </c>
    </row>
    <row r="319" s="14" customFormat="1">
      <c r="A319" s="14"/>
      <c r="B319" s="273"/>
      <c r="C319" s="274"/>
      <c r="D319" s="258" t="s">
        <v>263</v>
      </c>
      <c r="E319" s="275" t="s">
        <v>206</v>
      </c>
      <c r="F319" s="276" t="s">
        <v>265</v>
      </c>
      <c r="G319" s="274"/>
      <c r="H319" s="277">
        <v>330.05700000000002</v>
      </c>
      <c r="I319" s="278"/>
      <c r="J319" s="274"/>
      <c r="K319" s="274"/>
      <c r="L319" s="279"/>
      <c r="M319" s="280"/>
      <c r="N319" s="281"/>
      <c r="O319" s="281"/>
      <c r="P319" s="281"/>
      <c r="Q319" s="281"/>
      <c r="R319" s="281"/>
      <c r="S319" s="281"/>
      <c r="T319" s="282"/>
      <c r="U319" s="14"/>
      <c r="V319" s="14"/>
      <c r="W319" s="14"/>
      <c r="X319" s="14"/>
      <c r="Y319" s="14"/>
      <c r="Z319" s="14"/>
      <c r="AA319" s="14"/>
      <c r="AB319" s="14"/>
      <c r="AC319" s="14"/>
      <c r="AD319" s="14"/>
      <c r="AE319" s="14"/>
      <c r="AT319" s="283" t="s">
        <v>263</v>
      </c>
      <c r="AU319" s="283" t="s">
        <v>91</v>
      </c>
      <c r="AV319" s="14" t="s">
        <v>256</v>
      </c>
      <c r="AW319" s="14" t="s">
        <v>36</v>
      </c>
      <c r="AX319" s="14" t="s">
        <v>14</v>
      </c>
      <c r="AY319" s="283" t="s">
        <v>250</v>
      </c>
    </row>
    <row r="320" s="2" customFormat="1" ht="55.5" customHeight="1">
      <c r="A320" s="38"/>
      <c r="B320" s="39"/>
      <c r="C320" s="245" t="s">
        <v>347</v>
      </c>
      <c r="D320" s="245" t="s">
        <v>252</v>
      </c>
      <c r="E320" s="246" t="s">
        <v>591</v>
      </c>
      <c r="F320" s="247" t="s">
        <v>592</v>
      </c>
      <c r="G320" s="248" t="s">
        <v>208</v>
      </c>
      <c r="H320" s="249">
        <v>830.13199999999995</v>
      </c>
      <c r="I320" s="250"/>
      <c r="J320" s="251">
        <f>ROUND(I320*H320,2)</f>
        <v>0</v>
      </c>
      <c r="K320" s="247" t="s">
        <v>255</v>
      </c>
      <c r="L320" s="44"/>
      <c r="M320" s="252" t="s">
        <v>1</v>
      </c>
      <c r="N320" s="253" t="s">
        <v>47</v>
      </c>
      <c r="O320" s="91"/>
      <c r="P320" s="254">
        <f>O320*H320</f>
        <v>0</v>
      </c>
      <c r="Q320" s="254">
        <v>0</v>
      </c>
      <c r="R320" s="254">
        <f>Q320*H320</f>
        <v>0</v>
      </c>
      <c r="S320" s="254">
        <v>0</v>
      </c>
      <c r="T320" s="255">
        <f>S320*H320</f>
        <v>0</v>
      </c>
      <c r="U320" s="38"/>
      <c r="V320" s="38"/>
      <c r="W320" s="38"/>
      <c r="X320" s="38"/>
      <c r="Y320" s="38"/>
      <c r="Z320" s="38"/>
      <c r="AA320" s="38"/>
      <c r="AB320" s="38"/>
      <c r="AC320" s="38"/>
      <c r="AD320" s="38"/>
      <c r="AE320" s="38"/>
      <c r="AR320" s="256" t="s">
        <v>256</v>
      </c>
      <c r="AT320" s="256" t="s">
        <v>252</v>
      </c>
      <c r="AU320" s="256" t="s">
        <v>91</v>
      </c>
      <c r="AY320" s="17" t="s">
        <v>250</v>
      </c>
      <c r="BE320" s="257">
        <f>IF(N320="základní",J320,0)</f>
        <v>0</v>
      </c>
      <c r="BF320" s="257">
        <f>IF(N320="snížená",J320,0)</f>
        <v>0</v>
      </c>
      <c r="BG320" s="257">
        <f>IF(N320="zákl. přenesená",J320,0)</f>
        <v>0</v>
      </c>
      <c r="BH320" s="257">
        <f>IF(N320="sníž. přenesená",J320,0)</f>
        <v>0</v>
      </c>
      <c r="BI320" s="257">
        <f>IF(N320="nulová",J320,0)</f>
        <v>0</v>
      </c>
      <c r="BJ320" s="17" t="s">
        <v>14</v>
      </c>
      <c r="BK320" s="257">
        <f>ROUND(I320*H320,2)</f>
        <v>0</v>
      </c>
      <c r="BL320" s="17" t="s">
        <v>256</v>
      </c>
      <c r="BM320" s="256" t="s">
        <v>3484</v>
      </c>
    </row>
    <row r="321" s="2" customFormat="1">
      <c r="A321" s="38"/>
      <c r="B321" s="39"/>
      <c r="C321" s="40"/>
      <c r="D321" s="258" t="s">
        <v>261</v>
      </c>
      <c r="E321" s="40"/>
      <c r="F321" s="259" t="s">
        <v>586</v>
      </c>
      <c r="G321" s="40"/>
      <c r="H321" s="40"/>
      <c r="I321" s="156"/>
      <c r="J321" s="40"/>
      <c r="K321" s="40"/>
      <c r="L321" s="44"/>
      <c r="M321" s="260"/>
      <c r="N321" s="261"/>
      <c r="O321" s="91"/>
      <c r="P321" s="91"/>
      <c r="Q321" s="91"/>
      <c r="R321" s="91"/>
      <c r="S321" s="91"/>
      <c r="T321" s="92"/>
      <c r="U321" s="38"/>
      <c r="V321" s="38"/>
      <c r="W321" s="38"/>
      <c r="X321" s="38"/>
      <c r="Y321" s="38"/>
      <c r="Z321" s="38"/>
      <c r="AA321" s="38"/>
      <c r="AB321" s="38"/>
      <c r="AC321" s="38"/>
      <c r="AD321" s="38"/>
      <c r="AE321" s="38"/>
      <c r="AT321" s="17" t="s">
        <v>261</v>
      </c>
      <c r="AU321" s="17" t="s">
        <v>91</v>
      </c>
    </row>
    <row r="322" s="15" customFormat="1">
      <c r="A322" s="15"/>
      <c r="B322" s="284"/>
      <c r="C322" s="285"/>
      <c r="D322" s="258" t="s">
        <v>263</v>
      </c>
      <c r="E322" s="286" t="s">
        <v>1</v>
      </c>
      <c r="F322" s="287" t="s">
        <v>2302</v>
      </c>
      <c r="G322" s="285"/>
      <c r="H322" s="286" t="s">
        <v>1</v>
      </c>
      <c r="I322" s="288"/>
      <c r="J322" s="285"/>
      <c r="K322" s="285"/>
      <c r="L322" s="289"/>
      <c r="M322" s="290"/>
      <c r="N322" s="291"/>
      <c r="O322" s="291"/>
      <c r="P322" s="291"/>
      <c r="Q322" s="291"/>
      <c r="R322" s="291"/>
      <c r="S322" s="291"/>
      <c r="T322" s="292"/>
      <c r="U322" s="15"/>
      <c r="V322" s="15"/>
      <c r="W322" s="15"/>
      <c r="X322" s="15"/>
      <c r="Y322" s="15"/>
      <c r="Z322" s="15"/>
      <c r="AA322" s="15"/>
      <c r="AB322" s="15"/>
      <c r="AC322" s="15"/>
      <c r="AD322" s="15"/>
      <c r="AE322" s="15"/>
      <c r="AT322" s="293" t="s">
        <v>263</v>
      </c>
      <c r="AU322" s="293" t="s">
        <v>91</v>
      </c>
      <c r="AV322" s="15" t="s">
        <v>14</v>
      </c>
      <c r="AW322" s="15" t="s">
        <v>36</v>
      </c>
      <c r="AX322" s="15" t="s">
        <v>82</v>
      </c>
      <c r="AY322" s="293" t="s">
        <v>250</v>
      </c>
    </row>
    <row r="323" s="13" customFormat="1">
      <c r="A323" s="13"/>
      <c r="B323" s="262"/>
      <c r="C323" s="263"/>
      <c r="D323" s="258" t="s">
        <v>263</v>
      </c>
      <c r="E323" s="264" t="s">
        <v>1</v>
      </c>
      <c r="F323" s="265" t="s">
        <v>2312</v>
      </c>
      <c r="G323" s="263"/>
      <c r="H323" s="266">
        <v>89.206999999999994</v>
      </c>
      <c r="I323" s="267"/>
      <c r="J323" s="263"/>
      <c r="K323" s="263"/>
      <c r="L323" s="268"/>
      <c r="M323" s="269"/>
      <c r="N323" s="270"/>
      <c r="O323" s="270"/>
      <c r="P323" s="270"/>
      <c r="Q323" s="270"/>
      <c r="R323" s="270"/>
      <c r="S323" s="270"/>
      <c r="T323" s="271"/>
      <c r="U323" s="13"/>
      <c r="V323" s="13"/>
      <c r="W323" s="13"/>
      <c r="X323" s="13"/>
      <c r="Y323" s="13"/>
      <c r="Z323" s="13"/>
      <c r="AA323" s="13"/>
      <c r="AB323" s="13"/>
      <c r="AC323" s="13"/>
      <c r="AD323" s="13"/>
      <c r="AE323" s="13"/>
      <c r="AT323" s="272" t="s">
        <v>263</v>
      </c>
      <c r="AU323" s="272" t="s">
        <v>91</v>
      </c>
      <c r="AV323" s="13" t="s">
        <v>91</v>
      </c>
      <c r="AW323" s="13" t="s">
        <v>36</v>
      </c>
      <c r="AX323" s="13" t="s">
        <v>82</v>
      </c>
      <c r="AY323" s="272" t="s">
        <v>250</v>
      </c>
    </row>
    <row r="324" s="13" customFormat="1">
      <c r="A324" s="13"/>
      <c r="B324" s="262"/>
      <c r="C324" s="263"/>
      <c r="D324" s="258" t="s">
        <v>263</v>
      </c>
      <c r="E324" s="264" t="s">
        <v>1</v>
      </c>
      <c r="F324" s="265" t="s">
        <v>2313</v>
      </c>
      <c r="G324" s="263"/>
      <c r="H324" s="266">
        <v>59.472000000000001</v>
      </c>
      <c r="I324" s="267"/>
      <c r="J324" s="263"/>
      <c r="K324" s="263"/>
      <c r="L324" s="268"/>
      <c r="M324" s="269"/>
      <c r="N324" s="270"/>
      <c r="O324" s="270"/>
      <c r="P324" s="270"/>
      <c r="Q324" s="270"/>
      <c r="R324" s="270"/>
      <c r="S324" s="270"/>
      <c r="T324" s="271"/>
      <c r="U324" s="13"/>
      <c r="V324" s="13"/>
      <c r="W324" s="13"/>
      <c r="X324" s="13"/>
      <c r="Y324" s="13"/>
      <c r="Z324" s="13"/>
      <c r="AA324" s="13"/>
      <c r="AB324" s="13"/>
      <c r="AC324" s="13"/>
      <c r="AD324" s="13"/>
      <c r="AE324" s="13"/>
      <c r="AT324" s="272" t="s">
        <v>263</v>
      </c>
      <c r="AU324" s="272" t="s">
        <v>91</v>
      </c>
      <c r="AV324" s="13" t="s">
        <v>91</v>
      </c>
      <c r="AW324" s="13" t="s">
        <v>36</v>
      </c>
      <c r="AX324" s="13" t="s">
        <v>82</v>
      </c>
      <c r="AY324" s="272" t="s">
        <v>250</v>
      </c>
    </row>
    <row r="325" s="13" customFormat="1">
      <c r="A325" s="13"/>
      <c r="B325" s="262"/>
      <c r="C325" s="263"/>
      <c r="D325" s="258" t="s">
        <v>263</v>
      </c>
      <c r="E325" s="264" t="s">
        <v>1</v>
      </c>
      <c r="F325" s="265" t="s">
        <v>2314</v>
      </c>
      <c r="G325" s="263"/>
      <c r="H325" s="266">
        <v>372.87200000000001</v>
      </c>
      <c r="I325" s="267"/>
      <c r="J325" s="263"/>
      <c r="K325" s="263"/>
      <c r="L325" s="268"/>
      <c r="M325" s="269"/>
      <c r="N325" s="270"/>
      <c r="O325" s="270"/>
      <c r="P325" s="270"/>
      <c r="Q325" s="270"/>
      <c r="R325" s="270"/>
      <c r="S325" s="270"/>
      <c r="T325" s="271"/>
      <c r="U325" s="13"/>
      <c r="V325" s="13"/>
      <c r="W325" s="13"/>
      <c r="X325" s="13"/>
      <c r="Y325" s="13"/>
      <c r="Z325" s="13"/>
      <c r="AA325" s="13"/>
      <c r="AB325" s="13"/>
      <c r="AC325" s="13"/>
      <c r="AD325" s="13"/>
      <c r="AE325" s="13"/>
      <c r="AT325" s="272" t="s">
        <v>263</v>
      </c>
      <c r="AU325" s="272" t="s">
        <v>91</v>
      </c>
      <c r="AV325" s="13" t="s">
        <v>91</v>
      </c>
      <c r="AW325" s="13" t="s">
        <v>36</v>
      </c>
      <c r="AX325" s="13" t="s">
        <v>82</v>
      </c>
      <c r="AY325" s="272" t="s">
        <v>250</v>
      </c>
    </row>
    <row r="326" s="13" customFormat="1">
      <c r="A326" s="13"/>
      <c r="B326" s="262"/>
      <c r="C326" s="263"/>
      <c r="D326" s="258" t="s">
        <v>263</v>
      </c>
      <c r="E326" s="264" t="s">
        <v>1</v>
      </c>
      <c r="F326" s="265" t="s">
        <v>2315</v>
      </c>
      <c r="G326" s="263"/>
      <c r="H326" s="266">
        <v>248.58099999999999</v>
      </c>
      <c r="I326" s="267"/>
      <c r="J326" s="263"/>
      <c r="K326" s="263"/>
      <c r="L326" s="268"/>
      <c r="M326" s="269"/>
      <c r="N326" s="270"/>
      <c r="O326" s="270"/>
      <c r="P326" s="270"/>
      <c r="Q326" s="270"/>
      <c r="R326" s="270"/>
      <c r="S326" s="270"/>
      <c r="T326" s="271"/>
      <c r="U326" s="13"/>
      <c r="V326" s="13"/>
      <c r="W326" s="13"/>
      <c r="X326" s="13"/>
      <c r="Y326" s="13"/>
      <c r="Z326" s="13"/>
      <c r="AA326" s="13"/>
      <c r="AB326" s="13"/>
      <c r="AC326" s="13"/>
      <c r="AD326" s="13"/>
      <c r="AE326" s="13"/>
      <c r="AT326" s="272" t="s">
        <v>263</v>
      </c>
      <c r="AU326" s="272" t="s">
        <v>91</v>
      </c>
      <c r="AV326" s="13" t="s">
        <v>91</v>
      </c>
      <c r="AW326" s="13" t="s">
        <v>36</v>
      </c>
      <c r="AX326" s="13" t="s">
        <v>82</v>
      </c>
      <c r="AY326" s="272" t="s">
        <v>250</v>
      </c>
    </row>
    <row r="327" s="15" customFormat="1">
      <c r="A327" s="15"/>
      <c r="B327" s="284"/>
      <c r="C327" s="285"/>
      <c r="D327" s="258" t="s">
        <v>263</v>
      </c>
      <c r="E327" s="286" t="s">
        <v>1</v>
      </c>
      <c r="F327" s="287" t="s">
        <v>2320</v>
      </c>
      <c r="G327" s="285"/>
      <c r="H327" s="286" t="s">
        <v>1</v>
      </c>
      <c r="I327" s="288"/>
      <c r="J327" s="285"/>
      <c r="K327" s="285"/>
      <c r="L327" s="289"/>
      <c r="M327" s="290"/>
      <c r="N327" s="291"/>
      <c r="O327" s="291"/>
      <c r="P327" s="291"/>
      <c r="Q327" s="291"/>
      <c r="R327" s="291"/>
      <c r="S327" s="291"/>
      <c r="T327" s="292"/>
      <c r="U327" s="15"/>
      <c r="V327" s="15"/>
      <c r="W327" s="15"/>
      <c r="X327" s="15"/>
      <c r="Y327" s="15"/>
      <c r="Z327" s="15"/>
      <c r="AA327" s="15"/>
      <c r="AB327" s="15"/>
      <c r="AC327" s="15"/>
      <c r="AD327" s="15"/>
      <c r="AE327" s="15"/>
      <c r="AT327" s="293" t="s">
        <v>263</v>
      </c>
      <c r="AU327" s="293" t="s">
        <v>91</v>
      </c>
      <c r="AV327" s="15" t="s">
        <v>14</v>
      </c>
      <c r="AW327" s="15" t="s">
        <v>36</v>
      </c>
      <c r="AX327" s="15" t="s">
        <v>82</v>
      </c>
      <c r="AY327" s="293" t="s">
        <v>250</v>
      </c>
    </row>
    <row r="328" s="13" customFormat="1">
      <c r="A328" s="13"/>
      <c r="B328" s="262"/>
      <c r="C328" s="263"/>
      <c r="D328" s="258" t="s">
        <v>263</v>
      </c>
      <c r="E328" s="264" t="s">
        <v>1</v>
      </c>
      <c r="F328" s="265" t="s">
        <v>2028</v>
      </c>
      <c r="G328" s="263"/>
      <c r="H328" s="266">
        <v>60</v>
      </c>
      <c r="I328" s="267"/>
      <c r="J328" s="263"/>
      <c r="K328" s="263"/>
      <c r="L328" s="268"/>
      <c r="M328" s="269"/>
      <c r="N328" s="270"/>
      <c r="O328" s="270"/>
      <c r="P328" s="270"/>
      <c r="Q328" s="270"/>
      <c r="R328" s="270"/>
      <c r="S328" s="270"/>
      <c r="T328" s="271"/>
      <c r="U328" s="13"/>
      <c r="V328" s="13"/>
      <c r="W328" s="13"/>
      <c r="X328" s="13"/>
      <c r="Y328" s="13"/>
      <c r="Z328" s="13"/>
      <c r="AA328" s="13"/>
      <c r="AB328" s="13"/>
      <c r="AC328" s="13"/>
      <c r="AD328" s="13"/>
      <c r="AE328" s="13"/>
      <c r="AT328" s="272" t="s">
        <v>263</v>
      </c>
      <c r="AU328" s="272" t="s">
        <v>91</v>
      </c>
      <c r="AV328" s="13" t="s">
        <v>91</v>
      </c>
      <c r="AW328" s="13" t="s">
        <v>36</v>
      </c>
      <c r="AX328" s="13" t="s">
        <v>82</v>
      </c>
      <c r="AY328" s="272" t="s">
        <v>250</v>
      </c>
    </row>
    <row r="329" s="14" customFormat="1">
      <c r="A329" s="14"/>
      <c r="B329" s="273"/>
      <c r="C329" s="274"/>
      <c r="D329" s="258" t="s">
        <v>263</v>
      </c>
      <c r="E329" s="275" t="s">
        <v>218</v>
      </c>
      <c r="F329" s="276" t="s">
        <v>265</v>
      </c>
      <c r="G329" s="274"/>
      <c r="H329" s="277">
        <v>830.13199999999995</v>
      </c>
      <c r="I329" s="278"/>
      <c r="J329" s="274"/>
      <c r="K329" s="274"/>
      <c r="L329" s="279"/>
      <c r="M329" s="280"/>
      <c r="N329" s="281"/>
      <c r="O329" s="281"/>
      <c r="P329" s="281"/>
      <c r="Q329" s="281"/>
      <c r="R329" s="281"/>
      <c r="S329" s="281"/>
      <c r="T329" s="282"/>
      <c r="U329" s="14"/>
      <c r="V329" s="14"/>
      <c r="W329" s="14"/>
      <c r="X329" s="14"/>
      <c r="Y329" s="14"/>
      <c r="Z329" s="14"/>
      <c r="AA329" s="14"/>
      <c r="AB329" s="14"/>
      <c r="AC329" s="14"/>
      <c r="AD329" s="14"/>
      <c r="AE329" s="14"/>
      <c r="AT329" s="283" t="s">
        <v>263</v>
      </c>
      <c r="AU329" s="283" t="s">
        <v>91</v>
      </c>
      <c r="AV329" s="14" t="s">
        <v>256</v>
      </c>
      <c r="AW329" s="14" t="s">
        <v>36</v>
      </c>
      <c r="AX329" s="14" t="s">
        <v>14</v>
      </c>
      <c r="AY329" s="283" t="s">
        <v>250</v>
      </c>
    </row>
    <row r="330" s="2" customFormat="1" ht="55.5" customHeight="1">
      <c r="A330" s="38"/>
      <c r="B330" s="39"/>
      <c r="C330" s="245" t="s">
        <v>352</v>
      </c>
      <c r="D330" s="245" t="s">
        <v>252</v>
      </c>
      <c r="E330" s="246" t="s">
        <v>595</v>
      </c>
      <c r="F330" s="247" t="s">
        <v>596</v>
      </c>
      <c r="G330" s="248" t="s">
        <v>208</v>
      </c>
      <c r="H330" s="249">
        <v>330.05700000000002</v>
      </c>
      <c r="I330" s="250"/>
      <c r="J330" s="251">
        <f>ROUND(I330*H330,2)</f>
        <v>0</v>
      </c>
      <c r="K330" s="247" t="s">
        <v>255</v>
      </c>
      <c r="L330" s="44"/>
      <c r="M330" s="252" t="s">
        <v>1</v>
      </c>
      <c r="N330" s="253" t="s">
        <v>47</v>
      </c>
      <c r="O330" s="91"/>
      <c r="P330" s="254">
        <f>O330*H330</f>
        <v>0</v>
      </c>
      <c r="Q330" s="254">
        <v>0</v>
      </c>
      <c r="R330" s="254">
        <f>Q330*H330</f>
        <v>0</v>
      </c>
      <c r="S330" s="254">
        <v>0</v>
      </c>
      <c r="T330" s="255">
        <f>S330*H330</f>
        <v>0</v>
      </c>
      <c r="U330" s="38"/>
      <c r="V330" s="38"/>
      <c r="W330" s="38"/>
      <c r="X330" s="38"/>
      <c r="Y330" s="38"/>
      <c r="Z330" s="38"/>
      <c r="AA330" s="38"/>
      <c r="AB330" s="38"/>
      <c r="AC330" s="38"/>
      <c r="AD330" s="38"/>
      <c r="AE330" s="38"/>
      <c r="AR330" s="256" t="s">
        <v>256</v>
      </c>
      <c r="AT330" s="256" t="s">
        <v>252</v>
      </c>
      <c r="AU330" s="256" t="s">
        <v>91</v>
      </c>
      <c r="AY330" s="17" t="s">
        <v>250</v>
      </c>
      <c r="BE330" s="257">
        <f>IF(N330="základní",J330,0)</f>
        <v>0</v>
      </c>
      <c r="BF330" s="257">
        <f>IF(N330="snížená",J330,0)</f>
        <v>0</v>
      </c>
      <c r="BG330" s="257">
        <f>IF(N330="zákl. přenesená",J330,0)</f>
        <v>0</v>
      </c>
      <c r="BH330" s="257">
        <f>IF(N330="sníž. přenesená",J330,0)</f>
        <v>0</v>
      </c>
      <c r="BI330" s="257">
        <f>IF(N330="nulová",J330,0)</f>
        <v>0</v>
      </c>
      <c r="BJ330" s="17" t="s">
        <v>14</v>
      </c>
      <c r="BK330" s="257">
        <f>ROUND(I330*H330,2)</f>
        <v>0</v>
      </c>
      <c r="BL330" s="17" t="s">
        <v>256</v>
      </c>
      <c r="BM330" s="256" t="s">
        <v>3485</v>
      </c>
    </row>
    <row r="331" s="2" customFormat="1">
      <c r="A331" s="38"/>
      <c r="B331" s="39"/>
      <c r="C331" s="40"/>
      <c r="D331" s="258" t="s">
        <v>261</v>
      </c>
      <c r="E331" s="40"/>
      <c r="F331" s="259" t="s">
        <v>586</v>
      </c>
      <c r="G331" s="40"/>
      <c r="H331" s="40"/>
      <c r="I331" s="156"/>
      <c r="J331" s="40"/>
      <c r="K331" s="40"/>
      <c r="L331" s="44"/>
      <c r="M331" s="260"/>
      <c r="N331" s="261"/>
      <c r="O331" s="91"/>
      <c r="P331" s="91"/>
      <c r="Q331" s="91"/>
      <c r="R331" s="91"/>
      <c r="S331" s="91"/>
      <c r="T331" s="92"/>
      <c r="U331" s="38"/>
      <c r="V331" s="38"/>
      <c r="W331" s="38"/>
      <c r="X331" s="38"/>
      <c r="Y331" s="38"/>
      <c r="Z331" s="38"/>
      <c r="AA331" s="38"/>
      <c r="AB331" s="38"/>
      <c r="AC331" s="38"/>
      <c r="AD331" s="38"/>
      <c r="AE331" s="38"/>
      <c r="AT331" s="17" t="s">
        <v>261</v>
      </c>
      <c r="AU331" s="17" t="s">
        <v>91</v>
      </c>
    </row>
    <row r="332" s="13" customFormat="1">
      <c r="A332" s="13"/>
      <c r="B332" s="262"/>
      <c r="C332" s="263"/>
      <c r="D332" s="258" t="s">
        <v>263</v>
      </c>
      <c r="E332" s="264" t="s">
        <v>1</v>
      </c>
      <c r="F332" s="265" t="s">
        <v>206</v>
      </c>
      <c r="G332" s="263"/>
      <c r="H332" s="266">
        <v>330.05700000000002</v>
      </c>
      <c r="I332" s="267"/>
      <c r="J332" s="263"/>
      <c r="K332" s="263"/>
      <c r="L332" s="268"/>
      <c r="M332" s="269"/>
      <c r="N332" s="270"/>
      <c r="O332" s="270"/>
      <c r="P332" s="270"/>
      <c r="Q332" s="270"/>
      <c r="R332" s="270"/>
      <c r="S332" s="270"/>
      <c r="T332" s="271"/>
      <c r="U332" s="13"/>
      <c r="V332" s="13"/>
      <c r="W332" s="13"/>
      <c r="X332" s="13"/>
      <c r="Y332" s="13"/>
      <c r="Z332" s="13"/>
      <c r="AA332" s="13"/>
      <c r="AB332" s="13"/>
      <c r="AC332" s="13"/>
      <c r="AD332" s="13"/>
      <c r="AE332" s="13"/>
      <c r="AT332" s="272" t="s">
        <v>263</v>
      </c>
      <c r="AU332" s="272" t="s">
        <v>91</v>
      </c>
      <c r="AV332" s="13" t="s">
        <v>91</v>
      </c>
      <c r="AW332" s="13" t="s">
        <v>36</v>
      </c>
      <c r="AX332" s="13" t="s">
        <v>82</v>
      </c>
      <c r="AY332" s="272" t="s">
        <v>250</v>
      </c>
    </row>
    <row r="333" s="14" customFormat="1">
      <c r="A333" s="14"/>
      <c r="B333" s="273"/>
      <c r="C333" s="274"/>
      <c r="D333" s="258" t="s">
        <v>263</v>
      </c>
      <c r="E333" s="275" t="s">
        <v>1</v>
      </c>
      <c r="F333" s="276" t="s">
        <v>265</v>
      </c>
      <c r="G333" s="274"/>
      <c r="H333" s="277">
        <v>330.05700000000002</v>
      </c>
      <c r="I333" s="278"/>
      <c r="J333" s="274"/>
      <c r="K333" s="274"/>
      <c r="L333" s="279"/>
      <c r="M333" s="280"/>
      <c r="N333" s="281"/>
      <c r="O333" s="281"/>
      <c r="P333" s="281"/>
      <c r="Q333" s="281"/>
      <c r="R333" s="281"/>
      <c r="S333" s="281"/>
      <c r="T333" s="282"/>
      <c r="U333" s="14"/>
      <c r="V333" s="14"/>
      <c r="W333" s="14"/>
      <c r="X333" s="14"/>
      <c r="Y333" s="14"/>
      <c r="Z333" s="14"/>
      <c r="AA333" s="14"/>
      <c r="AB333" s="14"/>
      <c r="AC333" s="14"/>
      <c r="AD333" s="14"/>
      <c r="AE333" s="14"/>
      <c r="AT333" s="283" t="s">
        <v>263</v>
      </c>
      <c r="AU333" s="283" t="s">
        <v>91</v>
      </c>
      <c r="AV333" s="14" t="s">
        <v>256</v>
      </c>
      <c r="AW333" s="14" t="s">
        <v>36</v>
      </c>
      <c r="AX333" s="14" t="s">
        <v>14</v>
      </c>
      <c r="AY333" s="283" t="s">
        <v>250</v>
      </c>
    </row>
    <row r="334" s="2" customFormat="1" ht="55.5" customHeight="1">
      <c r="A334" s="38"/>
      <c r="B334" s="39"/>
      <c r="C334" s="245" t="s">
        <v>192</v>
      </c>
      <c r="D334" s="245" t="s">
        <v>252</v>
      </c>
      <c r="E334" s="246" t="s">
        <v>599</v>
      </c>
      <c r="F334" s="247" t="s">
        <v>600</v>
      </c>
      <c r="G334" s="248" t="s">
        <v>208</v>
      </c>
      <c r="H334" s="249">
        <v>1650.2850000000001</v>
      </c>
      <c r="I334" s="250"/>
      <c r="J334" s="251">
        <f>ROUND(I334*H334,2)</f>
        <v>0</v>
      </c>
      <c r="K334" s="247" t="s">
        <v>255</v>
      </c>
      <c r="L334" s="44"/>
      <c r="M334" s="252" t="s">
        <v>1</v>
      </c>
      <c r="N334" s="253" t="s">
        <v>47</v>
      </c>
      <c r="O334" s="91"/>
      <c r="P334" s="254">
        <f>O334*H334</f>
        <v>0</v>
      </c>
      <c r="Q334" s="254">
        <v>0</v>
      </c>
      <c r="R334" s="254">
        <f>Q334*H334</f>
        <v>0</v>
      </c>
      <c r="S334" s="254">
        <v>0</v>
      </c>
      <c r="T334" s="255">
        <f>S334*H334</f>
        <v>0</v>
      </c>
      <c r="U334" s="38"/>
      <c r="V334" s="38"/>
      <c r="W334" s="38"/>
      <c r="X334" s="38"/>
      <c r="Y334" s="38"/>
      <c r="Z334" s="38"/>
      <c r="AA334" s="38"/>
      <c r="AB334" s="38"/>
      <c r="AC334" s="38"/>
      <c r="AD334" s="38"/>
      <c r="AE334" s="38"/>
      <c r="AR334" s="256" t="s">
        <v>256</v>
      </c>
      <c r="AT334" s="256" t="s">
        <v>252</v>
      </c>
      <c r="AU334" s="256" t="s">
        <v>91</v>
      </c>
      <c r="AY334" s="17" t="s">
        <v>250</v>
      </c>
      <c r="BE334" s="257">
        <f>IF(N334="základní",J334,0)</f>
        <v>0</v>
      </c>
      <c r="BF334" s="257">
        <f>IF(N334="snížená",J334,0)</f>
        <v>0</v>
      </c>
      <c r="BG334" s="257">
        <f>IF(N334="zákl. přenesená",J334,0)</f>
        <v>0</v>
      </c>
      <c r="BH334" s="257">
        <f>IF(N334="sníž. přenesená",J334,0)</f>
        <v>0</v>
      </c>
      <c r="BI334" s="257">
        <f>IF(N334="nulová",J334,0)</f>
        <v>0</v>
      </c>
      <c r="BJ334" s="17" t="s">
        <v>14</v>
      </c>
      <c r="BK334" s="257">
        <f>ROUND(I334*H334,2)</f>
        <v>0</v>
      </c>
      <c r="BL334" s="17" t="s">
        <v>256</v>
      </c>
      <c r="BM334" s="256" t="s">
        <v>3486</v>
      </c>
    </row>
    <row r="335" s="2" customFormat="1">
      <c r="A335" s="38"/>
      <c r="B335" s="39"/>
      <c r="C335" s="40"/>
      <c r="D335" s="258" t="s">
        <v>261</v>
      </c>
      <c r="E335" s="40"/>
      <c r="F335" s="259" t="s">
        <v>586</v>
      </c>
      <c r="G335" s="40"/>
      <c r="H335" s="40"/>
      <c r="I335" s="156"/>
      <c r="J335" s="40"/>
      <c r="K335" s="40"/>
      <c r="L335" s="44"/>
      <c r="M335" s="260"/>
      <c r="N335" s="261"/>
      <c r="O335" s="91"/>
      <c r="P335" s="91"/>
      <c r="Q335" s="91"/>
      <c r="R335" s="91"/>
      <c r="S335" s="91"/>
      <c r="T335" s="92"/>
      <c r="U335" s="38"/>
      <c r="V335" s="38"/>
      <c r="W335" s="38"/>
      <c r="X335" s="38"/>
      <c r="Y335" s="38"/>
      <c r="Z335" s="38"/>
      <c r="AA335" s="38"/>
      <c r="AB335" s="38"/>
      <c r="AC335" s="38"/>
      <c r="AD335" s="38"/>
      <c r="AE335" s="38"/>
      <c r="AT335" s="17" t="s">
        <v>261</v>
      </c>
      <c r="AU335" s="17" t="s">
        <v>91</v>
      </c>
    </row>
    <row r="336" s="15" customFormat="1">
      <c r="A336" s="15"/>
      <c r="B336" s="284"/>
      <c r="C336" s="285"/>
      <c r="D336" s="258" t="s">
        <v>263</v>
      </c>
      <c r="E336" s="286" t="s">
        <v>1</v>
      </c>
      <c r="F336" s="287" t="s">
        <v>602</v>
      </c>
      <c r="G336" s="285"/>
      <c r="H336" s="286" t="s">
        <v>1</v>
      </c>
      <c r="I336" s="288"/>
      <c r="J336" s="285"/>
      <c r="K336" s="285"/>
      <c r="L336" s="289"/>
      <c r="M336" s="290"/>
      <c r="N336" s="291"/>
      <c r="O336" s="291"/>
      <c r="P336" s="291"/>
      <c r="Q336" s="291"/>
      <c r="R336" s="291"/>
      <c r="S336" s="291"/>
      <c r="T336" s="292"/>
      <c r="U336" s="15"/>
      <c r="V336" s="15"/>
      <c r="W336" s="15"/>
      <c r="X336" s="15"/>
      <c r="Y336" s="15"/>
      <c r="Z336" s="15"/>
      <c r="AA336" s="15"/>
      <c r="AB336" s="15"/>
      <c r="AC336" s="15"/>
      <c r="AD336" s="15"/>
      <c r="AE336" s="15"/>
      <c r="AT336" s="293" t="s">
        <v>263</v>
      </c>
      <c r="AU336" s="293" t="s">
        <v>91</v>
      </c>
      <c r="AV336" s="15" t="s">
        <v>14</v>
      </c>
      <c r="AW336" s="15" t="s">
        <v>36</v>
      </c>
      <c r="AX336" s="15" t="s">
        <v>82</v>
      </c>
      <c r="AY336" s="293" t="s">
        <v>250</v>
      </c>
    </row>
    <row r="337" s="13" customFormat="1">
      <c r="A337" s="13"/>
      <c r="B337" s="262"/>
      <c r="C337" s="263"/>
      <c r="D337" s="258" t="s">
        <v>263</v>
      </c>
      <c r="E337" s="264" t="s">
        <v>1</v>
      </c>
      <c r="F337" s="265" t="s">
        <v>603</v>
      </c>
      <c r="G337" s="263"/>
      <c r="H337" s="266">
        <v>1650.2850000000001</v>
      </c>
      <c r="I337" s="267"/>
      <c r="J337" s="263"/>
      <c r="K337" s="263"/>
      <c r="L337" s="268"/>
      <c r="M337" s="269"/>
      <c r="N337" s="270"/>
      <c r="O337" s="270"/>
      <c r="P337" s="270"/>
      <c r="Q337" s="270"/>
      <c r="R337" s="270"/>
      <c r="S337" s="270"/>
      <c r="T337" s="271"/>
      <c r="U337" s="13"/>
      <c r="V337" s="13"/>
      <c r="W337" s="13"/>
      <c r="X337" s="13"/>
      <c r="Y337" s="13"/>
      <c r="Z337" s="13"/>
      <c r="AA337" s="13"/>
      <c r="AB337" s="13"/>
      <c r="AC337" s="13"/>
      <c r="AD337" s="13"/>
      <c r="AE337" s="13"/>
      <c r="AT337" s="272" t="s">
        <v>263</v>
      </c>
      <c r="AU337" s="272" t="s">
        <v>91</v>
      </c>
      <c r="AV337" s="13" t="s">
        <v>91</v>
      </c>
      <c r="AW337" s="13" t="s">
        <v>36</v>
      </c>
      <c r="AX337" s="13" t="s">
        <v>82</v>
      </c>
      <c r="AY337" s="272" t="s">
        <v>250</v>
      </c>
    </row>
    <row r="338" s="14" customFormat="1">
      <c r="A338" s="14"/>
      <c r="B338" s="273"/>
      <c r="C338" s="274"/>
      <c r="D338" s="258" t="s">
        <v>263</v>
      </c>
      <c r="E338" s="275" t="s">
        <v>1</v>
      </c>
      <c r="F338" s="276" t="s">
        <v>265</v>
      </c>
      <c r="G338" s="274"/>
      <c r="H338" s="277">
        <v>1650.2850000000001</v>
      </c>
      <c r="I338" s="278"/>
      <c r="J338" s="274"/>
      <c r="K338" s="274"/>
      <c r="L338" s="279"/>
      <c r="M338" s="280"/>
      <c r="N338" s="281"/>
      <c r="O338" s="281"/>
      <c r="P338" s="281"/>
      <c r="Q338" s="281"/>
      <c r="R338" s="281"/>
      <c r="S338" s="281"/>
      <c r="T338" s="282"/>
      <c r="U338" s="14"/>
      <c r="V338" s="14"/>
      <c r="W338" s="14"/>
      <c r="X338" s="14"/>
      <c r="Y338" s="14"/>
      <c r="Z338" s="14"/>
      <c r="AA338" s="14"/>
      <c r="AB338" s="14"/>
      <c r="AC338" s="14"/>
      <c r="AD338" s="14"/>
      <c r="AE338" s="14"/>
      <c r="AT338" s="283" t="s">
        <v>263</v>
      </c>
      <c r="AU338" s="283" t="s">
        <v>91</v>
      </c>
      <c r="AV338" s="14" t="s">
        <v>256</v>
      </c>
      <c r="AW338" s="14" t="s">
        <v>36</v>
      </c>
      <c r="AX338" s="14" t="s">
        <v>14</v>
      </c>
      <c r="AY338" s="283" t="s">
        <v>250</v>
      </c>
    </row>
    <row r="339" s="2" customFormat="1" ht="55.5" customHeight="1">
      <c r="A339" s="38"/>
      <c r="B339" s="39"/>
      <c r="C339" s="245" t="s">
        <v>362</v>
      </c>
      <c r="D339" s="245" t="s">
        <v>252</v>
      </c>
      <c r="E339" s="246" t="s">
        <v>605</v>
      </c>
      <c r="F339" s="247" t="s">
        <v>606</v>
      </c>
      <c r="G339" s="248" t="s">
        <v>208</v>
      </c>
      <c r="H339" s="249">
        <v>830.13199999999995</v>
      </c>
      <c r="I339" s="250"/>
      <c r="J339" s="251">
        <f>ROUND(I339*H339,2)</f>
        <v>0</v>
      </c>
      <c r="K339" s="247" t="s">
        <v>255</v>
      </c>
      <c r="L339" s="44"/>
      <c r="M339" s="252" t="s">
        <v>1</v>
      </c>
      <c r="N339" s="253" t="s">
        <v>47</v>
      </c>
      <c r="O339" s="91"/>
      <c r="P339" s="254">
        <f>O339*H339</f>
        <v>0</v>
      </c>
      <c r="Q339" s="254">
        <v>0</v>
      </c>
      <c r="R339" s="254">
        <f>Q339*H339</f>
        <v>0</v>
      </c>
      <c r="S339" s="254">
        <v>0</v>
      </c>
      <c r="T339" s="255">
        <f>S339*H339</f>
        <v>0</v>
      </c>
      <c r="U339" s="38"/>
      <c r="V339" s="38"/>
      <c r="W339" s="38"/>
      <c r="X339" s="38"/>
      <c r="Y339" s="38"/>
      <c r="Z339" s="38"/>
      <c r="AA339" s="38"/>
      <c r="AB339" s="38"/>
      <c r="AC339" s="38"/>
      <c r="AD339" s="38"/>
      <c r="AE339" s="38"/>
      <c r="AR339" s="256" t="s">
        <v>256</v>
      </c>
      <c r="AT339" s="256" t="s">
        <v>252</v>
      </c>
      <c r="AU339" s="256" t="s">
        <v>91</v>
      </c>
      <c r="AY339" s="17" t="s">
        <v>250</v>
      </c>
      <c r="BE339" s="257">
        <f>IF(N339="základní",J339,0)</f>
        <v>0</v>
      </c>
      <c r="BF339" s="257">
        <f>IF(N339="snížená",J339,0)</f>
        <v>0</v>
      </c>
      <c r="BG339" s="257">
        <f>IF(N339="zákl. přenesená",J339,0)</f>
        <v>0</v>
      </c>
      <c r="BH339" s="257">
        <f>IF(N339="sníž. přenesená",J339,0)</f>
        <v>0</v>
      </c>
      <c r="BI339" s="257">
        <f>IF(N339="nulová",J339,0)</f>
        <v>0</v>
      </c>
      <c r="BJ339" s="17" t="s">
        <v>14</v>
      </c>
      <c r="BK339" s="257">
        <f>ROUND(I339*H339,2)</f>
        <v>0</v>
      </c>
      <c r="BL339" s="17" t="s">
        <v>256</v>
      </c>
      <c r="BM339" s="256" t="s">
        <v>3487</v>
      </c>
    </row>
    <row r="340" s="2" customFormat="1">
      <c r="A340" s="38"/>
      <c r="B340" s="39"/>
      <c r="C340" s="40"/>
      <c r="D340" s="258" t="s">
        <v>261</v>
      </c>
      <c r="E340" s="40"/>
      <c r="F340" s="259" t="s">
        <v>586</v>
      </c>
      <c r="G340" s="40"/>
      <c r="H340" s="40"/>
      <c r="I340" s="156"/>
      <c r="J340" s="40"/>
      <c r="K340" s="40"/>
      <c r="L340" s="44"/>
      <c r="M340" s="260"/>
      <c r="N340" s="261"/>
      <c r="O340" s="91"/>
      <c r="P340" s="91"/>
      <c r="Q340" s="91"/>
      <c r="R340" s="91"/>
      <c r="S340" s="91"/>
      <c r="T340" s="92"/>
      <c r="U340" s="38"/>
      <c r="V340" s="38"/>
      <c r="W340" s="38"/>
      <c r="X340" s="38"/>
      <c r="Y340" s="38"/>
      <c r="Z340" s="38"/>
      <c r="AA340" s="38"/>
      <c r="AB340" s="38"/>
      <c r="AC340" s="38"/>
      <c r="AD340" s="38"/>
      <c r="AE340" s="38"/>
      <c r="AT340" s="17" t="s">
        <v>261</v>
      </c>
      <c r="AU340" s="17" t="s">
        <v>91</v>
      </c>
    </row>
    <row r="341" s="13" customFormat="1">
      <c r="A341" s="13"/>
      <c r="B341" s="262"/>
      <c r="C341" s="263"/>
      <c r="D341" s="258" t="s">
        <v>263</v>
      </c>
      <c r="E341" s="264" t="s">
        <v>1</v>
      </c>
      <c r="F341" s="265" t="s">
        <v>218</v>
      </c>
      <c r="G341" s="263"/>
      <c r="H341" s="266">
        <v>830.13199999999995</v>
      </c>
      <c r="I341" s="267"/>
      <c r="J341" s="263"/>
      <c r="K341" s="263"/>
      <c r="L341" s="268"/>
      <c r="M341" s="269"/>
      <c r="N341" s="270"/>
      <c r="O341" s="270"/>
      <c r="P341" s="270"/>
      <c r="Q341" s="270"/>
      <c r="R341" s="270"/>
      <c r="S341" s="270"/>
      <c r="T341" s="271"/>
      <c r="U341" s="13"/>
      <c r="V341" s="13"/>
      <c r="W341" s="13"/>
      <c r="X341" s="13"/>
      <c r="Y341" s="13"/>
      <c r="Z341" s="13"/>
      <c r="AA341" s="13"/>
      <c r="AB341" s="13"/>
      <c r="AC341" s="13"/>
      <c r="AD341" s="13"/>
      <c r="AE341" s="13"/>
      <c r="AT341" s="272" t="s">
        <v>263</v>
      </c>
      <c r="AU341" s="272" t="s">
        <v>91</v>
      </c>
      <c r="AV341" s="13" t="s">
        <v>91</v>
      </c>
      <c r="AW341" s="13" t="s">
        <v>36</v>
      </c>
      <c r="AX341" s="13" t="s">
        <v>82</v>
      </c>
      <c r="AY341" s="272" t="s">
        <v>250</v>
      </c>
    </row>
    <row r="342" s="14" customFormat="1">
      <c r="A342" s="14"/>
      <c r="B342" s="273"/>
      <c r="C342" s="274"/>
      <c r="D342" s="258" t="s">
        <v>263</v>
      </c>
      <c r="E342" s="275" t="s">
        <v>1</v>
      </c>
      <c r="F342" s="276" t="s">
        <v>265</v>
      </c>
      <c r="G342" s="274"/>
      <c r="H342" s="277">
        <v>830.13199999999995</v>
      </c>
      <c r="I342" s="278"/>
      <c r="J342" s="274"/>
      <c r="K342" s="274"/>
      <c r="L342" s="279"/>
      <c r="M342" s="280"/>
      <c r="N342" s="281"/>
      <c r="O342" s="281"/>
      <c r="P342" s="281"/>
      <c r="Q342" s="281"/>
      <c r="R342" s="281"/>
      <c r="S342" s="281"/>
      <c r="T342" s="282"/>
      <c r="U342" s="14"/>
      <c r="V342" s="14"/>
      <c r="W342" s="14"/>
      <c r="X342" s="14"/>
      <c r="Y342" s="14"/>
      <c r="Z342" s="14"/>
      <c r="AA342" s="14"/>
      <c r="AB342" s="14"/>
      <c r="AC342" s="14"/>
      <c r="AD342" s="14"/>
      <c r="AE342" s="14"/>
      <c r="AT342" s="283" t="s">
        <v>263</v>
      </c>
      <c r="AU342" s="283" t="s">
        <v>91</v>
      </c>
      <c r="AV342" s="14" t="s">
        <v>256</v>
      </c>
      <c r="AW342" s="14" t="s">
        <v>36</v>
      </c>
      <c r="AX342" s="14" t="s">
        <v>14</v>
      </c>
      <c r="AY342" s="283" t="s">
        <v>250</v>
      </c>
    </row>
    <row r="343" s="2" customFormat="1" ht="66.75" customHeight="1">
      <c r="A343" s="38"/>
      <c r="B343" s="39"/>
      <c r="C343" s="245" t="s">
        <v>368</v>
      </c>
      <c r="D343" s="245" t="s">
        <v>252</v>
      </c>
      <c r="E343" s="246" t="s">
        <v>608</v>
      </c>
      <c r="F343" s="247" t="s">
        <v>609</v>
      </c>
      <c r="G343" s="248" t="s">
        <v>208</v>
      </c>
      <c r="H343" s="249">
        <v>4150.6599999999999</v>
      </c>
      <c r="I343" s="250"/>
      <c r="J343" s="251">
        <f>ROUND(I343*H343,2)</f>
        <v>0</v>
      </c>
      <c r="K343" s="247" t="s">
        <v>255</v>
      </c>
      <c r="L343" s="44"/>
      <c r="M343" s="252" t="s">
        <v>1</v>
      </c>
      <c r="N343" s="253" t="s">
        <v>47</v>
      </c>
      <c r="O343" s="91"/>
      <c r="P343" s="254">
        <f>O343*H343</f>
        <v>0</v>
      </c>
      <c r="Q343" s="254">
        <v>0</v>
      </c>
      <c r="R343" s="254">
        <f>Q343*H343</f>
        <v>0</v>
      </c>
      <c r="S343" s="254">
        <v>0</v>
      </c>
      <c r="T343" s="255">
        <f>S343*H343</f>
        <v>0</v>
      </c>
      <c r="U343" s="38"/>
      <c r="V343" s="38"/>
      <c r="W343" s="38"/>
      <c r="X343" s="38"/>
      <c r="Y343" s="38"/>
      <c r="Z343" s="38"/>
      <c r="AA343" s="38"/>
      <c r="AB343" s="38"/>
      <c r="AC343" s="38"/>
      <c r="AD343" s="38"/>
      <c r="AE343" s="38"/>
      <c r="AR343" s="256" t="s">
        <v>256</v>
      </c>
      <c r="AT343" s="256" t="s">
        <v>252</v>
      </c>
      <c r="AU343" s="256" t="s">
        <v>91</v>
      </c>
      <c r="AY343" s="17" t="s">
        <v>250</v>
      </c>
      <c r="BE343" s="257">
        <f>IF(N343="základní",J343,0)</f>
        <v>0</v>
      </c>
      <c r="BF343" s="257">
        <f>IF(N343="snížená",J343,0)</f>
        <v>0</v>
      </c>
      <c r="BG343" s="257">
        <f>IF(N343="zákl. přenesená",J343,0)</f>
        <v>0</v>
      </c>
      <c r="BH343" s="257">
        <f>IF(N343="sníž. přenesená",J343,0)</f>
        <v>0</v>
      </c>
      <c r="BI343" s="257">
        <f>IF(N343="nulová",J343,0)</f>
        <v>0</v>
      </c>
      <c r="BJ343" s="17" t="s">
        <v>14</v>
      </c>
      <c r="BK343" s="257">
        <f>ROUND(I343*H343,2)</f>
        <v>0</v>
      </c>
      <c r="BL343" s="17" t="s">
        <v>256</v>
      </c>
      <c r="BM343" s="256" t="s">
        <v>3488</v>
      </c>
    </row>
    <row r="344" s="2" customFormat="1">
      <c r="A344" s="38"/>
      <c r="B344" s="39"/>
      <c r="C344" s="40"/>
      <c r="D344" s="258" t="s">
        <v>261</v>
      </c>
      <c r="E344" s="40"/>
      <c r="F344" s="259" t="s">
        <v>586</v>
      </c>
      <c r="G344" s="40"/>
      <c r="H344" s="40"/>
      <c r="I344" s="156"/>
      <c r="J344" s="40"/>
      <c r="K344" s="40"/>
      <c r="L344" s="44"/>
      <c r="M344" s="260"/>
      <c r="N344" s="261"/>
      <c r="O344" s="91"/>
      <c r="P344" s="91"/>
      <c r="Q344" s="91"/>
      <c r="R344" s="91"/>
      <c r="S344" s="91"/>
      <c r="T344" s="92"/>
      <c r="U344" s="38"/>
      <c r="V344" s="38"/>
      <c r="W344" s="38"/>
      <c r="X344" s="38"/>
      <c r="Y344" s="38"/>
      <c r="Z344" s="38"/>
      <c r="AA344" s="38"/>
      <c r="AB344" s="38"/>
      <c r="AC344" s="38"/>
      <c r="AD344" s="38"/>
      <c r="AE344" s="38"/>
      <c r="AT344" s="17" t="s">
        <v>261</v>
      </c>
      <c r="AU344" s="17" t="s">
        <v>91</v>
      </c>
    </row>
    <row r="345" s="15" customFormat="1">
      <c r="A345" s="15"/>
      <c r="B345" s="284"/>
      <c r="C345" s="285"/>
      <c r="D345" s="258" t="s">
        <v>263</v>
      </c>
      <c r="E345" s="286" t="s">
        <v>1</v>
      </c>
      <c r="F345" s="287" t="s">
        <v>602</v>
      </c>
      <c r="G345" s="285"/>
      <c r="H345" s="286" t="s">
        <v>1</v>
      </c>
      <c r="I345" s="288"/>
      <c r="J345" s="285"/>
      <c r="K345" s="285"/>
      <c r="L345" s="289"/>
      <c r="M345" s="290"/>
      <c r="N345" s="291"/>
      <c r="O345" s="291"/>
      <c r="P345" s="291"/>
      <c r="Q345" s="291"/>
      <c r="R345" s="291"/>
      <c r="S345" s="291"/>
      <c r="T345" s="292"/>
      <c r="U345" s="15"/>
      <c r="V345" s="15"/>
      <c r="W345" s="15"/>
      <c r="X345" s="15"/>
      <c r="Y345" s="15"/>
      <c r="Z345" s="15"/>
      <c r="AA345" s="15"/>
      <c r="AB345" s="15"/>
      <c r="AC345" s="15"/>
      <c r="AD345" s="15"/>
      <c r="AE345" s="15"/>
      <c r="AT345" s="293" t="s">
        <v>263</v>
      </c>
      <c r="AU345" s="293" t="s">
        <v>91</v>
      </c>
      <c r="AV345" s="15" t="s">
        <v>14</v>
      </c>
      <c r="AW345" s="15" t="s">
        <v>36</v>
      </c>
      <c r="AX345" s="15" t="s">
        <v>82</v>
      </c>
      <c r="AY345" s="293" t="s">
        <v>250</v>
      </c>
    </row>
    <row r="346" s="13" customFormat="1">
      <c r="A346" s="13"/>
      <c r="B346" s="262"/>
      <c r="C346" s="263"/>
      <c r="D346" s="258" t="s">
        <v>263</v>
      </c>
      <c r="E346" s="264" t="s">
        <v>1</v>
      </c>
      <c r="F346" s="265" t="s">
        <v>611</v>
      </c>
      <c r="G346" s="263"/>
      <c r="H346" s="266">
        <v>4150.6599999999999</v>
      </c>
      <c r="I346" s="267"/>
      <c r="J346" s="263"/>
      <c r="K346" s="263"/>
      <c r="L346" s="268"/>
      <c r="M346" s="269"/>
      <c r="N346" s="270"/>
      <c r="O346" s="270"/>
      <c r="P346" s="270"/>
      <c r="Q346" s="270"/>
      <c r="R346" s="270"/>
      <c r="S346" s="270"/>
      <c r="T346" s="271"/>
      <c r="U346" s="13"/>
      <c r="V346" s="13"/>
      <c r="W346" s="13"/>
      <c r="X346" s="13"/>
      <c r="Y346" s="13"/>
      <c r="Z346" s="13"/>
      <c r="AA346" s="13"/>
      <c r="AB346" s="13"/>
      <c r="AC346" s="13"/>
      <c r="AD346" s="13"/>
      <c r="AE346" s="13"/>
      <c r="AT346" s="272" t="s">
        <v>263</v>
      </c>
      <c r="AU346" s="272" t="s">
        <v>91</v>
      </c>
      <c r="AV346" s="13" t="s">
        <v>91</v>
      </c>
      <c r="AW346" s="13" t="s">
        <v>36</v>
      </c>
      <c r="AX346" s="13" t="s">
        <v>82</v>
      </c>
      <c r="AY346" s="272" t="s">
        <v>250</v>
      </c>
    </row>
    <row r="347" s="14" customFormat="1">
      <c r="A347" s="14"/>
      <c r="B347" s="273"/>
      <c r="C347" s="274"/>
      <c r="D347" s="258" t="s">
        <v>263</v>
      </c>
      <c r="E347" s="275" t="s">
        <v>1</v>
      </c>
      <c r="F347" s="276" t="s">
        <v>265</v>
      </c>
      <c r="G347" s="274"/>
      <c r="H347" s="277">
        <v>4150.6599999999999</v>
      </c>
      <c r="I347" s="278"/>
      <c r="J347" s="274"/>
      <c r="K347" s="274"/>
      <c r="L347" s="279"/>
      <c r="M347" s="280"/>
      <c r="N347" s="281"/>
      <c r="O347" s="281"/>
      <c r="P347" s="281"/>
      <c r="Q347" s="281"/>
      <c r="R347" s="281"/>
      <c r="S347" s="281"/>
      <c r="T347" s="282"/>
      <c r="U347" s="14"/>
      <c r="V347" s="14"/>
      <c r="W347" s="14"/>
      <c r="X347" s="14"/>
      <c r="Y347" s="14"/>
      <c r="Z347" s="14"/>
      <c r="AA347" s="14"/>
      <c r="AB347" s="14"/>
      <c r="AC347" s="14"/>
      <c r="AD347" s="14"/>
      <c r="AE347" s="14"/>
      <c r="AT347" s="283" t="s">
        <v>263</v>
      </c>
      <c r="AU347" s="283" t="s">
        <v>91</v>
      </c>
      <c r="AV347" s="14" t="s">
        <v>256</v>
      </c>
      <c r="AW347" s="14" t="s">
        <v>36</v>
      </c>
      <c r="AX347" s="14" t="s">
        <v>14</v>
      </c>
      <c r="AY347" s="283" t="s">
        <v>250</v>
      </c>
    </row>
    <row r="348" s="2" customFormat="1" ht="33" customHeight="1">
      <c r="A348" s="38"/>
      <c r="B348" s="39"/>
      <c r="C348" s="245" t="s">
        <v>374</v>
      </c>
      <c r="D348" s="245" t="s">
        <v>252</v>
      </c>
      <c r="E348" s="246" t="s">
        <v>2325</v>
      </c>
      <c r="F348" s="247" t="s">
        <v>2326</v>
      </c>
      <c r="G348" s="248" t="s">
        <v>208</v>
      </c>
      <c r="H348" s="249">
        <v>862.23099999999999</v>
      </c>
      <c r="I348" s="250"/>
      <c r="J348" s="251">
        <f>ROUND(I348*H348,2)</f>
        <v>0</v>
      </c>
      <c r="K348" s="247" t="s">
        <v>255</v>
      </c>
      <c r="L348" s="44"/>
      <c r="M348" s="252" t="s">
        <v>1</v>
      </c>
      <c r="N348" s="253" t="s">
        <v>47</v>
      </c>
      <c r="O348" s="91"/>
      <c r="P348" s="254">
        <f>O348*H348</f>
        <v>0</v>
      </c>
      <c r="Q348" s="254">
        <v>0</v>
      </c>
      <c r="R348" s="254">
        <f>Q348*H348</f>
        <v>0</v>
      </c>
      <c r="S348" s="254">
        <v>0</v>
      </c>
      <c r="T348" s="255">
        <f>S348*H348</f>
        <v>0</v>
      </c>
      <c r="U348" s="38"/>
      <c r="V348" s="38"/>
      <c r="W348" s="38"/>
      <c r="X348" s="38"/>
      <c r="Y348" s="38"/>
      <c r="Z348" s="38"/>
      <c r="AA348" s="38"/>
      <c r="AB348" s="38"/>
      <c r="AC348" s="38"/>
      <c r="AD348" s="38"/>
      <c r="AE348" s="38"/>
      <c r="AR348" s="256" t="s">
        <v>256</v>
      </c>
      <c r="AT348" s="256" t="s">
        <v>252</v>
      </c>
      <c r="AU348" s="256" t="s">
        <v>91</v>
      </c>
      <c r="AY348" s="17" t="s">
        <v>250</v>
      </c>
      <c r="BE348" s="257">
        <f>IF(N348="základní",J348,0)</f>
        <v>0</v>
      </c>
      <c r="BF348" s="257">
        <f>IF(N348="snížená",J348,0)</f>
        <v>0</v>
      </c>
      <c r="BG348" s="257">
        <f>IF(N348="zákl. přenesená",J348,0)</f>
        <v>0</v>
      </c>
      <c r="BH348" s="257">
        <f>IF(N348="sníž. přenesená",J348,0)</f>
        <v>0</v>
      </c>
      <c r="BI348" s="257">
        <f>IF(N348="nulová",J348,0)</f>
        <v>0</v>
      </c>
      <c r="BJ348" s="17" t="s">
        <v>14</v>
      </c>
      <c r="BK348" s="257">
        <f>ROUND(I348*H348,2)</f>
        <v>0</v>
      </c>
      <c r="BL348" s="17" t="s">
        <v>256</v>
      </c>
      <c r="BM348" s="256" t="s">
        <v>3489</v>
      </c>
    </row>
    <row r="349" s="2" customFormat="1">
      <c r="A349" s="38"/>
      <c r="B349" s="39"/>
      <c r="C349" s="40"/>
      <c r="D349" s="258" t="s">
        <v>261</v>
      </c>
      <c r="E349" s="40"/>
      <c r="F349" s="259" t="s">
        <v>616</v>
      </c>
      <c r="G349" s="40"/>
      <c r="H349" s="40"/>
      <c r="I349" s="156"/>
      <c r="J349" s="40"/>
      <c r="K349" s="40"/>
      <c r="L349" s="44"/>
      <c r="M349" s="260"/>
      <c r="N349" s="261"/>
      <c r="O349" s="91"/>
      <c r="P349" s="91"/>
      <c r="Q349" s="91"/>
      <c r="R349" s="91"/>
      <c r="S349" s="91"/>
      <c r="T349" s="92"/>
      <c r="U349" s="38"/>
      <c r="V349" s="38"/>
      <c r="W349" s="38"/>
      <c r="X349" s="38"/>
      <c r="Y349" s="38"/>
      <c r="Z349" s="38"/>
      <c r="AA349" s="38"/>
      <c r="AB349" s="38"/>
      <c r="AC349" s="38"/>
      <c r="AD349" s="38"/>
      <c r="AE349" s="38"/>
      <c r="AT349" s="17" t="s">
        <v>261</v>
      </c>
      <c r="AU349" s="17" t="s">
        <v>91</v>
      </c>
    </row>
    <row r="350" s="15" customFormat="1">
      <c r="A350" s="15"/>
      <c r="B350" s="284"/>
      <c r="C350" s="285"/>
      <c r="D350" s="258" t="s">
        <v>263</v>
      </c>
      <c r="E350" s="286" t="s">
        <v>1</v>
      </c>
      <c r="F350" s="287" t="s">
        <v>2328</v>
      </c>
      <c r="G350" s="285"/>
      <c r="H350" s="286" t="s">
        <v>1</v>
      </c>
      <c r="I350" s="288"/>
      <c r="J350" s="285"/>
      <c r="K350" s="285"/>
      <c r="L350" s="289"/>
      <c r="M350" s="290"/>
      <c r="N350" s="291"/>
      <c r="O350" s="291"/>
      <c r="P350" s="291"/>
      <c r="Q350" s="291"/>
      <c r="R350" s="291"/>
      <c r="S350" s="291"/>
      <c r="T350" s="292"/>
      <c r="U350" s="15"/>
      <c r="V350" s="15"/>
      <c r="W350" s="15"/>
      <c r="X350" s="15"/>
      <c r="Y350" s="15"/>
      <c r="Z350" s="15"/>
      <c r="AA350" s="15"/>
      <c r="AB350" s="15"/>
      <c r="AC350" s="15"/>
      <c r="AD350" s="15"/>
      <c r="AE350" s="15"/>
      <c r="AT350" s="293" t="s">
        <v>263</v>
      </c>
      <c r="AU350" s="293" t="s">
        <v>91</v>
      </c>
      <c r="AV350" s="15" t="s">
        <v>14</v>
      </c>
      <c r="AW350" s="15" t="s">
        <v>36</v>
      </c>
      <c r="AX350" s="15" t="s">
        <v>82</v>
      </c>
      <c r="AY350" s="293" t="s">
        <v>250</v>
      </c>
    </row>
    <row r="351" s="13" customFormat="1">
      <c r="A351" s="13"/>
      <c r="B351" s="262"/>
      <c r="C351" s="263"/>
      <c r="D351" s="258" t="s">
        <v>263</v>
      </c>
      <c r="E351" s="264" t="s">
        <v>1</v>
      </c>
      <c r="F351" s="265" t="s">
        <v>2070</v>
      </c>
      <c r="G351" s="263"/>
      <c r="H351" s="266">
        <v>862.23099999999999</v>
      </c>
      <c r="I351" s="267"/>
      <c r="J351" s="263"/>
      <c r="K351" s="263"/>
      <c r="L351" s="268"/>
      <c r="M351" s="269"/>
      <c r="N351" s="270"/>
      <c r="O351" s="270"/>
      <c r="P351" s="270"/>
      <c r="Q351" s="270"/>
      <c r="R351" s="270"/>
      <c r="S351" s="270"/>
      <c r="T351" s="271"/>
      <c r="U351" s="13"/>
      <c r="V351" s="13"/>
      <c r="W351" s="13"/>
      <c r="X351" s="13"/>
      <c r="Y351" s="13"/>
      <c r="Z351" s="13"/>
      <c r="AA351" s="13"/>
      <c r="AB351" s="13"/>
      <c r="AC351" s="13"/>
      <c r="AD351" s="13"/>
      <c r="AE351" s="13"/>
      <c r="AT351" s="272" t="s">
        <v>263</v>
      </c>
      <c r="AU351" s="272" t="s">
        <v>91</v>
      </c>
      <c r="AV351" s="13" t="s">
        <v>91</v>
      </c>
      <c r="AW351" s="13" t="s">
        <v>36</v>
      </c>
      <c r="AX351" s="13" t="s">
        <v>82</v>
      </c>
      <c r="AY351" s="272" t="s">
        <v>250</v>
      </c>
    </row>
    <row r="352" s="14" customFormat="1">
      <c r="A352" s="14"/>
      <c r="B352" s="273"/>
      <c r="C352" s="274"/>
      <c r="D352" s="258" t="s">
        <v>263</v>
      </c>
      <c r="E352" s="275" t="s">
        <v>1</v>
      </c>
      <c r="F352" s="276" t="s">
        <v>265</v>
      </c>
      <c r="G352" s="274"/>
      <c r="H352" s="277">
        <v>862.23099999999999</v>
      </c>
      <c r="I352" s="278"/>
      <c r="J352" s="274"/>
      <c r="K352" s="274"/>
      <c r="L352" s="279"/>
      <c r="M352" s="280"/>
      <c r="N352" s="281"/>
      <c r="O352" s="281"/>
      <c r="P352" s="281"/>
      <c r="Q352" s="281"/>
      <c r="R352" s="281"/>
      <c r="S352" s="281"/>
      <c r="T352" s="282"/>
      <c r="U352" s="14"/>
      <c r="V352" s="14"/>
      <c r="W352" s="14"/>
      <c r="X352" s="14"/>
      <c r="Y352" s="14"/>
      <c r="Z352" s="14"/>
      <c r="AA352" s="14"/>
      <c r="AB352" s="14"/>
      <c r="AC352" s="14"/>
      <c r="AD352" s="14"/>
      <c r="AE352" s="14"/>
      <c r="AT352" s="283" t="s">
        <v>263</v>
      </c>
      <c r="AU352" s="283" t="s">
        <v>91</v>
      </c>
      <c r="AV352" s="14" t="s">
        <v>256</v>
      </c>
      <c r="AW352" s="14" t="s">
        <v>36</v>
      </c>
      <c r="AX352" s="14" t="s">
        <v>14</v>
      </c>
      <c r="AY352" s="283" t="s">
        <v>250</v>
      </c>
    </row>
    <row r="353" s="2" customFormat="1" ht="33" customHeight="1">
      <c r="A353" s="38"/>
      <c r="B353" s="39"/>
      <c r="C353" s="245" t="s">
        <v>379</v>
      </c>
      <c r="D353" s="245" t="s">
        <v>252</v>
      </c>
      <c r="E353" s="246" t="s">
        <v>613</v>
      </c>
      <c r="F353" s="247" t="s">
        <v>614</v>
      </c>
      <c r="G353" s="248" t="s">
        <v>208</v>
      </c>
      <c r="H353" s="249">
        <v>330.05700000000002</v>
      </c>
      <c r="I353" s="250"/>
      <c r="J353" s="251">
        <f>ROUND(I353*H353,2)</f>
        <v>0</v>
      </c>
      <c r="K353" s="247" t="s">
        <v>255</v>
      </c>
      <c r="L353" s="44"/>
      <c r="M353" s="252" t="s">
        <v>1</v>
      </c>
      <c r="N353" s="253" t="s">
        <v>47</v>
      </c>
      <c r="O353" s="91"/>
      <c r="P353" s="254">
        <f>O353*H353</f>
        <v>0</v>
      </c>
      <c r="Q353" s="254">
        <v>0</v>
      </c>
      <c r="R353" s="254">
        <f>Q353*H353</f>
        <v>0</v>
      </c>
      <c r="S353" s="254">
        <v>0</v>
      </c>
      <c r="T353" s="255">
        <f>S353*H353</f>
        <v>0</v>
      </c>
      <c r="U353" s="38"/>
      <c r="V353" s="38"/>
      <c r="W353" s="38"/>
      <c r="X353" s="38"/>
      <c r="Y353" s="38"/>
      <c r="Z353" s="38"/>
      <c r="AA353" s="38"/>
      <c r="AB353" s="38"/>
      <c r="AC353" s="38"/>
      <c r="AD353" s="38"/>
      <c r="AE353" s="38"/>
      <c r="AR353" s="256" t="s">
        <v>256</v>
      </c>
      <c r="AT353" s="256" t="s">
        <v>252</v>
      </c>
      <c r="AU353" s="256" t="s">
        <v>91</v>
      </c>
      <c r="AY353" s="17" t="s">
        <v>250</v>
      </c>
      <c r="BE353" s="257">
        <f>IF(N353="základní",J353,0)</f>
        <v>0</v>
      </c>
      <c r="BF353" s="257">
        <f>IF(N353="snížená",J353,0)</f>
        <v>0</v>
      </c>
      <c r="BG353" s="257">
        <f>IF(N353="zákl. přenesená",J353,0)</f>
        <v>0</v>
      </c>
      <c r="BH353" s="257">
        <f>IF(N353="sníž. přenesená",J353,0)</f>
        <v>0</v>
      </c>
      <c r="BI353" s="257">
        <f>IF(N353="nulová",J353,0)</f>
        <v>0</v>
      </c>
      <c r="BJ353" s="17" t="s">
        <v>14</v>
      </c>
      <c r="BK353" s="257">
        <f>ROUND(I353*H353,2)</f>
        <v>0</v>
      </c>
      <c r="BL353" s="17" t="s">
        <v>256</v>
      </c>
      <c r="BM353" s="256" t="s">
        <v>3490</v>
      </c>
    </row>
    <row r="354" s="2" customFormat="1">
      <c r="A354" s="38"/>
      <c r="B354" s="39"/>
      <c r="C354" s="40"/>
      <c r="D354" s="258" t="s">
        <v>261</v>
      </c>
      <c r="E354" s="40"/>
      <c r="F354" s="259" t="s">
        <v>616</v>
      </c>
      <c r="G354" s="40"/>
      <c r="H354" s="40"/>
      <c r="I354" s="156"/>
      <c r="J354" s="40"/>
      <c r="K354" s="40"/>
      <c r="L354" s="44"/>
      <c r="M354" s="260"/>
      <c r="N354" s="261"/>
      <c r="O354" s="91"/>
      <c r="P354" s="91"/>
      <c r="Q354" s="91"/>
      <c r="R354" s="91"/>
      <c r="S354" s="91"/>
      <c r="T354" s="92"/>
      <c r="U354" s="38"/>
      <c r="V354" s="38"/>
      <c r="W354" s="38"/>
      <c r="X354" s="38"/>
      <c r="Y354" s="38"/>
      <c r="Z354" s="38"/>
      <c r="AA354" s="38"/>
      <c r="AB354" s="38"/>
      <c r="AC354" s="38"/>
      <c r="AD354" s="38"/>
      <c r="AE354" s="38"/>
      <c r="AT354" s="17" t="s">
        <v>261</v>
      </c>
      <c r="AU354" s="17" t="s">
        <v>91</v>
      </c>
    </row>
    <row r="355" s="15" customFormat="1">
      <c r="A355" s="15"/>
      <c r="B355" s="284"/>
      <c r="C355" s="285"/>
      <c r="D355" s="258" t="s">
        <v>263</v>
      </c>
      <c r="E355" s="286" t="s">
        <v>1</v>
      </c>
      <c r="F355" s="287" t="s">
        <v>2330</v>
      </c>
      <c r="G355" s="285"/>
      <c r="H355" s="286" t="s">
        <v>1</v>
      </c>
      <c r="I355" s="288"/>
      <c r="J355" s="285"/>
      <c r="K355" s="285"/>
      <c r="L355" s="289"/>
      <c r="M355" s="290"/>
      <c r="N355" s="291"/>
      <c r="O355" s="291"/>
      <c r="P355" s="291"/>
      <c r="Q355" s="291"/>
      <c r="R355" s="291"/>
      <c r="S355" s="291"/>
      <c r="T355" s="292"/>
      <c r="U355" s="15"/>
      <c r="V355" s="15"/>
      <c r="W355" s="15"/>
      <c r="X355" s="15"/>
      <c r="Y355" s="15"/>
      <c r="Z355" s="15"/>
      <c r="AA355" s="15"/>
      <c r="AB355" s="15"/>
      <c r="AC355" s="15"/>
      <c r="AD355" s="15"/>
      <c r="AE355" s="15"/>
      <c r="AT355" s="293" t="s">
        <v>263</v>
      </c>
      <c r="AU355" s="293" t="s">
        <v>91</v>
      </c>
      <c r="AV355" s="15" t="s">
        <v>14</v>
      </c>
      <c r="AW355" s="15" t="s">
        <v>36</v>
      </c>
      <c r="AX355" s="15" t="s">
        <v>82</v>
      </c>
      <c r="AY355" s="293" t="s">
        <v>250</v>
      </c>
    </row>
    <row r="356" s="13" customFormat="1">
      <c r="A356" s="13"/>
      <c r="B356" s="262"/>
      <c r="C356" s="263"/>
      <c r="D356" s="258" t="s">
        <v>263</v>
      </c>
      <c r="E356" s="264" t="s">
        <v>1</v>
      </c>
      <c r="F356" s="265" t="s">
        <v>206</v>
      </c>
      <c r="G356" s="263"/>
      <c r="H356" s="266">
        <v>330.05700000000002</v>
      </c>
      <c r="I356" s="267"/>
      <c r="J356" s="263"/>
      <c r="K356" s="263"/>
      <c r="L356" s="268"/>
      <c r="M356" s="269"/>
      <c r="N356" s="270"/>
      <c r="O356" s="270"/>
      <c r="P356" s="270"/>
      <c r="Q356" s="270"/>
      <c r="R356" s="270"/>
      <c r="S356" s="270"/>
      <c r="T356" s="271"/>
      <c r="U356" s="13"/>
      <c r="V356" s="13"/>
      <c r="W356" s="13"/>
      <c r="X356" s="13"/>
      <c r="Y356" s="13"/>
      <c r="Z356" s="13"/>
      <c r="AA356" s="13"/>
      <c r="AB356" s="13"/>
      <c r="AC356" s="13"/>
      <c r="AD356" s="13"/>
      <c r="AE356" s="13"/>
      <c r="AT356" s="272" t="s">
        <v>263</v>
      </c>
      <c r="AU356" s="272" t="s">
        <v>91</v>
      </c>
      <c r="AV356" s="13" t="s">
        <v>91</v>
      </c>
      <c r="AW356" s="13" t="s">
        <v>36</v>
      </c>
      <c r="AX356" s="13" t="s">
        <v>82</v>
      </c>
      <c r="AY356" s="272" t="s">
        <v>250</v>
      </c>
    </row>
    <row r="357" s="14" customFormat="1">
      <c r="A357" s="14"/>
      <c r="B357" s="273"/>
      <c r="C357" s="274"/>
      <c r="D357" s="258" t="s">
        <v>263</v>
      </c>
      <c r="E357" s="275" t="s">
        <v>1</v>
      </c>
      <c r="F357" s="276" t="s">
        <v>265</v>
      </c>
      <c r="G357" s="274"/>
      <c r="H357" s="277">
        <v>330.05700000000002</v>
      </c>
      <c r="I357" s="278"/>
      <c r="J357" s="274"/>
      <c r="K357" s="274"/>
      <c r="L357" s="279"/>
      <c r="M357" s="280"/>
      <c r="N357" s="281"/>
      <c r="O357" s="281"/>
      <c r="P357" s="281"/>
      <c r="Q357" s="281"/>
      <c r="R357" s="281"/>
      <c r="S357" s="281"/>
      <c r="T357" s="282"/>
      <c r="U357" s="14"/>
      <c r="V357" s="14"/>
      <c r="W357" s="14"/>
      <c r="X357" s="14"/>
      <c r="Y357" s="14"/>
      <c r="Z357" s="14"/>
      <c r="AA357" s="14"/>
      <c r="AB357" s="14"/>
      <c r="AC357" s="14"/>
      <c r="AD357" s="14"/>
      <c r="AE357" s="14"/>
      <c r="AT357" s="283" t="s">
        <v>263</v>
      </c>
      <c r="AU357" s="283" t="s">
        <v>91</v>
      </c>
      <c r="AV357" s="14" t="s">
        <v>256</v>
      </c>
      <c r="AW357" s="14" t="s">
        <v>36</v>
      </c>
      <c r="AX357" s="14" t="s">
        <v>14</v>
      </c>
      <c r="AY357" s="283" t="s">
        <v>250</v>
      </c>
    </row>
    <row r="358" s="2" customFormat="1" ht="33" customHeight="1">
      <c r="A358" s="38"/>
      <c r="B358" s="39"/>
      <c r="C358" s="245" t="s">
        <v>384</v>
      </c>
      <c r="D358" s="245" t="s">
        <v>252</v>
      </c>
      <c r="E358" s="246" t="s">
        <v>621</v>
      </c>
      <c r="F358" s="247" t="s">
        <v>622</v>
      </c>
      <c r="G358" s="248" t="s">
        <v>208</v>
      </c>
      <c r="H358" s="249">
        <v>830.13199999999995</v>
      </c>
      <c r="I358" s="250"/>
      <c r="J358" s="251">
        <f>ROUND(I358*H358,2)</f>
        <v>0</v>
      </c>
      <c r="K358" s="247" t="s">
        <v>255</v>
      </c>
      <c r="L358" s="44"/>
      <c r="M358" s="252" t="s">
        <v>1</v>
      </c>
      <c r="N358" s="253" t="s">
        <v>47</v>
      </c>
      <c r="O358" s="91"/>
      <c r="P358" s="254">
        <f>O358*H358</f>
        <v>0</v>
      </c>
      <c r="Q358" s="254">
        <v>0</v>
      </c>
      <c r="R358" s="254">
        <f>Q358*H358</f>
        <v>0</v>
      </c>
      <c r="S358" s="254">
        <v>0</v>
      </c>
      <c r="T358" s="255">
        <f>S358*H358</f>
        <v>0</v>
      </c>
      <c r="U358" s="38"/>
      <c r="V358" s="38"/>
      <c r="W358" s="38"/>
      <c r="X358" s="38"/>
      <c r="Y358" s="38"/>
      <c r="Z358" s="38"/>
      <c r="AA358" s="38"/>
      <c r="AB358" s="38"/>
      <c r="AC358" s="38"/>
      <c r="AD358" s="38"/>
      <c r="AE358" s="38"/>
      <c r="AR358" s="256" t="s">
        <v>256</v>
      </c>
      <c r="AT358" s="256" t="s">
        <v>252</v>
      </c>
      <c r="AU358" s="256" t="s">
        <v>91</v>
      </c>
      <c r="AY358" s="17" t="s">
        <v>250</v>
      </c>
      <c r="BE358" s="257">
        <f>IF(N358="základní",J358,0)</f>
        <v>0</v>
      </c>
      <c r="BF358" s="257">
        <f>IF(N358="snížená",J358,0)</f>
        <v>0</v>
      </c>
      <c r="BG358" s="257">
        <f>IF(N358="zákl. přenesená",J358,0)</f>
        <v>0</v>
      </c>
      <c r="BH358" s="257">
        <f>IF(N358="sníž. přenesená",J358,0)</f>
        <v>0</v>
      </c>
      <c r="BI358" s="257">
        <f>IF(N358="nulová",J358,0)</f>
        <v>0</v>
      </c>
      <c r="BJ358" s="17" t="s">
        <v>14</v>
      </c>
      <c r="BK358" s="257">
        <f>ROUND(I358*H358,2)</f>
        <v>0</v>
      </c>
      <c r="BL358" s="17" t="s">
        <v>256</v>
      </c>
      <c r="BM358" s="256" t="s">
        <v>3491</v>
      </c>
    </row>
    <row r="359" s="2" customFormat="1">
      <c r="A359" s="38"/>
      <c r="B359" s="39"/>
      <c r="C359" s="40"/>
      <c r="D359" s="258" t="s">
        <v>261</v>
      </c>
      <c r="E359" s="40"/>
      <c r="F359" s="259" t="s">
        <v>616</v>
      </c>
      <c r="G359" s="40"/>
      <c r="H359" s="40"/>
      <c r="I359" s="156"/>
      <c r="J359" s="40"/>
      <c r="K359" s="40"/>
      <c r="L359" s="44"/>
      <c r="M359" s="260"/>
      <c r="N359" s="261"/>
      <c r="O359" s="91"/>
      <c r="P359" s="91"/>
      <c r="Q359" s="91"/>
      <c r="R359" s="91"/>
      <c r="S359" s="91"/>
      <c r="T359" s="92"/>
      <c r="U359" s="38"/>
      <c r="V359" s="38"/>
      <c r="W359" s="38"/>
      <c r="X359" s="38"/>
      <c r="Y359" s="38"/>
      <c r="Z359" s="38"/>
      <c r="AA359" s="38"/>
      <c r="AB359" s="38"/>
      <c r="AC359" s="38"/>
      <c r="AD359" s="38"/>
      <c r="AE359" s="38"/>
      <c r="AT359" s="17" t="s">
        <v>261</v>
      </c>
      <c r="AU359" s="17" t="s">
        <v>91</v>
      </c>
    </row>
    <row r="360" s="15" customFormat="1">
      <c r="A360" s="15"/>
      <c r="B360" s="284"/>
      <c r="C360" s="285"/>
      <c r="D360" s="258" t="s">
        <v>263</v>
      </c>
      <c r="E360" s="286" t="s">
        <v>1</v>
      </c>
      <c r="F360" s="287" t="s">
        <v>2330</v>
      </c>
      <c r="G360" s="285"/>
      <c r="H360" s="286" t="s">
        <v>1</v>
      </c>
      <c r="I360" s="288"/>
      <c r="J360" s="285"/>
      <c r="K360" s="285"/>
      <c r="L360" s="289"/>
      <c r="M360" s="290"/>
      <c r="N360" s="291"/>
      <c r="O360" s="291"/>
      <c r="P360" s="291"/>
      <c r="Q360" s="291"/>
      <c r="R360" s="291"/>
      <c r="S360" s="291"/>
      <c r="T360" s="292"/>
      <c r="U360" s="15"/>
      <c r="V360" s="15"/>
      <c r="W360" s="15"/>
      <c r="X360" s="15"/>
      <c r="Y360" s="15"/>
      <c r="Z360" s="15"/>
      <c r="AA360" s="15"/>
      <c r="AB360" s="15"/>
      <c r="AC360" s="15"/>
      <c r="AD360" s="15"/>
      <c r="AE360" s="15"/>
      <c r="AT360" s="293" t="s">
        <v>263</v>
      </c>
      <c r="AU360" s="293" t="s">
        <v>91</v>
      </c>
      <c r="AV360" s="15" t="s">
        <v>14</v>
      </c>
      <c r="AW360" s="15" t="s">
        <v>36</v>
      </c>
      <c r="AX360" s="15" t="s">
        <v>82</v>
      </c>
      <c r="AY360" s="293" t="s">
        <v>250</v>
      </c>
    </row>
    <row r="361" s="13" customFormat="1">
      <c r="A361" s="13"/>
      <c r="B361" s="262"/>
      <c r="C361" s="263"/>
      <c r="D361" s="258" t="s">
        <v>263</v>
      </c>
      <c r="E361" s="264" t="s">
        <v>1</v>
      </c>
      <c r="F361" s="265" t="s">
        <v>218</v>
      </c>
      <c r="G361" s="263"/>
      <c r="H361" s="266">
        <v>830.13199999999995</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263</v>
      </c>
      <c r="AU361" s="272" t="s">
        <v>91</v>
      </c>
      <c r="AV361" s="13" t="s">
        <v>91</v>
      </c>
      <c r="AW361" s="13" t="s">
        <v>36</v>
      </c>
      <c r="AX361" s="13" t="s">
        <v>82</v>
      </c>
      <c r="AY361" s="272" t="s">
        <v>250</v>
      </c>
    </row>
    <row r="362" s="14" customFormat="1">
      <c r="A362" s="14"/>
      <c r="B362" s="273"/>
      <c r="C362" s="274"/>
      <c r="D362" s="258" t="s">
        <v>263</v>
      </c>
      <c r="E362" s="275" t="s">
        <v>1</v>
      </c>
      <c r="F362" s="276" t="s">
        <v>265</v>
      </c>
      <c r="G362" s="274"/>
      <c r="H362" s="277">
        <v>830.13199999999995</v>
      </c>
      <c r="I362" s="278"/>
      <c r="J362" s="274"/>
      <c r="K362" s="274"/>
      <c r="L362" s="279"/>
      <c r="M362" s="280"/>
      <c r="N362" s="281"/>
      <c r="O362" s="281"/>
      <c r="P362" s="281"/>
      <c r="Q362" s="281"/>
      <c r="R362" s="281"/>
      <c r="S362" s="281"/>
      <c r="T362" s="282"/>
      <c r="U362" s="14"/>
      <c r="V362" s="14"/>
      <c r="W362" s="14"/>
      <c r="X362" s="14"/>
      <c r="Y362" s="14"/>
      <c r="Z362" s="14"/>
      <c r="AA362" s="14"/>
      <c r="AB362" s="14"/>
      <c r="AC362" s="14"/>
      <c r="AD362" s="14"/>
      <c r="AE362" s="14"/>
      <c r="AT362" s="283" t="s">
        <v>263</v>
      </c>
      <c r="AU362" s="283" t="s">
        <v>91</v>
      </c>
      <c r="AV362" s="14" t="s">
        <v>256</v>
      </c>
      <c r="AW362" s="14" t="s">
        <v>36</v>
      </c>
      <c r="AX362" s="14" t="s">
        <v>14</v>
      </c>
      <c r="AY362" s="283" t="s">
        <v>250</v>
      </c>
    </row>
    <row r="363" s="2" customFormat="1" ht="33" customHeight="1">
      <c r="A363" s="38"/>
      <c r="B363" s="39"/>
      <c r="C363" s="245" t="s">
        <v>649</v>
      </c>
      <c r="D363" s="245" t="s">
        <v>252</v>
      </c>
      <c r="E363" s="246" t="s">
        <v>625</v>
      </c>
      <c r="F363" s="247" t="s">
        <v>626</v>
      </c>
      <c r="G363" s="248" t="s">
        <v>157</v>
      </c>
      <c r="H363" s="249">
        <v>2035.3489999999999</v>
      </c>
      <c r="I363" s="250"/>
      <c r="J363" s="251">
        <f>ROUND(I363*H363,2)</f>
        <v>0</v>
      </c>
      <c r="K363" s="247" t="s">
        <v>255</v>
      </c>
      <c r="L363" s="44"/>
      <c r="M363" s="252" t="s">
        <v>1</v>
      </c>
      <c r="N363" s="253" t="s">
        <v>47</v>
      </c>
      <c r="O363" s="91"/>
      <c r="P363" s="254">
        <f>O363*H363</f>
        <v>0</v>
      </c>
      <c r="Q363" s="254">
        <v>0</v>
      </c>
      <c r="R363" s="254">
        <f>Q363*H363</f>
        <v>0</v>
      </c>
      <c r="S363" s="254">
        <v>0</v>
      </c>
      <c r="T363" s="255">
        <f>S363*H363</f>
        <v>0</v>
      </c>
      <c r="U363" s="38"/>
      <c r="V363" s="38"/>
      <c r="W363" s="38"/>
      <c r="X363" s="38"/>
      <c r="Y363" s="38"/>
      <c r="Z363" s="38"/>
      <c r="AA363" s="38"/>
      <c r="AB363" s="38"/>
      <c r="AC363" s="38"/>
      <c r="AD363" s="38"/>
      <c r="AE363" s="38"/>
      <c r="AR363" s="256" t="s">
        <v>256</v>
      </c>
      <c r="AT363" s="256" t="s">
        <v>252</v>
      </c>
      <c r="AU363" s="256" t="s">
        <v>91</v>
      </c>
      <c r="AY363" s="17" t="s">
        <v>250</v>
      </c>
      <c r="BE363" s="257">
        <f>IF(N363="základní",J363,0)</f>
        <v>0</v>
      </c>
      <c r="BF363" s="257">
        <f>IF(N363="snížená",J363,0)</f>
        <v>0</v>
      </c>
      <c r="BG363" s="257">
        <f>IF(N363="zákl. přenesená",J363,0)</f>
        <v>0</v>
      </c>
      <c r="BH363" s="257">
        <f>IF(N363="sníž. přenesená",J363,0)</f>
        <v>0</v>
      </c>
      <c r="BI363" s="257">
        <f>IF(N363="nulová",J363,0)</f>
        <v>0</v>
      </c>
      <c r="BJ363" s="17" t="s">
        <v>14</v>
      </c>
      <c r="BK363" s="257">
        <f>ROUND(I363*H363,2)</f>
        <v>0</v>
      </c>
      <c r="BL363" s="17" t="s">
        <v>256</v>
      </c>
      <c r="BM363" s="256" t="s">
        <v>3492</v>
      </c>
    </row>
    <row r="364" s="13" customFormat="1">
      <c r="A364" s="13"/>
      <c r="B364" s="262"/>
      <c r="C364" s="263"/>
      <c r="D364" s="258" t="s">
        <v>263</v>
      </c>
      <c r="E364" s="264" t="s">
        <v>1</v>
      </c>
      <c r="F364" s="265" t="s">
        <v>630</v>
      </c>
      <c r="G364" s="263"/>
      <c r="H364" s="266">
        <v>610.60500000000002</v>
      </c>
      <c r="I364" s="267"/>
      <c r="J364" s="263"/>
      <c r="K364" s="263"/>
      <c r="L364" s="268"/>
      <c r="M364" s="269"/>
      <c r="N364" s="270"/>
      <c r="O364" s="270"/>
      <c r="P364" s="270"/>
      <c r="Q364" s="270"/>
      <c r="R364" s="270"/>
      <c r="S364" s="270"/>
      <c r="T364" s="271"/>
      <c r="U364" s="13"/>
      <c r="V364" s="13"/>
      <c r="W364" s="13"/>
      <c r="X364" s="13"/>
      <c r="Y364" s="13"/>
      <c r="Z364" s="13"/>
      <c r="AA364" s="13"/>
      <c r="AB364" s="13"/>
      <c r="AC364" s="13"/>
      <c r="AD364" s="13"/>
      <c r="AE364" s="13"/>
      <c r="AT364" s="272" t="s">
        <v>263</v>
      </c>
      <c r="AU364" s="272" t="s">
        <v>91</v>
      </c>
      <c r="AV364" s="13" t="s">
        <v>91</v>
      </c>
      <c r="AW364" s="13" t="s">
        <v>36</v>
      </c>
      <c r="AX364" s="13" t="s">
        <v>82</v>
      </c>
      <c r="AY364" s="272" t="s">
        <v>250</v>
      </c>
    </row>
    <row r="365" s="13" customFormat="1">
      <c r="A365" s="13"/>
      <c r="B365" s="262"/>
      <c r="C365" s="263"/>
      <c r="D365" s="258" t="s">
        <v>263</v>
      </c>
      <c r="E365" s="264" t="s">
        <v>1</v>
      </c>
      <c r="F365" s="265" t="s">
        <v>631</v>
      </c>
      <c r="G365" s="263"/>
      <c r="H365" s="266">
        <v>1535.7439999999999</v>
      </c>
      <c r="I365" s="267"/>
      <c r="J365" s="263"/>
      <c r="K365" s="263"/>
      <c r="L365" s="268"/>
      <c r="M365" s="269"/>
      <c r="N365" s="270"/>
      <c r="O365" s="270"/>
      <c r="P365" s="270"/>
      <c r="Q365" s="270"/>
      <c r="R365" s="270"/>
      <c r="S365" s="270"/>
      <c r="T365" s="271"/>
      <c r="U365" s="13"/>
      <c r="V365" s="13"/>
      <c r="W365" s="13"/>
      <c r="X365" s="13"/>
      <c r="Y365" s="13"/>
      <c r="Z365" s="13"/>
      <c r="AA365" s="13"/>
      <c r="AB365" s="13"/>
      <c r="AC365" s="13"/>
      <c r="AD365" s="13"/>
      <c r="AE365" s="13"/>
      <c r="AT365" s="272" t="s">
        <v>263</v>
      </c>
      <c r="AU365" s="272" t="s">
        <v>91</v>
      </c>
      <c r="AV365" s="13" t="s">
        <v>91</v>
      </c>
      <c r="AW365" s="13" t="s">
        <v>36</v>
      </c>
      <c r="AX365" s="13" t="s">
        <v>82</v>
      </c>
      <c r="AY365" s="272" t="s">
        <v>250</v>
      </c>
    </row>
    <row r="366" s="13" customFormat="1">
      <c r="A366" s="13"/>
      <c r="B366" s="262"/>
      <c r="C366" s="263"/>
      <c r="D366" s="258" t="s">
        <v>263</v>
      </c>
      <c r="E366" s="264" t="s">
        <v>1</v>
      </c>
      <c r="F366" s="265" t="s">
        <v>2339</v>
      </c>
      <c r="G366" s="263"/>
      <c r="H366" s="266">
        <v>-111</v>
      </c>
      <c r="I366" s="267"/>
      <c r="J366" s="263"/>
      <c r="K366" s="263"/>
      <c r="L366" s="268"/>
      <c r="M366" s="269"/>
      <c r="N366" s="270"/>
      <c r="O366" s="270"/>
      <c r="P366" s="270"/>
      <c r="Q366" s="270"/>
      <c r="R366" s="270"/>
      <c r="S366" s="270"/>
      <c r="T366" s="271"/>
      <c r="U366" s="13"/>
      <c r="V366" s="13"/>
      <c r="W366" s="13"/>
      <c r="X366" s="13"/>
      <c r="Y366" s="13"/>
      <c r="Z366" s="13"/>
      <c r="AA366" s="13"/>
      <c r="AB366" s="13"/>
      <c r="AC366" s="13"/>
      <c r="AD366" s="13"/>
      <c r="AE366" s="13"/>
      <c r="AT366" s="272" t="s">
        <v>263</v>
      </c>
      <c r="AU366" s="272" t="s">
        <v>91</v>
      </c>
      <c r="AV366" s="13" t="s">
        <v>91</v>
      </c>
      <c r="AW366" s="13" t="s">
        <v>36</v>
      </c>
      <c r="AX366" s="13" t="s">
        <v>82</v>
      </c>
      <c r="AY366" s="272" t="s">
        <v>250</v>
      </c>
    </row>
    <row r="367" s="14" customFormat="1">
      <c r="A367" s="14"/>
      <c r="B367" s="273"/>
      <c r="C367" s="274"/>
      <c r="D367" s="258" t="s">
        <v>263</v>
      </c>
      <c r="E367" s="275" t="s">
        <v>1</v>
      </c>
      <c r="F367" s="276" t="s">
        <v>265</v>
      </c>
      <c r="G367" s="274"/>
      <c r="H367" s="277">
        <v>2035.3490000000002</v>
      </c>
      <c r="I367" s="278"/>
      <c r="J367" s="274"/>
      <c r="K367" s="274"/>
      <c r="L367" s="279"/>
      <c r="M367" s="280"/>
      <c r="N367" s="281"/>
      <c r="O367" s="281"/>
      <c r="P367" s="281"/>
      <c r="Q367" s="281"/>
      <c r="R367" s="281"/>
      <c r="S367" s="281"/>
      <c r="T367" s="282"/>
      <c r="U367" s="14"/>
      <c r="V367" s="14"/>
      <c r="W367" s="14"/>
      <c r="X367" s="14"/>
      <c r="Y367" s="14"/>
      <c r="Z367" s="14"/>
      <c r="AA367" s="14"/>
      <c r="AB367" s="14"/>
      <c r="AC367" s="14"/>
      <c r="AD367" s="14"/>
      <c r="AE367" s="14"/>
      <c r="AT367" s="283" t="s">
        <v>263</v>
      </c>
      <c r="AU367" s="283" t="s">
        <v>91</v>
      </c>
      <c r="AV367" s="14" t="s">
        <v>256</v>
      </c>
      <c r="AW367" s="14" t="s">
        <v>36</v>
      </c>
      <c r="AX367" s="14" t="s">
        <v>14</v>
      </c>
      <c r="AY367" s="283" t="s">
        <v>250</v>
      </c>
    </row>
    <row r="368" s="2" customFormat="1" ht="33" customHeight="1">
      <c r="A368" s="38"/>
      <c r="B368" s="39"/>
      <c r="C368" s="245" t="s">
        <v>396</v>
      </c>
      <c r="D368" s="245" t="s">
        <v>252</v>
      </c>
      <c r="E368" s="246" t="s">
        <v>633</v>
      </c>
      <c r="F368" s="247" t="s">
        <v>634</v>
      </c>
      <c r="G368" s="248" t="s">
        <v>208</v>
      </c>
      <c r="H368" s="249">
        <v>1160.1890000000001</v>
      </c>
      <c r="I368" s="250"/>
      <c r="J368" s="251">
        <f>ROUND(I368*H368,2)</f>
        <v>0</v>
      </c>
      <c r="K368" s="247" t="s">
        <v>255</v>
      </c>
      <c r="L368" s="44"/>
      <c r="M368" s="252" t="s">
        <v>1</v>
      </c>
      <c r="N368" s="253" t="s">
        <v>47</v>
      </c>
      <c r="O368" s="91"/>
      <c r="P368" s="254">
        <f>O368*H368</f>
        <v>0</v>
      </c>
      <c r="Q368" s="254">
        <v>0</v>
      </c>
      <c r="R368" s="254">
        <f>Q368*H368</f>
        <v>0</v>
      </c>
      <c r="S368" s="254">
        <v>0</v>
      </c>
      <c r="T368" s="255">
        <f>S368*H368</f>
        <v>0</v>
      </c>
      <c r="U368" s="38"/>
      <c r="V368" s="38"/>
      <c r="W368" s="38"/>
      <c r="X368" s="38"/>
      <c r="Y368" s="38"/>
      <c r="Z368" s="38"/>
      <c r="AA368" s="38"/>
      <c r="AB368" s="38"/>
      <c r="AC368" s="38"/>
      <c r="AD368" s="38"/>
      <c r="AE368" s="38"/>
      <c r="AR368" s="256" t="s">
        <v>256</v>
      </c>
      <c r="AT368" s="256" t="s">
        <v>252</v>
      </c>
      <c r="AU368" s="256" t="s">
        <v>91</v>
      </c>
      <c r="AY368" s="17" t="s">
        <v>250</v>
      </c>
      <c r="BE368" s="257">
        <f>IF(N368="základní",J368,0)</f>
        <v>0</v>
      </c>
      <c r="BF368" s="257">
        <f>IF(N368="snížená",J368,0)</f>
        <v>0</v>
      </c>
      <c r="BG368" s="257">
        <f>IF(N368="zákl. přenesená",J368,0)</f>
        <v>0</v>
      </c>
      <c r="BH368" s="257">
        <f>IF(N368="sníž. přenesená",J368,0)</f>
        <v>0</v>
      </c>
      <c r="BI368" s="257">
        <f>IF(N368="nulová",J368,0)</f>
        <v>0</v>
      </c>
      <c r="BJ368" s="17" t="s">
        <v>14</v>
      </c>
      <c r="BK368" s="257">
        <f>ROUND(I368*H368,2)</f>
        <v>0</v>
      </c>
      <c r="BL368" s="17" t="s">
        <v>256</v>
      </c>
      <c r="BM368" s="256" t="s">
        <v>3493</v>
      </c>
    </row>
    <row r="369" s="2" customFormat="1">
      <c r="A369" s="38"/>
      <c r="B369" s="39"/>
      <c r="C369" s="40"/>
      <c r="D369" s="258" t="s">
        <v>261</v>
      </c>
      <c r="E369" s="40"/>
      <c r="F369" s="259" t="s">
        <v>636</v>
      </c>
      <c r="G369" s="40"/>
      <c r="H369" s="40"/>
      <c r="I369" s="156"/>
      <c r="J369" s="40"/>
      <c r="K369" s="40"/>
      <c r="L369" s="44"/>
      <c r="M369" s="260"/>
      <c r="N369" s="261"/>
      <c r="O369" s="91"/>
      <c r="P369" s="91"/>
      <c r="Q369" s="91"/>
      <c r="R369" s="91"/>
      <c r="S369" s="91"/>
      <c r="T369" s="92"/>
      <c r="U369" s="38"/>
      <c r="V369" s="38"/>
      <c r="W369" s="38"/>
      <c r="X369" s="38"/>
      <c r="Y369" s="38"/>
      <c r="Z369" s="38"/>
      <c r="AA369" s="38"/>
      <c r="AB369" s="38"/>
      <c r="AC369" s="38"/>
      <c r="AD369" s="38"/>
      <c r="AE369" s="38"/>
      <c r="AT369" s="17" t="s">
        <v>261</v>
      </c>
      <c r="AU369" s="17" t="s">
        <v>91</v>
      </c>
    </row>
    <row r="370" s="13" customFormat="1">
      <c r="A370" s="13"/>
      <c r="B370" s="262"/>
      <c r="C370" s="263"/>
      <c r="D370" s="258" t="s">
        <v>263</v>
      </c>
      <c r="E370" s="264" t="s">
        <v>1</v>
      </c>
      <c r="F370" s="265" t="s">
        <v>206</v>
      </c>
      <c r="G370" s="263"/>
      <c r="H370" s="266">
        <v>330.05700000000002</v>
      </c>
      <c r="I370" s="267"/>
      <c r="J370" s="263"/>
      <c r="K370" s="263"/>
      <c r="L370" s="268"/>
      <c r="M370" s="269"/>
      <c r="N370" s="270"/>
      <c r="O370" s="270"/>
      <c r="P370" s="270"/>
      <c r="Q370" s="270"/>
      <c r="R370" s="270"/>
      <c r="S370" s="270"/>
      <c r="T370" s="271"/>
      <c r="U370" s="13"/>
      <c r="V370" s="13"/>
      <c r="W370" s="13"/>
      <c r="X370" s="13"/>
      <c r="Y370" s="13"/>
      <c r="Z370" s="13"/>
      <c r="AA370" s="13"/>
      <c r="AB370" s="13"/>
      <c r="AC370" s="13"/>
      <c r="AD370" s="13"/>
      <c r="AE370" s="13"/>
      <c r="AT370" s="272" t="s">
        <v>263</v>
      </c>
      <c r="AU370" s="272" t="s">
        <v>91</v>
      </c>
      <c r="AV370" s="13" t="s">
        <v>91</v>
      </c>
      <c r="AW370" s="13" t="s">
        <v>36</v>
      </c>
      <c r="AX370" s="13" t="s">
        <v>82</v>
      </c>
      <c r="AY370" s="272" t="s">
        <v>250</v>
      </c>
    </row>
    <row r="371" s="13" customFormat="1">
      <c r="A371" s="13"/>
      <c r="B371" s="262"/>
      <c r="C371" s="263"/>
      <c r="D371" s="258" t="s">
        <v>263</v>
      </c>
      <c r="E371" s="264" t="s">
        <v>1</v>
      </c>
      <c r="F371" s="265" t="s">
        <v>218</v>
      </c>
      <c r="G371" s="263"/>
      <c r="H371" s="266">
        <v>830.13199999999995</v>
      </c>
      <c r="I371" s="267"/>
      <c r="J371" s="263"/>
      <c r="K371" s="263"/>
      <c r="L371" s="268"/>
      <c r="M371" s="269"/>
      <c r="N371" s="270"/>
      <c r="O371" s="270"/>
      <c r="P371" s="270"/>
      <c r="Q371" s="270"/>
      <c r="R371" s="270"/>
      <c r="S371" s="270"/>
      <c r="T371" s="271"/>
      <c r="U371" s="13"/>
      <c r="V371" s="13"/>
      <c r="W371" s="13"/>
      <c r="X371" s="13"/>
      <c r="Y371" s="13"/>
      <c r="Z371" s="13"/>
      <c r="AA371" s="13"/>
      <c r="AB371" s="13"/>
      <c r="AC371" s="13"/>
      <c r="AD371" s="13"/>
      <c r="AE371" s="13"/>
      <c r="AT371" s="272" t="s">
        <v>263</v>
      </c>
      <c r="AU371" s="272" t="s">
        <v>91</v>
      </c>
      <c r="AV371" s="13" t="s">
        <v>91</v>
      </c>
      <c r="AW371" s="13" t="s">
        <v>36</v>
      </c>
      <c r="AX371" s="13" t="s">
        <v>82</v>
      </c>
      <c r="AY371" s="272" t="s">
        <v>250</v>
      </c>
    </row>
    <row r="372" s="14" customFormat="1">
      <c r="A372" s="14"/>
      <c r="B372" s="273"/>
      <c r="C372" s="274"/>
      <c r="D372" s="258" t="s">
        <v>263</v>
      </c>
      <c r="E372" s="275" t="s">
        <v>1</v>
      </c>
      <c r="F372" s="276" t="s">
        <v>265</v>
      </c>
      <c r="G372" s="274"/>
      <c r="H372" s="277">
        <v>1160.1890000000001</v>
      </c>
      <c r="I372" s="278"/>
      <c r="J372" s="274"/>
      <c r="K372" s="274"/>
      <c r="L372" s="279"/>
      <c r="M372" s="280"/>
      <c r="N372" s="281"/>
      <c r="O372" s="281"/>
      <c r="P372" s="281"/>
      <c r="Q372" s="281"/>
      <c r="R372" s="281"/>
      <c r="S372" s="281"/>
      <c r="T372" s="282"/>
      <c r="U372" s="14"/>
      <c r="V372" s="14"/>
      <c r="W372" s="14"/>
      <c r="X372" s="14"/>
      <c r="Y372" s="14"/>
      <c r="Z372" s="14"/>
      <c r="AA372" s="14"/>
      <c r="AB372" s="14"/>
      <c r="AC372" s="14"/>
      <c r="AD372" s="14"/>
      <c r="AE372" s="14"/>
      <c r="AT372" s="283" t="s">
        <v>263</v>
      </c>
      <c r="AU372" s="283" t="s">
        <v>91</v>
      </c>
      <c r="AV372" s="14" t="s">
        <v>256</v>
      </c>
      <c r="AW372" s="14" t="s">
        <v>36</v>
      </c>
      <c r="AX372" s="14" t="s">
        <v>14</v>
      </c>
      <c r="AY372" s="283" t="s">
        <v>250</v>
      </c>
    </row>
    <row r="373" s="2" customFormat="1" ht="33" customHeight="1">
      <c r="A373" s="38"/>
      <c r="B373" s="39"/>
      <c r="C373" s="245" t="s">
        <v>402</v>
      </c>
      <c r="D373" s="245" t="s">
        <v>252</v>
      </c>
      <c r="E373" s="246" t="s">
        <v>2341</v>
      </c>
      <c r="F373" s="247" t="s">
        <v>2342</v>
      </c>
      <c r="G373" s="248" t="s">
        <v>208</v>
      </c>
      <c r="H373" s="249">
        <v>258.66899999999998</v>
      </c>
      <c r="I373" s="250"/>
      <c r="J373" s="251">
        <f>ROUND(I373*H373,2)</f>
        <v>0</v>
      </c>
      <c r="K373" s="247" t="s">
        <v>255</v>
      </c>
      <c r="L373" s="44"/>
      <c r="M373" s="252" t="s">
        <v>1</v>
      </c>
      <c r="N373" s="253" t="s">
        <v>47</v>
      </c>
      <c r="O373" s="91"/>
      <c r="P373" s="254">
        <f>O373*H373</f>
        <v>0</v>
      </c>
      <c r="Q373" s="254">
        <v>0</v>
      </c>
      <c r="R373" s="254">
        <f>Q373*H373</f>
        <v>0</v>
      </c>
      <c r="S373" s="254">
        <v>0</v>
      </c>
      <c r="T373" s="255">
        <f>S373*H373</f>
        <v>0</v>
      </c>
      <c r="U373" s="38"/>
      <c r="V373" s="38"/>
      <c r="W373" s="38"/>
      <c r="X373" s="38"/>
      <c r="Y373" s="38"/>
      <c r="Z373" s="38"/>
      <c r="AA373" s="38"/>
      <c r="AB373" s="38"/>
      <c r="AC373" s="38"/>
      <c r="AD373" s="38"/>
      <c r="AE373" s="38"/>
      <c r="AR373" s="256" t="s">
        <v>256</v>
      </c>
      <c r="AT373" s="256" t="s">
        <v>252</v>
      </c>
      <c r="AU373" s="256" t="s">
        <v>91</v>
      </c>
      <c r="AY373" s="17" t="s">
        <v>250</v>
      </c>
      <c r="BE373" s="257">
        <f>IF(N373="základní",J373,0)</f>
        <v>0</v>
      </c>
      <c r="BF373" s="257">
        <f>IF(N373="snížená",J373,0)</f>
        <v>0</v>
      </c>
      <c r="BG373" s="257">
        <f>IF(N373="zákl. přenesená",J373,0)</f>
        <v>0</v>
      </c>
      <c r="BH373" s="257">
        <f>IF(N373="sníž. přenesená",J373,0)</f>
        <v>0</v>
      </c>
      <c r="BI373" s="257">
        <f>IF(N373="nulová",J373,0)</f>
        <v>0</v>
      </c>
      <c r="BJ373" s="17" t="s">
        <v>14</v>
      </c>
      <c r="BK373" s="257">
        <f>ROUND(I373*H373,2)</f>
        <v>0</v>
      </c>
      <c r="BL373" s="17" t="s">
        <v>256</v>
      </c>
      <c r="BM373" s="256" t="s">
        <v>3494</v>
      </c>
    </row>
    <row r="374" s="2" customFormat="1">
      <c r="A374" s="38"/>
      <c r="B374" s="39"/>
      <c r="C374" s="40"/>
      <c r="D374" s="258" t="s">
        <v>261</v>
      </c>
      <c r="E374" s="40"/>
      <c r="F374" s="259" t="s">
        <v>2344</v>
      </c>
      <c r="G374" s="40"/>
      <c r="H374" s="40"/>
      <c r="I374" s="156"/>
      <c r="J374" s="40"/>
      <c r="K374" s="40"/>
      <c r="L374" s="44"/>
      <c r="M374" s="260"/>
      <c r="N374" s="261"/>
      <c r="O374" s="91"/>
      <c r="P374" s="91"/>
      <c r="Q374" s="91"/>
      <c r="R374" s="91"/>
      <c r="S374" s="91"/>
      <c r="T374" s="92"/>
      <c r="U374" s="38"/>
      <c r="V374" s="38"/>
      <c r="W374" s="38"/>
      <c r="X374" s="38"/>
      <c r="Y374" s="38"/>
      <c r="Z374" s="38"/>
      <c r="AA374" s="38"/>
      <c r="AB374" s="38"/>
      <c r="AC374" s="38"/>
      <c r="AD374" s="38"/>
      <c r="AE374" s="38"/>
      <c r="AT374" s="17" t="s">
        <v>261</v>
      </c>
      <c r="AU374" s="17" t="s">
        <v>91</v>
      </c>
    </row>
    <row r="375" s="13" customFormat="1">
      <c r="A375" s="13"/>
      <c r="B375" s="262"/>
      <c r="C375" s="263"/>
      <c r="D375" s="258" t="s">
        <v>263</v>
      </c>
      <c r="E375" s="264" t="s">
        <v>1</v>
      </c>
      <c r="F375" s="265" t="s">
        <v>2075</v>
      </c>
      <c r="G375" s="263"/>
      <c r="H375" s="266">
        <v>258.66899999999998</v>
      </c>
      <c r="I375" s="267"/>
      <c r="J375" s="263"/>
      <c r="K375" s="263"/>
      <c r="L375" s="268"/>
      <c r="M375" s="269"/>
      <c r="N375" s="270"/>
      <c r="O375" s="270"/>
      <c r="P375" s="270"/>
      <c r="Q375" s="270"/>
      <c r="R375" s="270"/>
      <c r="S375" s="270"/>
      <c r="T375" s="271"/>
      <c r="U375" s="13"/>
      <c r="V375" s="13"/>
      <c r="W375" s="13"/>
      <c r="X375" s="13"/>
      <c r="Y375" s="13"/>
      <c r="Z375" s="13"/>
      <c r="AA375" s="13"/>
      <c r="AB375" s="13"/>
      <c r="AC375" s="13"/>
      <c r="AD375" s="13"/>
      <c r="AE375" s="13"/>
      <c r="AT375" s="272" t="s">
        <v>263</v>
      </c>
      <c r="AU375" s="272" t="s">
        <v>91</v>
      </c>
      <c r="AV375" s="13" t="s">
        <v>91</v>
      </c>
      <c r="AW375" s="13" t="s">
        <v>36</v>
      </c>
      <c r="AX375" s="13" t="s">
        <v>82</v>
      </c>
      <c r="AY375" s="272" t="s">
        <v>250</v>
      </c>
    </row>
    <row r="376" s="14" customFormat="1">
      <c r="A376" s="14"/>
      <c r="B376" s="273"/>
      <c r="C376" s="274"/>
      <c r="D376" s="258" t="s">
        <v>263</v>
      </c>
      <c r="E376" s="275" t="s">
        <v>1</v>
      </c>
      <c r="F376" s="276" t="s">
        <v>265</v>
      </c>
      <c r="G376" s="274"/>
      <c r="H376" s="277">
        <v>258.66899999999998</v>
      </c>
      <c r="I376" s="278"/>
      <c r="J376" s="274"/>
      <c r="K376" s="274"/>
      <c r="L376" s="279"/>
      <c r="M376" s="280"/>
      <c r="N376" s="281"/>
      <c r="O376" s="281"/>
      <c r="P376" s="281"/>
      <c r="Q376" s="281"/>
      <c r="R376" s="281"/>
      <c r="S376" s="281"/>
      <c r="T376" s="282"/>
      <c r="U376" s="14"/>
      <c r="V376" s="14"/>
      <c r="W376" s="14"/>
      <c r="X376" s="14"/>
      <c r="Y376" s="14"/>
      <c r="Z376" s="14"/>
      <c r="AA376" s="14"/>
      <c r="AB376" s="14"/>
      <c r="AC376" s="14"/>
      <c r="AD376" s="14"/>
      <c r="AE376" s="14"/>
      <c r="AT376" s="283" t="s">
        <v>263</v>
      </c>
      <c r="AU376" s="283" t="s">
        <v>91</v>
      </c>
      <c r="AV376" s="14" t="s">
        <v>256</v>
      </c>
      <c r="AW376" s="14" t="s">
        <v>36</v>
      </c>
      <c r="AX376" s="14" t="s">
        <v>14</v>
      </c>
      <c r="AY376" s="283" t="s">
        <v>250</v>
      </c>
    </row>
    <row r="377" s="2" customFormat="1" ht="33" customHeight="1">
      <c r="A377" s="38"/>
      <c r="B377" s="39"/>
      <c r="C377" s="245" t="s">
        <v>407</v>
      </c>
      <c r="D377" s="245" t="s">
        <v>252</v>
      </c>
      <c r="E377" s="246" t="s">
        <v>1379</v>
      </c>
      <c r="F377" s="247" t="s">
        <v>1380</v>
      </c>
      <c r="G377" s="248" t="s">
        <v>208</v>
      </c>
      <c r="H377" s="249">
        <v>603.56200000000001</v>
      </c>
      <c r="I377" s="250"/>
      <c r="J377" s="251">
        <f>ROUND(I377*H377,2)</f>
        <v>0</v>
      </c>
      <c r="K377" s="247" t="s">
        <v>255</v>
      </c>
      <c r="L377" s="44"/>
      <c r="M377" s="252" t="s">
        <v>1</v>
      </c>
      <c r="N377" s="253" t="s">
        <v>47</v>
      </c>
      <c r="O377" s="91"/>
      <c r="P377" s="254">
        <f>O377*H377</f>
        <v>0</v>
      </c>
      <c r="Q377" s="254">
        <v>0</v>
      </c>
      <c r="R377" s="254">
        <f>Q377*H377</f>
        <v>0</v>
      </c>
      <c r="S377" s="254">
        <v>0</v>
      </c>
      <c r="T377" s="255">
        <f>S377*H377</f>
        <v>0</v>
      </c>
      <c r="U377" s="38"/>
      <c r="V377" s="38"/>
      <c r="W377" s="38"/>
      <c r="X377" s="38"/>
      <c r="Y377" s="38"/>
      <c r="Z377" s="38"/>
      <c r="AA377" s="38"/>
      <c r="AB377" s="38"/>
      <c r="AC377" s="38"/>
      <c r="AD377" s="38"/>
      <c r="AE377" s="38"/>
      <c r="AR377" s="256" t="s">
        <v>256</v>
      </c>
      <c r="AT377" s="256" t="s">
        <v>252</v>
      </c>
      <c r="AU377" s="256" t="s">
        <v>91</v>
      </c>
      <c r="AY377" s="17" t="s">
        <v>250</v>
      </c>
      <c r="BE377" s="257">
        <f>IF(N377="základní",J377,0)</f>
        <v>0</v>
      </c>
      <c r="BF377" s="257">
        <f>IF(N377="snížená",J377,0)</f>
        <v>0</v>
      </c>
      <c r="BG377" s="257">
        <f>IF(N377="zákl. přenesená",J377,0)</f>
        <v>0</v>
      </c>
      <c r="BH377" s="257">
        <f>IF(N377="sníž. přenesená",J377,0)</f>
        <v>0</v>
      </c>
      <c r="BI377" s="257">
        <f>IF(N377="nulová",J377,0)</f>
        <v>0</v>
      </c>
      <c r="BJ377" s="17" t="s">
        <v>14</v>
      </c>
      <c r="BK377" s="257">
        <f>ROUND(I377*H377,2)</f>
        <v>0</v>
      </c>
      <c r="BL377" s="17" t="s">
        <v>256</v>
      </c>
      <c r="BM377" s="256" t="s">
        <v>3495</v>
      </c>
    </row>
    <row r="378" s="2" customFormat="1">
      <c r="A378" s="38"/>
      <c r="B378" s="39"/>
      <c r="C378" s="40"/>
      <c r="D378" s="258" t="s">
        <v>261</v>
      </c>
      <c r="E378" s="40"/>
      <c r="F378" s="259" t="s">
        <v>2346</v>
      </c>
      <c r="G378" s="40"/>
      <c r="H378" s="40"/>
      <c r="I378" s="156"/>
      <c r="J378" s="40"/>
      <c r="K378" s="40"/>
      <c r="L378" s="44"/>
      <c r="M378" s="260"/>
      <c r="N378" s="261"/>
      <c r="O378" s="91"/>
      <c r="P378" s="91"/>
      <c r="Q378" s="91"/>
      <c r="R378" s="91"/>
      <c r="S378" s="91"/>
      <c r="T378" s="92"/>
      <c r="U378" s="38"/>
      <c r="V378" s="38"/>
      <c r="W378" s="38"/>
      <c r="X378" s="38"/>
      <c r="Y378" s="38"/>
      <c r="Z378" s="38"/>
      <c r="AA378" s="38"/>
      <c r="AB378" s="38"/>
      <c r="AC378" s="38"/>
      <c r="AD378" s="38"/>
      <c r="AE378" s="38"/>
      <c r="AT378" s="17" t="s">
        <v>261</v>
      </c>
      <c r="AU378" s="17" t="s">
        <v>91</v>
      </c>
    </row>
    <row r="379" s="13" customFormat="1">
      <c r="A379" s="13"/>
      <c r="B379" s="262"/>
      <c r="C379" s="263"/>
      <c r="D379" s="258" t="s">
        <v>263</v>
      </c>
      <c r="E379" s="264" t="s">
        <v>1</v>
      </c>
      <c r="F379" s="265" t="s">
        <v>2030</v>
      </c>
      <c r="G379" s="263"/>
      <c r="H379" s="266">
        <v>172.68100000000001</v>
      </c>
      <c r="I379" s="267"/>
      <c r="J379" s="263"/>
      <c r="K379" s="263"/>
      <c r="L379" s="268"/>
      <c r="M379" s="269"/>
      <c r="N379" s="270"/>
      <c r="O379" s="270"/>
      <c r="P379" s="270"/>
      <c r="Q379" s="270"/>
      <c r="R379" s="270"/>
      <c r="S379" s="270"/>
      <c r="T379" s="271"/>
      <c r="U379" s="13"/>
      <c r="V379" s="13"/>
      <c r="W379" s="13"/>
      <c r="X379" s="13"/>
      <c r="Y379" s="13"/>
      <c r="Z379" s="13"/>
      <c r="AA379" s="13"/>
      <c r="AB379" s="13"/>
      <c r="AC379" s="13"/>
      <c r="AD379" s="13"/>
      <c r="AE379" s="13"/>
      <c r="AT379" s="272" t="s">
        <v>263</v>
      </c>
      <c r="AU379" s="272" t="s">
        <v>91</v>
      </c>
      <c r="AV379" s="13" t="s">
        <v>91</v>
      </c>
      <c r="AW379" s="13" t="s">
        <v>36</v>
      </c>
      <c r="AX379" s="13" t="s">
        <v>82</v>
      </c>
      <c r="AY379" s="272" t="s">
        <v>250</v>
      </c>
    </row>
    <row r="380" s="13" customFormat="1">
      <c r="A380" s="13"/>
      <c r="B380" s="262"/>
      <c r="C380" s="263"/>
      <c r="D380" s="258" t="s">
        <v>263</v>
      </c>
      <c r="E380" s="264" t="s">
        <v>1</v>
      </c>
      <c r="F380" s="265" t="s">
        <v>2033</v>
      </c>
      <c r="G380" s="263"/>
      <c r="H380" s="266">
        <v>721.77999999999997</v>
      </c>
      <c r="I380" s="267"/>
      <c r="J380" s="263"/>
      <c r="K380" s="263"/>
      <c r="L380" s="268"/>
      <c r="M380" s="269"/>
      <c r="N380" s="270"/>
      <c r="O380" s="270"/>
      <c r="P380" s="270"/>
      <c r="Q380" s="270"/>
      <c r="R380" s="270"/>
      <c r="S380" s="270"/>
      <c r="T380" s="271"/>
      <c r="U380" s="13"/>
      <c r="V380" s="13"/>
      <c r="W380" s="13"/>
      <c r="X380" s="13"/>
      <c r="Y380" s="13"/>
      <c r="Z380" s="13"/>
      <c r="AA380" s="13"/>
      <c r="AB380" s="13"/>
      <c r="AC380" s="13"/>
      <c r="AD380" s="13"/>
      <c r="AE380" s="13"/>
      <c r="AT380" s="272" t="s">
        <v>263</v>
      </c>
      <c r="AU380" s="272" t="s">
        <v>91</v>
      </c>
      <c r="AV380" s="13" t="s">
        <v>91</v>
      </c>
      <c r="AW380" s="13" t="s">
        <v>36</v>
      </c>
      <c r="AX380" s="13" t="s">
        <v>82</v>
      </c>
      <c r="AY380" s="272" t="s">
        <v>250</v>
      </c>
    </row>
    <row r="381" s="13" customFormat="1">
      <c r="A381" s="13"/>
      <c r="B381" s="262"/>
      <c r="C381" s="263"/>
      <c r="D381" s="258" t="s">
        <v>263</v>
      </c>
      <c r="E381" s="264" t="s">
        <v>1</v>
      </c>
      <c r="F381" s="265" t="s">
        <v>3496</v>
      </c>
      <c r="G381" s="263"/>
      <c r="H381" s="266">
        <v>-0.54600000000000004</v>
      </c>
      <c r="I381" s="267"/>
      <c r="J381" s="263"/>
      <c r="K381" s="263"/>
      <c r="L381" s="268"/>
      <c r="M381" s="269"/>
      <c r="N381" s="270"/>
      <c r="O381" s="270"/>
      <c r="P381" s="270"/>
      <c r="Q381" s="270"/>
      <c r="R381" s="270"/>
      <c r="S381" s="270"/>
      <c r="T381" s="271"/>
      <c r="U381" s="13"/>
      <c r="V381" s="13"/>
      <c r="W381" s="13"/>
      <c r="X381" s="13"/>
      <c r="Y381" s="13"/>
      <c r="Z381" s="13"/>
      <c r="AA381" s="13"/>
      <c r="AB381" s="13"/>
      <c r="AC381" s="13"/>
      <c r="AD381" s="13"/>
      <c r="AE381" s="13"/>
      <c r="AT381" s="272" t="s">
        <v>263</v>
      </c>
      <c r="AU381" s="272" t="s">
        <v>91</v>
      </c>
      <c r="AV381" s="13" t="s">
        <v>91</v>
      </c>
      <c r="AW381" s="13" t="s">
        <v>36</v>
      </c>
      <c r="AX381" s="13" t="s">
        <v>82</v>
      </c>
      <c r="AY381" s="272" t="s">
        <v>250</v>
      </c>
    </row>
    <row r="382" s="13" customFormat="1">
      <c r="A382" s="13"/>
      <c r="B382" s="262"/>
      <c r="C382" s="263"/>
      <c r="D382" s="258" t="s">
        <v>263</v>
      </c>
      <c r="E382" s="264" t="s">
        <v>1</v>
      </c>
      <c r="F382" s="265" t="s">
        <v>3497</v>
      </c>
      <c r="G382" s="263"/>
      <c r="H382" s="266">
        <v>-0.54600000000000004</v>
      </c>
      <c r="I382" s="267"/>
      <c r="J382" s="263"/>
      <c r="K382" s="263"/>
      <c r="L382" s="268"/>
      <c r="M382" s="269"/>
      <c r="N382" s="270"/>
      <c r="O382" s="270"/>
      <c r="P382" s="270"/>
      <c r="Q382" s="270"/>
      <c r="R382" s="270"/>
      <c r="S382" s="270"/>
      <c r="T382" s="271"/>
      <c r="U382" s="13"/>
      <c r="V382" s="13"/>
      <c r="W382" s="13"/>
      <c r="X382" s="13"/>
      <c r="Y382" s="13"/>
      <c r="Z382" s="13"/>
      <c r="AA382" s="13"/>
      <c r="AB382" s="13"/>
      <c r="AC382" s="13"/>
      <c r="AD382" s="13"/>
      <c r="AE382" s="13"/>
      <c r="AT382" s="272" t="s">
        <v>263</v>
      </c>
      <c r="AU382" s="272" t="s">
        <v>91</v>
      </c>
      <c r="AV382" s="13" t="s">
        <v>91</v>
      </c>
      <c r="AW382" s="13" t="s">
        <v>36</v>
      </c>
      <c r="AX382" s="13" t="s">
        <v>82</v>
      </c>
      <c r="AY382" s="272" t="s">
        <v>250</v>
      </c>
    </row>
    <row r="383" s="13" customFormat="1">
      <c r="A383" s="13"/>
      <c r="B383" s="262"/>
      <c r="C383" s="263"/>
      <c r="D383" s="258" t="s">
        <v>263</v>
      </c>
      <c r="E383" s="264" t="s">
        <v>1</v>
      </c>
      <c r="F383" s="265" t="s">
        <v>2353</v>
      </c>
      <c r="G383" s="263"/>
      <c r="H383" s="266">
        <v>-31.138000000000002</v>
      </c>
      <c r="I383" s="267"/>
      <c r="J383" s="263"/>
      <c r="K383" s="263"/>
      <c r="L383" s="268"/>
      <c r="M383" s="269"/>
      <c r="N383" s="270"/>
      <c r="O383" s="270"/>
      <c r="P383" s="270"/>
      <c r="Q383" s="270"/>
      <c r="R383" s="270"/>
      <c r="S383" s="270"/>
      <c r="T383" s="271"/>
      <c r="U383" s="13"/>
      <c r="V383" s="13"/>
      <c r="W383" s="13"/>
      <c r="X383" s="13"/>
      <c r="Y383" s="13"/>
      <c r="Z383" s="13"/>
      <c r="AA383" s="13"/>
      <c r="AB383" s="13"/>
      <c r="AC383" s="13"/>
      <c r="AD383" s="13"/>
      <c r="AE383" s="13"/>
      <c r="AT383" s="272" t="s">
        <v>263</v>
      </c>
      <c r="AU383" s="272" t="s">
        <v>91</v>
      </c>
      <c r="AV383" s="13" t="s">
        <v>91</v>
      </c>
      <c r="AW383" s="13" t="s">
        <v>36</v>
      </c>
      <c r="AX383" s="13" t="s">
        <v>82</v>
      </c>
      <c r="AY383" s="272" t="s">
        <v>250</v>
      </c>
    </row>
    <row r="384" s="14" customFormat="1">
      <c r="A384" s="14"/>
      <c r="B384" s="273"/>
      <c r="C384" s="274"/>
      <c r="D384" s="258" t="s">
        <v>263</v>
      </c>
      <c r="E384" s="275" t="s">
        <v>2070</v>
      </c>
      <c r="F384" s="276" t="s">
        <v>265</v>
      </c>
      <c r="G384" s="274"/>
      <c r="H384" s="277">
        <v>862.23099999999999</v>
      </c>
      <c r="I384" s="278"/>
      <c r="J384" s="274"/>
      <c r="K384" s="274"/>
      <c r="L384" s="279"/>
      <c r="M384" s="280"/>
      <c r="N384" s="281"/>
      <c r="O384" s="281"/>
      <c r="P384" s="281"/>
      <c r="Q384" s="281"/>
      <c r="R384" s="281"/>
      <c r="S384" s="281"/>
      <c r="T384" s="282"/>
      <c r="U384" s="14"/>
      <c r="V384" s="14"/>
      <c r="W384" s="14"/>
      <c r="X384" s="14"/>
      <c r="Y384" s="14"/>
      <c r="Z384" s="14"/>
      <c r="AA384" s="14"/>
      <c r="AB384" s="14"/>
      <c r="AC384" s="14"/>
      <c r="AD384" s="14"/>
      <c r="AE384" s="14"/>
      <c r="AT384" s="283" t="s">
        <v>263</v>
      </c>
      <c r="AU384" s="283" t="s">
        <v>91</v>
      </c>
      <c r="AV384" s="14" t="s">
        <v>256</v>
      </c>
      <c r="AW384" s="14" t="s">
        <v>36</v>
      </c>
      <c r="AX384" s="14" t="s">
        <v>82</v>
      </c>
      <c r="AY384" s="283" t="s">
        <v>250</v>
      </c>
    </row>
    <row r="385" s="13" customFormat="1">
      <c r="A385" s="13"/>
      <c r="B385" s="262"/>
      <c r="C385" s="263"/>
      <c r="D385" s="258" t="s">
        <v>263</v>
      </c>
      <c r="E385" s="264" t="s">
        <v>2075</v>
      </c>
      <c r="F385" s="265" t="s">
        <v>2359</v>
      </c>
      <c r="G385" s="263"/>
      <c r="H385" s="266">
        <v>258.66899999999998</v>
      </c>
      <c r="I385" s="267"/>
      <c r="J385" s="263"/>
      <c r="K385" s="263"/>
      <c r="L385" s="268"/>
      <c r="M385" s="269"/>
      <c r="N385" s="270"/>
      <c r="O385" s="270"/>
      <c r="P385" s="270"/>
      <c r="Q385" s="270"/>
      <c r="R385" s="270"/>
      <c r="S385" s="270"/>
      <c r="T385" s="271"/>
      <c r="U385" s="13"/>
      <c r="V385" s="13"/>
      <c r="W385" s="13"/>
      <c r="X385" s="13"/>
      <c r="Y385" s="13"/>
      <c r="Z385" s="13"/>
      <c r="AA385" s="13"/>
      <c r="AB385" s="13"/>
      <c r="AC385" s="13"/>
      <c r="AD385" s="13"/>
      <c r="AE385" s="13"/>
      <c r="AT385" s="272" t="s">
        <v>263</v>
      </c>
      <c r="AU385" s="272" t="s">
        <v>91</v>
      </c>
      <c r="AV385" s="13" t="s">
        <v>91</v>
      </c>
      <c r="AW385" s="13" t="s">
        <v>36</v>
      </c>
      <c r="AX385" s="13" t="s">
        <v>82</v>
      </c>
      <c r="AY385" s="272" t="s">
        <v>250</v>
      </c>
    </row>
    <row r="386" s="13" customFormat="1">
      <c r="A386" s="13"/>
      <c r="B386" s="262"/>
      <c r="C386" s="263"/>
      <c r="D386" s="258" t="s">
        <v>263</v>
      </c>
      <c r="E386" s="264" t="s">
        <v>2360</v>
      </c>
      <c r="F386" s="265" t="s">
        <v>2361</v>
      </c>
      <c r="G386" s="263"/>
      <c r="H386" s="266">
        <v>603.56200000000001</v>
      </c>
      <c r="I386" s="267"/>
      <c r="J386" s="263"/>
      <c r="K386" s="263"/>
      <c r="L386" s="268"/>
      <c r="M386" s="269"/>
      <c r="N386" s="270"/>
      <c r="O386" s="270"/>
      <c r="P386" s="270"/>
      <c r="Q386" s="270"/>
      <c r="R386" s="270"/>
      <c r="S386" s="270"/>
      <c r="T386" s="271"/>
      <c r="U386" s="13"/>
      <c r="V386" s="13"/>
      <c r="W386" s="13"/>
      <c r="X386" s="13"/>
      <c r="Y386" s="13"/>
      <c r="Z386" s="13"/>
      <c r="AA386" s="13"/>
      <c r="AB386" s="13"/>
      <c r="AC386" s="13"/>
      <c r="AD386" s="13"/>
      <c r="AE386" s="13"/>
      <c r="AT386" s="272" t="s">
        <v>263</v>
      </c>
      <c r="AU386" s="272" t="s">
        <v>91</v>
      </c>
      <c r="AV386" s="13" t="s">
        <v>91</v>
      </c>
      <c r="AW386" s="13" t="s">
        <v>36</v>
      </c>
      <c r="AX386" s="13" t="s">
        <v>14</v>
      </c>
      <c r="AY386" s="272" t="s">
        <v>250</v>
      </c>
    </row>
    <row r="387" s="14" customFormat="1">
      <c r="A387" s="14"/>
      <c r="B387" s="273"/>
      <c r="C387" s="274"/>
      <c r="D387" s="258" t="s">
        <v>263</v>
      </c>
      <c r="E387" s="275" t="s">
        <v>1</v>
      </c>
      <c r="F387" s="276" t="s">
        <v>265</v>
      </c>
      <c r="G387" s="274"/>
      <c r="H387" s="277">
        <v>862.23099999999999</v>
      </c>
      <c r="I387" s="278"/>
      <c r="J387" s="274"/>
      <c r="K387" s="274"/>
      <c r="L387" s="279"/>
      <c r="M387" s="280"/>
      <c r="N387" s="281"/>
      <c r="O387" s="281"/>
      <c r="P387" s="281"/>
      <c r="Q387" s="281"/>
      <c r="R387" s="281"/>
      <c r="S387" s="281"/>
      <c r="T387" s="282"/>
      <c r="U387" s="14"/>
      <c r="V387" s="14"/>
      <c r="W387" s="14"/>
      <c r="X387" s="14"/>
      <c r="Y387" s="14"/>
      <c r="Z387" s="14"/>
      <c r="AA387" s="14"/>
      <c r="AB387" s="14"/>
      <c r="AC387" s="14"/>
      <c r="AD387" s="14"/>
      <c r="AE387" s="14"/>
      <c r="AT387" s="283" t="s">
        <v>263</v>
      </c>
      <c r="AU387" s="283" t="s">
        <v>91</v>
      </c>
      <c r="AV387" s="14" t="s">
        <v>256</v>
      </c>
      <c r="AW387" s="14" t="s">
        <v>36</v>
      </c>
      <c r="AX387" s="14" t="s">
        <v>82</v>
      </c>
      <c r="AY387" s="283" t="s">
        <v>250</v>
      </c>
    </row>
    <row r="388" s="2" customFormat="1" ht="16.5" customHeight="1">
      <c r="A388" s="38"/>
      <c r="B388" s="39"/>
      <c r="C388" s="294" t="s">
        <v>413</v>
      </c>
      <c r="D388" s="294" t="s">
        <v>643</v>
      </c>
      <c r="E388" s="295" t="s">
        <v>2362</v>
      </c>
      <c r="F388" s="296" t="s">
        <v>2363</v>
      </c>
      <c r="G388" s="297" t="s">
        <v>157</v>
      </c>
      <c r="H388" s="298">
        <v>1733.0840000000001</v>
      </c>
      <c r="I388" s="299"/>
      <c r="J388" s="300">
        <f>ROUND(I388*H388,2)</f>
        <v>0</v>
      </c>
      <c r="K388" s="296" t="s">
        <v>255</v>
      </c>
      <c r="L388" s="301"/>
      <c r="M388" s="302" t="s">
        <v>1</v>
      </c>
      <c r="N388" s="303" t="s">
        <v>47</v>
      </c>
      <c r="O388" s="91"/>
      <c r="P388" s="254">
        <f>O388*H388</f>
        <v>0</v>
      </c>
      <c r="Q388" s="254">
        <v>0</v>
      </c>
      <c r="R388" s="254">
        <f>Q388*H388</f>
        <v>0</v>
      </c>
      <c r="S388" s="254">
        <v>0</v>
      </c>
      <c r="T388" s="255">
        <f>S388*H388</f>
        <v>0</v>
      </c>
      <c r="U388" s="38"/>
      <c r="V388" s="38"/>
      <c r="W388" s="38"/>
      <c r="X388" s="38"/>
      <c r="Y388" s="38"/>
      <c r="Z388" s="38"/>
      <c r="AA388" s="38"/>
      <c r="AB388" s="38"/>
      <c r="AC388" s="38"/>
      <c r="AD388" s="38"/>
      <c r="AE388" s="38"/>
      <c r="AR388" s="256" t="s">
        <v>285</v>
      </c>
      <c r="AT388" s="256" t="s">
        <v>643</v>
      </c>
      <c r="AU388" s="256" t="s">
        <v>91</v>
      </c>
      <c r="AY388" s="17" t="s">
        <v>250</v>
      </c>
      <c r="BE388" s="257">
        <f>IF(N388="základní",J388,0)</f>
        <v>0</v>
      </c>
      <c r="BF388" s="257">
        <f>IF(N388="snížená",J388,0)</f>
        <v>0</v>
      </c>
      <c r="BG388" s="257">
        <f>IF(N388="zákl. přenesená",J388,0)</f>
        <v>0</v>
      </c>
      <c r="BH388" s="257">
        <f>IF(N388="sníž. přenesená",J388,0)</f>
        <v>0</v>
      </c>
      <c r="BI388" s="257">
        <f>IF(N388="nulová",J388,0)</f>
        <v>0</v>
      </c>
      <c r="BJ388" s="17" t="s">
        <v>14</v>
      </c>
      <c r="BK388" s="257">
        <f>ROUND(I388*H388,2)</f>
        <v>0</v>
      </c>
      <c r="BL388" s="17" t="s">
        <v>256</v>
      </c>
      <c r="BM388" s="256" t="s">
        <v>3498</v>
      </c>
    </row>
    <row r="389" s="13" customFormat="1">
      <c r="A389" s="13"/>
      <c r="B389" s="262"/>
      <c r="C389" s="263"/>
      <c r="D389" s="258" t="s">
        <v>263</v>
      </c>
      <c r="E389" s="264" t="s">
        <v>1</v>
      </c>
      <c r="F389" s="265" t="s">
        <v>2365</v>
      </c>
      <c r="G389" s="263"/>
      <c r="H389" s="266">
        <v>1733.0840000000001</v>
      </c>
      <c r="I389" s="267"/>
      <c r="J389" s="263"/>
      <c r="K389" s="263"/>
      <c r="L389" s="268"/>
      <c r="M389" s="269"/>
      <c r="N389" s="270"/>
      <c r="O389" s="270"/>
      <c r="P389" s="270"/>
      <c r="Q389" s="270"/>
      <c r="R389" s="270"/>
      <c r="S389" s="270"/>
      <c r="T389" s="271"/>
      <c r="U389" s="13"/>
      <c r="V389" s="13"/>
      <c r="W389" s="13"/>
      <c r="X389" s="13"/>
      <c r="Y389" s="13"/>
      <c r="Z389" s="13"/>
      <c r="AA389" s="13"/>
      <c r="AB389" s="13"/>
      <c r="AC389" s="13"/>
      <c r="AD389" s="13"/>
      <c r="AE389" s="13"/>
      <c r="AT389" s="272" t="s">
        <v>263</v>
      </c>
      <c r="AU389" s="272" t="s">
        <v>91</v>
      </c>
      <c r="AV389" s="13" t="s">
        <v>91</v>
      </c>
      <c r="AW389" s="13" t="s">
        <v>36</v>
      </c>
      <c r="AX389" s="13" t="s">
        <v>82</v>
      </c>
      <c r="AY389" s="272" t="s">
        <v>250</v>
      </c>
    </row>
    <row r="390" s="14" customFormat="1">
      <c r="A390" s="14"/>
      <c r="B390" s="273"/>
      <c r="C390" s="274"/>
      <c r="D390" s="258" t="s">
        <v>263</v>
      </c>
      <c r="E390" s="275" t="s">
        <v>1</v>
      </c>
      <c r="F390" s="276" t="s">
        <v>265</v>
      </c>
      <c r="G390" s="274"/>
      <c r="H390" s="277">
        <v>1733.0840000000001</v>
      </c>
      <c r="I390" s="278"/>
      <c r="J390" s="274"/>
      <c r="K390" s="274"/>
      <c r="L390" s="279"/>
      <c r="M390" s="280"/>
      <c r="N390" s="281"/>
      <c r="O390" s="281"/>
      <c r="P390" s="281"/>
      <c r="Q390" s="281"/>
      <c r="R390" s="281"/>
      <c r="S390" s="281"/>
      <c r="T390" s="282"/>
      <c r="U390" s="14"/>
      <c r="V390" s="14"/>
      <c r="W390" s="14"/>
      <c r="X390" s="14"/>
      <c r="Y390" s="14"/>
      <c r="Z390" s="14"/>
      <c r="AA390" s="14"/>
      <c r="AB390" s="14"/>
      <c r="AC390" s="14"/>
      <c r="AD390" s="14"/>
      <c r="AE390" s="14"/>
      <c r="AT390" s="283" t="s">
        <v>263</v>
      </c>
      <c r="AU390" s="283" t="s">
        <v>91</v>
      </c>
      <c r="AV390" s="14" t="s">
        <v>256</v>
      </c>
      <c r="AW390" s="14" t="s">
        <v>36</v>
      </c>
      <c r="AX390" s="14" t="s">
        <v>14</v>
      </c>
      <c r="AY390" s="283" t="s">
        <v>250</v>
      </c>
    </row>
    <row r="391" s="2" customFormat="1" ht="21.75" customHeight="1">
      <c r="A391" s="38"/>
      <c r="B391" s="39"/>
      <c r="C391" s="245" t="s">
        <v>418</v>
      </c>
      <c r="D391" s="245" t="s">
        <v>252</v>
      </c>
      <c r="E391" s="246" t="s">
        <v>2383</v>
      </c>
      <c r="F391" s="247" t="s">
        <v>2384</v>
      </c>
      <c r="G391" s="248" t="s">
        <v>168</v>
      </c>
      <c r="H391" s="249">
        <v>300.99000000000001</v>
      </c>
      <c r="I391" s="250"/>
      <c r="J391" s="251">
        <f>ROUND(I391*H391,2)</f>
        <v>0</v>
      </c>
      <c r="K391" s="247" t="s">
        <v>255</v>
      </c>
      <c r="L391" s="44"/>
      <c r="M391" s="252" t="s">
        <v>1</v>
      </c>
      <c r="N391" s="253" t="s">
        <v>47</v>
      </c>
      <c r="O391" s="91"/>
      <c r="P391" s="254">
        <f>O391*H391</f>
        <v>0</v>
      </c>
      <c r="Q391" s="254">
        <v>0</v>
      </c>
      <c r="R391" s="254">
        <f>Q391*H391</f>
        <v>0</v>
      </c>
      <c r="S391" s="254">
        <v>0</v>
      </c>
      <c r="T391" s="255">
        <f>S391*H391</f>
        <v>0</v>
      </c>
      <c r="U391" s="38"/>
      <c r="V391" s="38"/>
      <c r="W391" s="38"/>
      <c r="X391" s="38"/>
      <c r="Y391" s="38"/>
      <c r="Z391" s="38"/>
      <c r="AA391" s="38"/>
      <c r="AB391" s="38"/>
      <c r="AC391" s="38"/>
      <c r="AD391" s="38"/>
      <c r="AE391" s="38"/>
      <c r="AR391" s="256" t="s">
        <v>256</v>
      </c>
      <c r="AT391" s="256" t="s">
        <v>252</v>
      </c>
      <c r="AU391" s="256" t="s">
        <v>91</v>
      </c>
      <c r="AY391" s="17" t="s">
        <v>250</v>
      </c>
      <c r="BE391" s="257">
        <f>IF(N391="základní",J391,0)</f>
        <v>0</v>
      </c>
      <c r="BF391" s="257">
        <f>IF(N391="snížená",J391,0)</f>
        <v>0</v>
      </c>
      <c r="BG391" s="257">
        <f>IF(N391="zákl. přenesená",J391,0)</f>
        <v>0</v>
      </c>
      <c r="BH391" s="257">
        <f>IF(N391="sníž. přenesená",J391,0)</f>
        <v>0</v>
      </c>
      <c r="BI391" s="257">
        <f>IF(N391="nulová",J391,0)</f>
        <v>0</v>
      </c>
      <c r="BJ391" s="17" t="s">
        <v>14</v>
      </c>
      <c r="BK391" s="257">
        <f>ROUND(I391*H391,2)</f>
        <v>0</v>
      </c>
      <c r="BL391" s="17" t="s">
        <v>256</v>
      </c>
      <c r="BM391" s="256" t="s">
        <v>3499</v>
      </c>
    </row>
    <row r="392" s="2" customFormat="1">
      <c r="A392" s="38"/>
      <c r="B392" s="39"/>
      <c r="C392" s="40"/>
      <c r="D392" s="258" t="s">
        <v>261</v>
      </c>
      <c r="E392" s="40"/>
      <c r="F392" s="259" t="s">
        <v>2386</v>
      </c>
      <c r="G392" s="40"/>
      <c r="H392" s="40"/>
      <c r="I392" s="156"/>
      <c r="J392" s="40"/>
      <c r="K392" s="40"/>
      <c r="L392" s="44"/>
      <c r="M392" s="260"/>
      <c r="N392" s="261"/>
      <c r="O392" s="91"/>
      <c r="P392" s="91"/>
      <c r="Q392" s="91"/>
      <c r="R392" s="91"/>
      <c r="S392" s="91"/>
      <c r="T392" s="92"/>
      <c r="U392" s="38"/>
      <c r="V392" s="38"/>
      <c r="W392" s="38"/>
      <c r="X392" s="38"/>
      <c r="Y392" s="38"/>
      <c r="Z392" s="38"/>
      <c r="AA392" s="38"/>
      <c r="AB392" s="38"/>
      <c r="AC392" s="38"/>
      <c r="AD392" s="38"/>
      <c r="AE392" s="38"/>
      <c r="AT392" s="17" t="s">
        <v>261</v>
      </c>
      <c r="AU392" s="17" t="s">
        <v>91</v>
      </c>
    </row>
    <row r="393" s="15" customFormat="1">
      <c r="A393" s="15"/>
      <c r="B393" s="284"/>
      <c r="C393" s="285"/>
      <c r="D393" s="258" t="s">
        <v>263</v>
      </c>
      <c r="E393" s="286" t="s">
        <v>1</v>
      </c>
      <c r="F393" s="287" t="s">
        <v>3398</v>
      </c>
      <c r="G393" s="285"/>
      <c r="H393" s="286" t="s">
        <v>1</v>
      </c>
      <c r="I393" s="288"/>
      <c r="J393" s="285"/>
      <c r="K393" s="285"/>
      <c r="L393" s="289"/>
      <c r="M393" s="290"/>
      <c r="N393" s="291"/>
      <c r="O393" s="291"/>
      <c r="P393" s="291"/>
      <c r="Q393" s="291"/>
      <c r="R393" s="291"/>
      <c r="S393" s="291"/>
      <c r="T393" s="292"/>
      <c r="U393" s="15"/>
      <c r="V393" s="15"/>
      <c r="W393" s="15"/>
      <c r="X393" s="15"/>
      <c r="Y393" s="15"/>
      <c r="Z393" s="15"/>
      <c r="AA393" s="15"/>
      <c r="AB393" s="15"/>
      <c r="AC393" s="15"/>
      <c r="AD393" s="15"/>
      <c r="AE393" s="15"/>
      <c r="AT393" s="293" t="s">
        <v>263</v>
      </c>
      <c r="AU393" s="293" t="s">
        <v>91</v>
      </c>
      <c r="AV393" s="15" t="s">
        <v>14</v>
      </c>
      <c r="AW393" s="15" t="s">
        <v>36</v>
      </c>
      <c r="AX393" s="15" t="s">
        <v>82</v>
      </c>
      <c r="AY393" s="293" t="s">
        <v>250</v>
      </c>
    </row>
    <row r="394" s="13" customFormat="1">
      <c r="A394" s="13"/>
      <c r="B394" s="262"/>
      <c r="C394" s="263"/>
      <c r="D394" s="258" t="s">
        <v>263</v>
      </c>
      <c r="E394" s="264" t="s">
        <v>1</v>
      </c>
      <c r="F394" s="265" t="s">
        <v>3500</v>
      </c>
      <c r="G394" s="263"/>
      <c r="H394" s="266">
        <v>3.3799999999999999</v>
      </c>
      <c r="I394" s="267"/>
      <c r="J394" s="263"/>
      <c r="K394" s="263"/>
      <c r="L394" s="268"/>
      <c r="M394" s="269"/>
      <c r="N394" s="270"/>
      <c r="O394" s="270"/>
      <c r="P394" s="270"/>
      <c r="Q394" s="270"/>
      <c r="R394" s="270"/>
      <c r="S394" s="270"/>
      <c r="T394" s="271"/>
      <c r="U394" s="13"/>
      <c r="V394" s="13"/>
      <c r="W394" s="13"/>
      <c r="X394" s="13"/>
      <c r="Y394" s="13"/>
      <c r="Z394" s="13"/>
      <c r="AA394" s="13"/>
      <c r="AB394" s="13"/>
      <c r="AC394" s="13"/>
      <c r="AD394" s="13"/>
      <c r="AE394" s="13"/>
      <c r="AT394" s="272" t="s">
        <v>263</v>
      </c>
      <c r="AU394" s="272" t="s">
        <v>91</v>
      </c>
      <c r="AV394" s="13" t="s">
        <v>91</v>
      </c>
      <c r="AW394" s="13" t="s">
        <v>36</v>
      </c>
      <c r="AX394" s="13" t="s">
        <v>82</v>
      </c>
      <c r="AY394" s="272" t="s">
        <v>250</v>
      </c>
    </row>
    <row r="395" s="13" customFormat="1">
      <c r="A395" s="13"/>
      <c r="B395" s="262"/>
      <c r="C395" s="263"/>
      <c r="D395" s="258" t="s">
        <v>263</v>
      </c>
      <c r="E395" s="264" t="s">
        <v>1</v>
      </c>
      <c r="F395" s="265" t="s">
        <v>3501</v>
      </c>
      <c r="G395" s="263"/>
      <c r="H395" s="266">
        <v>3.1200000000000001</v>
      </c>
      <c r="I395" s="267"/>
      <c r="J395" s="263"/>
      <c r="K395" s="263"/>
      <c r="L395" s="268"/>
      <c r="M395" s="269"/>
      <c r="N395" s="270"/>
      <c r="O395" s="270"/>
      <c r="P395" s="270"/>
      <c r="Q395" s="270"/>
      <c r="R395" s="270"/>
      <c r="S395" s="270"/>
      <c r="T395" s="271"/>
      <c r="U395" s="13"/>
      <c r="V395" s="13"/>
      <c r="W395" s="13"/>
      <c r="X395" s="13"/>
      <c r="Y395" s="13"/>
      <c r="Z395" s="13"/>
      <c r="AA395" s="13"/>
      <c r="AB395" s="13"/>
      <c r="AC395" s="13"/>
      <c r="AD395" s="13"/>
      <c r="AE395" s="13"/>
      <c r="AT395" s="272" t="s">
        <v>263</v>
      </c>
      <c r="AU395" s="272" t="s">
        <v>91</v>
      </c>
      <c r="AV395" s="13" t="s">
        <v>91</v>
      </c>
      <c r="AW395" s="13" t="s">
        <v>36</v>
      </c>
      <c r="AX395" s="13" t="s">
        <v>82</v>
      </c>
      <c r="AY395" s="272" t="s">
        <v>250</v>
      </c>
    </row>
    <row r="396" s="13" customFormat="1">
      <c r="A396" s="13"/>
      <c r="B396" s="262"/>
      <c r="C396" s="263"/>
      <c r="D396" s="258" t="s">
        <v>263</v>
      </c>
      <c r="E396" s="264" t="s">
        <v>1</v>
      </c>
      <c r="F396" s="265" t="s">
        <v>3502</v>
      </c>
      <c r="G396" s="263"/>
      <c r="H396" s="266">
        <v>3.1200000000000001</v>
      </c>
      <c r="I396" s="267"/>
      <c r="J396" s="263"/>
      <c r="K396" s="263"/>
      <c r="L396" s="268"/>
      <c r="M396" s="269"/>
      <c r="N396" s="270"/>
      <c r="O396" s="270"/>
      <c r="P396" s="270"/>
      <c r="Q396" s="270"/>
      <c r="R396" s="270"/>
      <c r="S396" s="270"/>
      <c r="T396" s="271"/>
      <c r="U396" s="13"/>
      <c r="V396" s="13"/>
      <c r="W396" s="13"/>
      <c r="X396" s="13"/>
      <c r="Y396" s="13"/>
      <c r="Z396" s="13"/>
      <c r="AA396" s="13"/>
      <c r="AB396" s="13"/>
      <c r="AC396" s="13"/>
      <c r="AD396" s="13"/>
      <c r="AE396" s="13"/>
      <c r="AT396" s="272" t="s">
        <v>263</v>
      </c>
      <c r="AU396" s="272" t="s">
        <v>91</v>
      </c>
      <c r="AV396" s="13" t="s">
        <v>91</v>
      </c>
      <c r="AW396" s="13" t="s">
        <v>36</v>
      </c>
      <c r="AX396" s="13" t="s">
        <v>82</v>
      </c>
      <c r="AY396" s="272" t="s">
        <v>250</v>
      </c>
    </row>
    <row r="397" s="13" customFormat="1">
      <c r="A397" s="13"/>
      <c r="B397" s="262"/>
      <c r="C397" s="263"/>
      <c r="D397" s="258" t="s">
        <v>263</v>
      </c>
      <c r="E397" s="264" t="s">
        <v>1</v>
      </c>
      <c r="F397" s="265" t="s">
        <v>3503</v>
      </c>
      <c r="G397" s="263"/>
      <c r="H397" s="266">
        <v>3.1200000000000001</v>
      </c>
      <c r="I397" s="267"/>
      <c r="J397" s="263"/>
      <c r="K397" s="263"/>
      <c r="L397" s="268"/>
      <c r="M397" s="269"/>
      <c r="N397" s="270"/>
      <c r="O397" s="270"/>
      <c r="P397" s="270"/>
      <c r="Q397" s="270"/>
      <c r="R397" s="270"/>
      <c r="S397" s="270"/>
      <c r="T397" s="271"/>
      <c r="U397" s="13"/>
      <c r="V397" s="13"/>
      <c r="W397" s="13"/>
      <c r="X397" s="13"/>
      <c r="Y397" s="13"/>
      <c r="Z397" s="13"/>
      <c r="AA397" s="13"/>
      <c r="AB397" s="13"/>
      <c r="AC397" s="13"/>
      <c r="AD397" s="13"/>
      <c r="AE397" s="13"/>
      <c r="AT397" s="272" t="s">
        <v>263</v>
      </c>
      <c r="AU397" s="272" t="s">
        <v>91</v>
      </c>
      <c r="AV397" s="13" t="s">
        <v>91</v>
      </c>
      <c r="AW397" s="13" t="s">
        <v>36</v>
      </c>
      <c r="AX397" s="13" t="s">
        <v>82</v>
      </c>
      <c r="AY397" s="272" t="s">
        <v>250</v>
      </c>
    </row>
    <row r="398" s="13" customFormat="1">
      <c r="A398" s="13"/>
      <c r="B398" s="262"/>
      <c r="C398" s="263"/>
      <c r="D398" s="258" t="s">
        <v>263</v>
      </c>
      <c r="E398" s="264" t="s">
        <v>1</v>
      </c>
      <c r="F398" s="265" t="s">
        <v>3504</v>
      </c>
      <c r="G398" s="263"/>
      <c r="H398" s="266">
        <v>3.1200000000000001</v>
      </c>
      <c r="I398" s="267"/>
      <c r="J398" s="263"/>
      <c r="K398" s="263"/>
      <c r="L398" s="268"/>
      <c r="M398" s="269"/>
      <c r="N398" s="270"/>
      <c r="O398" s="270"/>
      <c r="P398" s="270"/>
      <c r="Q398" s="270"/>
      <c r="R398" s="270"/>
      <c r="S398" s="270"/>
      <c r="T398" s="271"/>
      <c r="U398" s="13"/>
      <c r="V398" s="13"/>
      <c r="W398" s="13"/>
      <c r="X398" s="13"/>
      <c r="Y398" s="13"/>
      <c r="Z398" s="13"/>
      <c r="AA398" s="13"/>
      <c r="AB398" s="13"/>
      <c r="AC398" s="13"/>
      <c r="AD398" s="13"/>
      <c r="AE398" s="13"/>
      <c r="AT398" s="272" t="s">
        <v>263</v>
      </c>
      <c r="AU398" s="272" t="s">
        <v>91</v>
      </c>
      <c r="AV398" s="13" t="s">
        <v>91</v>
      </c>
      <c r="AW398" s="13" t="s">
        <v>36</v>
      </c>
      <c r="AX398" s="13" t="s">
        <v>82</v>
      </c>
      <c r="AY398" s="272" t="s">
        <v>250</v>
      </c>
    </row>
    <row r="399" s="13" customFormat="1">
      <c r="A399" s="13"/>
      <c r="B399" s="262"/>
      <c r="C399" s="263"/>
      <c r="D399" s="258" t="s">
        <v>263</v>
      </c>
      <c r="E399" s="264" t="s">
        <v>1</v>
      </c>
      <c r="F399" s="265" t="s">
        <v>3505</v>
      </c>
      <c r="G399" s="263"/>
      <c r="H399" s="266">
        <v>3.1200000000000001</v>
      </c>
      <c r="I399" s="267"/>
      <c r="J399" s="263"/>
      <c r="K399" s="263"/>
      <c r="L399" s="268"/>
      <c r="M399" s="269"/>
      <c r="N399" s="270"/>
      <c r="O399" s="270"/>
      <c r="P399" s="270"/>
      <c r="Q399" s="270"/>
      <c r="R399" s="270"/>
      <c r="S399" s="270"/>
      <c r="T399" s="271"/>
      <c r="U399" s="13"/>
      <c r="V399" s="13"/>
      <c r="W399" s="13"/>
      <c r="X399" s="13"/>
      <c r="Y399" s="13"/>
      <c r="Z399" s="13"/>
      <c r="AA399" s="13"/>
      <c r="AB399" s="13"/>
      <c r="AC399" s="13"/>
      <c r="AD399" s="13"/>
      <c r="AE399" s="13"/>
      <c r="AT399" s="272" t="s">
        <v>263</v>
      </c>
      <c r="AU399" s="272" t="s">
        <v>91</v>
      </c>
      <c r="AV399" s="13" t="s">
        <v>91</v>
      </c>
      <c r="AW399" s="13" t="s">
        <v>36</v>
      </c>
      <c r="AX399" s="13" t="s">
        <v>82</v>
      </c>
      <c r="AY399" s="272" t="s">
        <v>250</v>
      </c>
    </row>
    <row r="400" s="13" customFormat="1">
      <c r="A400" s="13"/>
      <c r="B400" s="262"/>
      <c r="C400" s="263"/>
      <c r="D400" s="258" t="s">
        <v>263</v>
      </c>
      <c r="E400" s="264" t="s">
        <v>1</v>
      </c>
      <c r="F400" s="265" t="s">
        <v>3506</v>
      </c>
      <c r="G400" s="263"/>
      <c r="H400" s="266">
        <v>3.1200000000000001</v>
      </c>
      <c r="I400" s="267"/>
      <c r="J400" s="263"/>
      <c r="K400" s="263"/>
      <c r="L400" s="268"/>
      <c r="M400" s="269"/>
      <c r="N400" s="270"/>
      <c r="O400" s="270"/>
      <c r="P400" s="270"/>
      <c r="Q400" s="270"/>
      <c r="R400" s="270"/>
      <c r="S400" s="270"/>
      <c r="T400" s="271"/>
      <c r="U400" s="13"/>
      <c r="V400" s="13"/>
      <c r="W400" s="13"/>
      <c r="X400" s="13"/>
      <c r="Y400" s="13"/>
      <c r="Z400" s="13"/>
      <c r="AA400" s="13"/>
      <c r="AB400" s="13"/>
      <c r="AC400" s="13"/>
      <c r="AD400" s="13"/>
      <c r="AE400" s="13"/>
      <c r="AT400" s="272" t="s">
        <v>263</v>
      </c>
      <c r="AU400" s="272" t="s">
        <v>91</v>
      </c>
      <c r="AV400" s="13" t="s">
        <v>91</v>
      </c>
      <c r="AW400" s="13" t="s">
        <v>36</v>
      </c>
      <c r="AX400" s="13" t="s">
        <v>82</v>
      </c>
      <c r="AY400" s="272" t="s">
        <v>250</v>
      </c>
    </row>
    <row r="401" s="13" customFormat="1">
      <c r="A401" s="13"/>
      <c r="B401" s="262"/>
      <c r="C401" s="263"/>
      <c r="D401" s="258" t="s">
        <v>263</v>
      </c>
      <c r="E401" s="264" t="s">
        <v>1</v>
      </c>
      <c r="F401" s="265" t="s">
        <v>3507</v>
      </c>
      <c r="G401" s="263"/>
      <c r="H401" s="266">
        <v>3.8999999999999999</v>
      </c>
      <c r="I401" s="267"/>
      <c r="J401" s="263"/>
      <c r="K401" s="263"/>
      <c r="L401" s="268"/>
      <c r="M401" s="269"/>
      <c r="N401" s="270"/>
      <c r="O401" s="270"/>
      <c r="P401" s="270"/>
      <c r="Q401" s="270"/>
      <c r="R401" s="270"/>
      <c r="S401" s="270"/>
      <c r="T401" s="271"/>
      <c r="U401" s="13"/>
      <c r="V401" s="13"/>
      <c r="W401" s="13"/>
      <c r="X401" s="13"/>
      <c r="Y401" s="13"/>
      <c r="Z401" s="13"/>
      <c r="AA401" s="13"/>
      <c r="AB401" s="13"/>
      <c r="AC401" s="13"/>
      <c r="AD401" s="13"/>
      <c r="AE401" s="13"/>
      <c r="AT401" s="272" t="s">
        <v>263</v>
      </c>
      <c r="AU401" s="272" t="s">
        <v>91</v>
      </c>
      <c r="AV401" s="13" t="s">
        <v>91</v>
      </c>
      <c r="AW401" s="13" t="s">
        <v>36</v>
      </c>
      <c r="AX401" s="13" t="s">
        <v>82</v>
      </c>
      <c r="AY401" s="272" t="s">
        <v>250</v>
      </c>
    </row>
    <row r="402" s="13" customFormat="1">
      <c r="A402" s="13"/>
      <c r="B402" s="262"/>
      <c r="C402" s="263"/>
      <c r="D402" s="258" t="s">
        <v>263</v>
      </c>
      <c r="E402" s="264" t="s">
        <v>1</v>
      </c>
      <c r="F402" s="265" t="s">
        <v>3508</v>
      </c>
      <c r="G402" s="263"/>
      <c r="H402" s="266">
        <v>5.2000000000000002</v>
      </c>
      <c r="I402" s="267"/>
      <c r="J402" s="263"/>
      <c r="K402" s="263"/>
      <c r="L402" s="268"/>
      <c r="M402" s="269"/>
      <c r="N402" s="270"/>
      <c r="O402" s="270"/>
      <c r="P402" s="270"/>
      <c r="Q402" s="270"/>
      <c r="R402" s="270"/>
      <c r="S402" s="270"/>
      <c r="T402" s="271"/>
      <c r="U402" s="13"/>
      <c r="V402" s="13"/>
      <c r="W402" s="13"/>
      <c r="X402" s="13"/>
      <c r="Y402" s="13"/>
      <c r="Z402" s="13"/>
      <c r="AA402" s="13"/>
      <c r="AB402" s="13"/>
      <c r="AC402" s="13"/>
      <c r="AD402" s="13"/>
      <c r="AE402" s="13"/>
      <c r="AT402" s="272" t="s">
        <v>263</v>
      </c>
      <c r="AU402" s="272" t="s">
        <v>91</v>
      </c>
      <c r="AV402" s="13" t="s">
        <v>91</v>
      </c>
      <c r="AW402" s="13" t="s">
        <v>36</v>
      </c>
      <c r="AX402" s="13" t="s">
        <v>82</v>
      </c>
      <c r="AY402" s="272" t="s">
        <v>250</v>
      </c>
    </row>
    <row r="403" s="15" customFormat="1">
      <c r="A403" s="15"/>
      <c r="B403" s="284"/>
      <c r="C403" s="285"/>
      <c r="D403" s="258" t="s">
        <v>263</v>
      </c>
      <c r="E403" s="286" t="s">
        <v>1</v>
      </c>
      <c r="F403" s="287" t="s">
        <v>3509</v>
      </c>
      <c r="G403" s="285"/>
      <c r="H403" s="286" t="s">
        <v>1</v>
      </c>
      <c r="I403" s="288"/>
      <c r="J403" s="285"/>
      <c r="K403" s="285"/>
      <c r="L403" s="289"/>
      <c r="M403" s="290"/>
      <c r="N403" s="291"/>
      <c r="O403" s="291"/>
      <c r="P403" s="291"/>
      <c r="Q403" s="291"/>
      <c r="R403" s="291"/>
      <c r="S403" s="291"/>
      <c r="T403" s="292"/>
      <c r="U403" s="15"/>
      <c r="V403" s="15"/>
      <c r="W403" s="15"/>
      <c r="X403" s="15"/>
      <c r="Y403" s="15"/>
      <c r="Z403" s="15"/>
      <c r="AA403" s="15"/>
      <c r="AB403" s="15"/>
      <c r="AC403" s="15"/>
      <c r="AD403" s="15"/>
      <c r="AE403" s="15"/>
      <c r="AT403" s="293" t="s">
        <v>263</v>
      </c>
      <c r="AU403" s="293" t="s">
        <v>91</v>
      </c>
      <c r="AV403" s="15" t="s">
        <v>14</v>
      </c>
      <c r="AW403" s="15" t="s">
        <v>36</v>
      </c>
      <c r="AX403" s="15" t="s">
        <v>82</v>
      </c>
      <c r="AY403" s="293" t="s">
        <v>250</v>
      </c>
    </row>
    <row r="404" s="13" customFormat="1">
      <c r="A404" s="13"/>
      <c r="B404" s="262"/>
      <c r="C404" s="263"/>
      <c r="D404" s="258" t="s">
        <v>263</v>
      </c>
      <c r="E404" s="264" t="s">
        <v>1</v>
      </c>
      <c r="F404" s="265" t="s">
        <v>3510</v>
      </c>
      <c r="G404" s="263"/>
      <c r="H404" s="266">
        <v>269.79000000000002</v>
      </c>
      <c r="I404" s="267"/>
      <c r="J404" s="263"/>
      <c r="K404" s="263"/>
      <c r="L404" s="268"/>
      <c r="M404" s="269"/>
      <c r="N404" s="270"/>
      <c r="O404" s="270"/>
      <c r="P404" s="270"/>
      <c r="Q404" s="270"/>
      <c r="R404" s="270"/>
      <c r="S404" s="270"/>
      <c r="T404" s="271"/>
      <c r="U404" s="13"/>
      <c r="V404" s="13"/>
      <c r="W404" s="13"/>
      <c r="X404" s="13"/>
      <c r="Y404" s="13"/>
      <c r="Z404" s="13"/>
      <c r="AA404" s="13"/>
      <c r="AB404" s="13"/>
      <c r="AC404" s="13"/>
      <c r="AD404" s="13"/>
      <c r="AE404" s="13"/>
      <c r="AT404" s="272" t="s">
        <v>263</v>
      </c>
      <c r="AU404" s="272" t="s">
        <v>91</v>
      </c>
      <c r="AV404" s="13" t="s">
        <v>91</v>
      </c>
      <c r="AW404" s="13" t="s">
        <v>36</v>
      </c>
      <c r="AX404" s="13" t="s">
        <v>82</v>
      </c>
      <c r="AY404" s="272" t="s">
        <v>250</v>
      </c>
    </row>
    <row r="405" s="14" customFormat="1">
      <c r="A405" s="14"/>
      <c r="B405" s="273"/>
      <c r="C405" s="274"/>
      <c r="D405" s="258" t="s">
        <v>263</v>
      </c>
      <c r="E405" s="275" t="s">
        <v>1</v>
      </c>
      <c r="F405" s="276" t="s">
        <v>265</v>
      </c>
      <c r="G405" s="274"/>
      <c r="H405" s="277">
        <v>300.99000000000001</v>
      </c>
      <c r="I405" s="278"/>
      <c r="J405" s="274"/>
      <c r="K405" s="274"/>
      <c r="L405" s="279"/>
      <c r="M405" s="280"/>
      <c r="N405" s="281"/>
      <c r="O405" s="281"/>
      <c r="P405" s="281"/>
      <c r="Q405" s="281"/>
      <c r="R405" s="281"/>
      <c r="S405" s="281"/>
      <c r="T405" s="282"/>
      <c r="U405" s="14"/>
      <c r="V405" s="14"/>
      <c r="W405" s="14"/>
      <c r="X405" s="14"/>
      <c r="Y405" s="14"/>
      <c r="Z405" s="14"/>
      <c r="AA405" s="14"/>
      <c r="AB405" s="14"/>
      <c r="AC405" s="14"/>
      <c r="AD405" s="14"/>
      <c r="AE405" s="14"/>
      <c r="AT405" s="283" t="s">
        <v>263</v>
      </c>
      <c r="AU405" s="283" t="s">
        <v>91</v>
      </c>
      <c r="AV405" s="14" t="s">
        <v>256</v>
      </c>
      <c r="AW405" s="14" t="s">
        <v>36</v>
      </c>
      <c r="AX405" s="14" t="s">
        <v>14</v>
      </c>
      <c r="AY405" s="283" t="s">
        <v>250</v>
      </c>
    </row>
    <row r="406" s="12" customFormat="1" ht="22.8" customHeight="1">
      <c r="A406" s="12"/>
      <c r="B406" s="229"/>
      <c r="C406" s="230"/>
      <c r="D406" s="231" t="s">
        <v>81</v>
      </c>
      <c r="E406" s="243" t="s">
        <v>115</v>
      </c>
      <c r="F406" s="243" t="s">
        <v>1427</v>
      </c>
      <c r="G406" s="230"/>
      <c r="H406" s="230"/>
      <c r="I406" s="233"/>
      <c r="J406" s="244">
        <f>BK406</f>
        <v>0</v>
      </c>
      <c r="K406" s="230"/>
      <c r="L406" s="235"/>
      <c r="M406" s="236"/>
      <c r="N406" s="237"/>
      <c r="O406" s="237"/>
      <c r="P406" s="238">
        <f>SUM(P407:P420)</f>
        <v>0</v>
      </c>
      <c r="Q406" s="237"/>
      <c r="R406" s="238">
        <f>SUM(R407:R420)</f>
        <v>0</v>
      </c>
      <c r="S406" s="237"/>
      <c r="T406" s="239">
        <f>SUM(T407:T420)</f>
        <v>0</v>
      </c>
      <c r="U406" s="12"/>
      <c r="V406" s="12"/>
      <c r="W406" s="12"/>
      <c r="X406" s="12"/>
      <c r="Y406" s="12"/>
      <c r="Z406" s="12"/>
      <c r="AA406" s="12"/>
      <c r="AB406" s="12"/>
      <c r="AC406" s="12"/>
      <c r="AD406" s="12"/>
      <c r="AE406" s="12"/>
      <c r="AR406" s="240" t="s">
        <v>14</v>
      </c>
      <c r="AT406" s="241" t="s">
        <v>81</v>
      </c>
      <c r="AU406" s="241" t="s">
        <v>14</v>
      </c>
      <c r="AY406" s="240" t="s">
        <v>250</v>
      </c>
      <c r="BK406" s="242">
        <f>SUM(BK407:BK420)</f>
        <v>0</v>
      </c>
    </row>
    <row r="407" s="2" customFormat="1" ht="16.5" customHeight="1">
      <c r="A407" s="38"/>
      <c r="B407" s="39"/>
      <c r="C407" s="245" t="s">
        <v>422</v>
      </c>
      <c r="D407" s="245" t="s">
        <v>252</v>
      </c>
      <c r="E407" s="246" t="s">
        <v>3511</v>
      </c>
      <c r="F407" s="247" t="s">
        <v>3512</v>
      </c>
      <c r="G407" s="248" t="s">
        <v>179</v>
      </c>
      <c r="H407" s="249">
        <v>411.19999999999999</v>
      </c>
      <c r="I407" s="250"/>
      <c r="J407" s="251">
        <f>ROUND(I407*H407,2)</f>
        <v>0</v>
      </c>
      <c r="K407" s="247" t="s">
        <v>255</v>
      </c>
      <c r="L407" s="44"/>
      <c r="M407" s="252" t="s">
        <v>1</v>
      </c>
      <c r="N407" s="253" t="s">
        <v>47</v>
      </c>
      <c r="O407" s="91"/>
      <c r="P407" s="254">
        <f>O407*H407</f>
        <v>0</v>
      </c>
      <c r="Q407" s="254">
        <v>0</v>
      </c>
      <c r="R407" s="254">
        <f>Q407*H407</f>
        <v>0</v>
      </c>
      <c r="S407" s="254">
        <v>0</v>
      </c>
      <c r="T407" s="255">
        <f>S407*H407</f>
        <v>0</v>
      </c>
      <c r="U407" s="38"/>
      <c r="V407" s="38"/>
      <c r="W407" s="38"/>
      <c r="X407" s="38"/>
      <c r="Y407" s="38"/>
      <c r="Z407" s="38"/>
      <c r="AA407" s="38"/>
      <c r="AB407" s="38"/>
      <c r="AC407" s="38"/>
      <c r="AD407" s="38"/>
      <c r="AE407" s="38"/>
      <c r="AR407" s="256" t="s">
        <v>256</v>
      </c>
      <c r="AT407" s="256" t="s">
        <v>252</v>
      </c>
      <c r="AU407" s="256" t="s">
        <v>91</v>
      </c>
      <c r="AY407" s="17" t="s">
        <v>250</v>
      </c>
      <c r="BE407" s="257">
        <f>IF(N407="základní",J407,0)</f>
        <v>0</v>
      </c>
      <c r="BF407" s="257">
        <f>IF(N407="snížená",J407,0)</f>
        <v>0</v>
      </c>
      <c r="BG407" s="257">
        <f>IF(N407="zákl. přenesená",J407,0)</f>
        <v>0</v>
      </c>
      <c r="BH407" s="257">
        <f>IF(N407="sníž. přenesená",J407,0)</f>
        <v>0</v>
      </c>
      <c r="BI407" s="257">
        <f>IF(N407="nulová",J407,0)</f>
        <v>0</v>
      </c>
      <c r="BJ407" s="17" t="s">
        <v>14</v>
      </c>
      <c r="BK407" s="257">
        <f>ROUND(I407*H407,2)</f>
        <v>0</v>
      </c>
      <c r="BL407" s="17" t="s">
        <v>256</v>
      </c>
      <c r="BM407" s="256" t="s">
        <v>3513</v>
      </c>
    </row>
    <row r="408" s="2" customFormat="1">
      <c r="A408" s="38"/>
      <c r="B408" s="39"/>
      <c r="C408" s="40"/>
      <c r="D408" s="258" t="s">
        <v>261</v>
      </c>
      <c r="E408" s="40"/>
      <c r="F408" s="259" t="s">
        <v>3514</v>
      </c>
      <c r="G408" s="40"/>
      <c r="H408" s="40"/>
      <c r="I408" s="156"/>
      <c r="J408" s="40"/>
      <c r="K408" s="40"/>
      <c r="L408" s="44"/>
      <c r="M408" s="260"/>
      <c r="N408" s="261"/>
      <c r="O408" s="91"/>
      <c r="P408" s="91"/>
      <c r="Q408" s="91"/>
      <c r="R408" s="91"/>
      <c r="S408" s="91"/>
      <c r="T408" s="92"/>
      <c r="U408" s="38"/>
      <c r="V408" s="38"/>
      <c r="W408" s="38"/>
      <c r="X408" s="38"/>
      <c r="Y408" s="38"/>
      <c r="Z408" s="38"/>
      <c r="AA408" s="38"/>
      <c r="AB408" s="38"/>
      <c r="AC408" s="38"/>
      <c r="AD408" s="38"/>
      <c r="AE408" s="38"/>
      <c r="AT408" s="17" t="s">
        <v>261</v>
      </c>
      <c r="AU408" s="17" t="s">
        <v>91</v>
      </c>
    </row>
    <row r="409" s="15" customFormat="1">
      <c r="A409" s="15"/>
      <c r="B409" s="284"/>
      <c r="C409" s="285"/>
      <c r="D409" s="258" t="s">
        <v>263</v>
      </c>
      <c r="E409" s="286" t="s">
        <v>1</v>
      </c>
      <c r="F409" s="287" t="s">
        <v>3515</v>
      </c>
      <c r="G409" s="285"/>
      <c r="H409" s="286" t="s">
        <v>1</v>
      </c>
      <c r="I409" s="288"/>
      <c r="J409" s="285"/>
      <c r="K409" s="285"/>
      <c r="L409" s="289"/>
      <c r="M409" s="290"/>
      <c r="N409" s="291"/>
      <c r="O409" s="291"/>
      <c r="P409" s="291"/>
      <c r="Q409" s="291"/>
      <c r="R409" s="291"/>
      <c r="S409" s="291"/>
      <c r="T409" s="292"/>
      <c r="U409" s="15"/>
      <c r="V409" s="15"/>
      <c r="W409" s="15"/>
      <c r="X409" s="15"/>
      <c r="Y409" s="15"/>
      <c r="Z409" s="15"/>
      <c r="AA409" s="15"/>
      <c r="AB409" s="15"/>
      <c r="AC409" s="15"/>
      <c r="AD409" s="15"/>
      <c r="AE409" s="15"/>
      <c r="AT409" s="293" t="s">
        <v>263</v>
      </c>
      <c r="AU409" s="293" t="s">
        <v>91</v>
      </c>
      <c r="AV409" s="15" t="s">
        <v>14</v>
      </c>
      <c r="AW409" s="15" t="s">
        <v>36</v>
      </c>
      <c r="AX409" s="15" t="s">
        <v>82</v>
      </c>
      <c r="AY409" s="293" t="s">
        <v>250</v>
      </c>
    </row>
    <row r="410" s="13" customFormat="1">
      <c r="A410" s="13"/>
      <c r="B410" s="262"/>
      <c r="C410" s="263"/>
      <c r="D410" s="258" t="s">
        <v>263</v>
      </c>
      <c r="E410" s="264" t="s">
        <v>1</v>
      </c>
      <c r="F410" s="265" t="s">
        <v>3516</v>
      </c>
      <c r="G410" s="263"/>
      <c r="H410" s="266">
        <v>130</v>
      </c>
      <c r="I410" s="267"/>
      <c r="J410" s="263"/>
      <c r="K410" s="263"/>
      <c r="L410" s="268"/>
      <c r="M410" s="269"/>
      <c r="N410" s="270"/>
      <c r="O410" s="270"/>
      <c r="P410" s="270"/>
      <c r="Q410" s="270"/>
      <c r="R410" s="270"/>
      <c r="S410" s="270"/>
      <c r="T410" s="271"/>
      <c r="U410" s="13"/>
      <c r="V410" s="13"/>
      <c r="W410" s="13"/>
      <c r="X410" s="13"/>
      <c r="Y410" s="13"/>
      <c r="Z410" s="13"/>
      <c r="AA410" s="13"/>
      <c r="AB410" s="13"/>
      <c r="AC410" s="13"/>
      <c r="AD410" s="13"/>
      <c r="AE410" s="13"/>
      <c r="AT410" s="272" t="s">
        <v>263</v>
      </c>
      <c r="AU410" s="272" t="s">
        <v>91</v>
      </c>
      <c r="AV410" s="13" t="s">
        <v>91</v>
      </c>
      <c r="AW410" s="13" t="s">
        <v>36</v>
      </c>
      <c r="AX410" s="13" t="s">
        <v>82</v>
      </c>
      <c r="AY410" s="272" t="s">
        <v>250</v>
      </c>
    </row>
    <row r="411" s="13" customFormat="1">
      <c r="A411" s="13"/>
      <c r="B411" s="262"/>
      <c r="C411" s="263"/>
      <c r="D411" s="258" t="s">
        <v>263</v>
      </c>
      <c r="E411" s="264" t="s">
        <v>1</v>
      </c>
      <c r="F411" s="265" t="s">
        <v>3517</v>
      </c>
      <c r="G411" s="263"/>
      <c r="H411" s="266">
        <v>281.19999999999999</v>
      </c>
      <c r="I411" s="267"/>
      <c r="J411" s="263"/>
      <c r="K411" s="263"/>
      <c r="L411" s="268"/>
      <c r="M411" s="269"/>
      <c r="N411" s="270"/>
      <c r="O411" s="270"/>
      <c r="P411" s="270"/>
      <c r="Q411" s="270"/>
      <c r="R411" s="270"/>
      <c r="S411" s="270"/>
      <c r="T411" s="271"/>
      <c r="U411" s="13"/>
      <c r="V411" s="13"/>
      <c r="W411" s="13"/>
      <c r="X411" s="13"/>
      <c r="Y411" s="13"/>
      <c r="Z411" s="13"/>
      <c r="AA411" s="13"/>
      <c r="AB411" s="13"/>
      <c r="AC411" s="13"/>
      <c r="AD411" s="13"/>
      <c r="AE411" s="13"/>
      <c r="AT411" s="272" t="s">
        <v>263</v>
      </c>
      <c r="AU411" s="272" t="s">
        <v>91</v>
      </c>
      <c r="AV411" s="13" t="s">
        <v>91</v>
      </c>
      <c r="AW411" s="13" t="s">
        <v>36</v>
      </c>
      <c r="AX411" s="13" t="s">
        <v>82</v>
      </c>
      <c r="AY411" s="272" t="s">
        <v>250</v>
      </c>
    </row>
    <row r="412" s="14" customFormat="1">
      <c r="A412" s="14"/>
      <c r="B412" s="273"/>
      <c r="C412" s="274"/>
      <c r="D412" s="258" t="s">
        <v>263</v>
      </c>
      <c r="E412" s="275" t="s">
        <v>1</v>
      </c>
      <c r="F412" s="276" t="s">
        <v>265</v>
      </c>
      <c r="G412" s="274"/>
      <c r="H412" s="277">
        <v>411.19999999999999</v>
      </c>
      <c r="I412" s="278"/>
      <c r="J412" s="274"/>
      <c r="K412" s="274"/>
      <c r="L412" s="279"/>
      <c r="M412" s="280"/>
      <c r="N412" s="281"/>
      <c r="O412" s="281"/>
      <c r="P412" s="281"/>
      <c r="Q412" s="281"/>
      <c r="R412" s="281"/>
      <c r="S412" s="281"/>
      <c r="T412" s="282"/>
      <c r="U412" s="14"/>
      <c r="V412" s="14"/>
      <c r="W412" s="14"/>
      <c r="X412" s="14"/>
      <c r="Y412" s="14"/>
      <c r="Z412" s="14"/>
      <c r="AA412" s="14"/>
      <c r="AB412" s="14"/>
      <c r="AC412" s="14"/>
      <c r="AD412" s="14"/>
      <c r="AE412" s="14"/>
      <c r="AT412" s="283" t="s">
        <v>263</v>
      </c>
      <c r="AU412" s="283" t="s">
        <v>91</v>
      </c>
      <c r="AV412" s="14" t="s">
        <v>256</v>
      </c>
      <c r="AW412" s="14" t="s">
        <v>36</v>
      </c>
      <c r="AX412" s="14" t="s">
        <v>14</v>
      </c>
      <c r="AY412" s="283" t="s">
        <v>250</v>
      </c>
    </row>
    <row r="413" s="2" customFormat="1" ht="21.75" customHeight="1">
      <c r="A413" s="38"/>
      <c r="B413" s="39"/>
      <c r="C413" s="245" t="s">
        <v>432</v>
      </c>
      <c r="D413" s="245" t="s">
        <v>252</v>
      </c>
      <c r="E413" s="246" t="s">
        <v>3518</v>
      </c>
      <c r="F413" s="247" t="s">
        <v>3519</v>
      </c>
      <c r="G413" s="248" t="s">
        <v>179</v>
      </c>
      <c r="H413" s="249">
        <v>411.19999999999999</v>
      </c>
      <c r="I413" s="250"/>
      <c r="J413" s="251">
        <f>ROUND(I413*H413,2)</f>
        <v>0</v>
      </c>
      <c r="K413" s="247" t="s">
        <v>255</v>
      </c>
      <c r="L413" s="44"/>
      <c r="M413" s="252" t="s">
        <v>1</v>
      </c>
      <c r="N413" s="253" t="s">
        <v>47</v>
      </c>
      <c r="O413" s="91"/>
      <c r="P413" s="254">
        <f>O413*H413</f>
        <v>0</v>
      </c>
      <c r="Q413" s="254">
        <v>0</v>
      </c>
      <c r="R413" s="254">
        <f>Q413*H413</f>
        <v>0</v>
      </c>
      <c r="S413" s="254">
        <v>0</v>
      </c>
      <c r="T413" s="255">
        <f>S413*H413</f>
        <v>0</v>
      </c>
      <c r="U413" s="38"/>
      <c r="V413" s="38"/>
      <c r="W413" s="38"/>
      <c r="X413" s="38"/>
      <c r="Y413" s="38"/>
      <c r="Z413" s="38"/>
      <c r="AA413" s="38"/>
      <c r="AB413" s="38"/>
      <c r="AC413" s="38"/>
      <c r="AD413" s="38"/>
      <c r="AE413" s="38"/>
      <c r="AR413" s="256" t="s">
        <v>256</v>
      </c>
      <c r="AT413" s="256" t="s">
        <v>252</v>
      </c>
      <c r="AU413" s="256" t="s">
        <v>91</v>
      </c>
      <c r="AY413" s="17" t="s">
        <v>250</v>
      </c>
      <c r="BE413" s="257">
        <f>IF(N413="základní",J413,0)</f>
        <v>0</v>
      </c>
      <c r="BF413" s="257">
        <f>IF(N413="snížená",J413,0)</f>
        <v>0</v>
      </c>
      <c r="BG413" s="257">
        <f>IF(N413="zákl. přenesená",J413,0)</f>
        <v>0</v>
      </c>
      <c r="BH413" s="257">
        <f>IF(N413="sníž. přenesená",J413,0)</f>
        <v>0</v>
      </c>
      <c r="BI413" s="257">
        <f>IF(N413="nulová",J413,0)</f>
        <v>0</v>
      </c>
      <c r="BJ413" s="17" t="s">
        <v>14</v>
      </c>
      <c r="BK413" s="257">
        <f>ROUND(I413*H413,2)</f>
        <v>0</v>
      </c>
      <c r="BL413" s="17" t="s">
        <v>256</v>
      </c>
      <c r="BM413" s="256" t="s">
        <v>3520</v>
      </c>
    </row>
    <row r="414" s="2" customFormat="1">
      <c r="A414" s="38"/>
      <c r="B414" s="39"/>
      <c r="C414" s="40"/>
      <c r="D414" s="258" t="s">
        <v>261</v>
      </c>
      <c r="E414" s="40"/>
      <c r="F414" s="259" t="s">
        <v>2415</v>
      </c>
      <c r="G414" s="40"/>
      <c r="H414" s="40"/>
      <c r="I414" s="156"/>
      <c r="J414" s="40"/>
      <c r="K414" s="40"/>
      <c r="L414" s="44"/>
      <c r="M414" s="260"/>
      <c r="N414" s="261"/>
      <c r="O414" s="91"/>
      <c r="P414" s="91"/>
      <c r="Q414" s="91"/>
      <c r="R414" s="91"/>
      <c r="S414" s="91"/>
      <c r="T414" s="92"/>
      <c r="U414" s="38"/>
      <c r="V414" s="38"/>
      <c r="W414" s="38"/>
      <c r="X414" s="38"/>
      <c r="Y414" s="38"/>
      <c r="Z414" s="38"/>
      <c r="AA414" s="38"/>
      <c r="AB414" s="38"/>
      <c r="AC414" s="38"/>
      <c r="AD414" s="38"/>
      <c r="AE414" s="38"/>
      <c r="AT414" s="17" t="s">
        <v>261</v>
      </c>
      <c r="AU414" s="17" t="s">
        <v>91</v>
      </c>
    </row>
    <row r="415" s="13" customFormat="1">
      <c r="A415" s="13"/>
      <c r="B415" s="262"/>
      <c r="C415" s="263"/>
      <c r="D415" s="258" t="s">
        <v>263</v>
      </c>
      <c r="E415" s="264" t="s">
        <v>3368</v>
      </c>
      <c r="F415" s="265" t="s">
        <v>3521</v>
      </c>
      <c r="G415" s="263"/>
      <c r="H415" s="266">
        <v>65</v>
      </c>
      <c r="I415" s="267"/>
      <c r="J415" s="263"/>
      <c r="K415" s="263"/>
      <c r="L415" s="268"/>
      <c r="M415" s="269"/>
      <c r="N415" s="270"/>
      <c r="O415" s="270"/>
      <c r="P415" s="270"/>
      <c r="Q415" s="270"/>
      <c r="R415" s="270"/>
      <c r="S415" s="270"/>
      <c r="T415" s="271"/>
      <c r="U415" s="13"/>
      <c r="V415" s="13"/>
      <c r="W415" s="13"/>
      <c r="X415" s="13"/>
      <c r="Y415" s="13"/>
      <c r="Z415" s="13"/>
      <c r="AA415" s="13"/>
      <c r="AB415" s="13"/>
      <c r="AC415" s="13"/>
      <c r="AD415" s="13"/>
      <c r="AE415" s="13"/>
      <c r="AT415" s="272" t="s">
        <v>263</v>
      </c>
      <c r="AU415" s="272" t="s">
        <v>91</v>
      </c>
      <c r="AV415" s="13" t="s">
        <v>91</v>
      </c>
      <c r="AW415" s="13" t="s">
        <v>36</v>
      </c>
      <c r="AX415" s="13" t="s">
        <v>82</v>
      </c>
      <c r="AY415" s="272" t="s">
        <v>250</v>
      </c>
    </row>
    <row r="416" s="13" customFormat="1">
      <c r="A416" s="13"/>
      <c r="B416" s="262"/>
      <c r="C416" s="263"/>
      <c r="D416" s="258" t="s">
        <v>263</v>
      </c>
      <c r="E416" s="264" t="s">
        <v>3370</v>
      </c>
      <c r="F416" s="265" t="s">
        <v>3522</v>
      </c>
      <c r="G416" s="263"/>
      <c r="H416" s="266">
        <v>140.59999999999999</v>
      </c>
      <c r="I416" s="267"/>
      <c r="J416" s="263"/>
      <c r="K416" s="263"/>
      <c r="L416" s="268"/>
      <c r="M416" s="269"/>
      <c r="N416" s="270"/>
      <c r="O416" s="270"/>
      <c r="P416" s="270"/>
      <c r="Q416" s="270"/>
      <c r="R416" s="270"/>
      <c r="S416" s="270"/>
      <c r="T416" s="271"/>
      <c r="U416" s="13"/>
      <c r="V416" s="13"/>
      <c r="W416" s="13"/>
      <c r="X416" s="13"/>
      <c r="Y416" s="13"/>
      <c r="Z416" s="13"/>
      <c r="AA416" s="13"/>
      <c r="AB416" s="13"/>
      <c r="AC416" s="13"/>
      <c r="AD416" s="13"/>
      <c r="AE416" s="13"/>
      <c r="AT416" s="272" t="s">
        <v>263</v>
      </c>
      <c r="AU416" s="272" t="s">
        <v>91</v>
      </c>
      <c r="AV416" s="13" t="s">
        <v>91</v>
      </c>
      <c r="AW416" s="13" t="s">
        <v>36</v>
      </c>
      <c r="AX416" s="13" t="s">
        <v>82</v>
      </c>
      <c r="AY416" s="272" t="s">
        <v>250</v>
      </c>
    </row>
    <row r="417" s="14" customFormat="1">
      <c r="A417" s="14"/>
      <c r="B417" s="273"/>
      <c r="C417" s="274"/>
      <c r="D417" s="258" t="s">
        <v>263</v>
      </c>
      <c r="E417" s="275" t="s">
        <v>1</v>
      </c>
      <c r="F417" s="276" t="s">
        <v>265</v>
      </c>
      <c r="G417" s="274"/>
      <c r="H417" s="277">
        <v>205.59999999999999</v>
      </c>
      <c r="I417" s="278"/>
      <c r="J417" s="274"/>
      <c r="K417" s="274"/>
      <c r="L417" s="279"/>
      <c r="M417" s="280"/>
      <c r="N417" s="281"/>
      <c r="O417" s="281"/>
      <c r="P417" s="281"/>
      <c r="Q417" s="281"/>
      <c r="R417" s="281"/>
      <c r="S417" s="281"/>
      <c r="T417" s="282"/>
      <c r="U417" s="14"/>
      <c r="V417" s="14"/>
      <c r="W417" s="14"/>
      <c r="X417" s="14"/>
      <c r="Y417" s="14"/>
      <c r="Z417" s="14"/>
      <c r="AA417" s="14"/>
      <c r="AB417" s="14"/>
      <c r="AC417" s="14"/>
      <c r="AD417" s="14"/>
      <c r="AE417" s="14"/>
      <c r="AT417" s="283" t="s">
        <v>263</v>
      </c>
      <c r="AU417" s="283" t="s">
        <v>91</v>
      </c>
      <c r="AV417" s="14" t="s">
        <v>256</v>
      </c>
      <c r="AW417" s="14" t="s">
        <v>36</v>
      </c>
      <c r="AX417" s="14" t="s">
        <v>82</v>
      </c>
      <c r="AY417" s="283" t="s">
        <v>250</v>
      </c>
    </row>
    <row r="418" s="15" customFormat="1">
      <c r="A418" s="15"/>
      <c r="B418" s="284"/>
      <c r="C418" s="285"/>
      <c r="D418" s="258" t="s">
        <v>263</v>
      </c>
      <c r="E418" s="286" t="s">
        <v>1</v>
      </c>
      <c r="F418" s="287" t="s">
        <v>3523</v>
      </c>
      <c r="G418" s="285"/>
      <c r="H418" s="286" t="s">
        <v>1</v>
      </c>
      <c r="I418" s="288"/>
      <c r="J418" s="285"/>
      <c r="K418" s="285"/>
      <c r="L418" s="289"/>
      <c r="M418" s="290"/>
      <c r="N418" s="291"/>
      <c r="O418" s="291"/>
      <c r="P418" s="291"/>
      <c r="Q418" s="291"/>
      <c r="R418" s="291"/>
      <c r="S418" s="291"/>
      <c r="T418" s="292"/>
      <c r="U418" s="15"/>
      <c r="V418" s="15"/>
      <c r="W418" s="15"/>
      <c r="X418" s="15"/>
      <c r="Y418" s="15"/>
      <c r="Z418" s="15"/>
      <c r="AA418" s="15"/>
      <c r="AB418" s="15"/>
      <c r="AC418" s="15"/>
      <c r="AD418" s="15"/>
      <c r="AE418" s="15"/>
      <c r="AT418" s="293" t="s">
        <v>263</v>
      </c>
      <c r="AU418" s="293" t="s">
        <v>91</v>
      </c>
      <c r="AV418" s="15" t="s">
        <v>14</v>
      </c>
      <c r="AW418" s="15" t="s">
        <v>36</v>
      </c>
      <c r="AX418" s="15" t="s">
        <v>82</v>
      </c>
      <c r="AY418" s="293" t="s">
        <v>250</v>
      </c>
    </row>
    <row r="419" s="13" customFormat="1">
      <c r="A419" s="13"/>
      <c r="B419" s="262"/>
      <c r="C419" s="263"/>
      <c r="D419" s="258" t="s">
        <v>263</v>
      </c>
      <c r="E419" s="264" t="s">
        <v>1</v>
      </c>
      <c r="F419" s="265" t="s">
        <v>3524</v>
      </c>
      <c r="G419" s="263"/>
      <c r="H419" s="266">
        <v>411.19999999999999</v>
      </c>
      <c r="I419" s="267"/>
      <c r="J419" s="263"/>
      <c r="K419" s="263"/>
      <c r="L419" s="268"/>
      <c r="M419" s="269"/>
      <c r="N419" s="270"/>
      <c r="O419" s="270"/>
      <c r="P419" s="270"/>
      <c r="Q419" s="270"/>
      <c r="R419" s="270"/>
      <c r="S419" s="270"/>
      <c r="T419" s="271"/>
      <c r="U419" s="13"/>
      <c r="V419" s="13"/>
      <c r="W419" s="13"/>
      <c r="X419" s="13"/>
      <c r="Y419" s="13"/>
      <c r="Z419" s="13"/>
      <c r="AA419" s="13"/>
      <c r="AB419" s="13"/>
      <c r="AC419" s="13"/>
      <c r="AD419" s="13"/>
      <c r="AE419" s="13"/>
      <c r="AT419" s="272" t="s">
        <v>263</v>
      </c>
      <c r="AU419" s="272" t="s">
        <v>91</v>
      </c>
      <c r="AV419" s="13" t="s">
        <v>91</v>
      </c>
      <c r="AW419" s="13" t="s">
        <v>36</v>
      </c>
      <c r="AX419" s="13" t="s">
        <v>82</v>
      </c>
      <c r="AY419" s="272" t="s">
        <v>250</v>
      </c>
    </row>
    <row r="420" s="14" customFormat="1">
      <c r="A420" s="14"/>
      <c r="B420" s="273"/>
      <c r="C420" s="274"/>
      <c r="D420" s="258" t="s">
        <v>263</v>
      </c>
      <c r="E420" s="275" t="s">
        <v>1</v>
      </c>
      <c r="F420" s="276" t="s">
        <v>265</v>
      </c>
      <c r="G420" s="274"/>
      <c r="H420" s="277">
        <v>411.19999999999999</v>
      </c>
      <c r="I420" s="278"/>
      <c r="J420" s="274"/>
      <c r="K420" s="274"/>
      <c r="L420" s="279"/>
      <c r="M420" s="280"/>
      <c r="N420" s="281"/>
      <c r="O420" s="281"/>
      <c r="P420" s="281"/>
      <c r="Q420" s="281"/>
      <c r="R420" s="281"/>
      <c r="S420" s="281"/>
      <c r="T420" s="282"/>
      <c r="U420" s="14"/>
      <c r="V420" s="14"/>
      <c r="W420" s="14"/>
      <c r="X420" s="14"/>
      <c r="Y420" s="14"/>
      <c r="Z420" s="14"/>
      <c r="AA420" s="14"/>
      <c r="AB420" s="14"/>
      <c r="AC420" s="14"/>
      <c r="AD420" s="14"/>
      <c r="AE420" s="14"/>
      <c r="AT420" s="283" t="s">
        <v>263</v>
      </c>
      <c r="AU420" s="283" t="s">
        <v>91</v>
      </c>
      <c r="AV420" s="14" t="s">
        <v>256</v>
      </c>
      <c r="AW420" s="14" t="s">
        <v>36</v>
      </c>
      <c r="AX420" s="14" t="s">
        <v>14</v>
      </c>
      <c r="AY420" s="283" t="s">
        <v>250</v>
      </c>
    </row>
    <row r="421" s="12" customFormat="1" ht="22.8" customHeight="1">
      <c r="A421" s="12"/>
      <c r="B421" s="229"/>
      <c r="C421" s="230"/>
      <c r="D421" s="231" t="s">
        <v>81</v>
      </c>
      <c r="E421" s="243" t="s">
        <v>256</v>
      </c>
      <c r="F421" s="243" t="s">
        <v>1480</v>
      </c>
      <c r="G421" s="230"/>
      <c r="H421" s="230"/>
      <c r="I421" s="233"/>
      <c r="J421" s="244">
        <f>BK421</f>
        <v>0</v>
      </c>
      <c r="K421" s="230"/>
      <c r="L421" s="235"/>
      <c r="M421" s="236"/>
      <c r="N421" s="237"/>
      <c r="O421" s="237"/>
      <c r="P421" s="238">
        <f>SUM(P422:P435)</f>
        <v>0</v>
      </c>
      <c r="Q421" s="237"/>
      <c r="R421" s="238">
        <f>SUM(R422:R435)</f>
        <v>0.0053087999999999998</v>
      </c>
      <c r="S421" s="237"/>
      <c r="T421" s="239">
        <f>SUM(T422:T435)</f>
        <v>0</v>
      </c>
      <c r="U421" s="12"/>
      <c r="V421" s="12"/>
      <c r="W421" s="12"/>
      <c r="X421" s="12"/>
      <c r="Y421" s="12"/>
      <c r="Z421" s="12"/>
      <c r="AA421" s="12"/>
      <c r="AB421" s="12"/>
      <c r="AC421" s="12"/>
      <c r="AD421" s="12"/>
      <c r="AE421" s="12"/>
      <c r="AR421" s="240" t="s">
        <v>14</v>
      </c>
      <c r="AT421" s="241" t="s">
        <v>81</v>
      </c>
      <c r="AU421" s="241" t="s">
        <v>14</v>
      </c>
      <c r="AY421" s="240" t="s">
        <v>250</v>
      </c>
      <c r="BK421" s="242">
        <f>SUM(BK422:BK435)</f>
        <v>0</v>
      </c>
    </row>
    <row r="422" s="2" customFormat="1" ht="21.75" customHeight="1">
      <c r="A422" s="38"/>
      <c r="B422" s="39"/>
      <c r="C422" s="245" t="s">
        <v>437</v>
      </c>
      <c r="D422" s="245" t="s">
        <v>252</v>
      </c>
      <c r="E422" s="246" t="s">
        <v>2419</v>
      </c>
      <c r="F422" s="247" t="s">
        <v>2420</v>
      </c>
      <c r="G422" s="248" t="s">
        <v>208</v>
      </c>
      <c r="H422" s="249">
        <v>0.54600000000000004</v>
      </c>
      <c r="I422" s="250"/>
      <c r="J422" s="251">
        <f>ROUND(I422*H422,2)</f>
        <v>0</v>
      </c>
      <c r="K422" s="247" t="s">
        <v>255</v>
      </c>
      <c r="L422" s="44"/>
      <c r="M422" s="252" t="s">
        <v>1</v>
      </c>
      <c r="N422" s="253" t="s">
        <v>47</v>
      </c>
      <c r="O422" s="91"/>
      <c r="P422" s="254">
        <f>O422*H422</f>
        <v>0</v>
      </c>
      <c r="Q422" s="254">
        <v>0</v>
      </c>
      <c r="R422" s="254">
        <f>Q422*H422</f>
        <v>0</v>
      </c>
      <c r="S422" s="254">
        <v>0</v>
      </c>
      <c r="T422" s="255">
        <f>S422*H422</f>
        <v>0</v>
      </c>
      <c r="U422" s="38"/>
      <c r="V422" s="38"/>
      <c r="W422" s="38"/>
      <c r="X422" s="38"/>
      <c r="Y422" s="38"/>
      <c r="Z422" s="38"/>
      <c r="AA422" s="38"/>
      <c r="AB422" s="38"/>
      <c r="AC422" s="38"/>
      <c r="AD422" s="38"/>
      <c r="AE422" s="38"/>
      <c r="AR422" s="256" t="s">
        <v>256</v>
      </c>
      <c r="AT422" s="256" t="s">
        <v>252</v>
      </c>
      <c r="AU422" s="256" t="s">
        <v>91</v>
      </c>
      <c r="AY422" s="17" t="s">
        <v>250</v>
      </c>
      <c r="BE422" s="257">
        <f>IF(N422="základní",J422,0)</f>
        <v>0</v>
      </c>
      <c r="BF422" s="257">
        <f>IF(N422="snížená",J422,0)</f>
        <v>0</v>
      </c>
      <c r="BG422" s="257">
        <f>IF(N422="zákl. přenesená",J422,0)</f>
        <v>0</v>
      </c>
      <c r="BH422" s="257">
        <f>IF(N422="sníž. přenesená",J422,0)</f>
        <v>0</v>
      </c>
      <c r="BI422" s="257">
        <f>IF(N422="nulová",J422,0)</f>
        <v>0</v>
      </c>
      <c r="BJ422" s="17" t="s">
        <v>14</v>
      </c>
      <c r="BK422" s="257">
        <f>ROUND(I422*H422,2)</f>
        <v>0</v>
      </c>
      <c r="BL422" s="17" t="s">
        <v>256</v>
      </c>
      <c r="BM422" s="256" t="s">
        <v>3525</v>
      </c>
    </row>
    <row r="423" s="2" customFormat="1">
      <c r="A423" s="38"/>
      <c r="B423" s="39"/>
      <c r="C423" s="40"/>
      <c r="D423" s="258" t="s">
        <v>261</v>
      </c>
      <c r="E423" s="40"/>
      <c r="F423" s="259" t="s">
        <v>2422</v>
      </c>
      <c r="G423" s="40"/>
      <c r="H423" s="40"/>
      <c r="I423" s="156"/>
      <c r="J423" s="40"/>
      <c r="K423" s="40"/>
      <c r="L423" s="44"/>
      <c r="M423" s="260"/>
      <c r="N423" s="261"/>
      <c r="O423" s="91"/>
      <c r="P423" s="91"/>
      <c r="Q423" s="91"/>
      <c r="R423" s="91"/>
      <c r="S423" s="91"/>
      <c r="T423" s="92"/>
      <c r="U423" s="38"/>
      <c r="V423" s="38"/>
      <c r="W423" s="38"/>
      <c r="X423" s="38"/>
      <c r="Y423" s="38"/>
      <c r="Z423" s="38"/>
      <c r="AA423" s="38"/>
      <c r="AB423" s="38"/>
      <c r="AC423" s="38"/>
      <c r="AD423" s="38"/>
      <c r="AE423" s="38"/>
      <c r="AT423" s="17" t="s">
        <v>261</v>
      </c>
      <c r="AU423" s="17" t="s">
        <v>91</v>
      </c>
    </row>
    <row r="424" s="13" customFormat="1">
      <c r="A424" s="13"/>
      <c r="B424" s="262"/>
      <c r="C424" s="263"/>
      <c r="D424" s="258" t="s">
        <v>263</v>
      </c>
      <c r="E424" s="264" t="s">
        <v>1</v>
      </c>
      <c r="F424" s="265" t="s">
        <v>3526</v>
      </c>
      <c r="G424" s="263"/>
      <c r="H424" s="266">
        <v>0.23400000000000001</v>
      </c>
      <c r="I424" s="267"/>
      <c r="J424" s="263"/>
      <c r="K424" s="263"/>
      <c r="L424" s="268"/>
      <c r="M424" s="269"/>
      <c r="N424" s="270"/>
      <c r="O424" s="270"/>
      <c r="P424" s="270"/>
      <c r="Q424" s="270"/>
      <c r="R424" s="270"/>
      <c r="S424" s="270"/>
      <c r="T424" s="271"/>
      <c r="U424" s="13"/>
      <c r="V424" s="13"/>
      <c r="W424" s="13"/>
      <c r="X424" s="13"/>
      <c r="Y424" s="13"/>
      <c r="Z424" s="13"/>
      <c r="AA424" s="13"/>
      <c r="AB424" s="13"/>
      <c r="AC424" s="13"/>
      <c r="AD424" s="13"/>
      <c r="AE424" s="13"/>
      <c r="AT424" s="272" t="s">
        <v>263</v>
      </c>
      <c r="AU424" s="272" t="s">
        <v>91</v>
      </c>
      <c r="AV424" s="13" t="s">
        <v>91</v>
      </c>
      <c r="AW424" s="13" t="s">
        <v>36</v>
      </c>
      <c r="AX424" s="13" t="s">
        <v>82</v>
      </c>
      <c r="AY424" s="272" t="s">
        <v>250</v>
      </c>
    </row>
    <row r="425" s="13" customFormat="1">
      <c r="A425" s="13"/>
      <c r="B425" s="262"/>
      <c r="C425" s="263"/>
      <c r="D425" s="258" t="s">
        <v>263</v>
      </c>
      <c r="E425" s="264" t="s">
        <v>1</v>
      </c>
      <c r="F425" s="265" t="s">
        <v>3527</v>
      </c>
      <c r="G425" s="263"/>
      <c r="H425" s="266">
        <v>0.312</v>
      </c>
      <c r="I425" s="267"/>
      <c r="J425" s="263"/>
      <c r="K425" s="263"/>
      <c r="L425" s="268"/>
      <c r="M425" s="269"/>
      <c r="N425" s="270"/>
      <c r="O425" s="270"/>
      <c r="P425" s="270"/>
      <c r="Q425" s="270"/>
      <c r="R425" s="270"/>
      <c r="S425" s="270"/>
      <c r="T425" s="271"/>
      <c r="U425" s="13"/>
      <c r="V425" s="13"/>
      <c r="W425" s="13"/>
      <c r="X425" s="13"/>
      <c r="Y425" s="13"/>
      <c r="Z425" s="13"/>
      <c r="AA425" s="13"/>
      <c r="AB425" s="13"/>
      <c r="AC425" s="13"/>
      <c r="AD425" s="13"/>
      <c r="AE425" s="13"/>
      <c r="AT425" s="272" t="s">
        <v>263</v>
      </c>
      <c r="AU425" s="272" t="s">
        <v>91</v>
      </c>
      <c r="AV425" s="13" t="s">
        <v>91</v>
      </c>
      <c r="AW425" s="13" t="s">
        <v>36</v>
      </c>
      <c r="AX425" s="13" t="s">
        <v>82</v>
      </c>
      <c r="AY425" s="272" t="s">
        <v>250</v>
      </c>
    </row>
    <row r="426" s="14" customFormat="1">
      <c r="A426" s="14"/>
      <c r="B426" s="273"/>
      <c r="C426" s="274"/>
      <c r="D426" s="258" t="s">
        <v>263</v>
      </c>
      <c r="E426" s="275" t="s">
        <v>3363</v>
      </c>
      <c r="F426" s="276" t="s">
        <v>265</v>
      </c>
      <c r="G426" s="274"/>
      <c r="H426" s="277">
        <v>0.54600000000000004</v>
      </c>
      <c r="I426" s="278"/>
      <c r="J426" s="274"/>
      <c r="K426" s="274"/>
      <c r="L426" s="279"/>
      <c r="M426" s="280"/>
      <c r="N426" s="281"/>
      <c r="O426" s="281"/>
      <c r="P426" s="281"/>
      <c r="Q426" s="281"/>
      <c r="R426" s="281"/>
      <c r="S426" s="281"/>
      <c r="T426" s="282"/>
      <c r="U426" s="14"/>
      <c r="V426" s="14"/>
      <c r="W426" s="14"/>
      <c r="X426" s="14"/>
      <c r="Y426" s="14"/>
      <c r="Z426" s="14"/>
      <c r="AA426" s="14"/>
      <c r="AB426" s="14"/>
      <c r="AC426" s="14"/>
      <c r="AD426" s="14"/>
      <c r="AE426" s="14"/>
      <c r="AT426" s="283" t="s">
        <v>263</v>
      </c>
      <c r="AU426" s="283" t="s">
        <v>91</v>
      </c>
      <c r="AV426" s="14" t="s">
        <v>256</v>
      </c>
      <c r="AW426" s="14" t="s">
        <v>36</v>
      </c>
      <c r="AX426" s="14" t="s">
        <v>14</v>
      </c>
      <c r="AY426" s="283" t="s">
        <v>250</v>
      </c>
    </row>
    <row r="427" s="2" customFormat="1" ht="33" customHeight="1">
      <c r="A427" s="38"/>
      <c r="B427" s="39"/>
      <c r="C427" s="245" t="s">
        <v>441</v>
      </c>
      <c r="D427" s="245" t="s">
        <v>252</v>
      </c>
      <c r="E427" s="246" t="s">
        <v>2470</v>
      </c>
      <c r="F427" s="247" t="s">
        <v>2471</v>
      </c>
      <c r="G427" s="248" t="s">
        <v>208</v>
      </c>
      <c r="H427" s="249">
        <v>0.54600000000000004</v>
      </c>
      <c r="I427" s="250"/>
      <c r="J427" s="251">
        <f>ROUND(I427*H427,2)</f>
        <v>0</v>
      </c>
      <c r="K427" s="247" t="s">
        <v>255</v>
      </c>
      <c r="L427" s="44"/>
      <c r="M427" s="252" t="s">
        <v>1</v>
      </c>
      <c r="N427" s="253" t="s">
        <v>47</v>
      </c>
      <c r="O427" s="91"/>
      <c r="P427" s="254">
        <f>O427*H427</f>
        <v>0</v>
      </c>
      <c r="Q427" s="254">
        <v>0</v>
      </c>
      <c r="R427" s="254">
        <f>Q427*H427</f>
        <v>0</v>
      </c>
      <c r="S427" s="254">
        <v>0</v>
      </c>
      <c r="T427" s="255">
        <f>S427*H427</f>
        <v>0</v>
      </c>
      <c r="U427" s="38"/>
      <c r="V427" s="38"/>
      <c r="W427" s="38"/>
      <c r="X427" s="38"/>
      <c r="Y427" s="38"/>
      <c r="Z427" s="38"/>
      <c r="AA427" s="38"/>
      <c r="AB427" s="38"/>
      <c r="AC427" s="38"/>
      <c r="AD427" s="38"/>
      <c r="AE427" s="38"/>
      <c r="AR427" s="256" t="s">
        <v>256</v>
      </c>
      <c r="AT427" s="256" t="s">
        <v>252</v>
      </c>
      <c r="AU427" s="256" t="s">
        <v>91</v>
      </c>
      <c r="AY427" s="17" t="s">
        <v>250</v>
      </c>
      <c r="BE427" s="257">
        <f>IF(N427="základní",J427,0)</f>
        <v>0</v>
      </c>
      <c r="BF427" s="257">
        <f>IF(N427="snížená",J427,0)</f>
        <v>0</v>
      </c>
      <c r="BG427" s="257">
        <f>IF(N427="zákl. přenesená",J427,0)</f>
        <v>0</v>
      </c>
      <c r="BH427" s="257">
        <f>IF(N427="sníž. přenesená",J427,0)</f>
        <v>0</v>
      </c>
      <c r="BI427" s="257">
        <f>IF(N427="nulová",J427,0)</f>
        <v>0</v>
      </c>
      <c r="BJ427" s="17" t="s">
        <v>14</v>
      </c>
      <c r="BK427" s="257">
        <f>ROUND(I427*H427,2)</f>
        <v>0</v>
      </c>
      <c r="BL427" s="17" t="s">
        <v>256</v>
      </c>
      <c r="BM427" s="256" t="s">
        <v>3528</v>
      </c>
    </row>
    <row r="428" s="2" customFormat="1">
      <c r="A428" s="38"/>
      <c r="B428" s="39"/>
      <c r="C428" s="40"/>
      <c r="D428" s="258" t="s">
        <v>261</v>
      </c>
      <c r="E428" s="40"/>
      <c r="F428" s="259" t="s">
        <v>2473</v>
      </c>
      <c r="G428" s="40"/>
      <c r="H428" s="40"/>
      <c r="I428" s="156"/>
      <c r="J428" s="40"/>
      <c r="K428" s="40"/>
      <c r="L428" s="44"/>
      <c r="M428" s="260"/>
      <c r="N428" s="261"/>
      <c r="O428" s="91"/>
      <c r="P428" s="91"/>
      <c r="Q428" s="91"/>
      <c r="R428" s="91"/>
      <c r="S428" s="91"/>
      <c r="T428" s="92"/>
      <c r="U428" s="38"/>
      <c r="V428" s="38"/>
      <c r="W428" s="38"/>
      <c r="X428" s="38"/>
      <c r="Y428" s="38"/>
      <c r="Z428" s="38"/>
      <c r="AA428" s="38"/>
      <c r="AB428" s="38"/>
      <c r="AC428" s="38"/>
      <c r="AD428" s="38"/>
      <c r="AE428" s="38"/>
      <c r="AT428" s="17" t="s">
        <v>261</v>
      </c>
      <c r="AU428" s="17" t="s">
        <v>91</v>
      </c>
    </row>
    <row r="429" s="13" customFormat="1">
      <c r="A429" s="13"/>
      <c r="B429" s="262"/>
      <c r="C429" s="263"/>
      <c r="D429" s="258" t="s">
        <v>263</v>
      </c>
      <c r="E429" s="264" t="s">
        <v>1</v>
      </c>
      <c r="F429" s="265" t="s">
        <v>3526</v>
      </c>
      <c r="G429" s="263"/>
      <c r="H429" s="266">
        <v>0.23400000000000001</v>
      </c>
      <c r="I429" s="267"/>
      <c r="J429" s="263"/>
      <c r="K429" s="263"/>
      <c r="L429" s="268"/>
      <c r="M429" s="269"/>
      <c r="N429" s="270"/>
      <c r="O429" s="270"/>
      <c r="P429" s="270"/>
      <c r="Q429" s="270"/>
      <c r="R429" s="270"/>
      <c r="S429" s="270"/>
      <c r="T429" s="271"/>
      <c r="U429" s="13"/>
      <c r="V429" s="13"/>
      <c r="W429" s="13"/>
      <c r="X429" s="13"/>
      <c r="Y429" s="13"/>
      <c r="Z429" s="13"/>
      <c r="AA429" s="13"/>
      <c r="AB429" s="13"/>
      <c r="AC429" s="13"/>
      <c r="AD429" s="13"/>
      <c r="AE429" s="13"/>
      <c r="AT429" s="272" t="s">
        <v>263</v>
      </c>
      <c r="AU429" s="272" t="s">
        <v>91</v>
      </c>
      <c r="AV429" s="13" t="s">
        <v>91</v>
      </c>
      <c r="AW429" s="13" t="s">
        <v>36</v>
      </c>
      <c r="AX429" s="13" t="s">
        <v>82</v>
      </c>
      <c r="AY429" s="272" t="s">
        <v>250</v>
      </c>
    </row>
    <row r="430" s="13" customFormat="1">
      <c r="A430" s="13"/>
      <c r="B430" s="262"/>
      <c r="C430" s="263"/>
      <c r="D430" s="258" t="s">
        <v>263</v>
      </c>
      <c r="E430" s="264" t="s">
        <v>1</v>
      </c>
      <c r="F430" s="265" t="s">
        <v>3527</v>
      </c>
      <c r="G430" s="263"/>
      <c r="H430" s="266">
        <v>0.312</v>
      </c>
      <c r="I430" s="267"/>
      <c r="J430" s="263"/>
      <c r="K430" s="263"/>
      <c r="L430" s="268"/>
      <c r="M430" s="269"/>
      <c r="N430" s="270"/>
      <c r="O430" s="270"/>
      <c r="P430" s="270"/>
      <c r="Q430" s="270"/>
      <c r="R430" s="270"/>
      <c r="S430" s="270"/>
      <c r="T430" s="271"/>
      <c r="U430" s="13"/>
      <c r="V430" s="13"/>
      <c r="W430" s="13"/>
      <c r="X430" s="13"/>
      <c r="Y430" s="13"/>
      <c r="Z430" s="13"/>
      <c r="AA430" s="13"/>
      <c r="AB430" s="13"/>
      <c r="AC430" s="13"/>
      <c r="AD430" s="13"/>
      <c r="AE430" s="13"/>
      <c r="AT430" s="272" t="s">
        <v>263</v>
      </c>
      <c r="AU430" s="272" t="s">
        <v>91</v>
      </c>
      <c r="AV430" s="13" t="s">
        <v>91</v>
      </c>
      <c r="AW430" s="13" t="s">
        <v>36</v>
      </c>
      <c r="AX430" s="13" t="s">
        <v>82</v>
      </c>
      <c r="AY430" s="272" t="s">
        <v>250</v>
      </c>
    </row>
    <row r="431" s="14" customFormat="1">
      <c r="A431" s="14"/>
      <c r="B431" s="273"/>
      <c r="C431" s="274"/>
      <c r="D431" s="258" t="s">
        <v>263</v>
      </c>
      <c r="E431" s="275" t="s">
        <v>3366</v>
      </c>
      <c r="F431" s="276" t="s">
        <v>265</v>
      </c>
      <c r="G431" s="274"/>
      <c r="H431" s="277">
        <v>0.54600000000000004</v>
      </c>
      <c r="I431" s="278"/>
      <c r="J431" s="274"/>
      <c r="K431" s="274"/>
      <c r="L431" s="279"/>
      <c r="M431" s="280"/>
      <c r="N431" s="281"/>
      <c r="O431" s="281"/>
      <c r="P431" s="281"/>
      <c r="Q431" s="281"/>
      <c r="R431" s="281"/>
      <c r="S431" s="281"/>
      <c r="T431" s="282"/>
      <c r="U431" s="14"/>
      <c r="V431" s="14"/>
      <c r="W431" s="14"/>
      <c r="X431" s="14"/>
      <c r="Y431" s="14"/>
      <c r="Z431" s="14"/>
      <c r="AA431" s="14"/>
      <c r="AB431" s="14"/>
      <c r="AC431" s="14"/>
      <c r="AD431" s="14"/>
      <c r="AE431" s="14"/>
      <c r="AT431" s="283" t="s">
        <v>263</v>
      </c>
      <c r="AU431" s="283" t="s">
        <v>91</v>
      </c>
      <c r="AV431" s="14" t="s">
        <v>256</v>
      </c>
      <c r="AW431" s="14" t="s">
        <v>36</v>
      </c>
      <c r="AX431" s="14" t="s">
        <v>14</v>
      </c>
      <c r="AY431" s="283" t="s">
        <v>250</v>
      </c>
    </row>
    <row r="432" s="2" customFormat="1" ht="33" customHeight="1">
      <c r="A432" s="38"/>
      <c r="B432" s="39"/>
      <c r="C432" s="245" t="s">
        <v>445</v>
      </c>
      <c r="D432" s="245" t="s">
        <v>252</v>
      </c>
      <c r="E432" s="246" t="s">
        <v>2484</v>
      </c>
      <c r="F432" s="247" t="s">
        <v>2485</v>
      </c>
      <c r="G432" s="248" t="s">
        <v>168</v>
      </c>
      <c r="H432" s="249">
        <v>0.83999999999999997</v>
      </c>
      <c r="I432" s="250"/>
      <c r="J432" s="251">
        <f>ROUND(I432*H432,2)</f>
        <v>0</v>
      </c>
      <c r="K432" s="247" t="s">
        <v>255</v>
      </c>
      <c r="L432" s="44"/>
      <c r="M432" s="252" t="s">
        <v>1</v>
      </c>
      <c r="N432" s="253" t="s">
        <v>47</v>
      </c>
      <c r="O432" s="91"/>
      <c r="P432" s="254">
        <f>O432*H432</f>
        <v>0</v>
      </c>
      <c r="Q432" s="254">
        <v>0.0063200000000000001</v>
      </c>
      <c r="R432" s="254">
        <f>Q432*H432</f>
        <v>0.0053087999999999998</v>
      </c>
      <c r="S432" s="254">
        <v>0</v>
      </c>
      <c r="T432" s="255">
        <f>S432*H432</f>
        <v>0</v>
      </c>
      <c r="U432" s="38"/>
      <c r="V432" s="38"/>
      <c r="W432" s="38"/>
      <c r="X432" s="38"/>
      <c r="Y432" s="38"/>
      <c r="Z432" s="38"/>
      <c r="AA432" s="38"/>
      <c r="AB432" s="38"/>
      <c r="AC432" s="38"/>
      <c r="AD432" s="38"/>
      <c r="AE432" s="38"/>
      <c r="AR432" s="256" t="s">
        <v>256</v>
      </c>
      <c r="AT432" s="256" t="s">
        <v>252</v>
      </c>
      <c r="AU432" s="256" t="s">
        <v>91</v>
      </c>
      <c r="AY432" s="17" t="s">
        <v>250</v>
      </c>
      <c r="BE432" s="257">
        <f>IF(N432="základní",J432,0)</f>
        <v>0</v>
      </c>
      <c r="BF432" s="257">
        <f>IF(N432="snížená",J432,0)</f>
        <v>0</v>
      </c>
      <c r="BG432" s="257">
        <f>IF(N432="zákl. přenesená",J432,0)</f>
        <v>0</v>
      </c>
      <c r="BH432" s="257">
        <f>IF(N432="sníž. přenesená",J432,0)</f>
        <v>0</v>
      </c>
      <c r="BI432" s="257">
        <f>IF(N432="nulová",J432,0)</f>
        <v>0</v>
      </c>
      <c r="BJ432" s="17" t="s">
        <v>14</v>
      </c>
      <c r="BK432" s="257">
        <f>ROUND(I432*H432,2)</f>
        <v>0</v>
      </c>
      <c r="BL432" s="17" t="s">
        <v>256</v>
      </c>
      <c r="BM432" s="256" t="s">
        <v>3529</v>
      </c>
    </row>
    <row r="433" s="13" customFormat="1">
      <c r="A433" s="13"/>
      <c r="B433" s="262"/>
      <c r="C433" s="263"/>
      <c r="D433" s="258" t="s">
        <v>263</v>
      </c>
      <c r="E433" s="264" t="s">
        <v>1</v>
      </c>
      <c r="F433" s="265" t="s">
        <v>3530</v>
      </c>
      <c r="G433" s="263"/>
      <c r="H433" s="266">
        <v>0.35999999999999999</v>
      </c>
      <c r="I433" s="267"/>
      <c r="J433" s="263"/>
      <c r="K433" s="263"/>
      <c r="L433" s="268"/>
      <c r="M433" s="269"/>
      <c r="N433" s="270"/>
      <c r="O433" s="270"/>
      <c r="P433" s="270"/>
      <c r="Q433" s="270"/>
      <c r="R433" s="270"/>
      <c r="S433" s="270"/>
      <c r="T433" s="271"/>
      <c r="U433" s="13"/>
      <c r="V433" s="13"/>
      <c r="W433" s="13"/>
      <c r="X433" s="13"/>
      <c r="Y433" s="13"/>
      <c r="Z433" s="13"/>
      <c r="AA433" s="13"/>
      <c r="AB433" s="13"/>
      <c r="AC433" s="13"/>
      <c r="AD433" s="13"/>
      <c r="AE433" s="13"/>
      <c r="AT433" s="272" t="s">
        <v>263</v>
      </c>
      <c r="AU433" s="272" t="s">
        <v>91</v>
      </c>
      <c r="AV433" s="13" t="s">
        <v>91</v>
      </c>
      <c r="AW433" s="13" t="s">
        <v>36</v>
      </c>
      <c r="AX433" s="13" t="s">
        <v>82</v>
      </c>
      <c r="AY433" s="272" t="s">
        <v>250</v>
      </c>
    </row>
    <row r="434" s="13" customFormat="1">
      <c r="A434" s="13"/>
      <c r="B434" s="262"/>
      <c r="C434" s="263"/>
      <c r="D434" s="258" t="s">
        <v>263</v>
      </c>
      <c r="E434" s="264" t="s">
        <v>1</v>
      </c>
      <c r="F434" s="265" t="s">
        <v>3531</v>
      </c>
      <c r="G434" s="263"/>
      <c r="H434" s="266">
        <v>0.47999999999999998</v>
      </c>
      <c r="I434" s="267"/>
      <c r="J434" s="263"/>
      <c r="K434" s="263"/>
      <c r="L434" s="268"/>
      <c r="M434" s="269"/>
      <c r="N434" s="270"/>
      <c r="O434" s="270"/>
      <c r="P434" s="270"/>
      <c r="Q434" s="270"/>
      <c r="R434" s="270"/>
      <c r="S434" s="270"/>
      <c r="T434" s="271"/>
      <c r="U434" s="13"/>
      <c r="V434" s="13"/>
      <c r="W434" s="13"/>
      <c r="X434" s="13"/>
      <c r="Y434" s="13"/>
      <c r="Z434" s="13"/>
      <c r="AA434" s="13"/>
      <c r="AB434" s="13"/>
      <c r="AC434" s="13"/>
      <c r="AD434" s="13"/>
      <c r="AE434" s="13"/>
      <c r="AT434" s="272" t="s">
        <v>263</v>
      </c>
      <c r="AU434" s="272" t="s">
        <v>91</v>
      </c>
      <c r="AV434" s="13" t="s">
        <v>91</v>
      </c>
      <c r="AW434" s="13" t="s">
        <v>36</v>
      </c>
      <c r="AX434" s="13" t="s">
        <v>82</v>
      </c>
      <c r="AY434" s="272" t="s">
        <v>250</v>
      </c>
    </row>
    <row r="435" s="14" customFormat="1">
      <c r="A435" s="14"/>
      <c r="B435" s="273"/>
      <c r="C435" s="274"/>
      <c r="D435" s="258" t="s">
        <v>263</v>
      </c>
      <c r="E435" s="275" t="s">
        <v>1</v>
      </c>
      <c r="F435" s="276" t="s">
        <v>265</v>
      </c>
      <c r="G435" s="274"/>
      <c r="H435" s="277">
        <v>0.83999999999999997</v>
      </c>
      <c r="I435" s="278"/>
      <c r="J435" s="274"/>
      <c r="K435" s="274"/>
      <c r="L435" s="279"/>
      <c r="M435" s="280"/>
      <c r="N435" s="281"/>
      <c r="O435" s="281"/>
      <c r="P435" s="281"/>
      <c r="Q435" s="281"/>
      <c r="R435" s="281"/>
      <c r="S435" s="281"/>
      <c r="T435" s="282"/>
      <c r="U435" s="14"/>
      <c r="V435" s="14"/>
      <c r="W435" s="14"/>
      <c r="X435" s="14"/>
      <c r="Y435" s="14"/>
      <c r="Z435" s="14"/>
      <c r="AA435" s="14"/>
      <c r="AB435" s="14"/>
      <c r="AC435" s="14"/>
      <c r="AD435" s="14"/>
      <c r="AE435" s="14"/>
      <c r="AT435" s="283" t="s">
        <v>263</v>
      </c>
      <c r="AU435" s="283" t="s">
        <v>91</v>
      </c>
      <c r="AV435" s="14" t="s">
        <v>256</v>
      </c>
      <c r="AW435" s="14" t="s">
        <v>36</v>
      </c>
      <c r="AX435" s="14" t="s">
        <v>14</v>
      </c>
      <c r="AY435" s="283" t="s">
        <v>250</v>
      </c>
    </row>
    <row r="436" s="12" customFormat="1" ht="22.8" customHeight="1">
      <c r="A436" s="12"/>
      <c r="B436" s="229"/>
      <c r="C436" s="230"/>
      <c r="D436" s="231" t="s">
        <v>81</v>
      </c>
      <c r="E436" s="243" t="s">
        <v>285</v>
      </c>
      <c r="F436" s="243" t="s">
        <v>922</v>
      </c>
      <c r="G436" s="230"/>
      <c r="H436" s="230"/>
      <c r="I436" s="233"/>
      <c r="J436" s="244">
        <f>BK436</f>
        <v>0</v>
      </c>
      <c r="K436" s="230"/>
      <c r="L436" s="235"/>
      <c r="M436" s="236"/>
      <c r="N436" s="237"/>
      <c r="O436" s="237"/>
      <c r="P436" s="238">
        <f>SUM(P437:P625)</f>
        <v>0</v>
      </c>
      <c r="Q436" s="237"/>
      <c r="R436" s="238">
        <f>SUM(R437:R625)</f>
        <v>58.525420999999994</v>
      </c>
      <c r="S436" s="237"/>
      <c r="T436" s="239">
        <f>SUM(T437:T625)</f>
        <v>69.981700000000004</v>
      </c>
      <c r="U436" s="12"/>
      <c r="V436" s="12"/>
      <c r="W436" s="12"/>
      <c r="X436" s="12"/>
      <c r="Y436" s="12"/>
      <c r="Z436" s="12"/>
      <c r="AA436" s="12"/>
      <c r="AB436" s="12"/>
      <c r="AC436" s="12"/>
      <c r="AD436" s="12"/>
      <c r="AE436" s="12"/>
      <c r="AR436" s="240" t="s">
        <v>14</v>
      </c>
      <c r="AT436" s="241" t="s">
        <v>81</v>
      </c>
      <c r="AU436" s="241" t="s">
        <v>14</v>
      </c>
      <c r="AY436" s="240" t="s">
        <v>250</v>
      </c>
      <c r="BK436" s="242">
        <f>SUM(BK437:BK625)</f>
        <v>0</v>
      </c>
    </row>
    <row r="437" s="2" customFormat="1" ht="21.75" customHeight="1">
      <c r="A437" s="38"/>
      <c r="B437" s="39"/>
      <c r="C437" s="245" t="s">
        <v>449</v>
      </c>
      <c r="D437" s="245" t="s">
        <v>252</v>
      </c>
      <c r="E437" s="246" t="s">
        <v>3284</v>
      </c>
      <c r="F437" s="247" t="s">
        <v>3285</v>
      </c>
      <c r="G437" s="248" t="s">
        <v>179</v>
      </c>
      <c r="H437" s="249">
        <v>95.799999999999997</v>
      </c>
      <c r="I437" s="250"/>
      <c r="J437" s="251">
        <f>ROUND(I437*H437,2)</f>
        <v>0</v>
      </c>
      <c r="K437" s="247" t="s">
        <v>255</v>
      </c>
      <c r="L437" s="44"/>
      <c r="M437" s="252" t="s">
        <v>1</v>
      </c>
      <c r="N437" s="253" t="s">
        <v>47</v>
      </c>
      <c r="O437" s="91"/>
      <c r="P437" s="254">
        <f>O437*H437</f>
        <v>0</v>
      </c>
      <c r="Q437" s="254">
        <v>0</v>
      </c>
      <c r="R437" s="254">
        <f>Q437*H437</f>
        <v>0</v>
      </c>
      <c r="S437" s="254">
        <v>0.17999999999999999</v>
      </c>
      <c r="T437" s="255">
        <f>S437*H437</f>
        <v>17.244</v>
      </c>
      <c r="U437" s="38"/>
      <c r="V437" s="38"/>
      <c r="W437" s="38"/>
      <c r="X437" s="38"/>
      <c r="Y437" s="38"/>
      <c r="Z437" s="38"/>
      <c r="AA437" s="38"/>
      <c r="AB437" s="38"/>
      <c r="AC437" s="38"/>
      <c r="AD437" s="38"/>
      <c r="AE437" s="38"/>
      <c r="AR437" s="256" t="s">
        <v>256</v>
      </c>
      <c r="AT437" s="256" t="s">
        <v>252</v>
      </c>
      <c r="AU437" s="256" t="s">
        <v>91</v>
      </c>
      <c r="AY437" s="17" t="s">
        <v>250</v>
      </c>
      <c r="BE437" s="257">
        <f>IF(N437="základní",J437,0)</f>
        <v>0</v>
      </c>
      <c r="BF437" s="257">
        <f>IF(N437="snížená",J437,0)</f>
        <v>0</v>
      </c>
      <c r="BG437" s="257">
        <f>IF(N437="zákl. přenesená",J437,0)</f>
        <v>0</v>
      </c>
      <c r="BH437" s="257">
        <f>IF(N437="sníž. přenesená",J437,0)</f>
        <v>0</v>
      </c>
      <c r="BI437" s="257">
        <f>IF(N437="nulová",J437,0)</f>
        <v>0</v>
      </c>
      <c r="BJ437" s="17" t="s">
        <v>14</v>
      </c>
      <c r="BK437" s="257">
        <f>ROUND(I437*H437,2)</f>
        <v>0</v>
      </c>
      <c r="BL437" s="17" t="s">
        <v>256</v>
      </c>
      <c r="BM437" s="256" t="s">
        <v>3532</v>
      </c>
    </row>
    <row r="438" s="2" customFormat="1">
      <c r="A438" s="38"/>
      <c r="B438" s="39"/>
      <c r="C438" s="40"/>
      <c r="D438" s="258" t="s">
        <v>261</v>
      </c>
      <c r="E438" s="40"/>
      <c r="F438" s="259" t="s">
        <v>2865</v>
      </c>
      <c r="G438" s="40"/>
      <c r="H438" s="40"/>
      <c r="I438" s="156"/>
      <c r="J438" s="40"/>
      <c r="K438" s="40"/>
      <c r="L438" s="44"/>
      <c r="M438" s="260"/>
      <c r="N438" s="261"/>
      <c r="O438" s="91"/>
      <c r="P438" s="91"/>
      <c r="Q438" s="91"/>
      <c r="R438" s="91"/>
      <c r="S438" s="91"/>
      <c r="T438" s="92"/>
      <c r="U438" s="38"/>
      <c r="V438" s="38"/>
      <c r="W438" s="38"/>
      <c r="X438" s="38"/>
      <c r="Y438" s="38"/>
      <c r="Z438" s="38"/>
      <c r="AA438" s="38"/>
      <c r="AB438" s="38"/>
      <c r="AC438" s="38"/>
      <c r="AD438" s="38"/>
      <c r="AE438" s="38"/>
      <c r="AT438" s="17" t="s">
        <v>261</v>
      </c>
      <c r="AU438" s="17" t="s">
        <v>91</v>
      </c>
    </row>
    <row r="439" s="13" customFormat="1">
      <c r="A439" s="13"/>
      <c r="B439" s="262"/>
      <c r="C439" s="263"/>
      <c r="D439" s="258" t="s">
        <v>263</v>
      </c>
      <c r="E439" s="264" t="s">
        <v>1</v>
      </c>
      <c r="F439" s="265" t="s">
        <v>3533</v>
      </c>
      <c r="G439" s="263"/>
      <c r="H439" s="266">
        <v>32.5</v>
      </c>
      <c r="I439" s="267"/>
      <c r="J439" s="263"/>
      <c r="K439" s="263"/>
      <c r="L439" s="268"/>
      <c r="M439" s="269"/>
      <c r="N439" s="270"/>
      <c r="O439" s="270"/>
      <c r="P439" s="270"/>
      <c r="Q439" s="270"/>
      <c r="R439" s="270"/>
      <c r="S439" s="270"/>
      <c r="T439" s="271"/>
      <c r="U439" s="13"/>
      <c r="V439" s="13"/>
      <c r="W439" s="13"/>
      <c r="X439" s="13"/>
      <c r="Y439" s="13"/>
      <c r="Z439" s="13"/>
      <c r="AA439" s="13"/>
      <c r="AB439" s="13"/>
      <c r="AC439" s="13"/>
      <c r="AD439" s="13"/>
      <c r="AE439" s="13"/>
      <c r="AT439" s="272" t="s">
        <v>263</v>
      </c>
      <c r="AU439" s="272" t="s">
        <v>91</v>
      </c>
      <c r="AV439" s="13" t="s">
        <v>91</v>
      </c>
      <c r="AW439" s="13" t="s">
        <v>36</v>
      </c>
      <c r="AX439" s="13" t="s">
        <v>82</v>
      </c>
      <c r="AY439" s="272" t="s">
        <v>250</v>
      </c>
    </row>
    <row r="440" s="13" customFormat="1">
      <c r="A440" s="13"/>
      <c r="B440" s="262"/>
      <c r="C440" s="263"/>
      <c r="D440" s="258" t="s">
        <v>263</v>
      </c>
      <c r="E440" s="264" t="s">
        <v>1</v>
      </c>
      <c r="F440" s="265" t="s">
        <v>3534</v>
      </c>
      <c r="G440" s="263"/>
      <c r="H440" s="266">
        <v>63.299999999999997</v>
      </c>
      <c r="I440" s="267"/>
      <c r="J440" s="263"/>
      <c r="K440" s="263"/>
      <c r="L440" s="268"/>
      <c r="M440" s="269"/>
      <c r="N440" s="270"/>
      <c r="O440" s="270"/>
      <c r="P440" s="270"/>
      <c r="Q440" s="270"/>
      <c r="R440" s="270"/>
      <c r="S440" s="270"/>
      <c r="T440" s="271"/>
      <c r="U440" s="13"/>
      <c r="V440" s="13"/>
      <c r="W440" s="13"/>
      <c r="X440" s="13"/>
      <c r="Y440" s="13"/>
      <c r="Z440" s="13"/>
      <c r="AA440" s="13"/>
      <c r="AB440" s="13"/>
      <c r="AC440" s="13"/>
      <c r="AD440" s="13"/>
      <c r="AE440" s="13"/>
      <c r="AT440" s="272" t="s">
        <v>263</v>
      </c>
      <c r="AU440" s="272" t="s">
        <v>91</v>
      </c>
      <c r="AV440" s="13" t="s">
        <v>91</v>
      </c>
      <c r="AW440" s="13" t="s">
        <v>36</v>
      </c>
      <c r="AX440" s="13" t="s">
        <v>82</v>
      </c>
      <c r="AY440" s="272" t="s">
        <v>250</v>
      </c>
    </row>
    <row r="441" s="14" customFormat="1">
      <c r="A441" s="14"/>
      <c r="B441" s="273"/>
      <c r="C441" s="274"/>
      <c r="D441" s="258" t="s">
        <v>263</v>
      </c>
      <c r="E441" s="275" t="s">
        <v>1</v>
      </c>
      <c r="F441" s="276" t="s">
        <v>265</v>
      </c>
      <c r="G441" s="274"/>
      <c r="H441" s="277">
        <v>95.799999999999997</v>
      </c>
      <c r="I441" s="278"/>
      <c r="J441" s="274"/>
      <c r="K441" s="274"/>
      <c r="L441" s="279"/>
      <c r="M441" s="280"/>
      <c r="N441" s="281"/>
      <c r="O441" s="281"/>
      <c r="P441" s="281"/>
      <c r="Q441" s="281"/>
      <c r="R441" s="281"/>
      <c r="S441" s="281"/>
      <c r="T441" s="282"/>
      <c r="U441" s="14"/>
      <c r="V441" s="14"/>
      <c r="W441" s="14"/>
      <c r="X441" s="14"/>
      <c r="Y441" s="14"/>
      <c r="Z441" s="14"/>
      <c r="AA441" s="14"/>
      <c r="AB441" s="14"/>
      <c r="AC441" s="14"/>
      <c r="AD441" s="14"/>
      <c r="AE441" s="14"/>
      <c r="AT441" s="283" t="s">
        <v>263</v>
      </c>
      <c r="AU441" s="283" t="s">
        <v>91</v>
      </c>
      <c r="AV441" s="14" t="s">
        <v>256</v>
      </c>
      <c r="AW441" s="14" t="s">
        <v>36</v>
      </c>
      <c r="AX441" s="14" t="s">
        <v>14</v>
      </c>
      <c r="AY441" s="283" t="s">
        <v>250</v>
      </c>
    </row>
    <row r="442" s="2" customFormat="1" ht="21.75" customHeight="1">
      <c r="A442" s="38"/>
      <c r="B442" s="39"/>
      <c r="C442" s="245" t="s">
        <v>453</v>
      </c>
      <c r="D442" s="245" t="s">
        <v>252</v>
      </c>
      <c r="E442" s="246" t="s">
        <v>3535</v>
      </c>
      <c r="F442" s="247" t="s">
        <v>3536</v>
      </c>
      <c r="G442" s="248" t="s">
        <v>179</v>
      </c>
      <c r="H442" s="249">
        <v>4.7999999999999998</v>
      </c>
      <c r="I442" s="250"/>
      <c r="J442" s="251">
        <f>ROUND(I442*H442,2)</f>
        <v>0</v>
      </c>
      <c r="K442" s="247" t="s">
        <v>255</v>
      </c>
      <c r="L442" s="44"/>
      <c r="M442" s="252" t="s">
        <v>1</v>
      </c>
      <c r="N442" s="253" t="s">
        <v>47</v>
      </c>
      <c r="O442" s="91"/>
      <c r="P442" s="254">
        <f>O442*H442</f>
        <v>0</v>
      </c>
      <c r="Q442" s="254">
        <v>0</v>
      </c>
      <c r="R442" s="254">
        <f>Q442*H442</f>
        <v>0</v>
      </c>
      <c r="S442" s="254">
        <v>0.029000000000000001</v>
      </c>
      <c r="T442" s="255">
        <f>S442*H442</f>
        <v>0.13919999999999999</v>
      </c>
      <c r="U442" s="38"/>
      <c r="V442" s="38"/>
      <c r="W442" s="38"/>
      <c r="X442" s="38"/>
      <c r="Y442" s="38"/>
      <c r="Z442" s="38"/>
      <c r="AA442" s="38"/>
      <c r="AB442" s="38"/>
      <c r="AC442" s="38"/>
      <c r="AD442" s="38"/>
      <c r="AE442" s="38"/>
      <c r="AR442" s="256" t="s">
        <v>256</v>
      </c>
      <c r="AT442" s="256" t="s">
        <v>252</v>
      </c>
      <c r="AU442" s="256" t="s">
        <v>91</v>
      </c>
      <c r="AY442" s="17" t="s">
        <v>250</v>
      </c>
      <c r="BE442" s="257">
        <f>IF(N442="základní",J442,0)</f>
        <v>0</v>
      </c>
      <c r="BF442" s="257">
        <f>IF(N442="snížená",J442,0)</f>
        <v>0</v>
      </c>
      <c r="BG442" s="257">
        <f>IF(N442="zákl. přenesená",J442,0)</f>
        <v>0</v>
      </c>
      <c r="BH442" s="257">
        <f>IF(N442="sníž. přenesená",J442,0)</f>
        <v>0</v>
      </c>
      <c r="BI442" s="257">
        <f>IF(N442="nulová",J442,0)</f>
        <v>0</v>
      </c>
      <c r="BJ442" s="17" t="s">
        <v>14</v>
      </c>
      <c r="BK442" s="257">
        <f>ROUND(I442*H442,2)</f>
        <v>0</v>
      </c>
      <c r="BL442" s="17" t="s">
        <v>256</v>
      </c>
      <c r="BM442" s="256" t="s">
        <v>3537</v>
      </c>
    </row>
    <row r="443" s="2" customFormat="1">
      <c r="A443" s="38"/>
      <c r="B443" s="39"/>
      <c r="C443" s="40"/>
      <c r="D443" s="258" t="s">
        <v>261</v>
      </c>
      <c r="E443" s="40"/>
      <c r="F443" s="259" t="s">
        <v>2865</v>
      </c>
      <c r="G443" s="40"/>
      <c r="H443" s="40"/>
      <c r="I443" s="156"/>
      <c r="J443" s="40"/>
      <c r="K443" s="40"/>
      <c r="L443" s="44"/>
      <c r="M443" s="260"/>
      <c r="N443" s="261"/>
      <c r="O443" s="91"/>
      <c r="P443" s="91"/>
      <c r="Q443" s="91"/>
      <c r="R443" s="91"/>
      <c r="S443" s="91"/>
      <c r="T443" s="92"/>
      <c r="U443" s="38"/>
      <c r="V443" s="38"/>
      <c r="W443" s="38"/>
      <c r="X443" s="38"/>
      <c r="Y443" s="38"/>
      <c r="Z443" s="38"/>
      <c r="AA443" s="38"/>
      <c r="AB443" s="38"/>
      <c r="AC443" s="38"/>
      <c r="AD443" s="38"/>
      <c r="AE443" s="38"/>
      <c r="AT443" s="17" t="s">
        <v>261</v>
      </c>
      <c r="AU443" s="17" t="s">
        <v>91</v>
      </c>
    </row>
    <row r="444" s="13" customFormat="1">
      <c r="A444" s="13"/>
      <c r="B444" s="262"/>
      <c r="C444" s="263"/>
      <c r="D444" s="258" t="s">
        <v>263</v>
      </c>
      <c r="E444" s="264" t="s">
        <v>1</v>
      </c>
      <c r="F444" s="265" t="s">
        <v>3538</v>
      </c>
      <c r="G444" s="263"/>
      <c r="H444" s="266">
        <v>4.7999999999999998</v>
      </c>
      <c r="I444" s="267"/>
      <c r="J444" s="263"/>
      <c r="K444" s="263"/>
      <c r="L444" s="268"/>
      <c r="M444" s="269"/>
      <c r="N444" s="270"/>
      <c r="O444" s="270"/>
      <c r="P444" s="270"/>
      <c r="Q444" s="270"/>
      <c r="R444" s="270"/>
      <c r="S444" s="270"/>
      <c r="T444" s="271"/>
      <c r="U444" s="13"/>
      <c r="V444" s="13"/>
      <c r="W444" s="13"/>
      <c r="X444" s="13"/>
      <c r="Y444" s="13"/>
      <c r="Z444" s="13"/>
      <c r="AA444" s="13"/>
      <c r="AB444" s="13"/>
      <c r="AC444" s="13"/>
      <c r="AD444" s="13"/>
      <c r="AE444" s="13"/>
      <c r="AT444" s="272" t="s">
        <v>263</v>
      </c>
      <c r="AU444" s="272" t="s">
        <v>91</v>
      </c>
      <c r="AV444" s="13" t="s">
        <v>91</v>
      </c>
      <c r="AW444" s="13" t="s">
        <v>36</v>
      </c>
      <c r="AX444" s="13" t="s">
        <v>82</v>
      </c>
      <c r="AY444" s="272" t="s">
        <v>250</v>
      </c>
    </row>
    <row r="445" s="14" customFormat="1">
      <c r="A445" s="14"/>
      <c r="B445" s="273"/>
      <c r="C445" s="274"/>
      <c r="D445" s="258" t="s">
        <v>263</v>
      </c>
      <c r="E445" s="275" t="s">
        <v>1</v>
      </c>
      <c r="F445" s="276" t="s">
        <v>265</v>
      </c>
      <c r="G445" s="274"/>
      <c r="H445" s="277">
        <v>4.7999999999999998</v>
      </c>
      <c r="I445" s="278"/>
      <c r="J445" s="274"/>
      <c r="K445" s="274"/>
      <c r="L445" s="279"/>
      <c r="M445" s="280"/>
      <c r="N445" s="281"/>
      <c r="O445" s="281"/>
      <c r="P445" s="281"/>
      <c r="Q445" s="281"/>
      <c r="R445" s="281"/>
      <c r="S445" s="281"/>
      <c r="T445" s="282"/>
      <c r="U445" s="14"/>
      <c r="V445" s="14"/>
      <c r="W445" s="14"/>
      <c r="X445" s="14"/>
      <c r="Y445" s="14"/>
      <c r="Z445" s="14"/>
      <c r="AA445" s="14"/>
      <c r="AB445" s="14"/>
      <c r="AC445" s="14"/>
      <c r="AD445" s="14"/>
      <c r="AE445" s="14"/>
      <c r="AT445" s="283" t="s">
        <v>263</v>
      </c>
      <c r="AU445" s="283" t="s">
        <v>91</v>
      </c>
      <c r="AV445" s="14" t="s">
        <v>256</v>
      </c>
      <c r="AW445" s="14" t="s">
        <v>36</v>
      </c>
      <c r="AX445" s="14" t="s">
        <v>14</v>
      </c>
      <c r="AY445" s="283" t="s">
        <v>250</v>
      </c>
    </row>
    <row r="446" s="2" customFormat="1" ht="21.75" customHeight="1">
      <c r="A446" s="38"/>
      <c r="B446" s="39"/>
      <c r="C446" s="245" t="s">
        <v>457</v>
      </c>
      <c r="D446" s="245" t="s">
        <v>252</v>
      </c>
      <c r="E446" s="246" t="s">
        <v>3539</v>
      </c>
      <c r="F446" s="247" t="s">
        <v>3540</v>
      </c>
      <c r="G446" s="248" t="s">
        <v>179</v>
      </c>
      <c r="H446" s="249">
        <v>6</v>
      </c>
      <c r="I446" s="250"/>
      <c r="J446" s="251">
        <f>ROUND(I446*H446,2)</f>
        <v>0</v>
      </c>
      <c r="K446" s="247" t="s">
        <v>255</v>
      </c>
      <c r="L446" s="44"/>
      <c r="M446" s="252" t="s">
        <v>1</v>
      </c>
      <c r="N446" s="253" t="s">
        <v>47</v>
      </c>
      <c r="O446" s="91"/>
      <c r="P446" s="254">
        <f>O446*H446</f>
        <v>0</v>
      </c>
      <c r="Q446" s="254">
        <v>0</v>
      </c>
      <c r="R446" s="254">
        <f>Q446*H446</f>
        <v>0</v>
      </c>
      <c r="S446" s="254">
        <v>0.065000000000000002</v>
      </c>
      <c r="T446" s="255">
        <f>S446*H446</f>
        <v>0.39000000000000001</v>
      </c>
      <c r="U446" s="38"/>
      <c r="V446" s="38"/>
      <c r="W446" s="38"/>
      <c r="X446" s="38"/>
      <c r="Y446" s="38"/>
      <c r="Z446" s="38"/>
      <c r="AA446" s="38"/>
      <c r="AB446" s="38"/>
      <c r="AC446" s="38"/>
      <c r="AD446" s="38"/>
      <c r="AE446" s="38"/>
      <c r="AR446" s="256" t="s">
        <v>256</v>
      </c>
      <c r="AT446" s="256" t="s">
        <v>252</v>
      </c>
      <c r="AU446" s="256" t="s">
        <v>91</v>
      </c>
      <c r="AY446" s="17" t="s">
        <v>250</v>
      </c>
      <c r="BE446" s="257">
        <f>IF(N446="základní",J446,0)</f>
        <v>0</v>
      </c>
      <c r="BF446" s="257">
        <f>IF(N446="snížená",J446,0)</f>
        <v>0</v>
      </c>
      <c r="BG446" s="257">
        <f>IF(N446="zákl. přenesená",J446,0)</f>
        <v>0</v>
      </c>
      <c r="BH446" s="257">
        <f>IF(N446="sníž. přenesená",J446,0)</f>
        <v>0</v>
      </c>
      <c r="BI446" s="257">
        <f>IF(N446="nulová",J446,0)</f>
        <v>0</v>
      </c>
      <c r="BJ446" s="17" t="s">
        <v>14</v>
      </c>
      <c r="BK446" s="257">
        <f>ROUND(I446*H446,2)</f>
        <v>0</v>
      </c>
      <c r="BL446" s="17" t="s">
        <v>256</v>
      </c>
      <c r="BM446" s="256" t="s">
        <v>3541</v>
      </c>
    </row>
    <row r="447" s="2" customFormat="1">
      <c r="A447" s="38"/>
      <c r="B447" s="39"/>
      <c r="C447" s="40"/>
      <c r="D447" s="258" t="s">
        <v>261</v>
      </c>
      <c r="E447" s="40"/>
      <c r="F447" s="259" t="s">
        <v>2865</v>
      </c>
      <c r="G447" s="40"/>
      <c r="H447" s="40"/>
      <c r="I447" s="156"/>
      <c r="J447" s="40"/>
      <c r="K447" s="40"/>
      <c r="L447" s="44"/>
      <c r="M447" s="260"/>
      <c r="N447" s="261"/>
      <c r="O447" s="91"/>
      <c r="P447" s="91"/>
      <c r="Q447" s="91"/>
      <c r="R447" s="91"/>
      <c r="S447" s="91"/>
      <c r="T447" s="92"/>
      <c r="U447" s="38"/>
      <c r="V447" s="38"/>
      <c r="W447" s="38"/>
      <c r="X447" s="38"/>
      <c r="Y447" s="38"/>
      <c r="Z447" s="38"/>
      <c r="AA447" s="38"/>
      <c r="AB447" s="38"/>
      <c r="AC447" s="38"/>
      <c r="AD447" s="38"/>
      <c r="AE447" s="38"/>
      <c r="AT447" s="17" t="s">
        <v>261</v>
      </c>
      <c r="AU447" s="17" t="s">
        <v>91</v>
      </c>
    </row>
    <row r="448" s="13" customFormat="1">
      <c r="A448" s="13"/>
      <c r="B448" s="262"/>
      <c r="C448" s="263"/>
      <c r="D448" s="258" t="s">
        <v>263</v>
      </c>
      <c r="E448" s="264" t="s">
        <v>1</v>
      </c>
      <c r="F448" s="265" t="s">
        <v>3542</v>
      </c>
      <c r="G448" s="263"/>
      <c r="H448" s="266">
        <v>6</v>
      </c>
      <c r="I448" s="267"/>
      <c r="J448" s="263"/>
      <c r="K448" s="263"/>
      <c r="L448" s="268"/>
      <c r="M448" s="269"/>
      <c r="N448" s="270"/>
      <c r="O448" s="270"/>
      <c r="P448" s="270"/>
      <c r="Q448" s="270"/>
      <c r="R448" s="270"/>
      <c r="S448" s="270"/>
      <c r="T448" s="271"/>
      <c r="U448" s="13"/>
      <c r="V448" s="13"/>
      <c r="W448" s="13"/>
      <c r="X448" s="13"/>
      <c r="Y448" s="13"/>
      <c r="Z448" s="13"/>
      <c r="AA448" s="13"/>
      <c r="AB448" s="13"/>
      <c r="AC448" s="13"/>
      <c r="AD448" s="13"/>
      <c r="AE448" s="13"/>
      <c r="AT448" s="272" t="s">
        <v>263</v>
      </c>
      <c r="AU448" s="272" t="s">
        <v>91</v>
      </c>
      <c r="AV448" s="13" t="s">
        <v>91</v>
      </c>
      <c r="AW448" s="13" t="s">
        <v>36</v>
      </c>
      <c r="AX448" s="13" t="s">
        <v>82</v>
      </c>
      <c r="AY448" s="272" t="s">
        <v>250</v>
      </c>
    </row>
    <row r="449" s="14" customFormat="1">
      <c r="A449" s="14"/>
      <c r="B449" s="273"/>
      <c r="C449" s="274"/>
      <c r="D449" s="258" t="s">
        <v>263</v>
      </c>
      <c r="E449" s="275" t="s">
        <v>1</v>
      </c>
      <c r="F449" s="276" t="s">
        <v>265</v>
      </c>
      <c r="G449" s="274"/>
      <c r="H449" s="277">
        <v>6</v>
      </c>
      <c r="I449" s="278"/>
      <c r="J449" s="274"/>
      <c r="K449" s="274"/>
      <c r="L449" s="279"/>
      <c r="M449" s="280"/>
      <c r="N449" s="281"/>
      <c r="O449" s="281"/>
      <c r="P449" s="281"/>
      <c r="Q449" s="281"/>
      <c r="R449" s="281"/>
      <c r="S449" s="281"/>
      <c r="T449" s="282"/>
      <c r="U449" s="14"/>
      <c r="V449" s="14"/>
      <c r="W449" s="14"/>
      <c r="X449" s="14"/>
      <c r="Y449" s="14"/>
      <c r="Z449" s="14"/>
      <c r="AA449" s="14"/>
      <c r="AB449" s="14"/>
      <c r="AC449" s="14"/>
      <c r="AD449" s="14"/>
      <c r="AE449" s="14"/>
      <c r="AT449" s="283" t="s">
        <v>263</v>
      </c>
      <c r="AU449" s="283" t="s">
        <v>91</v>
      </c>
      <c r="AV449" s="14" t="s">
        <v>256</v>
      </c>
      <c r="AW449" s="14" t="s">
        <v>36</v>
      </c>
      <c r="AX449" s="14" t="s">
        <v>14</v>
      </c>
      <c r="AY449" s="283" t="s">
        <v>250</v>
      </c>
    </row>
    <row r="450" s="2" customFormat="1" ht="44.25" customHeight="1">
      <c r="A450" s="38"/>
      <c r="B450" s="39"/>
      <c r="C450" s="245" t="s">
        <v>461</v>
      </c>
      <c r="D450" s="245" t="s">
        <v>252</v>
      </c>
      <c r="E450" s="246" t="s">
        <v>3543</v>
      </c>
      <c r="F450" s="247" t="s">
        <v>3544</v>
      </c>
      <c r="G450" s="248" t="s">
        <v>179</v>
      </c>
      <c r="H450" s="249">
        <v>108</v>
      </c>
      <c r="I450" s="250"/>
      <c r="J450" s="251">
        <f>ROUND(I450*H450,2)</f>
        <v>0</v>
      </c>
      <c r="K450" s="247" t="s">
        <v>255</v>
      </c>
      <c r="L450" s="44"/>
      <c r="M450" s="252" t="s">
        <v>1</v>
      </c>
      <c r="N450" s="253" t="s">
        <v>47</v>
      </c>
      <c r="O450" s="91"/>
      <c r="P450" s="254">
        <f>O450*H450</f>
        <v>0</v>
      </c>
      <c r="Q450" s="254">
        <v>0</v>
      </c>
      <c r="R450" s="254">
        <f>Q450*H450</f>
        <v>0</v>
      </c>
      <c r="S450" s="254">
        <v>0</v>
      </c>
      <c r="T450" s="255">
        <f>S450*H450</f>
        <v>0</v>
      </c>
      <c r="U450" s="38"/>
      <c r="V450" s="38"/>
      <c r="W450" s="38"/>
      <c r="X450" s="38"/>
      <c r="Y450" s="38"/>
      <c r="Z450" s="38"/>
      <c r="AA450" s="38"/>
      <c r="AB450" s="38"/>
      <c r="AC450" s="38"/>
      <c r="AD450" s="38"/>
      <c r="AE450" s="38"/>
      <c r="AR450" s="256" t="s">
        <v>256</v>
      </c>
      <c r="AT450" s="256" t="s">
        <v>252</v>
      </c>
      <c r="AU450" s="256" t="s">
        <v>91</v>
      </c>
      <c r="AY450" s="17" t="s">
        <v>250</v>
      </c>
      <c r="BE450" s="257">
        <f>IF(N450="základní",J450,0)</f>
        <v>0</v>
      </c>
      <c r="BF450" s="257">
        <f>IF(N450="snížená",J450,0)</f>
        <v>0</v>
      </c>
      <c r="BG450" s="257">
        <f>IF(N450="zákl. přenesená",J450,0)</f>
        <v>0</v>
      </c>
      <c r="BH450" s="257">
        <f>IF(N450="sníž. přenesená",J450,0)</f>
        <v>0</v>
      </c>
      <c r="BI450" s="257">
        <f>IF(N450="nulová",J450,0)</f>
        <v>0</v>
      </c>
      <c r="BJ450" s="17" t="s">
        <v>14</v>
      </c>
      <c r="BK450" s="257">
        <f>ROUND(I450*H450,2)</f>
        <v>0</v>
      </c>
      <c r="BL450" s="17" t="s">
        <v>256</v>
      </c>
      <c r="BM450" s="256" t="s">
        <v>3545</v>
      </c>
    </row>
    <row r="451" s="2" customFormat="1">
      <c r="A451" s="38"/>
      <c r="B451" s="39"/>
      <c r="C451" s="40"/>
      <c r="D451" s="258" t="s">
        <v>261</v>
      </c>
      <c r="E451" s="40"/>
      <c r="F451" s="259" t="s">
        <v>3546</v>
      </c>
      <c r="G451" s="40"/>
      <c r="H451" s="40"/>
      <c r="I451" s="156"/>
      <c r="J451" s="40"/>
      <c r="K451" s="40"/>
      <c r="L451" s="44"/>
      <c r="M451" s="260"/>
      <c r="N451" s="261"/>
      <c r="O451" s="91"/>
      <c r="P451" s="91"/>
      <c r="Q451" s="91"/>
      <c r="R451" s="91"/>
      <c r="S451" s="91"/>
      <c r="T451" s="92"/>
      <c r="U451" s="38"/>
      <c r="V451" s="38"/>
      <c r="W451" s="38"/>
      <c r="X451" s="38"/>
      <c r="Y451" s="38"/>
      <c r="Z451" s="38"/>
      <c r="AA451" s="38"/>
      <c r="AB451" s="38"/>
      <c r="AC451" s="38"/>
      <c r="AD451" s="38"/>
      <c r="AE451" s="38"/>
      <c r="AT451" s="17" t="s">
        <v>261</v>
      </c>
      <c r="AU451" s="17" t="s">
        <v>91</v>
      </c>
    </row>
    <row r="452" s="13" customFormat="1">
      <c r="A452" s="13"/>
      <c r="B452" s="262"/>
      <c r="C452" s="263"/>
      <c r="D452" s="258" t="s">
        <v>263</v>
      </c>
      <c r="E452" s="264" t="s">
        <v>1</v>
      </c>
      <c r="F452" s="265" t="s">
        <v>3547</v>
      </c>
      <c r="G452" s="263"/>
      <c r="H452" s="266">
        <v>108</v>
      </c>
      <c r="I452" s="267"/>
      <c r="J452" s="263"/>
      <c r="K452" s="263"/>
      <c r="L452" s="268"/>
      <c r="M452" s="269"/>
      <c r="N452" s="270"/>
      <c r="O452" s="270"/>
      <c r="P452" s="270"/>
      <c r="Q452" s="270"/>
      <c r="R452" s="270"/>
      <c r="S452" s="270"/>
      <c r="T452" s="271"/>
      <c r="U452" s="13"/>
      <c r="V452" s="13"/>
      <c r="W452" s="13"/>
      <c r="X452" s="13"/>
      <c r="Y452" s="13"/>
      <c r="Z452" s="13"/>
      <c r="AA452" s="13"/>
      <c r="AB452" s="13"/>
      <c r="AC452" s="13"/>
      <c r="AD452" s="13"/>
      <c r="AE452" s="13"/>
      <c r="AT452" s="272" t="s">
        <v>263</v>
      </c>
      <c r="AU452" s="272" t="s">
        <v>91</v>
      </c>
      <c r="AV452" s="13" t="s">
        <v>91</v>
      </c>
      <c r="AW452" s="13" t="s">
        <v>36</v>
      </c>
      <c r="AX452" s="13" t="s">
        <v>82</v>
      </c>
      <c r="AY452" s="272" t="s">
        <v>250</v>
      </c>
    </row>
    <row r="453" s="14" customFormat="1">
      <c r="A453" s="14"/>
      <c r="B453" s="273"/>
      <c r="C453" s="274"/>
      <c r="D453" s="258" t="s">
        <v>263</v>
      </c>
      <c r="E453" s="275" t="s">
        <v>1</v>
      </c>
      <c r="F453" s="276" t="s">
        <v>265</v>
      </c>
      <c r="G453" s="274"/>
      <c r="H453" s="277">
        <v>108</v>
      </c>
      <c r="I453" s="278"/>
      <c r="J453" s="274"/>
      <c r="K453" s="274"/>
      <c r="L453" s="279"/>
      <c r="M453" s="280"/>
      <c r="N453" s="281"/>
      <c r="O453" s="281"/>
      <c r="P453" s="281"/>
      <c r="Q453" s="281"/>
      <c r="R453" s="281"/>
      <c r="S453" s="281"/>
      <c r="T453" s="282"/>
      <c r="U453" s="14"/>
      <c r="V453" s="14"/>
      <c r="W453" s="14"/>
      <c r="X453" s="14"/>
      <c r="Y453" s="14"/>
      <c r="Z453" s="14"/>
      <c r="AA453" s="14"/>
      <c r="AB453" s="14"/>
      <c r="AC453" s="14"/>
      <c r="AD453" s="14"/>
      <c r="AE453" s="14"/>
      <c r="AT453" s="283" t="s">
        <v>263</v>
      </c>
      <c r="AU453" s="283" t="s">
        <v>91</v>
      </c>
      <c r="AV453" s="14" t="s">
        <v>256</v>
      </c>
      <c r="AW453" s="14" t="s">
        <v>36</v>
      </c>
      <c r="AX453" s="14" t="s">
        <v>14</v>
      </c>
      <c r="AY453" s="283" t="s">
        <v>250</v>
      </c>
    </row>
    <row r="454" s="2" customFormat="1" ht="33" customHeight="1">
      <c r="A454" s="38"/>
      <c r="B454" s="39"/>
      <c r="C454" s="245" t="s">
        <v>465</v>
      </c>
      <c r="D454" s="245" t="s">
        <v>252</v>
      </c>
      <c r="E454" s="246" t="s">
        <v>3548</v>
      </c>
      <c r="F454" s="247" t="s">
        <v>3549</v>
      </c>
      <c r="G454" s="248" t="s">
        <v>179</v>
      </c>
      <c r="H454" s="249">
        <v>35.700000000000003</v>
      </c>
      <c r="I454" s="250"/>
      <c r="J454" s="251">
        <f>ROUND(I454*H454,2)</f>
        <v>0</v>
      </c>
      <c r="K454" s="247" t="s">
        <v>255</v>
      </c>
      <c r="L454" s="44"/>
      <c r="M454" s="252" t="s">
        <v>1</v>
      </c>
      <c r="N454" s="253" t="s">
        <v>47</v>
      </c>
      <c r="O454" s="91"/>
      <c r="P454" s="254">
        <f>O454*H454</f>
        <v>0</v>
      </c>
      <c r="Q454" s="254">
        <v>3.0000000000000001E-05</v>
      </c>
      <c r="R454" s="254">
        <f>Q454*H454</f>
        <v>0.0010710000000000001</v>
      </c>
      <c r="S454" s="254">
        <v>0</v>
      </c>
      <c r="T454" s="255">
        <f>S454*H454</f>
        <v>0</v>
      </c>
      <c r="U454" s="38"/>
      <c r="V454" s="38"/>
      <c r="W454" s="38"/>
      <c r="X454" s="38"/>
      <c r="Y454" s="38"/>
      <c r="Z454" s="38"/>
      <c r="AA454" s="38"/>
      <c r="AB454" s="38"/>
      <c r="AC454" s="38"/>
      <c r="AD454" s="38"/>
      <c r="AE454" s="38"/>
      <c r="AR454" s="256" t="s">
        <v>256</v>
      </c>
      <c r="AT454" s="256" t="s">
        <v>252</v>
      </c>
      <c r="AU454" s="256" t="s">
        <v>91</v>
      </c>
      <c r="AY454" s="17" t="s">
        <v>250</v>
      </c>
      <c r="BE454" s="257">
        <f>IF(N454="základní",J454,0)</f>
        <v>0</v>
      </c>
      <c r="BF454" s="257">
        <f>IF(N454="snížená",J454,0)</f>
        <v>0</v>
      </c>
      <c r="BG454" s="257">
        <f>IF(N454="zákl. přenesená",J454,0)</f>
        <v>0</v>
      </c>
      <c r="BH454" s="257">
        <f>IF(N454="sníž. přenesená",J454,0)</f>
        <v>0</v>
      </c>
      <c r="BI454" s="257">
        <f>IF(N454="nulová",J454,0)</f>
        <v>0</v>
      </c>
      <c r="BJ454" s="17" t="s">
        <v>14</v>
      </c>
      <c r="BK454" s="257">
        <f>ROUND(I454*H454,2)</f>
        <v>0</v>
      </c>
      <c r="BL454" s="17" t="s">
        <v>256</v>
      </c>
      <c r="BM454" s="256" t="s">
        <v>3550</v>
      </c>
    </row>
    <row r="455" s="2" customFormat="1">
      <c r="A455" s="38"/>
      <c r="B455" s="39"/>
      <c r="C455" s="40"/>
      <c r="D455" s="258" t="s">
        <v>261</v>
      </c>
      <c r="E455" s="40"/>
      <c r="F455" s="259" t="s">
        <v>3546</v>
      </c>
      <c r="G455" s="40"/>
      <c r="H455" s="40"/>
      <c r="I455" s="156"/>
      <c r="J455" s="40"/>
      <c r="K455" s="40"/>
      <c r="L455" s="44"/>
      <c r="M455" s="260"/>
      <c r="N455" s="261"/>
      <c r="O455" s="91"/>
      <c r="P455" s="91"/>
      <c r="Q455" s="91"/>
      <c r="R455" s="91"/>
      <c r="S455" s="91"/>
      <c r="T455" s="92"/>
      <c r="U455" s="38"/>
      <c r="V455" s="38"/>
      <c r="W455" s="38"/>
      <c r="X455" s="38"/>
      <c r="Y455" s="38"/>
      <c r="Z455" s="38"/>
      <c r="AA455" s="38"/>
      <c r="AB455" s="38"/>
      <c r="AC455" s="38"/>
      <c r="AD455" s="38"/>
      <c r="AE455" s="38"/>
      <c r="AT455" s="17" t="s">
        <v>261</v>
      </c>
      <c r="AU455" s="17" t="s">
        <v>91</v>
      </c>
    </row>
    <row r="456" s="13" customFormat="1">
      <c r="A456" s="13"/>
      <c r="B456" s="262"/>
      <c r="C456" s="263"/>
      <c r="D456" s="258" t="s">
        <v>263</v>
      </c>
      <c r="E456" s="264" t="s">
        <v>1</v>
      </c>
      <c r="F456" s="265" t="s">
        <v>3551</v>
      </c>
      <c r="G456" s="263"/>
      <c r="H456" s="266">
        <v>27</v>
      </c>
      <c r="I456" s="267"/>
      <c r="J456" s="263"/>
      <c r="K456" s="263"/>
      <c r="L456" s="268"/>
      <c r="M456" s="269"/>
      <c r="N456" s="270"/>
      <c r="O456" s="270"/>
      <c r="P456" s="270"/>
      <c r="Q456" s="270"/>
      <c r="R456" s="270"/>
      <c r="S456" s="270"/>
      <c r="T456" s="271"/>
      <c r="U456" s="13"/>
      <c r="V456" s="13"/>
      <c r="W456" s="13"/>
      <c r="X456" s="13"/>
      <c r="Y456" s="13"/>
      <c r="Z456" s="13"/>
      <c r="AA456" s="13"/>
      <c r="AB456" s="13"/>
      <c r="AC456" s="13"/>
      <c r="AD456" s="13"/>
      <c r="AE456" s="13"/>
      <c r="AT456" s="272" t="s">
        <v>263</v>
      </c>
      <c r="AU456" s="272" t="s">
        <v>91</v>
      </c>
      <c r="AV456" s="13" t="s">
        <v>91</v>
      </c>
      <c r="AW456" s="13" t="s">
        <v>36</v>
      </c>
      <c r="AX456" s="13" t="s">
        <v>82</v>
      </c>
      <c r="AY456" s="272" t="s">
        <v>250</v>
      </c>
    </row>
    <row r="457" s="13" customFormat="1">
      <c r="A457" s="13"/>
      <c r="B457" s="262"/>
      <c r="C457" s="263"/>
      <c r="D457" s="258" t="s">
        <v>263</v>
      </c>
      <c r="E457" s="264" t="s">
        <v>1</v>
      </c>
      <c r="F457" s="265" t="s">
        <v>3552</v>
      </c>
      <c r="G457" s="263"/>
      <c r="H457" s="266">
        <v>4.5</v>
      </c>
      <c r="I457" s="267"/>
      <c r="J457" s="263"/>
      <c r="K457" s="263"/>
      <c r="L457" s="268"/>
      <c r="M457" s="269"/>
      <c r="N457" s="270"/>
      <c r="O457" s="270"/>
      <c r="P457" s="270"/>
      <c r="Q457" s="270"/>
      <c r="R457" s="270"/>
      <c r="S457" s="270"/>
      <c r="T457" s="271"/>
      <c r="U457" s="13"/>
      <c r="V457" s="13"/>
      <c r="W457" s="13"/>
      <c r="X457" s="13"/>
      <c r="Y457" s="13"/>
      <c r="Z457" s="13"/>
      <c r="AA457" s="13"/>
      <c r="AB457" s="13"/>
      <c r="AC457" s="13"/>
      <c r="AD457" s="13"/>
      <c r="AE457" s="13"/>
      <c r="AT457" s="272" t="s">
        <v>263</v>
      </c>
      <c r="AU457" s="272" t="s">
        <v>91</v>
      </c>
      <c r="AV457" s="13" t="s">
        <v>91</v>
      </c>
      <c r="AW457" s="13" t="s">
        <v>36</v>
      </c>
      <c r="AX457" s="13" t="s">
        <v>82</v>
      </c>
      <c r="AY457" s="272" t="s">
        <v>250</v>
      </c>
    </row>
    <row r="458" s="13" customFormat="1">
      <c r="A458" s="13"/>
      <c r="B458" s="262"/>
      <c r="C458" s="263"/>
      <c r="D458" s="258" t="s">
        <v>263</v>
      </c>
      <c r="E458" s="264" t="s">
        <v>1</v>
      </c>
      <c r="F458" s="265" t="s">
        <v>3553</v>
      </c>
      <c r="G458" s="263"/>
      <c r="H458" s="266">
        <v>0</v>
      </c>
      <c r="I458" s="267"/>
      <c r="J458" s="263"/>
      <c r="K458" s="263"/>
      <c r="L458" s="268"/>
      <c r="M458" s="269"/>
      <c r="N458" s="270"/>
      <c r="O458" s="270"/>
      <c r="P458" s="270"/>
      <c r="Q458" s="270"/>
      <c r="R458" s="270"/>
      <c r="S458" s="270"/>
      <c r="T458" s="271"/>
      <c r="U458" s="13"/>
      <c r="V458" s="13"/>
      <c r="W458" s="13"/>
      <c r="X458" s="13"/>
      <c r="Y458" s="13"/>
      <c r="Z458" s="13"/>
      <c r="AA458" s="13"/>
      <c r="AB458" s="13"/>
      <c r="AC458" s="13"/>
      <c r="AD458" s="13"/>
      <c r="AE458" s="13"/>
      <c r="AT458" s="272" t="s">
        <v>263</v>
      </c>
      <c r="AU458" s="272" t="s">
        <v>91</v>
      </c>
      <c r="AV458" s="13" t="s">
        <v>91</v>
      </c>
      <c r="AW458" s="13" t="s">
        <v>36</v>
      </c>
      <c r="AX458" s="13" t="s">
        <v>82</v>
      </c>
      <c r="AY458" s="272" t="s">
        <v>250</v>
      </c>
    </row>
    <row r="459" s="13" customFormat="1">
      <c r="A459" s="13"/>
      <c r="B459" s="262"/>
      <c r="C459" s="263"/>
      <c r="D459" s="258" t="s">
        <v>263</v>
      </c>
      <c r="E459" s="264" t="s">
        <v>1</v>
      </c>
      <c r="F459" s="265" t="s">
        <v>3554</v>
      </c>
      <c r="G459" s="263"/>
      <c r="H459" s="266">
        <v>1.8</v>
      </c>
      <c r="I459" s="267"/>
      <c r="J459" s="263"/>
      <c r="K459" s="263"/>
      <c r="L459" s="268"/>
      <c r="M459" s="269"/>
      <c r="N459" s="270"/>
      <c r="O459" s="270"/>
      <c r="P459" s="270"/>
      <c r="Q459" s="270"/>
      <c r="R459" s="270"/>
      <c r="S459" s="270"/>
      <c r="T459" s="271"/>
      <c r="U459" s="13"/>
      <c r="V459" s="13"/>
      <c r="W459" s="13"/>
      <c r="X459" s="13"/>
      <c r="Y459" s="13"/>
      <c r="Z459" s="13"/>
      <c r="AA459" s="13"/>
      <c r="AB459" s="13"/>
      <c r="AC459" s="13"/>
      <c r="AD459" s="13"/>
      <c r="AE459" s="13"/>
      <c r="AT459" s="272" t="s">
        <v>263</v>
      </c>
      <c r="AU459" s="272" t="s">
        <v>91</v>
      </c>
      <c r="AV459" s="13" t="s">
        <v>91</v>
      </c>
      <c r="AW459" s="13" t="s">
        <v>36</v>
      </c>
      <c r="AX459" s="13" t="s">
        <v>82</v>
      </c>
      <c r="AY459" s="272" t="s">
        <v>250</v>
      </c>
    </row>
    <row r="460" s="13" customFormat="1">
      <c r="A460" s="13"/>
      <c r="B460" s="262"/>
      <c r="C460" s="263"/>
      <c r="D460" s="258" t="s">
        <v>263</v>
      </c>
      <c r="E460" s="264" t="s">
        <v>1</v>
      </c>
      <c r="F460" s="265" t="s">
        <v>3555</v>
      </c>
      <c r="G460" s="263"/>
      <c r="H460" s="266">
        <v>2.3999999999999999</v>
      </c>
      <c r="I460" s="267"/>
      <c r="J460" s="263"/>
      <c r="K460" s="263"/>
      <c r="L460" s="268"/>
      <c r="M460" s="269"/>
      <c r="N460" s="270"/>
      <c r="O460" s="270"/>
      <c r="P460" s="270"/>
      <c r="Q460" s="270"/>
      <c r="R460" s="270"/>
      <c r="S460" s="270"/>
      <c r="T460" s="271"/>
      <c r="U460" s="13"/>
      <c r="V460" s="13"/>
      <c r="W460" s="13"/>
      <c r="X460" s="13"/>
      <c r="Y460" s="13"/>
      <c r="Z460" s="13"/>
      <c r="AA460" s="13"/>
      <c r="AB460" s="13"/>
      <c r="AC460" s="13"/>
      <c r="AD460" s="13"/>
      <c r="AE460" s="13"/>
      <c r="AT460" s="272" t="s">
        <v>263</v>
      </c>
      <c r="AU460" s="272" t="s">
        <v>91</v>
      </c>
      <c r="AV460" s="13" t="s">
        <v>91</v>
      </c>
      <c r="AW460" s="13" t="s">
        <v>36</v>
      </c>
      <c r="AX460" s="13" t="s">
        <v>82</v>
      </c>
      <c r="AY460" s="272" t="s">
        <v>250</v>
      </c>
    </row>
    <row r="461" s="14" customFormat="1">
      <c r="A461" s="14"/>
      <c r="B461" s="273"/>
      <c r="C461" s="274"/>
      <c r="D461" s="258" t="s">
        <v>263</v>
      </c>
      <c r="E461" s="275" t="s">
        <v>1</v>
      </c>
      <c r="F461" s="276" t="s">
        <v>265</v>
      </c>
      <c r="G461" s="274"/>
      <c r="H461" s="277">
        <v>35.700000000000003</v>
      </c>
      <c r="I461" s="278"/>
      <c r="J461" s="274"/>
      <c r="K461" s="274"/>
      <c r="L461" s="279"/>
      <c r="M461" s="280"/>
      <c r="N461" s="281"/>
      <c r="O461" s="281"/>
      <c r="P461" s="281"/>
      <c r="Q461" s="281"/>
      <c r="R461" s="281"/>
      <c r="S461" s="281"/>
      <c r="T461" s="282"/>
      <c r="U461" s="14"/>
      <c r="V461" s="14"/>
      <c r="W461" s="14"/>
      <c r="X461" s="14"/>
      <c r="Y461" s="14"/>
      <c r="Z461" s="14"/>
      <c r="AA461" s="14"/>
      <c r="AB461" s="14"/>
      <c r="AC461" s="14"/>
      <c r="AD461" s="14"/>
      <c r="AE461" s="14"/>
      <c r="AT461" s="283" t="s">
        <v>263</v>
      </c>
      <c r="AU461" s="283" t="s">
        <v>91</v>
      </c>
      <c r="AV461" s="14" t="s">
        <v>256</v>
      </c>
      <c r="AW461" s="14" t="s">
        <v>36</v>
      </c>
      <c r="AX461" s="14" t="s">
        <v>14</v>
      </c>
      <c r="AY461" s="283" t="s">
        <v>250</v>
      </c>
    </row>
    <row r="462" s="2" customFormat="1" ht="21.75" customHeight="1">
      <c r="A462" s="38"/>
      <c r="B462" s="39"/>
      <c r="C462" s="294" t="s">
        <v>469</v>
      </c>
      <c r="D462" s="294" t="s">
        <v>643</v>
      </c>
      <c r="E462" s="295" t="s">
        <v>3556</v>
      </c>
      <c r="F462" s="296" t="s">
        <v>3557</v>
      </c>
      <c r="G462" s="297" t="s">
        <v>179</v>
      </c>
      <c r="H462" s="298">
        <v>36.235999999999997</v>
      </c>
      <c r="I462" s="299"/>
      <c r="J462" s="300">
        <f>ROUND(I462*H462,2)</f>
        <v>0</v>
      </c>
      <c r="K462" s="296" t="s">
        <v>255</v>
      </c>
      <c r="L462" s="301"/>
      <c r="M462" s="302" t="s">
        <v>1</v>
      </c>
      <c r="N462" s="303" t="s">
        <v>47</v>
      </c>
      <c r="O462" s="91"/>
      <c r="P462" s="254">
        <f>O462*H462</f>
        <v>0</v>
      </c>
      <c r="Q462" s="254">
        <v>0.024</v>
      </c>
      <c r="R462" s="254">
        <f>Q462*H462</f>
        <v>0.86966399999999999</v>
      </c>
      <c r="S462" s="254">
        <v>0</v>
      </c>
      <c r="T462" s="255">
        <f>S462*H462</f>
        <v>0</v>
      </c>
      <c r="U462" s="38"/>
      <c r="V462" s="38"/>
      <c r="W462" s="38"/>
      <c r="X462" s="38"/>
      <c r="Y462" s="38"/>
      <c r="Z462" s="38"/>
      <c r="AA462" s="38"/>
      <c r="AB462" s="38"/>
      <c r="AC462" s="38"/>
      <c r="AD462" s="38"/>
      <c r="AE462" s="38"/>
      <c r="AR462" s="256" t="s">
        <v>285</v>
      </c>
      <c r="AT462" s="256" t="s">
        <v>643</v>
      </c>
      <c r="AU462" s="256" t="s">
        <v>91</v>
      </c>
      <c r="AY462" s="17" t="s">
        <v>250</v>
      </c>
      <c r="BE462" s="257">
        <f>IF(N462="základní",J462,0)</f>
        <v>0</v>
      </c>
      <c r="BF462" s="257">
        <f>IF(N462="snížená",J462,0)</f>
        <v>0</v>
      </c>
      <c r="BG462" s="257">
        <f>IF(N462="zákl. přenesená",J462,0)</f>
        <v>0</v>
      </c>
      <c r="BH462" s="257">
        <f>IF(N462="sníž. přenesená",J462,0)</f>
        <v>0</v>
      </c>
      <c r="BI462" s="257">
        <f>IF(N462="nulová",J462,0)</f>
        <v>0</v>
      </c>
      <c r="BJ462" s="17" t="s">
        <v>14</v>
      </c>
      <c r="BK462" s="257">
        <f>ROUND(I462*H462,2)</f>
        <v>0</v>
      </c>
      <c r="BL462" s="17" t="s">
        <v>256</v>
      </c>
      <c r="BM462" s="256" t="s">
        <v>3558</v>
      </c>
    </row>
    <row r="463" s="13" customFormat="1">
      <c r="A463" s="13"/>
      <c r="B463" s="262"/>
      <c r="C463" s="263"/>
      <c r="D463" s="258" t="s">
        <v>263</v>
      </c>
      <c r="E463" s="263"/>
      <c r="F463" s="265" t="s">
        <v>3559</v>
      </c>
      <c r="G463" s="263"/>
      <c r="H463" s="266">
        <v>36.235999999999997</v>
      </c>
      <c r="I463" s="267"/>
      <c r="J463" s="263"/>
      <c r="K463" s="263"/>
      <c r="L463" s="268"/>
      <c r="M463" s="269"/>
      <c r="N463" s="270"/>
      <c r="O463" s="270"/>
      <c r="P463" s="270"/>
      <c r="Q463" s="270"/>
      <c r="R463" s="270"/>
      <c r="S463" s="270"/>
      <c r="T463" s="271"/>
      <c r="U463" s="13"/>
      <c r="V463" s="13"/>
      <c r="W463" s="13"/>
      <c r="X463" s="13"/>
      <c r="Y463" s="13"/>
      <c r="Z463" s="13"/>
      <c r="AA463" s="13"/>
      <c r="AB463" s="13"/>
      <c r="AC463" s="13"/>
      <c r="AD463" s="13"/>
      <c r="AE463" s="13"/>
      <c r="AT463" s="272" t="s">
        <v>263</v>
      </c>
      <c r="AU463" s="272" t="s">
        <v>91</v>
      </c>
      <c r="AV463" s="13" t="s">
        <v>91</v>
      </c>
      <c r="AW463" s="13" t="s">
        <v>4</v>
      </c>
      <c r="AX463" s="13" t="s">
        <v>14</v>
      </c>
      <c r="AY463" s="272" t="s">
        <v>250</v>
      </c>
    </row>
    <row r="464" s="2" customFormat="1" ht="33" customHeight="1">
      <c r="A464" s="38"/>
      <c r="B464" s="39"/>
      <c r="C464" s="245" t="s">
        <v>473</v>
      </c>
      <c r="D464" s="245" t="s">
        <v>252</v>
      </c>
      <c r="E464" s="246" t="s">
        <v>3560</v>
      </c>
      <c r="F464" s="247" t="s">
        <v>3561</v>
      </c>
      <c r="G464" s="248" t="s">
        <v>179</v>
      </c>
      <c r="H464" s="249">
        <v>76.5</v>
      </c>
      <c r="I464" s="250"/>
      <c r="J464" s="251">
        <f>ROUND(I464*H464,2)</f>
        <v>0</v>
      </c>
      <c r="K464" s="247" t="s">
        <v>255</v>
      </c>
      <c r="L464" s="44"/>
      <c r="M464" s="252" t="s">
        <v>1</v>
      </c>
      <c r="N464" s="253" t="s">
        <v>47</v>
      </c>
      <c r="O464" s="91"/>
      <c r="P464" s="254">
        <f>O464*H464</f>
        <v>0</v>
      </c>
      <c r="Q464" s="254">
        <v>4.0000000000000003E-05</v>
      </c>
      <c r="R464" s="254">
        <f>Q464*H464</f>
        <v>0.0030600000000000002</v>
      </c>
      <c r="S464" s="254">
        <v>0</v>
      </c>
      <c r="T464" s="255">
        <f>S464*H464</f>
        <v>0</v>
      </c>
      <c r="U464" s="38"/>
      <c r="V464" s="38"/>
      <c r="W464" s="38"/>
      <c r="X464" s="38"/>
      <c r="Y464" s="38"/>
      <c r="Z464" s="38"/>
      <c r="AA464" s="38"/>
      <c r="AB464" s="38"/>
      <c r="AC464" s="38"/>
      <c r="AD464" s="38"/>
      <c r="AE464" s="38"/>
      <c r="AR464" s="256" t="s">
        <v>256</v>
      </c>
      <c r="AT464" s="256" t="s">
        <v>252</v>
      </c>
      <c r="AU464" s="256" t="s">
        <v>91</v>
      </c>
      <c r="AY464" s="17" t="s">
        <v>250</v>
      </c>
      <c r="BE464" s="257">
        <f>IF(N464="základní",J464,0)</f>
        <v>0</v>
      </c>
      <c r="BF464" s="257">
        <f>IF(N464="snížená",J464,0)</f>
        <v>0</v>
      </c>
      <c r="BG464" s="257">
        <f>IF(N464="zákl. přenesená",J464,0)</f>
        <v>0</v>
      </c>
      <c r="BH464" s="257">
        <f>IF(N464="sníž. přenesená",J464,0)</f>
        <v>0</v>
      </c>
      <c r="BI464" s="257">
        <f>IF(N464="nulová",J464,0)</f>
        <v>0</v>
      </c>
      <c r="BJ464" s="17" t="s">
        <v>14</v>
      </c>
      <c r="BK464" s="257">
        <f>ROUND(I464*H464,2)</f>
        <v>0</v>
      </c>
      <c r="BL464" s="17" t="s">
        <v>256</v>
      </c>
      <c r="BM464" s="256" t="s">
        <v>3562</v>
      </c>
    </row>
    <row r="465" s="2" customFormat="1">
      <c r="A465" s="38"/>
      <c r="B465" s="39"/>
      <c r="C465" s="40"/>
      <c r="D465" s="258" t="s">
        <v>261</v>
      </c>
      <c r="E465" s="40"/>
      <c r="F465" s="259" t="s">
        <v>3546</v>
      </c>
      <c r="G465" s="40"/>
      <c r="H465" s="40"/>
      <c r="I465" s="156"/>
      <c r="J465" s="40"/>
      <c r="K465" s="40"/>
      <c r="L465" s="44"/>
      <c r="M465" s="260"/>
      <c r="N465" s="261"/>
      <c r="O465" s="91"/>
      <c r="P465" s="91"/>
      <c r="Q465" s="91"/>
      <c r="R465" s="91"/>
      <c r="S465" s="91"/>
      <c r="T465" s="92"/>
      <c r="U465" s="38"/>
      <c r="V465" s="38"/>
      <c r="W465" s="38"/>
      <c r="X465" s="38"/>
      <c r="Y465" s="38"/>
      <c r="Z465" s="38"/>
      <c r="AA465" s="38"/>
      <c r="AB465" s="38"/>
      <c r="AC465" s="38"/>
      <c r="AD465" s="38"/>
      <c r="AE465" s="38"/>
      <c r="AT465" s="17" t="s">
        <v>261</v>
      </c>
      <c r="AU465" s="17" t="s">
        <v>91</v>
      </c>
    </row>
    <row r="466" s="13" customFormat="1">
      <c r="A466" s="13"/>
      <c r="B466" s="262"/>
      <c r="C466" s="263"/>
      <c r="D466" s="258" t="s">
        <v>263</v>
      </c>
      <c r="E466" s="264" t="s">
        <v>1</v>
      </c>
      <c r="F466" s="265" t="s">
        <v>3563</v>
      </c>
      <c r="G466" s="263"/>
      <c r="H466" s="266">
        <v>46.5</v>
      </c>
      <c r="I466" s="267"/>
      <c r="J466" s="263"/>
      <c r="K466" s="263"/>
      <c r="L466" s="268"/>
      <c r="M466" s="269"/>
      <c r="N466" s="270"/>
      <c r="O466" s="270"/>
      <c r="P466" s="270"/>
      <c r="Q466" s="270"/>
      <c r="R466" s="270"/>
      <c r="S466" s="270"/>
      <c r="T466" s="271"/>
      <c r="U466" s="13"/>
      <c r="V466" s="13"/>
      <c r="W466" s="13"/>
      <c r="X466" s="13"/>
      <c r="Y466" s="13"/>
      <c r="Z466" s="13"/>
      <c r="AA466" s="13"/>
      <c r="AB466" s="13"/>
      <c r="AC466" s="13"/>
      <c r="AD466" s="13"/>
      <c r="AE466" s="13"/>
      <c r="AT466" s="272" t="s">
        <v>263</v>
      </c>
      <c r="AU466" s="272" t="s">
        <v>91</v>
      </c>
      <c r="AV466" s="13" t="s">
        <v>91</v>
      </c>
      <c r="AW466" s="13" t="s">
        <v>36</v>
      </c>
      <c r="AX466" s="13" t="s">
        <v>82</v>
      </c>
      <c r="AY466" s="272" t="s">
        <v>250</v>
      </c>
    </row>
    <row r="467" s="13" customFormat="1">
      <c r="A467" s="13"/>
      <c r="B467" s="262"/>
      <c r="C467" s="263"/>
      <c r="D467" s="258" t="s">
        <v>263</v>
      </c>
      <c r="E467" s="264" t="s">
        <v>1</v>
      </c>
      <c r="F467" s="265" t="s">
        <v>3564</v>
      </c>
      <c r="G467" s="263"/>
      <c r="H467" s="266">
        <v>12</v>
      </c>
      <c r="I467" s="267"/>
      <c r="J467" s="263"/>
      <c r="K467" s="263"/>
      <c r="L467" s="268"/>
      <c r="M467" s="269"/>
      <c r="N467" s="270"/>
      <c r="O467" s="270"/>
      <c r="P467" s="270"/>
      <c r="Q467" s="270"/>
      <c r="R467" s="270"/>
      <c r="S467" s="270"/>
      <c r="T467" s="271"/>
      <c r="U467" s="13"/>
      <c r="V467" s="13"/>
      <c r="W467" s="13"/>
      <c r="X467" s="13"/>
      <c r="Y467" s="13"/>
      <c r="Z467" s="13"/>
      <c r="AA467" s="13"/>
      <c r="AB467" s="13"/>
      <c r="AC467" s="13"/>
      <c r="AD467" s="13"/>
      <c r="AE467" s="13"/>
      <c r="AT467" s="272" t="s">
        <v>263</v>
      </c>
      <c r="AU467" s="272" t="s">
        <v>91</v>
      </c>
      <c r="AV467" s="13" t="s">
        <v>91</v>
      </c>
      <c r="AW467" s="13" t="s">
        <v>36</v>
      </c>
      <c r="AX467" s="13" t="s">
        <v>82</v>
      </c>
      <c r="AY467" s="272" t="s">
        <v>250</v>
      </c>
    </row>
    <row r="468" s="13" customFormat="1">
      <c r="A468" s="13"/>
      <c r="B468" s="262"/>
      <c r="C468" s="263"/>
      <c r="D468" s="258" t="s">
        <v>263</v>
      </c>
      <c r="E468" s="264" t="s">
        <v>1</v>
      </c>
      <c r="F468" s="265" t="s">
        <v>3565</v>
      </c>
      <c r="G468" s="263"/>
      <c r="H468" s="266">
        <v>18</v>
      </c>
      <c r="I468" s="267"/>
      <c r="J468" s="263"/>
      <c r="K468" s="263"/>
      <c r="L468" s="268"/>
      <c r="M468" s="269"/>
      <c r="N468" s="270"/>
      <c r="O468" s="270"/>
      <c r="P468" s="270"/>
      <c r="Q468" s="270"/>
      <c r="R468" s="270"/>
      <c r="S468" s="270"/>
      <c r="T468" s="271"/>
      <c r="U468" s="13"/>
      <c r="V468" s="13"/>
      <c r="W468" s="13"/>
      <c r="X468" s="13"/>
      <c r="Y468" s="13"/>
      <c r="Z468" s="13"/>
      <c r="AA468" s="13"/>
      <c r="AB468" s="13"/>
      <c r="AC468" s="13"/>
      <c r="AD468" s="13"/>
      <c r="AE468" s="13"/>
      <c r="AT468" s="272" t="s">
        <v>263</v>
      </c>
      <c r="AU468" s="272" t="s">
        <v>91</v>
      </c>
      <c r="AV468" s="13" t="s">
        <v>91</v>
      </c>
      <c r="AW468" s="13" t="s">
        <v>36</v>
      </c>
      <c r="AX468" s="13" t="s">
        <v>82</v>
      </c>
      <c r="AY468" s="272" t="s">
        <v>250</v>
      </c>
    </row>
    <row r="469" s="14" customFormat="1">
      <c r="A469" s="14"/>
      <c r="B469" s="273"/>
      <c r="C469" s="274"/>
      <c r="D469" s="258" t="s">
        <v>263</v>
      </c>
      <c r="E469" s="275" t="s">
        <v>1</v>
      </c>
      <c r="F469" s="276" t="s">
        <v>265</v>
      </c>
      <c r="G469" s="274"/>
      <c r="H469" s="277">
        <v>76.5</v>
      </c>
      <c r="I469" s="278"/>
      <c r="J469" s="274"/>
      <c r="K469" s="274"/>
      <c r="L469" s="279"/>
      <c r="M469" s="280"/>
      <c r="N469" s="281"/>
      <c r="O469" s="281"/>
      <c r="P469" s="281"/>
      <c r="Q469" s="281"/>
      <c r="R469" s="281"/>
      <c r="S469" s="281"/>
      <c r="T469" s="282"/>
      <c r="U469" s="14"/>
      <c r="V469" s="14"/>
      <c r="W469" s="14"/>
      <c r="X469" s="14"/>
      <c r="Y469" s="14"/>
      <c r="Z469" s="14"/>
      <c r="AA469" s="14"/>
      <c r="AB469" s="14"/>
      <c r="AC469" s="14"/>
      <c r="AD469" s="14"/>
      <c r="AE469" s="14"/>
      <c r="AT469" s="283" t="s">
        <v>263</v>
      </c>
      <c r="AU469" s="283" t="s">
        <v>91</v>
      </c>
      <c r="AV469" s="14" t="s">
        <v>256</v>
      </c>
      <c r="AW469" s="14" t="s">
        <v>36</v>
      </c>
      <c r="AX469" s="14" t="s">
        <v>14</v>
      </c>
      <c r="AY469" s="283" t="s">
        <v>250</v>
      </c>
    </row>
    <row r="470" s="2" customFormat="1" ht="21.75" customHeight="1">
      <c r="A470" s="38"/>
      <c r="B470" s="39"/>
      <c r="C470" s="294" t="s">
        <v>477</v>
      </c>
      <c r="D470" s="294" t="s">
        <v>643</v>
      </c>
      <c r="E470" s="295" t="s">
        <v>3566</v>
      </c>
      <c r="F470" s="296" t="s">
        <v>3567</v>
      </c>
      <c r="G470" s="297" t="s">
        <v>179</v>
      </c>
      <c r="H470" s="298">
        <v>77.647999999999996</v>
      </c>
      <c r="I470" s="299"/>
      <c r="J470" s="300">
        <f>ROUND(I470*H470,2)</f>
        <v>0</v>
      </c>
      <c r="K470" s="296" t="s">
        <v>255</v>
      </c>
      <c r="L470" s="301"/>
      <c r="M470" s="302" t="s">
        <v>1</v>
      </c>
      <c r="N470" s="303" t="s">
        <v>47</v>
      </c>
      <c r="O470" s="91"/>
      <c r="P470" s="254">
        <f>O470*H470</f>
        <v>0</v>
      </c>
      <c r="Q470" s="254">
        <v>0.036999999999999998</v>
      </c>
      <c r="R470" s="254">
        <f>Q470*H470</f>
        <v>2.8729759999999995</v>
      </c>
      <c r="S470" s="254">
        <v>0</v>
      </c>
      <c r="T470" s="255">
        <f>S470*H470</f>
        <v>0</v>
      </c>
      <c r="U470" s="38"/>
      <c r="V470" s="38"/>
      <c r="W470" s="38"/>
      <c r="X470" s="38"/>
      <c r="Y470" s="38"/>
      <c r="Z470" s="38"/>
      <c r="AA470" s="38"/>
      <c r="AB470" s="38"/>
      <c r="AC470" s="38"/>
      <c r="AD470" s="38"/>
      <c r="AE470" s="38"/>
      <c r="AR470" s="256" t="s">
        <v>285</v>
      </c>
      <c r="AT470" s="256" t="s">
        <v>643</v>
      </c>
      <c r="AU470" s="256" t="s">
        <v>91</v>
      </c>
      <c r="AY470" s="17" t="s">
        <v>250</v>
      </c>
      <c r="BE470" s="257">
        <f>IF(N470="základní",J470,0)</f>
        <v>0</v>
      </c>
      <c r="BF470" s="257">
        <f>IF(N470="snížená",J470,0)</f>
        <v>0</v>
      </c>
      <c r="BG470" s="257">
        <f>IF(N470="zákl. přenesená",J470,0)</f>
        <v>0</v>
      </c>
      <c r="BH470" s="257">
        <f>IF(N470="sníž. přenesená",J470,0)</f>
        <v>0</v>
      </c>
      <c r="BI470" s="257">
        <f>IF(N470="nulová",J470,0)</f>
        <v>0</v>
      </c>
      <c r="BJ470" s="17" t="s">
        <v>14</v>
      </c>
      <c r="BK470" s="257">
        <f>ROUND(I470*H470,2)</f>
        <v>0</v>
      </c>
      <c r="BL470" s="17" t="s">
        <v>256</v>
      </c>
      <c r="BM470" s="256" t="s">
        <v>3568</v>
      </c>
    </row>
    <row r="471" s="13" customFormat="1">
      <c r="A471" s="13"/>
      <c r="B471" s="262"/>
      <c r="C471" s="263"/>
      <c r="D471" s="258" t="s">
        <v>263</v>
      </c>
      <c r="E471" s="263"/>
      <c r="F471" s="265" t="s">
        <v>3569</v>
      </c>
      <c r="G471" s="263"/>
      <c r="H471" s="266">
        <v>77.647999999999996</v>
      </c>
      <c r="I471" s="267"/>
      <c r="J471" s="263"/>
      <c r="K471" s="263"/>
      <c r="L471" s="268"/>
      <c r="M471" s="269"/>
      <c r="N471" s="270"/>
      <c r="O471" s="270"/>
      <c r="P471" s="270"/>
      <c r="Q471" s="270"/>
      <c r="R471" s="270"/>
      <c r="S471" s="270"/>
      <c r="T471" s="271"/>
      <c r="U471" s="13"/>
      <c r="V471" s="13"/>
      <c r="W471" s="13"/>
      <c r="X471" s="13"/>
      <c r="Y471" s="13"/>
      <c r="Z471" s="13"/>
      <c r="AA471" s="13"/>
      <c r="AB471" s="13"/>
      <c r="AC471" s="13"/>
      <c r="AD471" s="13"/>
      <c r="AE471" s="13"/>
      <c r="AT471" s="272" t="s">
        <v>263</v>
      </c>
      <c r="AU471" s="272" t="s">
        <v>91</v>
      </c>
      <c r="AV471" s="13" t="s">
        <v>91</v>
      </c>
      <c r="AW471" s="13" t="s">
        <v>4</v>
      </c>
      <c r="AX471" s="13" t="s">
        <v>14</v>
      </c>
      <c r="AY471" s="272" t="s">
        <v>250</v>
      </c>
    </row>
    <row r="472" s="2" customFormat="1" ht="33" customHeight="1">
      <c r="A472" s="38"/>
      <c r="B472" s="39"/>
      <c r="C472" s="245" t="s">
        <v>481</v>
      </c>
      <c r="D472" s="245" t="s">
        <v>252</v>
      </c>
      <c r="E472" s="246" t="s">
        <v>3570</v>
      </c>
      <c r="F472" s="247" t="s">
        <v>3571</v>
      </c>
      <c r="G472" s="248" t="s">
        <v>189</v>
      </c>
      <c r="H472" s="249">
        <v>63</v>
      </c>
      <c r="I472" s="250"/>
      <c r="J472" s="251">
        <f>ROUND(I472*H472,2)</f>
        <v>0</v>
      </c>
      <c r="K472" s="247" t="s">
        <v>255</v>
      </c>
      <c r="L472" s="44"/>
      <c r="M472" s="252" t="s">
        <v>1</v>
      </c>
      <c r="N472" s="253" t="s">
        <v>47</v>
      </c>
      <c r="O472" s="91"/>
      <c r="P472" s="254">
        <f>O472*H472</f>
        <v>0</v>
      </c>
      <c r="Q472" s="254">
        <v>6.9999999999999994E-05</v>
      </c>
      <c r="R472" s="254">
        <f>Q472*H472</f>
        <v>0.0044099999999999999</v>
      </c>
      <c r="S472" s="254">
        <v>0</v>
      </c>
      <c r="T472" s="255">
        <f>S472*H472</f>
        <v>0</v>
      </c>
      <c r="U472" s="38"/>
      <c r="V472" s="38"/>
      <c r="W472" s="38"/>
      <c r="X472" s="38"/>
      <c r="Y472" s="38"/>
      <c r="Z472" s="38"/>
      <c r="AA472" s="38"/>
      <c r="AB472" s="38"/>
      <c r="AC472" s="38"/>
      <c r="AD472" s="38"/>
      <c r="AE472" s="38"/>
      <c r="AR472" s="256" t="s">
        <v>256</v>
      </c>
      <c r="AT472" s="256" t="s">
        <v>252</v>
      </c>
      <c r="AU472" s="256" t="s">
        <v>91</v>
      </c>
      <c r="AY472" s="17" t="s">
        <v>250</v>
      </c>
      <c r="BE472" s="257">
        <f>IF(N472="základní",J472,0)</f>
        <v>0</v>
      </c>
      <c r="BF472" s="257">
        <f>IF(N472="snížená",J472,0)</f>
        <v>0</v>
      </c>
      <c r="BG472" s="257">
        <f>IF(N472="zákl. přenesená",J472,0)</f>
        <v>0</v>
      </c>
      <c r="BH472" s="257">
        <f>IF(N472="sníž. přenesená",J472,0)</f>
        <v>0</v>
      </c>
      <c r="BI472" s="257">
        <f>IF(N472="nulová",J472,0)</f>
        <v>0</v>
      </c>
      <c r="BJ472" s="17" t="s">
        <v>14</v>
      </c>
      <c r="BK472" s="257">
        <f>ROUND(I472*H472,2)</f>
        <v>0</v>
      </c>
      <c r="BL472" s="17" t="s">
        <v>256</v>
      </c>
      <c r="BM472" s="256" t="s">
        <v>3572</v>
      </c>
    </row>
    <row r="473" s="2" customFormat="1">
      <c r="A473" s="38"/>
      <c r="B473" s="39"/>
      <c r="C473" s="40"/>
      <c r="D473" s="258" t="s">
        <v>261</v>
      </c>
      <c r="E473" s="40"/>
      <c r="F473" s="259" t="s">
        <v>3573</v>
      </c>
      <c r="G473" s="40"/>
      <c r="H473" s="40"/>
      <c r="I473" s="156"/>
      <c r="J473" s="40"/>
      <c r="K473" s="40"/>
      <c r="L473" s="44"/>
      <c r="M473" s="260"/>
      <c r="N473" s="261"/>
      <c r="O473" s="91"/>
      <c r="P473" s="91"/>
      <c r="Q473" s="91"/>
      <c r="R473" s="91"/>
      <c r="S473" s="91"/>
      <c r="T473" s="92"/>
      <c r="U473" s="38"/>
      <c r="V473" s="38"/>
      <c r="W473" s="38"/>
      <c r="X473" s="38"/>
      <c r="Y473" s="38"/>
      <c r="Z473" s="38"/>
      <c r="AA473" s="38"/>
      <c r="AB473" s="38"/>
      <c r="AC473" s="38"/>
      <c r="AD473" s="38"/>
      <c r="AE473" s="38"/>
      <c r="AT473" s="17" t="s">
        <v>261</v>
      </c>
      <c r="AU473" s="17" t="s">
        <v>91</v>
      </c>
    </row>
    <row r="474" s="13" customFormat="1">
      <c r="A474" s="13"/>
      <c r="B474" s="262"/>
      <c r="C474" s="263"/>
      <c r="D474" s="258" t="s">
        <v>263</v>
      </c>
      <c r="E474" s="264" t="s">
        <v>1</v>
      </c>
      <c r="F474" s="265" t="s">
        <v>3574</v>
      </c>
      <c r="G474" s="263"/>
      <c r="H474" s="266">
        <v>54</v>
      </c>
      <c r="I474" s="267"/>
      <c r="J474" s="263"/>
      <c r="K474" s="263"/>
      <c r="L474" s="268"/>
      <c r="M474" s="269"/>
      <c r="N474" s="270"/>
      <c r="O474" s="270"/>
      <c r="P474" s="270"/>
      <c r="Q474" s="270"/>
      <c r="R474" s="270"/>
      <c r="S474" s="270"/>
      <c r="T474" s="271"/>
      <c r="U474" s="13"/>
      <c r="V474" s="13"/>
      <c r="W474" s="13"/>
      <c r="X474" s="13"/>
      <c r="Y474" s="13"/>
      <c r="Z474" s="13"/>
      <c r="AA474" s="13"/>
      <c r="AB474" s="13"/>
      <c r="AC474" s="13"/>
      <c r="AD474" s="13"/>
      <c r="AE474" s="13"/>
      <c r="AT474" s="272" t="s">
        <v>263</v>
      </c>
      <c r="AU474" s="272" t="s">
        <v>91</v>
      </c>
      <c r="AV474" s="13" t="s">
        <v>91</v>
      </c>
      <c r="AW474" s="13" t="s">
        <v>36</v>
      </c>
      <c r="AX474" s="13" t="s">
        <v>82</v>
      </c>
      <c r="AY474" s="272" t="s">
        <v>250</v>
      </c>
    </row>
    <row r="475" s="13" customFormat="1">
      <c r="A475" s="13"/>
      <c r="B475" s="262"/>
      <c r="C475" s="263"/>
      <c r="D475" s="258" t="s">
        <v>263</v>
      </c>
      <c r="E475" s="264" t="s">
        <v>1</v>
      </c>
      <c r="F475" s="265" t="s">
        <v>3575</v>
      </c>
      <c r="G475" s="263"/>
      <c r="H475" s="266">
        <v>9</v>
      </c>
      <c r="I475" s="267"/>
      <c r="J475" s="263"/>
      <c r="K475" s="263"/>
      <c r="L475" s="268"/>
      <c r="M475" s="269"/>
      <c r="N475" s="270"/>
      <c r="O475" s="270"/>
      <c r="P475" s="270"/>
      <c r="Q475" s="270"/>
      <c r="R475" s="270"/>
      <c r="S475" s="270"/>
      <c r="T475" s="271"/>
      <c r="U475" s="13"/>
      <c r="V475" s="13"/>
      <c r="W475" s="13"/>
      <c r="X475" s="13"/>
      <c r="Y475" s="13"/>
      <c r="Z475" s="13"/>
      <c r="AA475" s="13"/>
      <c r="AB475" s="13"/>
      <c r="AC475" s="13"/>
      <c r="AD475" s="13"/>
      <c r="AE475" s="13"/>
      <c r="AT475" s="272" t="s">
        <v>263</v>
      </c>
      <c r="AU475" s="272" t="s">
        <v>91</v>
      </c>
      <c r="AV475" s="13" t="s">
        <v>91</v>
      </c>
      <c r="AW475" s="13" t="s">
        <v>36</v>
      </c>
      <c r="AX475" s="13" t="s">
        <v>82</v>
      </c>
      <c r="AY475" s="272" t="s">
        <v>250</v>
      </c>
    </row>
    <row r="476" s="13" customFormat="1">
      <c r="A476" s="13"/>
      <c r="B476" s="262"/>
      <c r="C476" s="263"/>
      <c r="D476" s="258" t="s">
        <v>263</v>
      </c>
      <c r="E476" s="264" t="s">
        <v>1</v>
      </c>
      <c r="F476" s="265" t="s">
        <v>3576</v>
      </c>
      <c r="G476" s="263"/>
      <c r="H476" s="266">
        <v>0</v>
      </c>
      <c r="I476" s="267"/>
      <c r="J476" s="263"/>
      <c r="K476" s="263"/>
      <c r="L476" s="268"/>
      <c r="M476" s="269"/>
      <c r="N476" s="270"/>
      <c r="O476" s="270"/>
      <c r="P476" s="270"/>
      <c r="Q476" s="270"/>
      <c r="R476" s="270"/>
      <c r="S476" s="270"/>
      <c r="T476" s="271"/>
      <c r="U476" s="13"/>
      <c r="V476" s="13"/>
      <c r="W476" s="13"/>
      <c r="X476" s="13"/>
      <c r="Y476" s="13"/>
      <c r="Z476" s="13"/>
      <c r="AA476" s="13"/>
      <c r="AB476" s="13"/>
      <c r="AC476" s="13"/>
      <c r="AD476" s="13"/>
      <c r="AE476" s="13"/>
      <c r="AT476" s="272" t="s">
        <v>263</v>
      </c>
      <c r="AU476" s="272" t="s">
        <v>91</v>
      </c>
      <c r="AV476" s="13" t="s">
        <v>91</v>
      </c>
      <c r="AW476" s="13" t="s">
        <v>36</v>
      </c>
      <c r="AX476" s="13" t="s">
        <v>82</v>
      </c>
      <c r="AY476" s="272" t="s">
        <v>250</v>
      </c>
    </row>
    <row r="477" s="14" customFormat="1">
      <c r="A477" s="14"/>
      <c r="B477" s="273"/>
      <c r="C477" s="274"/>
      <c r="D477" s="258" t="s">
        <v>263</v>
      </c>
      <c r="E477" s="275" t="s">
        <v>1</v>
      </c>
      <c r="F477" s="276" t="s">
        <v>265</v>
      </c>
      <c r="G477" s="274"/>
      <c r="H477" s="277">
        <v>63</v>
      </c>
      <c r="I477" s="278"/>
      <c r="J477" s="274"/>
      <c r="K477" s="274"/>
      <c r="L477" s="279"/>
      <c r="M477" s="280"/>
      <c r="N477" s="281"/>
      <c r="O477" s="281"/>
      <c r="P477" s="281"/>
      <c r="Q477" s="281"/>
      <c r="R477" s="281"/>
      <c r="S477" s="281"/>
      <c r="T477" s="282"/>
      <c r="U477" s="14"/>
      <c r="V477" s="14"/>
      <c r="W477" s="14"/>
      <c r="X477" s="14"/>
      <c r="Y477" s="14"/>
      <c r="Z477" s="14"/>
      <c r="AA477" s="14"/>
      <c r="AB477" s="14"/>
      <c r="AC477" s="14"/>
      <c r="AD477" s="14"/>
      <c r="AE477" s="14"/>
      <c r="AT477" s="283" t="s">
        <v>263</v>
      </c>
      <c r="AU477" s="283" t="s">
        <v>91</v>
      </c>
      <c r="AV477" s="14" t="s">
        <v>256</v>
      </c>
      <c r="AW477" s="14" t="s">
        <v>36</v>
      </c>
      <c r="AX477" s="14" t="s">
        <v>14</v>
      </c>
      <c r="AY477" s="283" t="s">
        <v>250</v>
      </c>
    </row>
    <row r="478" s="2" customFormat="1" ht="21.75" customHeight="1">
      <c r="A478" s="38"/>
      <c r="B478" s="39"/>
      <c r="C478" s="294" t="s">
        <v>485</v>
      </c>
      <c r="D478" s="294" t="s">
        <v>643</v>
      </c>
      <c r="E478" s="295" t="s">
        <v>3577</v>
      </c>
      <c r="F478" s="296" t="s">
        <v>3578</v>
      </c>
      <c r="G478" s="297" t="s">
        <v>189</v>
      </c>
      <c r="H478" s="298">
        <v>42</v>
      </c>
      <c r="I478" s="299"/>
      <c r="J478" s="300">
        <f>ROUND(I478*H478,2)</f>
        <v>0</v>
      </c>
      <c r="K478" s="296" t="s">
        <v>255</v>
      </c>
      <c r="L478" s="301"/>
      <c r="M478" s="302" t="s">
        <v>1</v>
      </c>
      <c r="N478" s="303" t="s">
        <v>47</v>
      </c>
      <c r="O478" s="91"/>
      <c r="P478" s="254">
        <f>O478*H478</f>
        <v>0</v>
      </c>
      <c r="Q478" s="254">
        <v>0.01</v>
      </c>
      <c r="R478" s="254">
        <f>Q478*H478</f>
        <v>0.41999999999999998</v>
      </c>
      <c r="S478" s="254">
        <v>0</v>
      </c>
      <c r="T478" s="255">
        <f>S478*H478</f>
        <v>0</v>
      </c>
      <c r="U478" s="38"/>
      <c r="V478" s="38"/>
      <c r="W478" s="38"/>
      <c r="X478" s="38"/>
      <c r="Y478" s="38"/>
      <c r="Z478" s="38"/>
      <c r="AA478" s="38"/>
      <c r="AB478" s="38"/>
      <c r="AC478" s="38"/>
      <c r="AD478" s="38"/>
      <c r="AE478" s="38"/>
      <c r="AR478" s="256" t="s">
        <v>285</v>
      </c>
      <c r="AT478" s="256" t="s">
        <v>643</v>
      </c>
      <c r="AU478" s="256" t="s">
        <v>91</v>
      </c>
      <c r="AY478" s="17" t="s">
        <v>250</v>
      </c>
      <c r="BE478" s="257">
        <f>IF(N478="základní",J478,0)</f>
        <v>0</v>
      </c>
      <c r="BF478" s="257">
        <f>IF(N478="snížená",J478,0)</f>
        <v>0</v>
      </c>
      <c r="BG478" s="257">
        <f>IF(N478="zákl. přenesená",J478,0)</f>
        <v>0</v>
      </c>
      <c r="BH478" s="257">
        <f>IF(N478="sníž. přenesená",J478,0)</f>
        <v>0</v>
      </c>
      <c r="BI478" s="257">
        <f>IF(N478="nulová",J478,0)</f>
        <v>0</v>
      </c>
      <c r="BJ478" s="17" t="s">
        <v>14</v>
      </c>
      <c r="BK478" s="257">
        <f>ROUND(I478*H478,2)</f>
        <v>0</v>
      </c>
      <c r="BL478" s="17" t="s">
        <v>256</v>
      </c>
      <c r="BM478" s="256" t="s">
        <v>3579</v>
      </c>
    </row>
    <row r="479" s="13" customFormat="1">
      <c r="A479" s="13"/>
      <c r="B479" s="262"/>
      <c r="C479" s="263"/>
      <c r="D479" s="258" t="s">
        <v>263</v>
      </c>
      <c r="E479" s="264" t="s">
        <v>1</v>
      </c>
      <c r="F479" s="265" t="s">
        <v>3580</v>
      </c>
      <c r="G479" s="263"/>
      <c r="H479" s="266">
        <v>36</v>
      </c>
      <c r="I479" s="267"/>
      <c r="J479" s="263"/>
      <c r="K479" s="263"/>
      <c r="L479" s="268"/>
      <c r="M479" s="269"/>
      <c r="N479" s="270"/>
      <c r="O479" s="270"/>
      <c r="P479" s="270"/>
      <c r="Q479" s="270"/>
      <c r="R479" s="270"/>
      <c r="S479" s="270"/>
      <c r="T479" s="271"/>
      <c r="U479" s="13"/>
      <c r="V479" s="13"/>
      <c r="W479" s="13"/>
      <c r="X479" s="13"/>
      <c r="Y479" s="13"/>
      <c r="Z479" s="13"/>
      <c r="AA479" s="13"/>
      <c r="AB479" s="13"/>
      <c r="AC479" s="13"/>
      <c r="AD479" s="13"/>
      <c r="AE479" s="13"/>
      <c r="AT479" s="272" t="s">
        <v>263</v>
      </c>
      <c r="AU479" s="272" t="s">
        <v>91</v>
      </c>
      <c r="AV479" s="13" t="s">
        <v>91</v>
      </c>
      <c r="AW479" s="13" t="s">
        <v>36</v>
      </c>
      <c r="AX479" s="13" t="s">
        <v>82</v>
      </c>
      <c r="AY479" s="272" t="s">
        <v>250</v>
      </c>
    </row>
    <row r="480" s="13" customFormat="1">
      <c r="A480" s="13"/>
      <c r="B480" s="262"/>
      <c r="C480" s="263"/>
      <c r="D480" s="258" t="s">
        <v>263</v>
      </c>
      <c r="E480" s="264" t="s">
        <v>1</v>
      </c>
      <c r="F480" s="265" t="s">
        <v>3581</v>
      </c>
      <c r="G480" s="263"/>
      <c r="H480" s="266">
        <v>6</v>
      </c>
      <c r="I480" s="267"/>
      <c r="J480" s="263"/>
      <c r="K480" s="263"/>
      <c r="L480" s="268"/>
      <c r="M480" s="269"/>
      <c r="N480" s="270"/>
      <c r="O480" s="270"/>
      <c r="P480" s="270"/>
      <c r="Q480" s="270"/>
      <c r="R480" s="270"/>
      <c r="S480" s="270"/>
      <c r="T480" s="271"/>
      <c r="U480" s="13"/>
      <c r="V480" s="13"/>
      <c r="W480" s="13"/>
      <c r="X480" s="13"/>
      <c r="Y480" s="13"/>
      <c r="Z480" s="13"/>
      <c r="AA480" s="13"/>
      <c r="AB480" s="13"/>
      <c r="AC480" s="13"/>
      <c r="AD480" s="13"/>
      <c r="AE480" s="13"/>
      <c r="AT480" s="272" t="s">
        <v>263</v>
      </c>
      <c r="AU480" s="272" t="s">
        <v>91</v>
      </c>
      <c r="AV480" s="13" t="s">
        <v>91</v>
      </c>
      <c r="AW480" s="13" t="s">
        <v>36</v>
      </c>
      <c r="AX480" s="13" t="s">
        <v>82</v>
      </c>
      <c r="AY480" s="272" t="s">
        <v>250</v>
      </c>
    </row>
    <row r="481" s="13" customFormat="1">
      <c r="A481" s="13"/>
      <c r="B481" s="262"/>
      <c r="C481" s="263"/>
      <c r="D481" s="258" t="s">
        <v>263</v>
      </c>
      <c r="E481" s="264" t="s">
        <v>1</v>
      </c>
      <c r="F481" s="265" t="s">
        <v>3582</v>
      </c>
      <c r="G481" s="263"/>
      <c r="H481" s="266">
        <v>0</v>
      </c>
      <c r="I481" s="267"/>
      <c r="J481" s="263"/>
      <c r="K481" s="263"/>
      <c r="L481" s="268"/>
      <c r="M481" s="269"/>
      <c r="N481" s="270"/>
      <c r="O481" s="270"/>
      <c r="P481" s="270"/>
      <c r="Q481" s="270"/>
      <c r="R481" s="270"/>
      <c r="S481" s="270"/>
      <c r="T481" s="271"/>
      <c r="U481" s="13"/>
      <c r="V481" s="13"/>
      <c r="W481" s="13"/>
      <c r="X481" s="13"/>
      <c r="Y481" s="13"/>
      <c r="Z481" s="13"/>
      <c r="AA481" s="13"/>
      <c r="AB481" s="13"/>
      <c r="AC481" s="13"/>
      <c r="AD481" s="13"/>
      <c r="AE481" s="13"/>
      <c r="AT481" s="272" t="s">
        <v>263</v>
      </c>
      <c r="AU481" s="272" t="s">
        <v>91</v>
      </c>
      <c r="AV481" s="13" t="s">
        <v>91</v>
      </c>
      <c r="AW481" s="13" t="s">
        <v>36</v>
      </c>
      <c r="AX481" s="13" t="s">
        <v>82</v>
      </c>
      <c r="AY481" s="272" t="s">
        <v>250</v>
      </c>
    </row>
    <row r="482" s="14" customFormat="1">
      <c r="A482" s="14"/>
      <c r="B482" s="273"/>
      <c r="C482" s="274"/>
      <c r="D482" s="258" t="s">
        <v>263</v>
      </c>
      <c r="E482" s="275" t="s">
        <v>1</v>
      </c>
      <c r="F482" s="276" t="s">
        <v>265</v>
      </c>
      <c r="G482" s="274"/>
      <c r="H482" s="277">
        <v>42</v>
      </c>
      <c r="I482" s="278"/>
      <c r="J482" s="274"/>
      <c r="K482" s="274"/>
      <c r="L482" s="279"/>
      <c r="M482" s="280"/>
      <c r="N482" s="281"/>
      <c r="O482" s="281"/>
      <c r="P482" s="281"/>
      <c r="Q482" s="281"/>
      <c r="R482" s="281"/>
      <c r="S482" s="281"/>
      <c r="T482" s="282"/>
      <c r="U482" s="14"/>
      <c r="V482" s="14"/>
      <c r="W482" s="14"/>
      <c r="X482" s="14"/>
      <c r="Y482" s="14"/>
      <c r="Z482" s="14"/>
      <c r="AA482" s="14"/>
      <c r="AB482" s="14"/>
      <c r="AC482" s="14"/>
      <c r="AD482" s="14"/>
      <c r="AE482" s="14"/>
      <c r="AT482" s="283" t="s">
        <v>263</v>
      </c>
      <c r="AU482" s="283" t="s">
        <v>91</v>
      </c>
      <c r="AV482" s="14" t="s">
        <v>256</v>
      </c>
      <c r="AW482" s="14" t="s">
        <v>36</v>
      </c>
      <c r="AX482" s="14" t="s">
        <v>14</v>
      </c>
      <c r="AY482" s="283" t="s">
        <v>250</v>
      </c>
    </row>
    <row r="483" s="2" customFormat="1" ht="21.75" customHeight="1">
      <c r="A483" s="38"/>
      <c r="B483" s="39"/>
      <c r="C483" s="294" t="s">
        <v>489</v>
      </c>
      <c r="D483" s="294" t="s">
        <v>643</v>
      </c>
      <c r="E483" s="295" t="s">
        <v>3583</v>
      </c>
      <c r="F483" s="296" t="s">
        <v>3584</v>
      </c>
      <c r="G483" s="297" t="s">
        <v>189</v>
      </c>
      <c r="H483" s="298">
        <v>21</v>
      </c>
      <c r="I483" s="299"/>
      <c r="J483" s="300">
        <f>ROUND(I483*H483,2)</f>
        <v>0</v>
      </c>
      <c r="K483" s="296" t="s">
        <v>255</v>
      </c>
      <c r="L483" s="301"/>
      <c r="M483" s="302" t="s">
        <v>1</v>
      </c>
      <c r="N483" s="303" t="s">
        <v>47</v>
      </c>
      <c r="O483" s="91"/>
      <c r="P483" s="254">
        <f>O483*H483</f>
        <v>0</v>
      </c>
      <c r="Q483" s="254">
        <v>0.01</v>
      </c>
      <c r="R483" s="254">
        <f>Q483*H483</f>
        <v>0.20999999999999999</v>
      </c>
      <c r="S483" s="254">
        <v>0</v>
      </c>
      <c r="T483" s="255">
        <f>S483*H483</f>
        <v>0</v>
      </c>
      <c r="U483" s="38"/>
      <c r="V483" s="38"/>
      <c r="W483" s="38"/>
      <c r="X483" s="38"/>
      <c r="Y483" s="38"/>
      <c r="Z483" s="38"/>
      <c r="AA483" s="38"/>
      <c r="AB483" s="38"/>
      <c r="AC483" s="38"/>
      <c r="AD483" s="38"/>
      <c r="AE483" s="38"/>
      <c r="AR483" s="256" t="s">
        <v>285</v>
      </c>
      <c r="AT483" s="256" t="s">
        <v>643</v>
      </c>
      <c r="AU483" s="256" t="s">
        <v>91</v>
      </c>
      <c r="AY483" s="17" t="s">
        <v>250</v>
      </c>
      <c r="BE483" s="257">
        <f>IF(N483="základní",J483,0)</f>
        <v>0</v>
      </c>
      <c r="BF483" s="257">
        <f>IF(N483="snížená",J483,0)</f>
        <v>0</v>
      </c>
      <c r="BG483" s="257">
        <f>IF(N483="zákl. přenesená",J483,0)</f>
        <v>0</v>
      </c>
      <c r="BH483" s="257">
        <f>IF(N483="sníž. přenesená",J483,0)</f>
        <v>0</v>
      </c>
      <c r="BI483" s="257">
        <f>IF(N483="nulová",J483,0)</f>
        <v>0</v>
      </c>
      <c r="BJ483" s="17" t="s">
        <v>14</v>
      </c>
      <c r="BK483" s="257">
        <f>ROUND(I483*H483,2)</f>
        <v>0</v>
      </c>
      <c r="BL483" s="17" t="s">
        <v>256</v>
      </c>
      <c r="BM483" s="256" t="s">
        <v>3585</v>
      </c>
    </row>
    <row r="484" s="13" customFormat="1">
      <c r="A484" s="13"/>
      <c r="B484" s="262"/>
      <c r="C484" s="263"/>
      <c r="D484" s="258" t="s">
        <v>263</v>
      </c>
      <c r="E484" s="264" t="s">
        <v>1</v>
      </c>
      <c r="F484" s="265" t="s">
        <v>3586</v>
      </c>
      <c r="G484" s="263"/>
      <c r="H484" s="266">
        <v>18</v>
      </c>
      <c r="I484" s="267"/>
      <c r="J484" s="263"/>
      <c r="K484" s="263"/>
      <c r="L484" s="268"/>
      <c r="M484" s="269"/>
      <c r="N484" s="270"/>
      <c r="O484" s="270"/>
      <c r="P484" s="270"/>
      <c r="Q484" s="270"/>
      <c r="R484" s="270"/>
      <c r="S484" s="270"/>
      <c r="T484" s="271"/>
      <c r="U484" s="13"/>
      <c r="V484" s="13"/>
      <c r="W484" s="13"/>
      <c r="X484" s="13"/>
      <c r="Y484" s="13"/>
      <c r="Z484" s="13"/>
      <c r="AA484" s="13"/>
      <c r="AB484" s="13"/>
      <c r="AC484" s="13"/>
      <c r="AD484" s="13"/>
      <c r="AE484" s="13"/>
      <c r="AT484" s="272" t="s">
        <v>263</v>
      </c>
      <c r="AU484" s="272" t="s">
        <v>91</v>
      </c>
      <c r="AV484" s="13" t="s">
        <v>91</v>
      </c>
      <c r="AW484" s="13" t="s">
        <v>36</v>
      </c>
      <c r="AX484" s="13" t="s">
        <v>82</v>
      </c>
      <c r="AY484" s="272" t="s">
        <v>250</v>
      </c>
    </row>
    <row r="485" s="13" customFormat="1">
      <c r="A485" s="13"/>
      <c r="B485" s="262"/>
      <c r="C485" s="263"/>
      <c r="D485" s="258" t="s">
        <v>263</v>
      </c>
      <c r="E485" s="264" t="s">
        <v>1</v>
      </c>
      <c r="F485" s="265" t="s">
        <v>3587</v>
      </c>
      <c r="G485" s="263"/>
      <c r="H485" s="266">
        <v>3</v>
      </c>
      <c r="I485" s="267"/>
      <c r="J485" s="263"/>
      <c r="K485" s="263"/>
      <c r="L485" s="268"/>
      <c r="M485" s="269"/>
      <c r="N485" s="270"/>
      <c r="O485" s="270"/>
      <c r="P485" s="270"/>
      <c r="Q485" s="270"/>
      <c r="R485" s="270"/>
      <c r="S485" s="270"/>
      <c r="T485" s="271"/>
      <c r="U485" s="13"/>
      <c r="V485" s="13"/>
      <c r="W485" s="13"/>
      <c r="X485" s="13"/>
      <c r="Y485" s="13"/>
      <c r="Z485" s="13"/>
      <c r="AA485" s="13"/>
      <c r="AB485" s="13"/>
      <c r="AC485" s="13"/>
      <c r="AD485" s="13"/>
      <c r="AE485" s="13"/>
      <c r="AT485" s="272" t="s">
        <v>263</v>
      </c>
      <c r="AU485" s="272" t="s">
        <v>91</v>
      </c>
      <c r="AV485" s="13" t="s">
        <v>91</v>
      </c>
      <c r="AW485" s="13" t="s">
        <v>36</v>
      </c>
      <c r="AX485" s="13" t="s">
        <v>82</v>
      </c>
      <c r="AY485" s="272" t="s">
        <v>250</v>
      </c>
    </row>
    <row r="486" s="13" customFormat="1">
      <c r="A486" s="13"/>
      <c r="B486" s="262"/>
      <c r="C486" s="263"/>
      <c r="D486" s="258" t="s">
        <v>263</v>
      </c>
      <c r="E486" s="264" t="s">
        <v>1</v>
      </c>
      <c r="F486" s="265" t="s">
        <v>3588</v>
      </c>
      <c r="G486" s="263"/>
      <c r="H486" s="266">
        <v>0</v>
      </c>
      <c r="I486" s="267"/>
      <c r="J486" s="263"/>
      <c r="K486" s="263"/>
      <c r="L486" s="268"/>
      <c r="M486" s="269"/>
      <c r="N486" s="270"/>
      <c r="O486" s="270"/>
      <c r="P486" s="270"/>
      <c r="Q486" s="270"/>
      <c r="R486" s="270"/>
      <c r="S486" s="270"/>
      <c r="T486" s="271"/>
      <c r="U486" s="13"/>
      <c r="V486" s="13"/>
      <c r="W486" s="13"/>
      <c r="X486" s="13"/>
      <c r="Y486" s="13"/>
      <c r="Z486" s="13"/>
      <c r="AA486" s="13"/>
      <c r="AB486" s="13"/>
      <c r="AC486" s="13"/>
      <c r="AD486" s="13"/>
      <c r="AE486" s="13"/>
      <c r="AT486" s="272" t="s">
        <v>263</v>
      </c>
      <c r="AU486" s="272" t="s">
        <v>91</v>
      </c>
      <c r="AV486" s="13" t="s">
        <v>91</v>
      </c>
      <c r="AW486" s="13" t="s">
        <v>36</v>
      </c>
      <c r="AX486" s="13" t="s">
        <v>82</v>
      </c>
      <c r="AY486" s="272" t="s">
        <v>250</v>
      </c>
    </row>
    <row r="487" s="14" customFormat="1">
      <c r="A487" s="14"/>
      <c r="B487" s="273"/>
      <c r="C487" s="274"/>
      <c r="D487" s="258" t="s">
        <v>263</v>
      </c>
      <c r="E487" s="275" t="s">
        <v>1</v>
      </c>
      <c r="F487" s="276" t="s">
        <v>265</v>
      </c>
      <c r="G487" s="274"/>
      <c r="H487" s="277">
        <v>21</v>
      </c>
      <c r="I487" s="278"/>
      <c r="J487" s="274"/>
      <c r="K487" s="274"/>
      <c r="L487" s="279"/>
      <c r="M487" s="280"/>
      <c r="N487" s="281"/>
      <c r="O487" s="281"/>
      <c r="P487" s="281"/>
      <c r="Q487" s="281"/>
      <c r="R487" s="281"/>
      <c r="S487" s="281"/>
      <c r="T487" s="282"/>
      <c r="U487" s="14"/>
      <c r="V487" s="14"/>
      <c r="W487" s="14"/>
      <c r="X487" s="14"/>
      <c r="Y487" s="14"/>
      <c r="Z487" s="14"/>
      <c r="AA487" s="14"/>
      <c r="AB487" s="14"/>
      <c r="AC487" s="14"/>
      <c r="AD487" s="14"/>
      <c r="AE487" s="14"/>
      <c r="AT487" s="283" t="s">
        <v>263</v>
      </c>
      <c r="AU487" s="283" t="s">
        <v>91</v>
      </c>
      <c r="AV487" s="14" t="s">
        <v>256</v>
      </c>
      <c r="AW487" s="14" t="s">
        <v>36</v>
      </c>
      <c r="AX487" s="14" t="s">
        <v>14</v>
      </c>
      <c r="AY487" s="283" t="s">
        <v>250</v>
      </c>
    </row>
    <row r="488" s="2" customFormat="1" ht="33" customHeight="1">
      <c r="A488" s="38"/>
      <c r="B488" s="39"/>
      <c r="C488" s="245" t="s">
        <v>493</v>
      </c>
      <c r="D488" s="245" t="s">
        <v>252</v>
      </c>
      <c r="E488" s="246" t="s">
        <v>3589</v>
      </c>
      <c r="F488" s="247" t="s">
        <v>3590</v>
      </c>
      <c r="G488" s="248" t="s">
        <v>189</v>
      </c>
      <c r="H488" s="249">
        <v>153</v>
      </c>
      <c r="I488" s="250"/>
      <c r="J488" s="251">
        <f>ROUND(I488*H488,2)</f>
        <v>0</v>
      </c>
      <c r="K488" s="247" t="s">
        <v>255</v>
      </c>
      <c r="L488" s="44"/>
      <c r="M488" s="252" t="s">
        <v>1</v>
      </c>
      <c r="N488" s="253" t="s">
        <v>47</v>
      </c>
      <c r="O488" s="91"/>
      <c r="P488" s="254">
        <f>O488*H488</f>
        <v>0</v>
      </c>
      <c r="Q488" s="254">
        <v>6.9999999999999994E-05</v>
      </c>
      <c r="R488" s="254">
        <f>Q488*H488</f>
        <v>0.010709999999999999</v>
      </c>
      <c r="S488" s="254">
        <v>0</v>
      </c>
      <c r="T488" s="255">
        <f>S488*H488</f>
        <v>0</v>
      </c>
      <c r="U488" s="38"/>
      <c r="V488" s="38"/>
      <c r="W488" s="38"/>
      <c r="X488" s="38"/>
      <c r="Y488" s="38"/>
      <c r="Z488" s="38"/>
      <c r="AA488" s="38"/>
      <c r="AB488" s="38"/>
      <c r="AC488" s="38"/>
      <c r="AD488" s="38"/>
      <c r="AE488" s="38"/>
      <c r="AR488" s="256" t="s">
        <v>256</v>
      </c>
      <c r="AT488" s="256" t="s">
        <v>252</v>
      </c>
      <c r="AU488" s="256" t="s">
        <v>91</v>
      </c>
      <c r="AY488" s="17" t="s">
        <v>250</v>
      </c>
      <c r="BE488" s="257">
        <f>IF(N488="základní",J488,0)</f>
        <v>0</v>
      </c>
      <c r="BF488" s="257">
        <f>IF(N488="snížená",J488,0)</f>
        <v>0</v>
      </c>
      <c r="BG488" s="257">
        <f>IF(N488="zákl. přenesená",J488,0)</f>
        <v>0</v>
      </c>
      <c r="BH488" s="257">
        <f>IF(N488="sníž. přenesená",J488,0)</f>
        <v>0</v>
      </c>
      <c r="BI488" s="257">
        <f>IF(N488="nulová",J488,0)</f>
        <v>0</v>
      </c>
      <c r="BJ488" s="17" t="s">
        <v>14</v>
      </c>
      <c r="BK488" s="257">
        <f>ROUND(I488*H488,2)</f>
        <v>0</v>
      </c>
      <c r="BL488" s="17" t="s">
        <v>256</v>
      </c>
      <c r="BM488" s="256" t="s">
        <v>3591</v>
      </c>
    </row>
    <row r="489" s="2" customFormat="1">
      <c r="A489" s="38"/>
      <c r="B489" s="39"/>
      <c r="C489" s="40"/>
      <c r="D489" s="258" t="s">
        <v>261</v>
      </c>
      <c r="E489" s="40"/>
      <c r="F489" s="259" t="s">
        <v>3573</v>
      </c>
      <c r="G489" s="40"/>
      <c r="H489" s="40"/>
      <c r="I489" s="156"/>
      <c r="J489" s="40"/>
      <c r="K489" s="40"/>
      <c r="L489" s="44"/>
      <c r="M489" s="260"/>
      <c r="N489" s="261"/>
      <c r="O489" s="91"/>
      <c r="P489" s="91"/>
      <c r="Q489" s="91"/>
      <c r="R489" s="91"/>
      <c r="S489" s="91"/>
      <c r="T489" s="92"/>
      <c r="U489" s="38"/>
      <c r="V489" s="38"/>
      <c r="W489" s="38"/>
      <c r="X489" s="38"/>
      <c r="Y489" s="38"/>
      <c r="Z489" s="38"/>
      <c r="AA489" s="38"/>
      <c r="AB489" s="38"/>
      <c r="AC489" s="38"/>
      <c r="AD489" s="38"/>
      <c r="AE489" s="38"/>
      <c r="AT489" s="17" t="s">
        <v>261</v>
      </c>
      <c r="AU489" s="17" t="s">
        <v>91</v>
      </c>
    </row>
    <row r="490" s="13" customFormat="1">
      <c r="A490" s="13"/>
      <c r="B490" s="262"/>
      <c r="C490" s="263"/>
      <c r="D490" s="258" t="s">
        <v>263</v>
      </c>
      <c r="E490" s="264" t="s">
        <v>1</v>
      </c>
      <c r="F490" s="265" t="s">
        <v>3592</v>
      </c>
      <c r="G490" s="263"/>
      <c r="H490" s="266">
        <v>93</v>
      </c>
      <c r="I490" s="267"/>
      <c r="J490" s="263"/>
      <c r="K490" s="263"/>
      <c r="L490" s="268"/>
      <c r="M490" s="269"/>
      <c r="N490" s="270"/>
      <c r="O490" s="270"/>
      <c r="P490" s="270"/>
      <c r="Q490" s="270"/>
      <c r="R490" s="270"/>
      <c r="S490" s="270"/>
      <c r="T490" s="271"/>
      <c r="U490" s="13"/>
      <c r="V490" s="13"/>
      <c r="W490" s="13"/>
      <c r="X490" s="13"/>
      <c r="Y490" s="13"/>
      <c r="Z490" s="13"/>
      <c r="AA490" s="13"/>
      <c r="AB490" s="13"/>
      <c r="AC490" s="13"/>
      <c r="AD490" s="13"/>
      <c r="AE490" s="13"/>
      <c r="AT490" s="272" t="s">
        <v>263</v>
      </c>
      <c r="AU490" s="272" t="s">
        <v>91</v>
      </c>
      <c r="AV490" s="13" t="s">
        <v>91</v>
      </c>
      <c r="AW490" s="13" t="s">
        <v>36</v>
      </c>
      <c r="AX490" s="13" t="s">
        <v>82</v>
      </c>
      <c r="AY490" s="272" t="s">
        <v>250</v>
      </c>
    </row>
    <row r="491" s="13" customFormat="1">
      <c r="A491" s="13"/>
      <c r="B491" s="262"/>
      <c r="C491" s="263"/>
      <c r="D491" s="258" t="s">
        <v>263</v>
      </c>
      <c r="E491" s="264" t="s">
        <v>1</v>
      </c>
      <c r="F491" s="265" t="s">
        <v>3593</v>
      </c>
      <c r="G491" s="263"/>
      <c r="H491" s="266">
        <v>24</v>
      </c>
      <c r="I491" s="267"/>
      <c r="J491" s="263"/>
      <c r="K491" s="263"/>
      <c r="L491" s="268"/>
      <c r="M491" s="269"/>
      <c r="N491" s="270"/>
      <c r="O491" s="270"/>
      <c r="P491" s="270"/>
      <c r="Q491" s="270"/>
      <c r="R491" s="270"/>
      <c r="S491" s="270"/>
      <c r="T491" s="271"/>
      <c r="U491" s="13"/>
      <c r="V491" s="13"/>
      <c r="W491" s="13"/>
      <c r="X491" s="13"/>
      <c r="Y491" s="13"/>
      <c r="Z491" s="13"/>
      <c r="AA491" s="13"/>
      <c r="AB491" s="13"/>
      <c r="AC491" s="13"/>
      <c r="AD491" s="13"/>
      <c r="AE491" s="13"/>
      <c r="AT491" s="272" t="s">
        <v>263</v>
      </c>
      <c r="AU491" s="272" t="s">
        <v>91</v>
      </c>
      <c r="AV491" s="13" t="s">
        <v>91</v>
      </c>
      <c r="AW491" s="13" t="s">
        <v>36</v>
      </c>
      <c r="AX491" s="13" t="s">
        <v>82</v>
      </c>
      <c r="AY491" s="272" t="s">
        <v>250</v>
      </c>
    </row>
    <row r="492" s="13" customFormat="1">
      <c r="A492" s="13"/>
      <c r="B492" s="262"/>
      <c r="C492" s="263"/>
      <c r="D492" s="258" t="s">
        <v>263</v>
      </c>
      <c r="E492" s="264" t="s">
        <v>1</v>
      </c>
      <c r="F492" s="265" t="s">
        <v>3594</v>
      </c>
      <c r="G492" s="263"/>
      <c r="H492" s="266">
        <v>36</v>
      </c>
      <c r="I492" s="267"/>
      <c r="J492" s="263"/>
      <c r="K492" s="263"/>
      <c r="L492" s="268"/>
      <c r="M492" s="269"/>
      <c r="N492" s="270"/>
      <c r="O492" s="270"/>
      <c r="P492" s="270"/>
      <c r="Q492" s="270"/>
      <c r="R492" s="270"/>
      <c r="S492" s="270"/>
      <c r="T492" s="271"/>
      <c r="U492" s="13"/>
      <c r="V492" s="13"/>
      <c r="W492" s="13"/>
      <c r="X492" s="13"/>
      <c r="Y492" s="13"/>
      <c r="Z492" s="13"/>
      <c r="AA492" s="13"/>
      <c r="AB492" s="13"/>
      <c r="AC492" s="13"/>
      <c r="AD492" s="13"/>
      <c r="AE492" s="13"/>
      <c r="AT492" s="272" t="s">
        <v>263</v>
      </c>
      <c r="AU492" s="272" t="s">
        <v>91</v>
      </c>
      <c r="AV492" s="13" t="s">
        <v>91</v>
      </c>
      <c r="AW492" s="13" t="s">
        <v>36</v>
      </c>
      <c r="AX492" s="13" t="s">
        <v>82</v>
      </c>
      <c r="AY492" s="272" t="s">
        <v>250</v>
      </c>
    </row>
    <row r="493" s="14" customFormat="1">
      <c r="A493" s="14"/>
      <c r="B493" s="273"/>
      <c r="C493" s="274"/>
      <c r="D493" s="258" t="s">
        <v>263</v>
      </c>
      <c r="E493" s="275" t="s">
        <v>1</v>
      </c>
      <c r="F493" s="276" t="s">
        <v>265</v>
      </c>
      <c r="G493" s="274"/>
      <c r="H493" s="277">
        <v>153</v>
      </c>
      <c r="I493" s="278"/>
      <c r="J493" s="274"/>
      <c r="K493" s="274"/>
      <c r="L493" s="279"/>
      <c r="M493" s="280"/>
      <c r="N493" s="281"/>
      <c r="O493" s="281"/>
      <c r="P493" s="281"/>
      <c r="Q493" s="281"/>
      <c r="R493" s="281"/>
      <c r="S493" s="281"/>
      <c r="T493" s="282"/>
      <c r="U493" s="14"/>
      <c r="V493" s="14"/>
      <c r="W493" s="14"/>
      <c r="X493" s="14"/>
      <c r="Y493" s="14"/>
      <c r="Z493" s="14"/>
      <c r="AA493" s="14"/>
      <c r="AB493" s="14"/>
      <c r="AC493" s="14"/>
      <c r="AD493" s="14"/>
      <c r="AE493" s="14"/>
      <c r="AT493" s="283" t="s">
        <v>263</v>
      </c>
      <c r="AU493" s="283" t="s">
        <v>91</v>
      </c>
      <c r="AV493" s="14" t="s">
        <v>256</v>
      </c>
      <c r="AW493" s="14" t="s">
        <v>36</v>
      </c>
      <c r="AX493" s="14" t="s">
        <v>14</v>
      </c>
      <c r="AY493" s="283" t="s">
        <v>250</v>
      </c>
    </row>
    <row r="494" s="2" customFormat="1" ht="21.75" customHeight="1">
      <c r="A494" s="38"/>
      <c r="B494" s="39"/>
      <c r="C494" s="294" t="s">
        <v>497</v>
      </c>
      <c r="D494" s="294" t="s">
        <v>643</v>
      </c>
      <c r="E494" s="295" t="s">
        <v>3595</v>
      </c>
      <c r="F494" s="296" t="s">
        <v>3596</v>
      </c>
      <c r="G494" s="297" t="s">
        <v>189</v>
      </c>
      <c r="H494" s="298">
        <v>102</v>
      </c>
      <c r="I494" s="299"/>
      <c r="J494" s="300">
        <f>ROUND(I494*H494,2)</f>
        <v>0</v>
      </c>
      <c r="K494" s="296" t="s">
        <v>255</v>
      </c>
      <c r="L494" s="301"/>
      <c r="M494" s="302" t="s">
        <v>1</v>
      </c>
      <c r="N494" s="303" t="s">
        <v>47</v>
      </c>
      <c r="O494" s="91"/>
      <c r="P494" s="254">
        <f>O494*H494</f>
        <v>0</v>
      </c>
      <c r="Q494" s="254">
        <v>0.014999999999999999</v>
      </c>
      <c r="R494" s="254">
        <f>Q494*H494</f>
        <v>1.53</v>
      </c>
      <c r="S494" s="254">
        <v>0</v>
      </c>
      <c r="T494" s="255">
        <f>S494*H494</f>
        <v>0</v>
      </c>
      <c r="U494" s="38"/>
      <c r="V494" s="38"/>
      <c r="W494" s="38"/>
      <c r="X494" s="38"/>
      <c r="Y494" s="38"/>
      <c r="Z494" s="38"/>
      <c r="AA494" s="38"/>
      <c r="AB494" s="38"/>
      <c r="AC494" s="38"/>
      <c r="AD494" s="38"/>
      <c r="AE494" s="38"/>
      <c r="AR494" s="256" t="s">
        <v>285</v>
      </c>
      <c r="AT494" s="256" t="s">
        <v>643</v>
      </c>
      <c r="AU494" s="256" t="s">
        <v>91</v>
      </c>
      <c r="AY494" s="17" t="s">
        <v>250</v>
      </c>
      <c r="BE494" s="257">
        <f>IF(N494="základní",J494,0)</f>
        <v>0</v>
      </c>
      <c r="BF494" s="257">
        <f>IF(N494="snížená",J494,0)</f>
        <v>0</v>
      </c>
      <c r="BG494" s="257">
        <f>IF(N494="zákl. přenesená",J494,0)</f>
        <v>0</v>
      </c>
      <c r="BH494" s="257">
        <f>IF(N494="sníž. přenesená",J494,0)</f>
        <v>0</v>
      </c>
      <c r="BI494" s="257">
        <f>IF(N494="nulová",J494,0)</f>
        <v>0</v>
      </c>
      <c r="BJ494" s="17" t="s">
        <v>14</v>
      </c>
      <c r="BK494" s="257">
        <f>ROUND(I494*H494,2)</f>
        <v>0</v>
      </c>
      <c r="BL494" s="17" t="s">
        <v>256</v>
      </c>
      <c r="BM494" s="256" t="s">
        <v>3597</v>
      </c>
    </row>
    <row r="495" s="13" customFormat="1">
      <c r="A495" s="13"/>
      <c r="B495" s="262"/>
      <c r="C495" s="263"/>
      <c r="D495" s="258" t="s">
        <v>263</v>
      </c>
      <c r="E495" s="264" t="s">
        <v>1</v>
      </c>
      <c r="F495" s="265" t="s">
        <v>3598</v>
      </c>
      <c r="G495" s="263"/>
      <c r="H495" s="266">
        <v>62</v>
      </c>
      <c r="I495" s="267"/>
      <c r="J495" s="263"/>
      <c r="K495" s="263"/>
      <c r="L495" s="268"/>
      <c r="M495" s="269"/>
      <c r="N495" s="270"/>
      <c r="O495" s="270"/>
      <c r="P495" s="270"/>
      <c r="Q495" s="270"/>
      <c r="R495" s="270"/>
      <c r="S495" s="270"/>
      <c r="T495" s="271"/>
      <c r="U495" s="13"/>
      <c r="V495" s="13"/>
      <c r="W495" s="13"/>
      <c r="X495" s="13"/>
      <c r="Y495" s="13"/>
      <c r="Z495" s="13"/>
      <c r="AA495" s="13"/>
      <c r="AB495" s="13"/>
      <c r="AC495" s="13"/>
      <c r="AD495" s="13"/>
      <c r="AE495" s="13"/>
      <c r="AT495" s="272" t="s">
        <v>263</v>
      </c>
      <c r="AU495" s="272" t="s">
        <v>91</v>
      </c>
      <c r="AV495" s="13" t="s">
        <v>91</v>
      </c>
      <c r="AW495" s="13" t="s">
        <v>36</v>
      </c>
      <c r="AX495" s="13" t="s">
        <v>82</v>
      </c>
      <c r="AY495" s="272" t="s">
        <v>250</v>
      </c>
    </row>
    <row r="496" s="13" customFormat="1">
      <c r="A496" s="13"/>
      <c r="B496" s="262"/>
      <c r="C496" s="263"/>
      <c r="D496" s="258" t="s">
        <v>263</v>
      </c>
      <c r="E496" s="264" t="s">
        <v>1</v>
      </c>
      <c r="F496" s="265" t="s">
        <v>3599</v>
      </c>
      <c r="G496" s="263"/>
      <c r="H496" s="266">
        <v>16</v>
      </c>
      <c r="I496" s="267"/>
      <c r="J496" s="263"/>
      <c r="K496" s="263"/>
      <c r="L496" s="268"/>
      <c r="M496" s="269"/>
      <c r="N496" s="270"/>
      <c r="O496" s="270"/>
      <c r="P496" s="270"/>
      <c r="Q496" s="270"/>
      <c r="R496" s="270"/>
      <c r="S496" s="270"/>
      <c r="T496" s="271"/>
      <c r="U496" s="13"/>
      <c r="V496" s="13"/>
      <c r="W496" s="13"/>
      <c r="X496" s="13"/>
      <c r="Y496" s="13"/>
      <c r="Z496" s="13"/>
      <c r="AA496" s="13"/>
      <c r="AB496" s="13"/>
      <c r="AC496" s="13"/>
      <c r="AD496" s="13"/>
      <c r="AE496" s="13"/>
      <c r="AT496" s="272" t="s">
        <v>263</v>
      </c>
      <c r="AU496" s="272" t="s">
        <v>91</v>
      </c>
      <c r="AV496" s="13" t="s">
        <v>91</v>
      </c>
      <c r="AW496" s="13" t="s">
        <v>36</v>
      </c>
      <c r="AX496" s="13" t="s">
        <v>82</v>
      </c>
      <c r="AY496" s="272" t="s">
        <v>250</v>
      </c>
    </row>
    <row r="497" s="13" customFormat="1">
      <c r="A497" s="13"/>
      <c r="B497" s="262"/>
      <c r="C497" s="263"/>
      <c r="D497" s="258" t="s">
        <v>263</v>
      </c>
      <c r="E497" s="264" t="s">
        <v>1</v>
      </c>
      <c r="F497" s="265" t="s">
        <v>3600</v>
      </c>
      <c r="G497" s="263"/>
      <c r="H497" s="266">
        <v>24</v>
      </c>
      <c r="I497" s="267"/>
      <c r="J497" s="263"/>
      <c r="K497" s="263"/>
      <c r="L497" s="268"/>
      <c r="M497" s="269"/>
      <c r="N497" s="270"/>
      <c r="O497" s="270"/>
      <c r="P497" s="270"/>
      <c r="Q497" s="270"/>
      <c r="R497" s="270"/>
      <c r="S497" s="270"/>
      <c r="T497" s="271"/>
      <c r="U497" s="13"/>
      <c r="V497" s="13"/>
      <c r="W497" s="13"/>
      <c r="X497" s="13"/>
      <c r="Y497" s="13"/>
      <c r="Z497" s="13"/>
      <c r="AA497" s="13"/>
      <c r="AB497" s="13"/>
      <c r="AC497" s="13"/>
      <c r="AD497" s="13"/>
      <c r="AE497" s="13"/>
      <c r="AT497" s="272" t="s">
        <v>263</v>
      </c>
      <c r="AU497" s="272" t="s">
        <v>91</v>
      </c>
      <c r="AV497" s="13" t="s">
        <v>91</v>
      </c>
      <c r="AW497" s="13" t="s">
        <v>36</v>
      </c>
      <c r="AX497" s="13" t="s">
        <v>82</v>
      </c>
      <c r="AY497" s="272" t="s">
        <v>250</v>
      </c>
    </row>
    <row r="498" s="14" customFormat="1">
      <c r="A498" s="14"/>
      <c r="B498" s="273"/>
      <c r="C498" s="274"/>
      <c r="D498" s="258" t="s">
        <v>263</v>
      </c>
      <c r="E498" s="275" t="s">
        <v>1</v>
      </c>
      <c r="F498" s="276" t="s">
        <v>265</v>
      </c>
      <c r="G498" s="274"/>
      <c r="H498" s="277">
        <v>102</v>
      </c>
      <c r="I498" s="278"/>
      <c r="J498" s="274"/>
      <c r="K498" s="274"/>
      <c r="L498" s="279"/>
      <c r="M498" s="280"/>
      <c r="N498" s="281"/>
      <c r="O498" s="281"/>
      <c r="P498" s="281"/>
      <c r="Q498" s="281"/>
      <c r="R498" s="281"/>
      <c r="S498" s="281"/>
      <c r="T498" s="282"/>
      <c r="U498" s="14"/>
      <c r="V498" s="14"/>
      <c r="W498" s="14"/>
      <c r="X498" s="14"/>
      <c r="Y498" s="14"/>
      <c r="Z498" s="14"/>
      <c r="AA498" s="14"/>
      <c r="AB498" s="14"/>
      <c r="AC498" s="14"/>
      <c r="AD498" s="14"/>
      <c r="AE498" s="14"/>
      <c r="AT498" s="283" t="s">
        <v>263</v>
      </c>
      <c r="AU498" s="283" t="s">
        <v>91</v>
      </c>
      <c r="AV498" s="14" t="s">
        <v>256</v>
      </c>
      <c r="AW498" s="14" t="s">
        <v>36</v>
      </c>
      <c r="AX498" s="14" t="s">
        <v>14</v>
      </c>
      <c r="AY498" s="283" t="s">
        <v>250</v>
      </c>
    </row>
    <row r="499" s="2" customFormat="1" ht="21.75" customHeight="1">
      <c r="A499" s="38"/>
      <c r="B499" s="39"/>
      <c r="C499" s="294" t="s">
        <v>501</v>
      </c>
      <c r="D499" s="294" t="s">
        <v>643</v>
      </c>
      <c r="E499" s="295" t="s">
        <v>3601</v>
      </c>
      <c r="F499" s="296" t="s">
        <v>3602</v>
      </c>
      <c r="G499" s="297" t="s">
        <v>189</v>
      </c>
      <c r="H499" s="298">
        <v>51</v>
      </c>
      <c r="I499" s="299"/>
      <c r="J499" s="300">
        <f>ROUND(I499*H499,2)</f>
        <v>0</v>
      </c>
      <c r="K499" s="296" t="s">
        <v>255</v>
      </c>
      <c r="L499" s="301"/>
      <c r="M499" s="302" t="s">
        <v>1</v>
      </c>
      <c r="N499" s="303" t="s">
        <v>47</v>
      </c>
      <c r="O499" s="91"/>
      <c r="P499" s="254">
        <f>O499*H499</f>
        <v>0</v>
      </c>
      <c r="Q499" s="254">
        <v>0.014999999999999999</v>
      </c>
      <c r="R499" s="254">
        <f>Q499*H499</f>
        <v>0.76500000000000001</v>
      </c>
      <c r="S499" s="254">
        <v>0</v>
      </c>
      <c r="T499" s="255">
        <f>S499*H499</f>
        <v>0</v>
      </c>
      <c r="U499" s="38"/>
      <c r="V499" s="38"/>
      <c r="W499" s="38"/>
      <c r="X499" s="38"/>
      <c r="Y499" s="38"/>
      <c r="Z499" s="38"/>
      <c r="AA499" s="38"/>
      <c r="AB499" s="38"/>
      <c r="AC499" s="38"/>
      <c r="AD499" s="38"/>
      <c r="AE499" s="38"/>
      <c r="AR499" s="256" t="s">
        <v>285</v>
      </c>
      <c r="AT499" s="256" t="s">
        <v>643</v>
      </c>
      <c r="AU499" s="256" t="s">
        <v>91</v>
      </c>
      <c r="AY499" s="17" t="s">
        <v>250</v>
      </c>
      <c r="BE499" s="257">
        <f>IF(N499="základní",J499,0)</f>
        <v>0</v>
      </c>
      <c r="BF499" s="257">
        <f>IF(N499="snížená",J499,0)</f>
        <v>0</v>
      </c>
      <c r="BG499" s="257">
        <f>IF(N499="zákl. přenesená",J499,0)</f>
        <v>0</v>
      </c>
      <c r="BH499" s="257">
        <f>IF(N499="sníž. přenesená",J499,0)</f>
        <v>0</v>
      </c>
      <c r="BI499" s="257">
        <f>IF(N499="nulová",J499,0)</f>
        <v>0</v>
      </c>
      <c r="BJ499" s="17" t="s">
        <v>14</v>
      </c>
      <c r="BK499" s="257">
        <f>ROUND(I499*H499,2)</f>
        <v>0</v>
      </c>
      <c r="BL499" s="17" t="s">
        <v>256</v>
      </c>
      <c r="BM499" s="256" t="s">
        <v>3603</v>
      </c>
    </row>
    <row r="500" s="13" customFormat="1">
      <c r="A500" s="13"/>
      <c r="B500" s="262"/>
      <c r="C500" s="263"/>
      <c r="D500" s="258" t="s">
        <v>263</v>
      </c>
      <c r="E500" s="264" t="s">
        <v>1</v>
      </c>
      <c r="F500" s="265" t="s">
        <v>3604</v>
      </c>
      <c r="G500" s="263"/>
      <c r="H500" s="266">
        <v>31</v>
      </c>
      <c r="I500" s="267"/>
      <c r="J500" s="263"/>
      <c r="K500" s="263"/>
      <c r="L500" s="268"/>
      <c r="M500" s="269"/>
      <c r="N500" s="270"/>
      <c r="O500" s="270"/>
      <c r="P500" s="270"/>
      <c r="Q500" s="270"/>
      <c r="R500" s="270"/>
      <c r="S500" s="270"/>
      <c r="T500" s="271"/>
      <c r="U500" s="13"/>
      <c r="V500" s="13"/>
      <c r="W500" s="13"/>
      <c r="X500" s="13"/>
      <c r="Y500" s="13"/>
      <c r="Z500" s="13"/>
      <c r="AA500" s="13"/>
      <c r="AB500" s="13"/>
      <c r="AC500" s="13"/>
      <c r="AD500" s="13"/>
      <c r="AE500" s="13"/>
      <c r="AT500" s="272" t="s">
        <v>263</v>
      </c>
      <c r="AU500" s="272" t="s">
        <v>91</v>
      </c>
      <c r="AV500" s="13" t="s">
        <v>91</v>
      </c>
      <c r="AW500" s="13" t="s">
        <v>36</v>
      </c>
      <c r="AX500" s="13" t="s">
        <v>82</v>
      </c>
      <c r="AY500" s="272" t="s">
        <v>250</v>
      </c>
    </row>
    <row r="501" s="13" customFormat="1">
      <c r="A501" s="13"/>
      <c r="B501" s="262"/>
      <c r="C501" s="263"/>
      <c r="D501" s="258" t="s">
        <v>263</v>
      </c>
      <c r="E501" s="264" t="s">
        <v>1</v>
      </c>
      <c r="F501" s="265" t="s">
        <v>3605</v>
      </c>
      <c r="G501" s="263"/>
      <c r="H501" s="266">
        <v>8</v>
      </c>
      <c r="I501" s="267"/>
      <c r="J501" s="263"/>
      <c r="K501" s="263"/>
      <c r="L501" s="268"/>
      <c r="M501" s="269"/>
      <c r="N501" s="270"/>
      <c r="O501" s="270"/>
      <c r="P501" s="270"/>
      <c r="Q501" s="270"/>
      <c r="R501" s="270"/>
      <c r="S501" s="270"/>
      <c r="T501" s="271"/>
      <c r="U501" s="13"/>
      <c r="V501" s="13"/>
      <c r="W501" s="13"/>
      <c r="X501" s="13"/>
      <c r="Y501" s="13"/>
      <c r="Z501" s="13"/>
      <c r="AA501" s="13"/>
      <c r="AB501" s="13"/>
      <c r="AC501" s="13"/>
      <c r="AD501" s="13"/>
      <c r="AE501" s="13"/>
      <c r="AT501" s="272" t="s">
        <v>263</v>
      </c>
      <c r="AU501" s="272" t="s">
        <v>91</v>
      </c>
      <c r="AV501" s="13" t="s">
        <v>91</v>
      </c>
      <c r="AW501" s="13" t="s">
        <v>36</v>
      </c>
      <c r="AX501" s="13" t="s">
        <v>82</v>
      </c>
      <c r="AY501" s="272" t="s">
        <v>250</v>
      </c>
    </row>
    <row r="502" s="13" customFormat="1">
      <c r="A502" s="13"/>
      <c r="B502" s="262"/>
      <c r="C502" s="263"/>
      <c r="D502" s="258" t="s">
        <v>263</v>
      </c>
      <c r="E502" s="264" t="s">
        <v>1</v>
      </c>
      <c r="F502" s="265" t="s">
        <v>3606</v>
      </c>
      <c r="G502" s="263"/>
      <c r="H502" s="266">
        <v>12</v>
      </c>
      <c r="I502" s="267"/>
      <c r="J502" s="263"/>
      <c r="K502" s="263"/>
      <c r="L502" s="268"/>
      <c r="M502" s="269"/>
      <c r="N502" s="270"/>
      <c r="O502" s="270"/>
      <c r="P502" s="270"/>
      <c r="Q502" s="270"/>
      <c r="R502" s="270"/>
      <c r="S502" s="270"/>
      <c r="T502" s="271"/>
      <c r="U502" s="13"/>
      <c r="V502" s="13"/>
      <c r="W502" s="13"/>
      <c r="X502" s="13"/>
      <c r="Y502" s="13"/>
      <c r="Z502" s="13"/>
      <c r="AA502" s="13"/>
      <c r="AB502" s="13"/>
      <c r="AC502" s="13"/>
      <c r="AD502" s="13"/>
      <c r="AE502" s="13"/>
      <c r="AT502" s="272" t="s">
        <v>263</v>
      </c>
      <c r="AU502" s="272" t="s">
        <v>91</v>
      </c>
      <c r="AV502" s="13" t="s">
        <v>91</v>
      </c>
      <c r="AW502" s="13" t="s">
        <v>36</v>
      </c>
      <c r="AX502" s="13" t="s">
        <v>82</v>
      </c>
      <c r="AY502" s="272" t="s">
        <v>250</v>
      </c>
    </row>
    <row r="503" s="14" customFormat="1">
      <c r="A503" s="14"/>
      <c r="B503" s="273"/>
      <c r="C503" s="274"/>
      <c r="D503" s="258" t="s">
        <v>263</v>
      </c>
      <c r="E503" s="275" t="s">
        <v>1</v>
      </c>
      <c r="F503" s="276" t="s">
        <v>265</v>
      </c>
      <c r="G503" s="274"/>
      <c r="H503" s="277">
        <v>51</v>
      </c>
      <c r="I503" s="278"/>
      <c r="J503" s="274"/>
      <c r="K503" s="274"/>
      <c r="L503" s="279"/>
      <c r="M503" s="280"/>
      <c r="N503" s="281"/>
      <c r="O503" s="281"/>
      <c r="P503" s="281"/>
      <c r="Q503" s="281"/>
      <c r="R503" s="281"/>
      <c r="S503" s="281"/>
      <c r="T503" s="282"/>
      <c r="U503" s="14"/>
      <c r="V503" s="14"/>
      <c r="W503" s="14"/>
      <c r="X503" s="14"/>
      <c r="Y503" s="14"/>
      <c r="Z503" s="14"/>
      <c r="AA503" s="14"/>
      <c r="AB503" s="14"/>
      <c r="AC503" s="14"/>
      <c r="AD503" s="14"/>
      <c r="AE503" s="14"/>
      <c r="AT503" s="283" t="s">
        <v>263</v>
      </c>
      <c r="AU503" s="283" t="s">
        <v>91</v>
      </c>
      <c r="AV503" s="14" t="s">
        <v>256</v>
      </c>
      <c r="AW503" s="14" t="s">
        <v>36</v>
      </c>
      <c r="AX503" s="14" t="s">
        <v>14</v>
      </c>
      <c r="AY503" s="283" t="s">
        <v>250</v>
      </c>
    </row>
    <row r="504" s="2" customFormat="1" ht="21.75" customHeight="1">
      <c r="A504" s="38"/>
      <c r="B504" s="39"/>
      <c r="C504" s="245" t="s">
        <v>505</v>
      </c>
      <c r="D504" s="245" t="s">
        <v>252</v>
      </c>
      <c r="E504" s="246" t="s">
        <v>3607</v>
      </c>
      <c r="F504" s="247" t="s">
        <v>3608</v>
      </c>
      <c r="G504" s="248" t="s">
        <v>189</v>
      </c>
      <c r="H504" s="249">
        <v>72</v>
      </c>
      <c r="I504" s="250"/>
      <c r="J504" s="251">
        <f>ROUND(I504*H504,2)</f>
        <v>0</v>
      </c>
      <c r="K504" s="247" t="s">
        <v>1</v>
      </c>
      <c r="L504" s="44"/>
      <c r="M504" s="252" t="s">
        <v>1</v>
      </c>
      <c r="N504" s="253" t="s">
        <v>47</v>
      </c>
      <c r="O504" s="91"/>
      <c r="P504" s="254">
        <f>O504*H504</f>
        <v>0</v>
      </c>
      <c r="Q504" s="254">
        <v>0.01</v>
      </c>
      <c r="R504" s="254">
        <f>Q504*H504</f>
        <v>0.71999999999999997</v>
      </c>
      <c r="S504" s="254">
        <v>0</v>
      </c>
      <c r="T504" s="255">
        <f>S504*H504</f>
        <v>0</v>
      </c>
      <c r="U504" s="38"/>
      <c r="V504" s="38"/>
      <c r="W504" s="38"/>
      <c r="X504" s="38"/>
      <c r="Y504" s="38"/>
      <c r="Z504" s="38"/>
      <c r="AA504" s="38"/>
      <c r="AB504" s="38"/>
      <c r="AC504" s="38"/>
      <c r="AD504" s="38"/>
      <c r="AE504" s="38"/>
      <c r="AR504" s="256" t="s">
        <v>256</v>
      </c>
      <c r="AT504" s="256" t="s">
        <v>252</v>
      </c>
      <c r="AU504" s="256" t="s">
        <v>91</v>
      </c>
      <c r="AY504" s="17" t="s">
        <v>250</v>
      </c>
      <c r="BE504" s="257">
        <f>IF(N504="základní",J504,0)</f>
        <v>0</v>
      </c>
      <c r="BF504" s="257">
        <f>IF(N504="snížená",J504,0)</f>
        <v>0</v>
      </c>
      <c r="BG504" s="257">
        <f>IF(N504="zákl. přenesená",J504,0)</f>
        <v>0</v>
      </c>
      <c r="BH504" s="257">
        <f>IF(N504="sníž. přenesená",J504,0)</f>
        <v>0</v>
      </c>
      <c r="BI504" s="257">
        <f>IF(N504="nulová",J504,0)</f>
        <v>0</v>
      </c>
      <c r="BJ504" s="17" t="s">
        <v>14</v>
      </c>
      <c r="BK504" s="257">
        <f>ROUND(I504*H504,2)</f>
        <v>0</v>
      </c>
      <c r="BL504" s="17" t="s">
        <v>256</v>
      </c>
      <c r="BM504" s="256" t="s">
        <v>3609</v>
      </c>
    </row>
    <row r="505" s="13" customFormat="1">
      <c r="A505" s="13"/>
      <c r="B505" s="262"/>
      <c r="C505" s="263"/>
      <c r="D505" s="258" t="s">
        <v>263</v>
      </c>
      <c r="E505" s="264" t="s">
        <v>1</v>
      </c>
      <c r="F505" s="265" t="s">
        <v>3610</v>
      </c>
      <c r="G505" s="263"/>
      <c r="H505" s="266">
        <v>49</v>
      </c>
      <c r="I505" s="267"/>
      <c r="J505" s="263"/>
      <c r="K505" s="263"/>
      <c r="L505" s="268"/>
      <c r="M505" s="269"/>
      <c r="N505" s="270"/>
      <c r="O505" s="270"/>
      <c r="P505" s="270"/>
      <c r="Q505" s="270"/>
      <c r="R505" s="270"/>
      <c r="S505" s="270"/>
      <c r="T505" s="271"/>
      <c r="U505" s="13"/>
      <c r="V505" s="13"/>
      <c r="W505" s="13"/>
      <c r="X505" s="13"/>
      <c r="Y505" s="13"/>
      <c r="Z505" s="13"/>
      <c r="AA505" s="13"/>
      <c r="AB505" s="13"/>
      <c r="AC505" s="13"/>
      <c r="AD505" s="13"/>
      <c r="AE505" s="13"/>
      <c r="AT505" s="272" t="s">
        <v>263</v>
      </c>
      <c r="AU505" s="272" t="s">
        <v>91</v>
      </c>
      <c r="AV505" s="13" t="s">
        <v>91</v>
      </c>
      <c r="AW505" s="13" t="s">
        <v>36</v>
      </c>
      <c r="AX505" s="13" t="s">
        <v>82</v>
      </c>
      <c r="AY505" s="272" t="s">
        <v>250</v>
      </c>
    </row>
    <row r="506" s="13" customFormat="1">
      <c r="A506" s="13"/>
      <c r="B506" s="262"/>
      <c r="C506" s="263"/>
      <c r="D506" s="258" t="s">
        <v>263</v>
      </c>
      <c r="E506" s="264" t="s">
        <v>1</v>
      </c>
      <c r="F506" s="265" t="s">
        <v>3611</v>
      </c>
      <c r="G506" s="263"/>
      <c r="H506" s="266">
        <v>11</v>
      </c>
      <c r="I506" s="267"/>
      <c r="J506" s="263"/>
      <c r="K506" s="263"/>
      <c r="L506" s="268"/>
      <c r="M506" s="269"/>
      <c r="N506" s="270"/>
      <c r="O506" s="270"/>
      <c r="P506" s="270"/>
      <c r="Q506" s="270"/>
      <c r="R506" s="270"/>
      <c r="S506" s="270"/>
      <c r="T506" s="271"/>
      <c r="U506" s="13"/>
      <c r="V506" s="13"/>
      <c r="W506" s="13"/>
      <c r="X506" s="13"/>
      <c r="Y506" s="13"/>
      <c r="Z506" s="13"/>
      <c r="AA506" s="13"/>
      <c r="AB506" s="13"/>
      <c r="AC506" s="13"/>
      <c r="AD506" s="13"/>
      <c r="AE506" s="13"/>
      <c r="AT506" s="272" t="s">
        <v>263</v>
      </c>
      <c r="AU506" s="272" t="s">
        <v>91</v>
      </c>
      <c r="AV506" s="13" t="s">
        <v>91</v>
      </c>
      <c r="AW506" s="13" t="s">
        <v>36</v>
      </c>
      <c r="AX506" s="13" t="s">
        <v>82</v>
      </c>
      <c r="AY506" s="272" t="s">
        <v>250</v>
      </c>
    </row>
    <row r="507" s="13" customFormat="1">
      <c r="A507" s="13"/>
      <c r="B507" s="262"/>
      <c r="C507" s="263"/>
      <c r="D507" s="258" t="s">
        <v>263</v>
      </c>
      <c r="E507" s="264" t="s">
        <v>1</v>
      </c>
      <c r="F507" s="265" t="s">
        <v>3612</v>
      </c>
      <c r="G507" s="263"/>
      <c r="H507" s="266">
        <v>12</v>
      </c>
      <c r="I507" s="267"/>
      <c r="J507" s="263"/>
      <c r="K507" s="263"/>
      <c r="L507" s="268"/>
      <c r="M507" s="269"/>
      <c r="N507" s="270"/>
      <c r="O507" s="270"/>
      <c r="P507" s="270"/>
      <c r="Q507" s="270"/>
      <c r="R507" s="270"/>
      <c r="S507" s="270"/>
      <c r="T507" s="271"/>
      <c r="U507" s="13"/>
      <c r="V507" s="13"/>
      <c r="W507" s="13"/>
      <c r="X507" s="13"/>
      <c r="Y507" s="13"/>
      <c r="Z507" s="13"/>
      <c r="AA507" s="13"/>
      <c r="AB507" s="13"/>
      <c r="AC507" s="13"/>
      <c r="AD507" s="13"/>
      <c r="AE507" s="13"/>
      <c r="AT507" s="272" t="s">
        <v>263</v>
      </c>
      <c r="AU507" s="272" t="s">
        <v>91</v>
      </c>
      <c r="AV507" s="13" t="s">
        <v>91</v>
      </c>
      <c r="AW507" s="13" t="s">
        <v>36</v>
      </c>
      <c r="AX507" s="13" t="s">
        <v>82</v>
      </c>
      <c r="AY507" s="272" t="s">
        <v>250</v>
      </c>
    </row>
    <row r="508" s="14" customFormat="1">
      <c r="A508" s="14"/>
      <c r="B508" s="273"/>
      <c r="C508" s="274"/>
      <c r="D508" s="258" t="s">
        <v>263</v>
      </c>
      <c r="E508" s="275" t="s">
        <v>1</v>
      </c>
      <c r="F508" s="276" t="s">
        <v>265</v>
      </c>
      <c r="G508" s="274"/>
      <c r="H508" s="277">
        <v>72</v>
      </c>
      <c r="I508" s="278"/>
      <c r="J508" s="274"/>
      <c r="K508" s="274"/>
      <c r="L508" s="279"/>
      <c r="M508" s="280"/>
      <c r="N508" s="281"/>
      <c r="O508" s="281"/>
      <c r="P508" s="281"/>
      <c r="Q508" s="281"/>
      <c r="R508" s="281"/>
      <c r="S508" s="281"/>
      <c r="T508" s="282"/>
      <c r="U508" s="14"/>
      <c r="V508" s="14"/>
      <c r="W508" s="14"/>
      <c r="X508" s="14"/>
      <c r="Y508" s="14"/>
      <c r="Z508" s="14"/>
      <c r="AA508" s="14"/>
      <c r="AB508" s="14"/>
      <c r="AC508" s="14"/>
      <c r="AD508" s="14"/>
      <c r="AE508" s="14"/>
      <c r="AT508" s="283" t="s">
        <v>263</v>
      </c>
      <c r="AU508" s="283" t="s">
        <v>91</v>
      </c>
      <c r="AV508" s="14" t="s">
        <v>256</v>
      </c>
      <c r="AW508" s="14" t="s">
        <v>36</v>
      </c>
      <c r="AX508" s="14" t="s">
        <v>14</v>
      </c>
      <c r="AY508" s="283" t="s">
        <v>250</v>
      </c>
    </row>
    <row r="509" s="2" customFormat="1" ht="21.75" customHeight="1">
      <c r="A509" s="38"/>
      <c r="B509" s="39"/>
      <c r="C509" s="245" t="s">
        <v>510</v>
      </c>
      <c r="D509" s="245" t="s">
        <v>252</v>
      </c>
      <c r="E509" s="246" t="s">
        <v>3613</v>
      </c>
      <c r="F509" s="247" t="s">
        <v>3614</v>
      </c>
      <c r="G509" s="248" t="s">
        <v>179</v>
      </c>
      <c r="H509" s="249">
        <v>2.6000000000000001</v>
      </c>
      <c r="I509" s="250"/>
      <c r="J509" s="251">
        <f>ROUND(I509*H509,2)</f>
        <v>0</v>
      </c>
      <c r="K509" s="247" t="s">
        <v>255</v>
      </c>
      <c r="L509" s="44"/>
      <c r="M509" s="252" t="s">
        <v>1</v>
      </c>
      <c r="N509" s="253" t="s">
        <v>47</v>
      </c>
      <c r="O509" s="91"/>
      <c r="P509" s="254">
        <f>O509*H509</f>
        <v>0</v>
      </c>
      <c r="Q509" s="254">
        <v>0</v>
      </c>
      <c r="R509" s="254">
        <f>Q509*H509</f>
        <v>0</v>
      </c>
      <c r="S509" s="254">
        <v>0.0050000000000000001</v>
      </c>
      <c r="T509" s="255">
        <f>S509*H509</f>
        <v>0.013000000000000001</v>
      </c>
      <c r="U509" s="38"/>
      <c r="V509" s="38"/>
      <c r="W509" s="38"/>
      <c r="X509" s="38"/>
      <c r="Y509" s="38"/>
      <c r="Z509" s="38"/>
      <c r="AA509" s="38"/>
      <c r="AB509" s="38"/>
      <c r="AC509" s="38"/>
      <c r="AD509" s="38"/>
      <c r="AE509" s="38"/>
      <c r="AR509" s="256" t="s">
        <v>256</v>
      </c>
      <c r="AT509" s="256" t="s">
        <v>252</v>
      </c>
      <c r="AU509" s="256" t="s">
        <v>91</v>
      </c>
      <c r="AY509" s="17" t="s">
        <v>250</v>
      </c>
      <c r="BE509" s="257">
        <f>IF(N509="základní",J509,0)</f>
        <v>0</v>
      </c>
      <c r="BF509" s="257">
        <f>IF(N509="snížená",J509,0)</f>
        <v>0</v>
      </c>
      <c r="BG509" s="257">
        <f>IF(N509="zákl. přenesená",J509,0)</f>
        <v>0</v>
      </c>
      <c r="BH509" s="257">
        <f>IF(N509="sníž. přenesená",J509,0)</f>
        <v>0</v>
      </c>
      <c r="BI509" s="257">
        <f>IF(N509="nulová",J509,0)</f>
        <v>0</v>
      </c>
      <c r="BJ509" s="17" t="s">
        <v>14</v>
      </c>
      <c r="BK509" s="257">
        <f>ROUND(I509*H509,2)</f>
        <v>0</v>
      </c>
      <c r="BL509" s="17" t="s">
        <v>256</v>
      </c>
      <c r="BM509" s="256" t="s">
        <v>3615</v>
      </c>
    </row>
    <row r="510" s="2" customFormat="1">
      <c r="A510" s="38"/>
      <c r="B510" s="39"/>
      <c r="C510" s="40"/>
      <c r="D510" s="258" t="s">
        <v>261</v>
      </c>
      <c r="E510" s="40"/>
      <c r="F510" s="259" t="s">
        <v>2865</v>
      </c>
      <c r="G510" s="40"/>
      <c r="H510" s="40"/>
      <c r="I510" s="156"/>
      <c r="J510" s="40"/>
      <c r="K510" s="40"/>
      <c r="L510" s="44"/>
      <c r="M510" s="260"/>
      <c r="N510" s="261"/>
      <c r="O510" s="91"/>
      <c r="P510" s="91"/>
      <c r="Q510" s="91"/>
      <c r="R510" s="91"/>
      <c r="S510" s="91"/>
      <c r="T510" s="92"/>
      <c r="U510" s="38"/>
      <c r="V510" s="38"/>
      <c r="W510" s="38"/>
      <c r="X510" s="38"/>
      <c r="Y510" s="38"/>
      <c r="Z510" s="38"/>
      <c r="AA510" s="38"/>
      <c r="AB510" s="38"/>
      <c r="AC510" s="38"/>
      <c r="AD510" s="38"/>
      <c r="AE510" s="38"/>
      <c r="AT510" s="17" t="s">
        <v>261</v>
      </c>
      <c r="AU510" s="17" t="s">
        <v>91</v>
      </c>
    </row>
    <row r="511" s="13" customFormat="1">
      <c r="A511" s="13"/>
      <c r="B511" s="262"/>
      <c r="C511" s="263"/>
      <c r="D511" s="258" t="s">
        <v>263</v>
      </c>
      <c r="E511" s="264" t="s">
        <v>1</v>
      </c>
      <c r="F511" s="265" t="s">
        <v>3616</v>
      </c>
      <c r="G511" s="263"/>
      <c r="H511" s="266">
        <v>2.6000000000000001</v>
      </c>
      <c r="I511" s="267"/>
      <c r="J511" s="263"/>
      <c r="K511" s="263"/>
      <c r="L511" s="268"/>
      <c r="M511" s="269"/>
      <c r="N511" s="270"/>
      <c r="O511" s="270"/>
      <c r="P511" s="270"/>
      <c r="Q511" s="270"/>
      <c r="R511" s="270"/>
      <c r="S511" s="270"/>
      <c r="T511" s="271"/>
      <c r="U511" s="13"/>
      <c r="V511" s="13"/>
      <c r="W511" s="13"/>
      <c r="X511" s="13"/>
      <c r="Y511" s="13"/>
      <c r="Z511" s="13"/>
      <c r="AA511" s="13"/>
      <c r="AB511" s="13"/>
      <c r="AC511" s="13"/>
      <c r="AD511" s="13"/>
      <c r="AE511" s="13"/>
      <c r="AT511" s="272" t="s">
        <v>263</v>
      </c>
      <c r="AU511" s="272" t="s">
        <v>91</v>
      </c>
      <c r="AV511" s="13" t="s">
        <v>91</v>
      </c>
      <c r="AW511" s="13" t="s">
        <v>36</v>
      </c>
      <c r="AX511" s="13" t="s">
        <v>82</v>
      </c>
      <c r="AY511" s="272" t="s">
        <v>250</v>
      </c>
    </row>
    <row r="512" s="14" customFormat="1">
      <c r="A512" s="14"/>
      <c r="B512" s="273"/>
      <c r="C512" s="274"/>
      <c r="D512" s="258" t="s">
        <v>263</v>
      </c>
      <c r="E512" s="275" t="s">
        <v>1</v>
      </c>
      <c r="F512" s="276" t="s">
        <v>265</v>
      </c>
      <c r="G512" s="274"/>
      <c r="H512" s="277">
        <v>2.6000000000000001</v>
      </c>
      <c r="I512" s="278"/>
      <c r="J512" s="274"/>
      <c r="K512" s="274"/>
      <c r="L512" s="279"/>
      <c r="M512" s="280"/>
      <c r="N512" s="281"/>
      <c r="O512" s="281"/>
      <c r="P512" s="281"/>
      <c r="Q512" s="281"/>
      <c r="R512" s="281"/>
      <c r="S512" s="281"/>
      <c r="T512" s="282"/>
      <c r="U512" s="14"/>
      <c r="V512" s="14"/>
      <c r="W512" s="14"/>
      <c r="X512" s="14"/>
      <c r="Y512" s="14"/>
      <c r="Z512" s="14"/>
      <c r="AA512" s="14"/>
      <c r="AB512" s="14"/>
      <c r="AC512" s="14"/>
      <c r="AD512" s="14"/>
      <c r="AE512" s="14"/>
      <c r="AT512" s="283" t="s">
        <v>263</v>
      </c>
      <c r="AU512" s="283" t="s">
        <v>91</v>
      </c>
      <c r="AV512" s="14" t="s">
        <v>256</v>
      </c>
      <c r="AW512" s="14" t="s">
        <v>36</v>
      </c>
      <c r="AX512" s="14" t="s">
        <v>14</v>
      </c>
      <c r="AY512" s="283" t="s">
        <v>250</v>
      </c>
    </row>
    <row r="513" s="2" customFormat="1" ht="21.75" customHeight="1">
      <c r="A513" s="38"/>
      <c r="B513" s="39"/>
      <c r="C513" s="245" t="s">
        <v>515</v>
      </c>
      <c r="D513" s="245" t="s">
        <v>252</v>
      </c>
      <c r="E513" s="246" t="s">
        <v>2862</v>
      </c>
      <c r="F513" s="247" t="s">
        <v>2863</v>
      </c>
      <c r="G513" s="248" t="s">
        <v>179</v>
      </c>
      <c r="H513" s="249">
        <v>4.5</v>
      </c>
      <c r="I513" s="250"/>
      <c r="J513" s="251">
        <f>ROUND(I513*H513,2)</f>
        <v>0</v>
      </c>
      <c r="K513" s="247" t="s">
        <v>255</v>
      </c>
      <c r="L513" s="44"/>
      <c r="M513" s="252" t="s">
        <v>1</v>
      </c>
      <c r="N513" s="253" t="s">
        <v>47</v>
      </c>
      <c r="O513" s="91"/>
      <c r="P513" s="254">
        <f>O513*H513</f>
        <v>0</v>
      </c>
      <c r="Q513" s="254">
        <v>0</v>
      </c>
      <c r="R513" s="254">
        <f>Q513*H513</f>
        <v>0</v>
      </c>
      <c r="S513" s="254">
        <v>0.014999999999999999</v>
      </c>
      <c r="T513" s="255">
        <f>S513*H513</f>
        <v>0.067500000000000004</v>
      </c>
      <c r="U513" s="38"/>
      <c r="V513" s="38"/>
      <c r="W513" s="38"/>
      <c r="X513" s="38"/>
      <c r="Y513" s="38"/>
      <c r="Z513" s="38"/>
      <c r="AA513" s="38"/>
      <c r="AB513" s="38"/>
      <c r="AC513" s="38"/>
      <c r="AD513" s="38"/>
      <c r="AE513" s="38"/>
      <c r="AR513" s="256" t="s">
        <v>256</v>
      </c>
      <c r="AT513" s="256" t="s">
        <v>252</v>
      </c>
      <c r="AU513" s="256" t="s">
        <v>91</v>
      </c>
      <c r="AY513" s="17" t="s">
        <v>250</v>
      </c>
      <c r="BE513" s="257">
        <f>IF(N513="základní",J513,0)</f>
        <v>0</v>
      </c>
      <c r="BF513" s="257">
        <f>IF(N513="snížená",J513,0)</f>
        <v>0</v>
      </c>
      <c r="BG513" s="257">
        <f>IF(N513="zákl. přenesená",J513,0)</f>
        <v>0</v>
      </c>
      <c r="BH513" s="257">
        <f>IF(N513="sníž. přenesená",J513,0)</f>
        <v>0</v>
      </c>
      <c r="BI513" s="257">
        <f>IF(N513="nulová",J513,0)</f>
        <v>0</v>
      </c>
      <c r="BJ513" s="17" t="s">
        <v>14</v>
      </c>
      <c r="BK513" s="257">
        <f>ROUND(I513*H513,2)</f>
        <v>0</v>
      </c>
      <c r="BL513" s="17" t="s">
        <v>256</v>
      </c>
      <c r="BM513" s="256" t="s">
        <v>3617</v>
      </c>
    </row>
    <row r="514" s="2" customFormat="1">
      <c r="A514" s="38"/>
      <c r="B514" s="39"/>
      <c r="C514" s="40"/>
      <c r="D514" s="258" t="s">
        <v>261</v>
      </c>
      <c r="E514" s="40"/>
      <c r="F514" s="259" t="s">
        <v>2865</v>
      </c>
      <c r="G514" s="40"/>
      <c r="H514" s="40"/>
      <c r="I514" s="156"/>
      <c r="J514" s="40"/>
      <c r="K514" s="40"/>
      <c r="L514" s="44"/>
      <c r="M514" s="260"/>
      <c r="N514" s="261"/>
      <c r="O514" s="91"/>
      <c r="P514" s="91"/>
      <c r="Q514" s="91"/>
      <c r="R514" s="91"/>
      <c r="S514" s="91"/>
      <c r="T514" s="92"/>
      <c r="U514" s="38"/>
      <c r="V514" s="38"/>
      <c r="W514" s="38"/>
      <c r="X514" s="38"/>
      <c r="Y514" s="38"/>
      <c r="Z514" s="38"/>
      <c r="AA514" s="38"/>
      <c r="AB514" s="38"/>
      <c r="AC514" s="38"/>
      <c r="AD514" s="38"/>
      <c r="AE514" s="38"/>
      <c r="AT514" s="17" t="s">
        <v>261</v>
      </c>
      <c r="AU514" s="17" t="s">
        <v>91</v>
      </c>
    </row>
    <row r="515" s="13" customFormat="1">
      <c r="A515" s="13"/>
      <c r="B515" s="262"/>
      <c r="C515" s="263"/>
      <c r="D515" s="258" t="s">
        <v>263</v>
      </c>
      <c r="E515" s="264" t="s">
        <v>1</v>
      </c>
      <c r="F515" s="265" t="s">
        <v>3618</v>
      </c>
      <c r="G515" s="263"/>
      <c r="H515" s="266">
        <v>4.5</v>
      </c>
      <c r="I515" s="267"/>
      <c r="J515" s="263"/>
      <c r="K515" s="263"/>
      <c r="L515" s="268"/>
      <c r="M515" s="269"/>
      <c r="N515" s="270"/>
      <c r="O515" s="270"/>
      <c r="P515" s="270"/>
      <c r="Q515" s="270"/>
      <c r="R515" s="270"/>
      <c r="S515" s="270"/>
      <c r="T515" s="271"/>
      <c r="U515" s="13"/>
      <c r="V515" s="13"/>
      <c r="W515" s="13"/>
      <c r="X515" s="13"/>
      <c r="Y515" s="13"/>
      <c r="Z515" s="13"/>
      <c r="AA515" s="13"/>
      <c r="AB515" s="13"/>
      <c r="AC515" s="13"/>
      <c r="AD515" s="13"/>
      <c r="AE515" s="13"/>
      <c r="AT515" s="272" t="s">
        <v>263</v>
      </c>
      <c r="AU515" s="272" t="s">
        <v>91</v>
      </c>
      <c r="AV515" s="13" t="s">
        <v>91</v>
      </c>
      <c r="AW515" s="13" t="s">
        <v>36</v>
      </c>
      <c r="AX515" s="13" t="s">
        <v>82</v>
      </c>
      <c r="AY515" s="272" t="s">
        <v>250</v>
      </c>
    </row>
    <row r="516" s="14" customFormat="1">
      <c r="A516" s="14"/>
      <c r="B516" s="273"/>
      <c r="C516" s="274"/>
      <c r="D516" s="258" t="s">
        <v>263</v>
      </c>
      <c r="E516" s="275" t="s">
        <v>1</v>
      </c>
      <c r="F516" s="276" t="s">
        <v>265</v>
      </c>
      <c r="G516" s="274"/>
      <c r="H516" s="277">
        <v>4.5</v>
      </c>
      <c r="I516" s="278"/>
      <c r="J516" s="274"/>
      <c r="K516" s="274"/>
      <c r="L516" s="279"/>
      <c r="M516" s="280"/>
      <c r="N516" s="281"/>
      <c r="O516" s="281"/>
      <c r="P516" s="281"/>
      <c r="Q516" s="281"/>
      <c r="R516" s="281"/>
      <c r="S516" s="281"/>
      <c r="T516" s="282"/>
      <c r="U516" s="14"/>
      <c r="V516" s="14"/>
      <c r="W516" s="14"/>
      <c r="X516" s="14"/>
      <c r="Y516" s="14"/>
      <c r="Z516" s="14"/>
      <c r="AA516" s="14"/>
      <c r="AB516" s="14"/>
      <c r="AC516" s="14"/>
      <c r="AD516" s="14"/>
      <c r="AE516" s="14"/>
      <c r="AT516" s="283" t="s">
        <v>263</v>
      </c>
      <c r="AU516" s="283" t="s">
        <v>91</v>
      </c>
      <c r="AV516" s="14" t="s">
        <v>256</v>
      </c>
      <c r="AW516" s="14" t="s">
        <v>36</v>
      </c>
      <c r="AX516" s="14" t="s">
        <v>14</v>
      </c>
      <c r="AY516" s="283" t="s">
        <v>250</v>
      </c>
    </row>
    <row r="517" s="2" customFormat="1" ht="21.75" customHeight="1">
      <c r="A517" s="38"/>
      <c r="B517" s="39"/>
      <c r="C517" s="245" t="s">
        <v>520</v>
      </c>
      <c r="D517" s="245" t="s">
        <v>252</v>
      </c>
      <c r="E517" s="246" t="s">
        <v>2906</v>
      </c>
      <c r="F517" s="247" t="s">
        <v>2907</v>
      </c>
      <c r="G517" s="248" t="s">
        <v>208</v>
      </c>
      <c r="H517" s="249">
        <v>23.399999999999999</v>
      </c>
      <c r="I517" s="250"/>
      <c r="J517" s="251">
        <f>ROUND(I517*H517,2)</f>
        <v>0</v>
      </c>
      <c r="K517" s="247" t="s">
        <v>255</v>
      </c>
      <c r="L517" s="44"/>
      <c r="M517" s="252" t="s">
        <v>1</v>
      </c>
      <c r="N517" s="253" t="s">
        <v>47</v>
      </c>
      <c r="O517" s="91"/>
      <c r="P517" s="254">
        <f>O517*H517</f>
        <v>0</v>
      </c>
      <c r="Q517" s="254">
        <v>0</v>
      </c>
      <c r="R517" s="254">
        <f>Q517*H517</f>
        <v>0</v>
      </c>
      <c r="S517" s="254">
        <v>1.9199999999999999</v>
      </c>
      <c r="T517" s="255">
        <f>S517*H517</f>
        <v>44.927999999999997</v>
      </c>
      <c r="U517" s="38"/>
      <c r="V517" s="38"/>
      <c r="W517" s="38"/>
      <c r="X517" s="38"/>
      <c r="Y517" s="38"/>
      <c r="Z517" s="38"/>
      <c r="AA517" s="38"/>
      <c r="AB517" s="38"/>
      <c r="AC517" s="38"/>
      <c r="AD517" s="38"/>
      <c r="AE517" s="38"/>
      <c r="AR517" s="256" t="s">
        <v>256</v>
      </c>
      <c r="AT517" s="256" t="s">
        <v>252</v>
      </c>
      <c r="AU517" s="256" t="s">
        <v>91</v>
      </c>
      <c r="AY517" s="17" t="s">
        <v>250</v>
      </c>
      <c r="BE517" s="257">
        <f>IF(N517="základní",J517,0)</f>
        <v>0</v>
      </c>
      <c r="BF517" s="257">
        <f>IF(N517="snížená",J517,0)</f>
        <v>0</v>
      </c>
      <c r="BG517" s="257">
        <f>IF(N517="zákl. přenesená",J517,0)</f>
        <v>0</v>
      </c>
      <c r="BH517" s="257">
        <f>IF(N517="sníž. přenesená",J517,0)</f>
        <v>0</v>
      </c>
      <c r="BI517" s="257">
        <f>IF(N517="nulová",J517,0)</f>
        <v>0</v>
      </c>
      <c r="BJ517" s="17" t="s">
        <v>14</v>
      </c>
      <c r="BK517" s="257">
        <f>ROUND(I517*H517,2)</f>
        <v>0</v>
      </c>
      <c r="BL517" s="17" t="s">
        <v>256</v>
      </c>
      <c r="BM517" s="256" t="s">
        <v>3619</v>
      </c>
    </row>
    <row r="518" s="2" customFormat="1">
      <c r="A518" s="38"/>
      <c r="B518" s="39"/>
      <c r="C518" s="40"/>
      <c r="D518" s="258" t="s">
        <v>261</v>
      </c>
      <c r="E518" s="40"/>
      <c r="F518" s="259" t="s">
        <v>2909</v>
      </c>
      <c r="G518" s="40"/>
      <c r="H518" s="40"/>
      <c r="I518" s="156"/>
      <c r="J518" s="40"/>
      <c r="K518" s="40"/>
      <c r="L518" s="44"/>
      <c r="M518" s="260"/>
      <c r="N518" s="261"/>
      <c r="O518" s="91"/>
      <c r="P518" s="91"/>
      <c r="Q518" s="91"/>
      <c r="R518" s="91"/>
      <c r="S518" s="91"/>
      <c r="T518" s="92"/>
      <c r="U518" s="38"/>
      <c r="V518" s="38"/>
      <c r="W518" s="38"/>
      <c r="X518" s="38"/>
      <c r="Y518" s="38"/>
      <c r="Z518" s="38"/>
      <c r="AA518" s="38"/>
      <c r="AB518" s="38"/>
      <c r="AC518" s="38"/>
      <c r="AD518" s="38"/>
      <c r="AE518" s="38"/>
      <c r="AT518" s="17" t="s">
        <v>261</v>
      </c>
      <c r="AU518" s="17" t="s">
        <v>91</v>
      </c>
    </row>
    <row r="519" s="13" customFormat="1">
      <c r="A519" s="13"/>
      <c r="B519" s="262"/>
      <c r="C519" s="263"/>
      <c r="D519" s="258" t="s">
        <v>263</v>
      </c>
      <c r="E519" s="264" t="s">
        <v>1</v>
      </c>
      <c r="F519" s="265" t="s">
        <v>3620</v>
      </c>
      <c r="G519" s="263"/>
      <c r="H519" s="266">
        <v>16.574999999999999</v>
      </c>
      <c r="I519" s="267"/>
      <c r="J519" s="263"/>
      <c r="K519" s="263"/>
      <c r="L519" s="268"/>
      <c r="M519" s="269"/>
      <c r="N519" s="270"/>
      <c r="O519" s="270"/>
      <c r="P519" s="270"/>
      <c r="Q519" s="270"/>
      <c r="R519" s="270"/>
      <c r="S519" s="270"/>
      <c r="T519" s="271"/>
      <c r="U519" s="13"/>
      <c r="V519" s="13"/>
      <c r="W519" s="13"/>
      <c r="X519" s="13"/>
      <c r="Y519" s="13"/>
      <c r="Z519" s="13"/>
      <c r="AA519" s="13"/>
      <c r="AB519" s="13"/>
      <c r="AC519" s="13"/>
      <c r="AD519" s="13"/>
      <c r="AE519" s="13"/>
      <c r="AT519" s="272" t="s">
        <v>263</v>
      </c>
      <c r="AU519" s="272" t="s">
        <v>91</v>
      </c>
      <c r="AV519" s="13" t="s">
        <v>91</v>
      </c>
      <c r="AW519" s="13" t="s">
        <v>36</v>
      </c>
      <c r="AX519" s="13" t="s">
        <v>82</v>
      </c>
      <c r="AY519" s="272" t="s">
        <v>250</v>
      </c>
    </row>
    <row r="520" s="13" customFormat="1">
      <c r="A520" s="13"/>
      <c r="B520" s="262"/>
      <c r="C520" s="263"/>
      <c r="D520" s="258" t="s">
        <v>263</v>
      </c>
      <c r="E520" s="264" t="s">
        <v>1</v>
      </c>
      <c r="F520" s="265" t="s">
        <v>3621</v>
      </c>
      <c r="G520" s="263"/>
      <c r="H520" s="266">
        <v>2.9249999999999998</v>
      </c>
      <c r="I520" s="267"/>
      <c r="J520" s="263"/>
      <c r="K520" s="263"/>
      <c r="L520" s="268"/>
      <c r="M520" s="269"/>
      <c r="N520" s="270"/>
      <c r="O520" s="270"/>
      <c r="P520" s="270"/>
      <c r="Q520" s="270"/>
      <c r="R520" s="270"/>
      <c r="S520" s="270"/>
      <c r="T520" s="271"/>
      <c r="U520" s="13"/>
      <c r="V520" s="13"/>
      <c r="W520" s="13"/>
      <c r="X520" s="13"/>
      <c r="Y520" s="13"/>
      <c r="Z520" s="13"/>
      <c r="AA520" s="13"/>
      <c r="AB520" s="13"/>
      <c r="AC520" s="13"/>
      <c r="AD520" s="13"/>
      <c r="AE520" s="13"/>
      <c r="AT520" s="272" t="s">
        <v>263</v>
      </c>
      <c r="AU520" s="272" t="s">
        <v>91</v>
      </c>
      <c r="AV520" s="13" t="s">
        <v>91</v>
      </c>
      <c r="AW520" s="13" t="s">
        <v>36</v>
      </c>
      <c r="AX520" s="13" t="s">
        <v>82</v>
      </c>
      <c r="AY520" s="272" t="s">
        <v>250</v>
      </c>
    </row>
    <row r="521" s="13" customFormat="1">
      <c r="A521" s="13"/>
      <c r="B521" s="262"/>
      <c r="C521" s="263"/>
      <c r="D521" s="258" t="s">
        <v>263</v>
      </c>
      <c r="E521" s="264" t="s">
        <v>1</v>
      </c>
      <c r="F521" s="265" t="s">
        <v>3622</v>
      </c>
      <c r="G521" s="263"/>
      <c r="H521" s="266">
        <v>3.8999999999999999</v>
      </c>
      <c r="I521" s="267"/>
      <c r="J521" s="263"/>
      <c r="K521" s="263"/>
      <c r="L521" s="268"/>
      <c r="M521" s="269"/>
      <c r="N521" s="270"/>
      <c r="O521" s="270"/>
      <c r="P521" s="270"/>
      <c r="Q521" s="270"/>
      <c r="R521" s="270"/>
      <c r="S521" s="270"/>
      <c r="T521" s="271"/>
      <c r="U521" s="13"/>
      <c r="V521" s="13"/>
      <c r="W521" s="13"/>
      <c r="X521" s="13"/>
      <c r="Y521" s="13"/>
      <c r="Z521" s="13"/>
      <c r="AA521" s="13"/>
      <c r="AB521" s="13"/>
      <c r="AC521" s="13"/>
      <c r="AD521" s="13"/>
      <c r="AE521" s="13"/>
      <c r="AT521" s="272" t="s">
        <v>263</v>
      </c>
      <c r="AU521" s="272" t="s">
        <v>91</v>
      </c>
      <c r="AV521" s="13" t="s">
        <v>91</v>
      </c>
      <c r="AW521" s="13" t="s">
        <v>36</v>
      </c>
      <c r="AX521" s="13" t="s">
        <v>82</v>
      </c>
      <c r="AY521" s="272" t="s">
        <v>250</v>
      </c>
    </row>
    <row r="522" s="14" customFormat="1">
      <c r="A522" s="14"/>
      <c r="B522" s="273"/>
      <c r="C522" s="274"/>
      <c r="D522" s="258" t="s">
        <v>263</v>
      </c>
      <c r="E522" s="275" t="s">
        <v>1</v>
      </c>
      <c r="F522" s="276" t="s">
        <v>265</v>
      </c>
      <c r="G522" s="274"/>
      <c r="H522" s="277">
        <v>23.399999999999999</v>
      </c>
      <c r="I522" s="278"/>
      <c r="J522" s="274"/>
      <c r="K522" s="274"/>
      <c r="L522" s="279"/>
      <c r="M522" s="280"/>
      <c r="N522" s="281"/>
      <c r="O522" s="281"/>
      <c r="P522" s="281"/>
      <c r="Q522" s="281"/>
      <c r="R522" s="281"/>
      <c r="S522" s="281"/>
      <c r="T522" s="282"/>
      <c r="U522" s="14"/>
      <c r="V522" s="14"/>
      <c r="W522" s="14"/>
      <c r="X522" s="14"/>
      <c r="Y522" s="14"/>
      <c r="Z522" s="14"/>
      <c r="AA522" s="14"/>
      <c r="AB522" s="14"/>
      <c r="AC522" s="14"/>
      <c r="AD522" s="14"/>
      <c r="AE522" s="14"/>
      <c r="AT522" s="283" t="s">
        <v>263</v>
      </c>
      <c r="AU522" s="283" t="s">
        <v>91</v>
      </c>
      <c r="AV522" s="14" t="s">
        <v>256</v>
      </c>
      <c r="AW522" s="14" t="s">
        <v>36</v>
      </c>
      <c r="AX522" s="14" t="s">
        <v>14</v>
      </c>
      <c r="AY522" s="283" t="s">
        <v>250</v>
      </c>
    </row>
    <row r="523" s="2" customFormat="1" ht="21.75" customHeight="1">
      <c r="A523" s="38"/>
      <c r="B523" s="39"/>
      <c r="C523" s="245" t="s">
        <v>525</v>
      </c>
      <c r="D523" s="245" t="s">
        <v>252</v>
      </c>
      <c r="E523" s="246" t="s">
        <v>3623</v>
      </c>
      <c r="F523" s="247" t="s">
        <v>3624</v>
      </c>
      <c r="G523" s="248" t="s">
        <v>2579</v>
      </c>
      <c r="H523" s="249">
        <v>21</v>
      </c>
      <c r="I523" s="250"/>
      <c r="J523" s="251">
        <f>ROUND(I523*H523,2)</f>
        <v>0</v>
      </c>
      <c r="K523" s="247" t="s">
        <v>255</v>
      </c>
      <c r="L523" s="44"/>
      <c r="M523" s="252" t="s">
        <v>1</v>
      </c>
      <c r="N523" s="253" t="s">
        <v>47</v>
      </c>
      <c r="O523" s="91"/>
      <c r="P523" s="254">
        <f>O523*H523</f>
        <v>0</v>
      </c>
      <c r="Q523" s="254">
        <v>0.00010000000000000001</v>
      </c>
      <c r="R523" s="254">
        <f>Q523*H523</f>
        <v>0.0021000000000000003</v>
      </c>
      <c r="S523" s="254">
        <v>0</v>
      </c>
      <c r="T523" s="255">
        <f>S523*H523</f>
        <v>0</v>
      </c>
      <c r="U523" s="38"/>
      <c r="V523" s="38"/>
      <c r="W523" s="38"/>
      <c r="X523" s="38"/>
      <c r="Y523" s="38"/>
      <c r="Z523" s="38"/>
      <c r="AA523" s="38"/>
      <c r="AB523" s="38"/>
      <c r="AC523" s="38"/>
      <c r="AD523" s="38"/>
      <c r="AE523" s="38"/>
      <c r="AR523" s="256" t="s">
        <v>256</v>
      </c>
      <c r="AT523" s="256" t="s">
        <v>252</v>
      </c>
      <c r="AU523" s="256" t="s">
        <v>91</v>
      </c>
      <c r="AY523" s="17" t="s">
        <v>250</v>
      </c>
      <c r="BE523" s="257">
        <f>IF(N523="základní",J523,0)</f>
        <v>0</v>
      </c>
      <c r="BF523" s="257">
        <f>IF(N523="snížená",J523,0)</f>
        <v>0</v>
      </c>
      <c r="BG523" s="257">
        <f>IF(N523="zákl. přenesená",J523,0)</f>
        <v>0</v>
      </c>
      <c r="BH523" s="257">
        <f>IF(N523="sníž. přenesená",J523,0)</f>
        <v>0</v>
      </c>
      <c r="BI523" s="257">
        <f>IF(N523="nulová",J523,0)</f>
        <v>0</v>
      </c>
      <c r="BJ523" s="17" t="s">
        <v>14</v>
      </c>
      <c r="BK523" s="257">
        <f>ROUND(I523*H523,2)</f>
        <v>0</v>
      </c>
      <c r="BL523" s="17" t="s">
        <v>256</v>
      </c>
      <c r="BM523" s="256" t="s">
        <v>3625</v>
      </c>
    </row>
    <row r="524" s="2" customFormat="1">
      <c r="A524" s="38"/>
      <c r="B524" s="39"/>
      <c r="C524" s="40"/>
      <c r="D524" s="258" t="s">
        <v>261</v>
      </c>
      <c r="E524" s="40"/>
      <c r="F524" s="259" t="s">
        <v>2581</v>
      </c>
      <c r="G524" s="40"/>
      <c r="H524" s="40"/>
      <c r="I524" s="156"/>
      <c r="J524" s="40"/>
      <c r="K524" s="40"/>
      <c r="L524" s="44"/>
      <c r="M524" s="260"/>
      <c r="N524" s="261"/>
      <c r="O524" s="91"/>
      <c r="P524" s="91"/>
      <c r="Q524" s="91"/>
      <c r="R524" s="91"/>
      <c r="S524" s="91"/>
      <c r="T524" s="92"/>
      <c r="U524" s="38"/>
      <c r="V524" s="38"/>
      <c r="W524" s="38"/>
      <c r="X524" s="38"/>
      <c r="Y524" s="38"/>
      <c r="Z524" s="38"/>
      <c r="AA524" s="38"/>
      <c r="AB524" s="38"/>
      <c r="AC524" s="38"/>
      <c r="AD524" s="38"/>
      <c r="AE524" s="38"/>
      <c r="AT524" s="17" t="s">
        <v>261</v>
      </c>
      <c r="AU524" s="17" t="s">
        <v>91</v>
      </c>
    </row>
    <row r="525" s="13" customFormat="1">
      <c r="A525" s="13"/>
      <c r="B525" s="262"/>
      <c r="C525" s="263"/>
      <c r="D525" s="258" t="s">
        <v>263</v>
      </c>
      <c r="E525" s="264" t="s">
        <v>1</v>
      </c>
      <c r="F525" s="265" t="s">
        <v>3626</v>
      </c>
      <c r="G525" s="263"/>
      <c r="H525" s="266">
        <v>18</v>
      </c>
      <c r="I525" s="267"/>
      <c r="J525" s="263"/>
      <c r="K525" s="263"/>
      <c r="L525" s="268"/>
      <c r="M525" s="269"/>
      <c r="N525" s="270"/>
      <c r="O525" s="270"/>
      <c r="P525" s="270"/>
      <c r="Q525" s="270"/>
      <c r="R525" s="270"/>
      <c r="S525" s="270"/>
      <c r="T525" s="271"/>
      <c r="U525" s="13"/>
      <c r="V525" s="13"/>
      <c r="W525" s="13"/>
      <c r="X525" s="13"/>
      <c r="Y525" s="13"/>
      <c r="Z525" s="13"/>
      <c r="AA525" s="13"/>
      <c r="AB525" s="13"/>
      <c r="AC525" s="13"/>
      <c r="AD525" s="13"/>
      <c r="AE525" s="13"/>
      <c r="AT525" s="272" t="s">
        <v>263</v>
      </c>
      <c r="AU525" s="272" t="s">
        <v>91</v>
      </c>
      <c r="AV525" s="13" t="s">
        <v>91</v>
      </c>
      <c r="AW525" s="13" t="s">
        <v>36</v>
      </c>
      <c r="AX525" s="13" t="s">
        <v>82</v>
      </c>
      <c r="AY525" s="272" t="s">
        <v>250</v>
      </c>
    </row>
    <row r="526" s="13" customFormat="1">
      <c r="A526" s="13"/>
      <c r="B526" s="262"/>
      <c r="C526" s="263"/>
      <c r="D526" s="258" t="s">
        <v>263</v>
      </c>
      <c r="E526" s="264" t="s">
        <v>1</v>
      </c>
      <c r="F526" s="265" t="s">
        <v>3627</v>
      </c>
      <c r="G526" s="263"/>
      <c r="H526" s="266">
        <v>3</v>
      </c>
      <c r="I526" s="267"/>
      <c r="J526" s="263"/>
      <c r="K526" s="263"/>
      <c r="L526" s="268"/>
      <c r="M526" s="269"/>
      <c r="N526" s="270"/>
      <c r="O526" s="270"/>
      <c r="P526" s="270"/>
      <c r="Q526" s="270"/>
      <c r="R526" s="270"/>
      <c r="S526" s="270"/>
      <c r="T526" s="271"/>
      <c r="U526" s="13"/>
      <c r="V526" s="13"/>
      <c r="W526" s="13"/>
      <c r="X526" s="13"/>
      <c r="Y526" s="13"/>
      <c r="Z526" s="13"/>
      <c r="AA526" s="13"/>
      <c r="AB526" s="13"/>
      <c r="AC526" s="13"/>
      <c r="AD526" s="13"/>
      <c r="AE526" s="13"/>
      <c r="AT526" s="272" t="s">
        <v>263</v>
      </c>
      <c r="AU526" s="272" t="s">
        <v>91</v>
      </c>
      <c r="AV526" s="13" t="s">
        <v>91</v>
      </c>
      <c r="AW526" s="13" t="s">
        <v>36</v>
      </c>
      <c r="AX526" s="13" t="s">
        <v>82</v>
      </c>
      <c r="AY526" s="272" t="s">
        <v>250</v>
      </c>
    </row>
    <row r="527" s="13" customFormat="1">
      <c r="A527" s="13"/>
      <c r="B527" s="262"/>
      <c r="C527" s="263"/>
      <c r="D527" s="258" t="s">
        <v>263</v>
      </c>
      <c r="E527" s="264" t="s">
        <v>1</v>
      </c>
      <c r="F527" s="265" t="s">
        <v>3628</v>
      </c>
      <c r="G527" s="263"/>
      <c r="H527" s="266">
        <v>0</v>
      </c>
      <c r="I527" s="267"/>
      <c r="J527" s="263"/>
      <c r="K527" s="263"/>
      <c r="L527" s="268"/>
      <c r="M527" s="269"/>
      <c r="N527" s="270"/>
      <c r="O527" s="270"/>
      <c r="P527" s="270"/>
      <c r="Q527" s="270"/>
      <c r="R527" s="270"/>
      <c r="S527" s="270"/>
      <c r="T527" s="271"/>
      <c r="U527" s="13"/>
      <c r="V527" s="13"/>
      <c r="W527" s="13"/>
      <c r="X527" s="13"/>
      <c r="Y527" s="13"/>
      <c r="Z527" s="13"/>
      <c r="AA527" s="13"/>
      <c r="AB527" s="13"/>
      <c r="AC527" s="13"/>
      <c r="AD527" s="13"/>
      <c r="AE527" s="13"/>
      <c r="AT527" s="272" t="s">
        <v>263</v>
      </c>
      <c r="AU527" s="272" t="s">
        <v>91</v>
      </c>
      <c r="AV527" s="13" t="s">
        <v>91</v>
      </c>
      <c r="AW527" s="13" t="s">
        <v>36</v>
      </c>
      <c r="AX527" s="13" t="s">
        <v>82</v>
      </c>
      <c r="AY527" s="272" t="s">
        <v>250</v>
      </c>
    </row>
    <row r="528" s="14" customFormat="1">
      <c r="A528" s="14"/>
      <c r="B528" s="273"/>
      <c r="C528" s="274"/>
      <c r="D528" s="258" t="s">
        <v>263</v>
      </c>
      <c r="E528" s="275" t="s">
        <v>1</v>
      </c>
      <c r="F528" s="276" t="s">
        <v>265</v>
      </c>
      <c r="G528" s="274"/>
      <c r="H528" s="277">
        <v>21</v>
      </c>
      <c r="I528" s="278"/>
      <c r="J528" s="274"/>
      <c r="K528" s="274"/>
      <c r="L528" s="279"/>
      <c r="M528" s="280"/>
      <c r="N528" s="281"/>
      <c r="O528" s="281"/>
      <c r="P528" s="281"/>
      <c r="Q528" s="281"/>
      <c r="R528" s="281"/>
      <c r="S528" s="281"/>
      <c r="T528" s="282"/>
      <c r="U528" s="14"/>
      <c r="V528" s="14"/>
      <c r="W528" s="14"/>
      <c r="X528" s="14"/>
      <c r="Y528" s="14"/>
      <c r="Z528" s="14"/>
      <c r="AA528" s="14"/>
      <c r="AB528" s="14"/>
      <c r="AC528" s="14"/>
      <c r="AD528" s="14"/>
      <c r="AE528" s="14"/>
      <c r="AT528" s="283" t="s">
        <v>263</v>
      </c>
      <c r="AU528" s="283" t="s">
        <v>91</v>
      </c>
      <c r="AV528" s="14" t="s">
        <v>256</v>
      </c>
      <c r="AW528" s="14" t="s">
        <v>36</v>
      </c>
      <c r="AX528" s="14" t="s">
        <v>14</v>
      </c>
      <c r="AY528" s="283" t="s">
        <v>250</v>
      </c>
    </row>
    <row r="529" s="2" customFormat="1" ht="21.75" customHeight="1">
      <c r="A529" s="38"/>
      <c r="B529" s="39"/>
      <c r="C529" s="245" t="s">
        <v>529</v>
      </c>
      <c r="D529" s="245" t="s">
        <v>252</v>
      </c>
      <c r="E529" s="246" t="s">
        <v>2911</v>
      </c>
      <c r="F529" s="247" t="s">
        <v>2912</v>
      </c>
      <c r="G529" s="248" t="s">
        <v>2579</v>
      </c>
      <c r="H529" s="249">
        <v>51</v>
      </c>
      <c r="I529" s="250"/>
      <c r="J529" s="251">
        <f>ROUND(I529*H529,2)</f>
        <v>0</v>
      </c>
      <c r="K529" s="247" t="s">
        <v>255</v>
      </c>
      <c r="L529" s="44"/>
      <c r="M529" s="252" t="s">
        <v>1</v>
      </c>
      <c r="N529" s="253" t="s">
        <v>47</v>
      </c>
      <c r="O529" s="91"/>
      <c r="P529" s="254">
        <f>O529*H529</f>
        <v>0</v>
      </c>
      <c r="Q529" s="254">
        <v>0.00018000000000000001</v>
      </c>
      <c r="R529" s="254">
        <f>Q529*H529</f>
        <v>0.0091800000000000007</v>
      </c>
      <c r="S529" s="254">
        <v>0</v>
      </c>
      <c r="T529" s="255">
        <f>S529*H529</f>
        <v>0</v>
      </c>
      <c r="U529" s="38"/>
      <c r="V529" s="38"/>
      <c r="W529" s="38"/>
      <c r="X529" s="38"/>
      <c r="Y529" s="38"/>
      <c r="Z529" s="38"/>
      <c r="AA529" s="38"/>
      <c r="AB529" s="38"/>
      <c r="AC529" s="38"/>
      <c r="AD529" s="38"/>
      <c r="AE529" s="38"/>
      <c r="AR529" s="256" t="s">
        <v>256</v>
      </c>
      <c r="AT529" s="256" t="s">
        <v>252</v>
      </c>
      <c r="AU529" s="256" t="s">
        <v>91</v>
      </c>
      <c r="AY529" s="17" t="s">
        <v>250</v>
      </c>
      <c r="BE529" s="257">
        <f>IF(N529="základní",J529,0)</f>
        <v>0</v>
      </c>
      <c r="BF529" s="257">
        <f>IF(N529="snížená",J529,0)</f>
        <v>0</v>
      </c>
      <c r="BG529" s="257">
        <f>IF(N529="zákl. přenesená",J529,0)</f>
        <v>0</v>
      </c>
      <c r="BH529" s="257">
        <f>IF(N529="sníž. přenesená",J529,0)</f>
        <v>0</v>
      </c>
      <c r="BI529" s="257">
        <f>IF(N529="nulová",J529,0)</f>
        <v>0</v>
      </c>
      <c r="BJ529" s="17" t="s">
        <v>14</v>
      </c>
      <c r="BK529" s="257">
        <f>ROUND(I529*H529,2)</f>
        <v>0</v>
      </c>
      <c r="BL529" s="17" t="s">
        <v>256</v>
      </c>
      <c r="BM529" s="256" t="s">
        <v>3629</v>
      </c>
    </row>
    <row r="530" s="2" customFormat="1">
      <c r="A530" s="38"/>
      <c r="B530" s="39"/>
      <c r="C530" s="40"/>
      <c r="D530" s="258" t="s">
        <v>261</v>
      </c>
      <c r="E530" s="40"/>
      <c r="F530" s="259" t="s">
        <v>2581</v>
      </c>
      <c r="G530" s="40"/>
      <c r="H530" s="40"/>
      <c r="I530" s="156"/>
      <c r="J530" s="40"/>
      <c r="K530" s="40"/>
      <c r="L530" s="44"/>
      <c r="M530" s="260"/>
      <c r="N530" s="261"/>
      <c r="O530" s="91"/>
      <c r="P530" s="91"/>
      <c r="Q530" s="91"/>
      <c r="R530" s="91"/>
      <c r="S530" s="91"/>
      <c r="T530" s="92"/>
      <c r="U530" s="38"/>
      <c r="V530" s="38"/>
      <c r="W530" s="38"/>
      <c r="X530" s="38"/>
      <c r="Y530" s="38"/>
      <c r="Z530" s="38"/>
      <c r="AA530" s="38"/>
      <c r="AB530" s="38"/>
      <c r="AC530" s="38"/>
      <c r="AD530" s="38"/>
      <c r="AE530" s="38"/>
      <c r="AT530" s="17" t="s">
        <v>261</v>
      </c>
      <c r="AU530" s="17" t="s">
        <v>91</v>
      </c>
    </row>
    <row r="531" s="13" customFormat="1">
      <c r="A531" s="13"/>
      <c r="B531" s="262"/>
      <c r="C531" s="263"/>
      <c r="D531" s="258" t="s">
        <v>263</v>
      </c>
      <c r="E531" s="264" t="s">
        <v>1</v>
      </c>
      <c r="F531" s="265" t="s">
        <v>3630</v>
      </c>
      <c r="G531" s="263"/>
      <c r="H531" s="266">
        <v>31</v>
      </c>
      <c r="I531" s="267"/>
      <c r="J531" s="263"/>
      <c r="K531" s="263"/>
      <c r="L531" s="268"/>
      <c r="M531" s="269"/>
      <c r="N531" s="270"/>
      <c r="O531" s="270"/>
      <c r="P531" s="270"/>
      <c r="Q531" s="270"/>
      <c r="R531" s="270"/>
      <c r="S531" s="270"/>
      <c r="T531" s="271"/>
      <c r="U531" s="13"/>
      <c r="V531" s="13"/>
      <c r="W531" s="13"/>
      <c r="X531" s="13"/>
      <c r="Y531" s="13"/>
      <c r="Z531" s="13"/>
      <c r="AA531" s="13"/>
      <c r="AB531" s="13"/>
      <c r="AC531" s="13"/>
      <c r="AD531" s="13"/>
      <c r="AE531" s="13"/>
      <c r="AT531" s="272" t="s">
        <v>263</v>
      </c>
      <c r="AU531" s="272" t="s">
        <v>91</v>
      </c>
      <c r="AV531" s="13" t="s">
        <v>91</v>
      </c>
      <c r="AW531" s="13" t="s">
        <v>36</v>
      </c>
      <c r="AX531" s="13" t="s">
        <v>82</v>
      </c>
      <c r="AY531" s="272" t="s">
        <v>250</v>
      </c>
    </row>
    <row r="532" s="13" customFormat="1">
      <c r="A532" s="13"/>
      <c r="B532" s="262"/>
      <c r="C532" s="263"/>
      <c r="D532" s="258" t="s">
        <v>263</v>
      </c>
      <c r="E532" s="264" t="s">
        <v>1</v>
      </c>
      <c r="F532" s="265" t="s">
        <v>3631</v>
      </c>
      <c r="G532" s="263"/>
      <c r="H532" s="266">
        <v>8</v>
      </c>
      <c r="I532" s="267"/>
      <c r="J532" s="263"/>
      <c r="K532" s="263"/>
      <c r="L532" s="268"/>
      <c r="M532" s="269"/>
      <c r="N532" s="270"/>
      <c r="O532" s="270"/>
      <c r="P532" s="270"/>
      <c r="Q532" s="270"/>
      <c r="R532" s="270"/>
      <c r="S532" s="270"/>
      <c r="T532" s="271"/>
      <c r="U532" s="13"/>
      <c r="V532" s="13"/>
      <c r="W532" s="13"/>
      <c r="X532" s="13"/>
      <c r="Y532" s="13"/>
      <c r="Z532" s="13"/>
      <c r="AA532" s="13"/>
      <c r="AB532" s="13"/>
      <c r="AC532" s="13"/>
      <c r="AD532" s="13"/>
      <c r="AE532" s="13"/>
      <c r="AT532" s="272" t="s">
        <v>263</v>
      </c>
      <c r="AU532" s="272" t="s">
        <v>91</v>
      </c>
      <c r="AV532" s="13" t="s">
        <v>91</v>
      </c>
      <c r="AW532" s="13" t="s">
        <v>36</v>
      </c>
      <c r="AX532" s="13" t="s">
        <v>82</v>
      </c>
      <c r="AY532" s="272" t="s">
        <v>250</v>
      </c>
    </row>
    <row r="533" s="13" customFormat="1">
      <c r="A533" s="13"/>
      <c r="B533" s="262"/>
      <c r="C533" s="263"/>
      <c r="D533" s="258" t="s">
        <v>263</v>
      </c>
      <c r="E533" s="264" t="s">
        <v>1</v>
      </c>
      <c r="F533" s="265" t="s">
        <v>3612</v>
      </c>
      <c r="G533" s="263"/>
      <c r="H533" s="266">
        <v>12</v>
      </c>
      <c r="I533" s="267"/>
      <c r="J533" s="263"/>
      <c r="K533" s="263"/>
      <c r="L533" s="268"/>
      <c r="M533" s="269"/>
      <c r="N533" s="270"/>
      <c r="O533" s="270"/>
      <c r="P533" s="270"/>
      <c r="Q533" s="270"/>
      <c r="R533" s="270"/>
      <c r="S533" s="270"/>
      <c r="T533" s="271"/>
      <c r="U533" s="13"/>
      <c r="V533" s="13"/>
      <c r="W533" s="13"/>
      <c r="X533" s="13"/>
      <c r="Y533" s="13"/>
      <c r="Z533" s="13"/>
      <c r="AA533" s="13"/>
      <c r="AB533" s="13"/>
      <c r="AC533" s="13"/>
      <c r="AD533" s="13"/>
      <c r="AE533" s="13"/>
      <c r="AT533" s="272" t="s">
        <v>263</v>
      </c>
      <c r="AU533" s="272" t="s">
        <v>91</v>
      </c>
      <c r="AV533" s="13" t="s">
        <v>91</v>
      </c>
      <c r="AW533" s="13" t="s">
        <v>36</v>
      </c>
      <c r="AX533" s="13" t="s">
        <v>82</v>
      </c>
      <c r="AY533" s="272" t="s">
        <v>250</v>
      </c>
    </row>
    <row r="534" s="14" customFormat="1">
      <c r="A534" s="14"/>
      <c r="B534" s="273"/>
      <c r="C534" s="274"/>
      <c r="D534" s="258" t="s">
        <v>263</v>
      </c>
      <c r="E534" s="275" t="s">
        <v>1</v>
      </c>
      <c r="F534" s="276" t="s">
        <v>265</v>
      </c>
      <c r="G534" s="274"/>
      <c r="H534" s="277">
        <v>51</v>
      </c>
      <c r="I534" s="278"/>
      <c r="J534" s="274"/>
      <c r="K534" s="274"/>
      <c r="L534" s="279"/>
      <c r="M534" s="280"/>
      <c r="N534" s="281"/>
      <c r="O534" s="281"/>
      <c r="P534" s="281"/>
      <c r="Q534" s="281"/>
      <c r="R534" s="281"/>
      <c r="S534" s="281"/>
      <c r="T534" s="282"/>
      <c r="U534" s="14"/>
      <c r="V534" s="14"/>
      <c r="W534" s="14"/>
      <c r="X534" s="14"/>
      <c r="Y534" s="14"/>
      <c r="Z534" s="14"/>
      <c r="AA534" s="14"/>
      <c r="AB534" s="14"/>
      <c r="AC534" s="14"/>
      <c r="AD534" s="14"/>
      <c r="AE534" s="14"/>
      <c r="AT534" s="283" t="s">
        <v>263</v>
      </c>
      <c r="AU534" s="283" t="s">
        <v>91</v>
      </c>
      <c r="AV534" s="14" t="s">
        <v>256</v>
      </c>
      <c r="AW534" s="14" t="s">
        <v>36</v>
      </c>
      <c r="AX534" s="14" t="s">
        <v>14</v>
      </c>
      <c r="AY534" s="283" t="s">
        <v>250</v>
      </c>
    </row>
    <row r="535" s="2" customFormat="1" ht="21.75" customHeight="1">
      <c r="A535" s="38"/>
      <c r="B535" s="39"/>
      <c r="C535" s="245" t="s">
        <v>534</v>
      </c>
      <c r="D535" s="245" t="s">
        <v>252</v>
      </c>
      <c r="E535" s="246" t="s">
        <v>2914</v>
      </c>
      <c r="F535" s="247" t="s">
        <v>2915</v>
      </c>
      <c r="G535" s="248" t="s">
        <v>189</v>
      </c>
      <c r="H535" s="249">
        <v>72</v>
      </c>
      <c r="I535" s="250"/>
      <c r="J535" s="251">
        <f>ROUND(I535*H535,2)</f>
        <v>0</v>
      </c>
      <c r="K535" s="247" t="s">
        <v>255</v>
      </c>
      <c r="L535" s="44"/>
      <c r="M535" s="252" t="s">
        <v>1</v>
      </c>
      <c r="N535" s="253" t="s">
        <v>47</v>
      </c>
      <c r="O535" s="91"/>
      <c r="P535" s="254">
        <f>O535*H535</f>
        <v>0</v>
      </c>
      <c r="Q535" s="254">
        <v>0.14494000000000001</v>
      </c>
      <c r="R535" s="254">
        <f>Q535*H535</f>
        <v>10.435680000000001</v>
      </c>
      <c r="S535" s="254">
        <v>0</v>
      </c>
      <c r="T535" s="255">
        <f>S535*H535</f>
        <v>0</v>
      </c>
      <c r="U535" s="38"/>
      <c r="V535" s="38"/>
      <c r="W535" s="38"/>
      <c r="X535" s="38"/>
      <c r="Y535" s="38"/>
      <c r="Z535" s="38"/>
      <c r="AA535" s="38"/>
      <c r="AB535" s="38"/>
      <c r="AC535" s="38"/>
      <c r="AD535" s="38"/>
      <c r="AE535" s="38"/>
      <c r="AR535" s="256" t="s">
        <v>256</v>
      </c>
      <c r="AT535" s="256" t="s">
        <v>252</v>
      </c>
      <c r="AU535" s="256" t="s">
        <v>91</v>
      </c>
      <c r="AY535" s="17" t="s">
        <v>250</v>
      </c>
      <c r="BE535" s="257">
        <f>IF(N535="základní",J535,0)</f>
        <v>0</v>
      </c>
      <c r="BF535" s="257">
        <f>IF(N535="snížená",J535,0)</f>
        <v>0</v>
      </c>
      <c r="BG535" s="257">
        <f>IF(N535="zákl. přenesená",J535,0)</f>
        <v>0</v>
      </c>
      <c r="BH535" s="257">
        <f>IF(N535="sníž. přenesená",J535,0)</f>
        <v>0</v>
      </c>
      <c r="BI535" s="257">
        <f>IF(N535="nulová",J535,0)</f>
        <v>0</v>
      </c>
      <c r="BJ535" s="17" t="s">
        <v>14</v>
      </c>
      <c r="BK535" s="257">
        <f>ROUND(I535*H535,2)</f>
        <v>0</v>
      </c>
      <c r="BL535" s="17" t="s">
        <v>256</v>
      </c>
      <c r="BM535" s="256" t="s">
        <v>3632</v>
      </c>
    </row>
    <row r="536" s="2" customFormat="1">
      <c r="A536" s="38"/>
      <c r="B536" s="39"/>
      <c r="C536" s="40"/>
      <c r="D536" s="258" t="s">
        <v>261</v>
      </c>
      <c r="E536" s="40"/>
      <c r="F536" s="259" t="s">
        <v>2917</v>
      </c>
      <c r="G536" s="40"/>
      <c r="H536" s="40"/>
      <c r="I536" s="156"/>
      <c r="J536" s="40"/>
      <c r="K536" s="40"/>
      <c r="L536" s="44"/>
      <c r="M536" s="260"/>
      <c r="N536" s="261"/>
      <c r="O536" s="91"/>
      <c r="P536" s="91"/>
      <c r="Q536" s="91"/>
      <c r="R536" s="91"/>
      <c r="S536" s="91"/>
      <c r="T536" s="92"/>
      <c r="U536" s="38"/>
      <c r="V536" s="38"/>
      <c r="W536" s="38"/>
      <c r="X536" s="38"/>
      <c r="Y536" s="38"/>
      <c r="Z536" s="38"/>
      <c r="AA536" s="38"/>
      <c r="AB536" s="38"/>
      <c r="AC536" s="38"/>
      <c r="AD536" s="38"/>
      <c r="AE536" s="38"/>
      <c r="AT536" s="17" t="s">
        <v>261</v>
      </c>
      <c r="AU536" s="17" t="s">
        <v>91</v>
      </c>
    </row>
    <row r="537" s="13" customFormat="1">
      <c r="A537" s="13"/>
      <c r="B537" s="262"/>
      <c r="C537" s="263"/>
      <c r="D537" s="258" t="s">
        <v>263</v>
      </c>
      <c r="E537" s="264" t="s">
        <v>1</v>
      </c>
      <c r="F537" s="265" t="s">
        <v>3610</v>
      </c>
      <c r="G537" s="263"/>
      <c r="H537" s="266">
        <v>49</v>
      </c>
      <c r="I537" s="267"/>
      <c r="J537" s="263"/>
      <c r="K537" s="263"/>
      <c r="L537" s="268"/>
      <c r="M537" s="269"/>
      <c r="N537" s="270"/>
      <c r="O537" s="270"/>
      <c r="P537" s="270"/>
      <c r="Q537" s="270"/>
      <c r="R537" s="270"/>
      <c r="S537" s="270"/>
      <c r="T537" s="271"/>
      <c r="U537" s="13"/>
      <c r="V537" s="13"/>
      <c r="W537" s="13"/>
      <c r="X537" s="13"/>
      <c r="Y537" s="13"/>
      <c r="Z537" s="13"/>
      <c r="AA537" s="13"/>
      <c r="AB537" s="13"/>
      <c r="AC537" s="13"/>
      <c r="AD537" s="13"/>
      <c r="AE537" s="13"/>
      <c r="AT537" s="272" t="s">
        <v>263</v>
      </c>
      <c r="AU537" s="272" t="s">
        <v>91</v>
      </c>
      <c r="AV537" s="13" t="s">
        <v>91</v>
      </c>
      <c r="AW537" s="13" t="s">
        <v>36</v>
      </c>
      <c r="AX537" s="13" t="s">
        <v>82</v>
      </c>
      <c r="AY537" s="272" t="s">
        <v>250</v>
      </c>
    </row>
    <row r="538" s="13" customFormat="1">
      <c r="A538" s="13"/>
      <c r="B538" s="262"/>
      <c r="C538" s="263"/>
      <c r="D538" s="258" t="s">
        <v>263</v>
      </c>
      <c r="E538" s="264" t="s">
        <v>1</v>
      </c>
      <c r="F538" s="265" t="s">
        <v>3611</v>
      </c>
      <c r="G538" s="263"/>
      <c r="H538" s="266">
        <v>11</v>
      </c>
      <c r="I538" s="267"/>
      <c r="J538" s="263"/>
      <c r="K538" s="263"/>
      <c r="L538" s="268"/>
      <c r="M538" s="269"/>
      <c r="N538" s="270"/>
      <c r="O538" s="270"/>
      <c r="P538" s="270"/>
      <c r="Q538" s="270"/>
      <c r="R538" s="270"/>
      <c r="S538" s="270"/>
      <c r="T538" s="271"/>
      <c r="U538" s="13"/>
      <c r="V538" s="13"/>
      <c r="W538" s="13"/>
      <c r="X538" s="13"/>
      <c r="Y538" s="13"/>
      <c r="Z538" s="13"/>
      <c r="AA538" s="13"/>
      <c r="AB538" s="13"/>
      <c r="AC538" s="13"/>
      <c r="AD538" s="13"/>
      <c r="AE538" s="13"/>
      <c r="AT538" s="272" t="s">
        <v>263</v>
      </c>
      <c r="AU538" s="272" t="s">
        <v>91</v>
      </c>
      <c r="AV538" s="13" t="s">
        <v>91</v>
      </c>
      <c r="AW538" s="13" t="s">
        <v>36</v>
      </c>
      <c r="AX538" s="13" t="s">
        <v>82</v>
      </c>
      <c r="AY538" s="272" t="s">
        <v>250</v>
      </c>
    </row>
    <row r="539" s="13" customFormat="1">
      <c r="A539" s="13"/>
      <c r="B539" s="262"/>
      <c r="C539" s="263"/>
      <c r="D539" s="258" t="s">
        <v>263</v>
      </c>
      <c r="E539" s="264" t="s">
        <v>1</v>
      </c>
      <c r="F539" s="265" t="s">
        <v>3612</v>
      </c>
      <c r="G539" s="263"/>
      <c r="H539" s="266">
        <v>12</v>
      </c>
      <c r="I539" s="267"/>
      <c r="J539" s="263"/>
      <c r="K539" s="263"/>
      <c r="L539" s="268"/>
      <c r="M539" s="269"/>
      <c r="N539" s="270"/>
      <c r="O539" s="270"/>
      <c r="P539" s="270"/>
      <c r="Q539" s="270"/>
      <c r="R539" s="270"/>
      <c r="S539" s="270"/>
      <c r="T539" s="271"/>
      <c r="U539" s="13"/>
      <c r="V539" s="13"/>
      <c r="W539" s="13"/>
      <c r="X539" s="13"/>
      <c r="Y539" s="13"/>
      <c r="Z539" s="13"/>
      <c r="AA539" s="13"/>
      <c r="AB539" s="13"/>
      <c r="AC539" s="13"/>
      <c r="AD539" s="13"/>
      <c r="AE539" s="13"/>
      <c r="AT539" s="272" t="s">
        <v>263</v>
      </c>
      <c r="AU539" s="272" t="s">
        <v>91</v>
      </c>
      <c r="AV539" s="13" t="s">
        <v>91</v>
      </c>
      <c r="AW539" s="13" t="s">
        <v>36</v>
      </c>
      <c r="AX539" s="13" t="s">
        <v>82</v>
      </c>
      <c r="AY539" s="272" t="s">
        <v>250</v>
      </c>
    </row>
    <row r="540" s="14" customFormat="1">
      <c r="A540" s="14"/>
      <c r="B540" s="273"/>
      <c r="C540" s="274"/>
      <c r="D540" s="258" t="s">
        <v>263</v>
      </c>
      <c r="E540" s="275" t="s">
        <v>1</v>
      </c>
      <c r="F540" s="276" t="s">
        <v>265</v>
      </c>
      <c r="G540" s="274"/>
      <c r="H540" s="277">
        <v>72</v>
      </c>
      <c r="I540" s="278"/>
      <c r="J540" s="274"/>
      <c r="K540" s="274"/>
      <c r="L540" s="279"/>
      <c r="M540" s="280"/>
      <c r="N540" s="281"/>
      <c r="O540" s="281"/>
      <c r="P540" s="281"/>
      <c r="Q540" s="281"/>
      <c r="R540" s="281"/>
      <c r="S540" s="281"/>
      <c r="T540" s="282"/>
      <c r="U540" s="14"/>
      <c r="V540" s="14"/>
      <c r="W540" s="14"/>
      <c r="X540" s="14"/>
      <c r="Y540" s="14"/>
      <c r="Z540" s="14"/>
      <c r="AA540" s="14"/>
      <c r="AB540" s="14"/>
      <c r="AC540" s="14"/>
      <c r="AD540" s="14"/>
      <c r="AE540" s="14"/>
      <c r="AT540" s="283" t="s">
        <v>263</v>
      </c>
      <c r="AU540" s="283" t="s">
        <v>91</v>
      </c>
      <c r="AV540" s="14" t="s">
        <v>256</v>
      </c>
      <c r="AW540" s="14" t="s">
        <v>36</v>
      </c>
      <c r="AX540" s="14" t="s">
        <v>14</v>
      </c>
      <c r="AY540" s="283" t="s">
        <v>250</v>
      </c>
    </row>
    <row r="541" s="2" customFormat="1" ht="16.5" customHeight="1">
      <c r="A541" s="38"/>
      <c r="B541" s="39"/>
      <c r="C541" s="294" t="s">
        <v>538</v>
      </c>
      <c r="D541" s="294" t="s">
        <v>643</v>
      </c>
      <c r="E541" s="295" t="s">
        <v>2918</v>
      </c>
      <c r="F541" s="296" t="s">
        <v>2919</v>
      </c>
      <c r="G541" s="297" t="s">
        <v>189</v>
      </c>
      <c r="H541" s="298">
        <v>72</v>
      </c>
      <c r="I541" s="299"/>
      <c r="J541" s="300">
        <f>ROUND(I541*H541,2)</f>
        <v>0</v>
      </c>
      <c r="K541" s="296" t="s">
        <v>1</v>
      </c>
      <c r="L541" s="301"/>
      <c r="M541" s="302" t="s">
        <v>1</v>
      </c>
      <c r="N541" s="303" t="s">
        <v>47</v>
      </c>
      <c r="O541" s="91"/>
      <c r="P541" s="254">
        <f>O541*H541</f>
        <v>0</v>
      </c>
      <c r="Q541" s="254">
        <v>0.095000000000000001</v>
      </c>
      <c r="R541" s="254">
        <f>Q541*H541</f>
        <v>6.8399999999999999</v>
      </c>
      <c r="S541" s="254">
        <v>0</v>
      </c>
      <c r="T541" s="255">
        <f>S541*H541</f>
        <v>0</v>
      </c>
      <c r="U541" s="38"/>
      <c r="V541" s="38"/>
      <c r="W541" s="38"/>
      <c r="X541" s="38"/>
      <c r="Y541" s="38"/>
      <c r="Z541" s="38"/>
      <c r="AA541" s="38"/>
      <c r="AB541" s="38"/>
      <c r="AC541" s="38"/>
      <c r="AD541" s="38"/>
      <c r="AE541" s="38"/>
      <c r="AR541" s="256" t="s">
        <v>285</v>
      </c>
      <c r="AT541" s="256" t="s">
        <v>643</v>
      </c>
      <c r="AU541" s="256" t="s">
        <v>91</v>
      </c>
      <c r="AY541" s="17" t="s">
        <v>250</v>
      </c>
      <c r="BE541" s="257">
        <f>IF(N541="základní",J541,0)</f>
        <v>0</v>
      </c>
      <c r="BF541" s="257">
        <f>IF(N541="snížená",J541,0)</f>
        <v>0</v>
      </c>
      <c r="BG541" s="257">
        <f>IF(N541="zákl. přenesená",J541,0)</f>
        <v>0</v>
      </c>
      <c r="BH541" s="257">
        <f>IF(N541="sníž. přenesená",J541,0)</f>
        <v>0</v>
      </c>
      <c r="BI541" s="257">
        <f>IF(N541="nulová",J541,0)</f>
        <v>0</v>
      </c>
      <c r="BJ541" s="17" t="s">
        <v>14</v>
      </c>
      <c r="BK541" s="257">
        <f>ROUND(I541*H541,2)</f>
        <v>0</v>
      </c>
      <c r="BL541" s="17" t="s">
        <v>256</v>
      </c>
      <c r="BM541" s="256" t="s">
        <v>3633</v>
      </c>
    </row>
    <row r="542" s="2" customFormat="1" ht="16.5" customHeight="1">
      <c r="A542" s="38"/>
      <c r="B542" s="39"/>
      <c r="C542" s="294" t="s">
        <v>542</v>
      </c>
      <c r="D542" s="294" t="s">
        <v>643</v>
      </c>
      <c r="E542" s="295" t="s">
        <v>2921</v>
      </c>
      <c r="F542" s="296" t="s">
        <v>2922</v>
      </c>
      <c r="G542" s="297" t="s">
        <v>189</v>
      </c>
      <c r="H542" s="298">
        <v>72</v>
      </c>
      <c r="I542" s="299"/>
      <c r="J542" s="300">
        <f>ROUND(I542*H542,2)</f>
        <v>0</v>
      </c>
      <c r="K542" s="296" t="s">
        <v>1</v>
      </c>
      <c r="L542" s="301"/>
      <c r="M542" s="302" t="s">
        <v>1</v>
      </c>
      <c r="N542" s="303" t="s">
        <v>47</v>
      </c>
      <c r="O542" s="91"/>
      <c r="P542" s="254">
        <f>O542*H542</f>
        <v>0</v>
      </c>
      <c r="Q542" s="254">
        <v>0.057000000000000002</v>
      </c>
      <c r="R542" s="254">
        <f>Q542*H542</f>
        <v>4.1040000000000001</v>
      </c>
      <c r="S542" s="254">
        <v>0</v>
      </c>
      <c r="T542" s="255">
        <f>S542*H542</f>
        <v>0</v>
      </c>
      <c r="U542" s="38"/>
      <c r="V542" s="38"/>
      <c r="W542" s="38"/>
      <c r="X542" s="38"/>
      <c r="Y542" s="38"/>
      <c r="Z542" s="38"/>
      <c r="AA542" s="38"/>
      <c r="AB542" s="38"/>
      <c r="AC542" s="38"/>
      <c r="AD542" s="38"/>
      <c r="AE542" s="38"/>
      <c r="AR542" s="256" t="s">
        <v>285</v>
      </c>
      <c r="AT542" s="256" t="s">
        <v>643</v>
      </c>
      <c r="AU542" s="256" t="s">
        <v>91</v>
      </c>
      <c r="AY542" s="17" t="s">
        <v>250</v>
      </c>
      <c r="BE542" s="257">
        <f>IF(N542="základní",J542,0)</f>
        <v>0</v>
      </c>
      <c r="BF542" s="257">
        <f>IF(N542="snížená",J542,0)</f>
        <v>0</v>
      </c>
      <c r="BG542" s="257">
        <f>IF(N542="zákl. přenesená",J542,0)</f>
        <v>0</v>
      </c>
      <c r="BH542" s="257">
        <f>IF(N542="sníž. přenesená",J542,0)</f>
        <v>0</v>
      </c>
      <c r="BI542" s="257">
        <f>IF(N542="nulová",J542,0)</f>
        <v>0</v>
      </c>
      <c r="BJ542" s="17" t="s">
        <v>14</v>
      </c>
      <c r="BK542" s="257">
        <f>ROUND(I542*H542,2)</f>
        <v>0</v>
      </c>
      <c r="BL542" s="17" t="s">
        <v>256</v>
      </c>
      <c r="BM542" s="256" t="s">
        <v>3634</v>
      </c>
    </row>
    <row r="543" s="2" customFormat="1" ht="16.5" customHeight="1">
      <c r="A543" s="38"/>
      <c r="B543" s="39"/>
      <c r="C543" s="294" t="s">
        <v>546</v>
      </c>
      <c r="D543" s="294" t="s">
        <v>643</v>
      </c>
      <c r="E543" s="295" t="s">
        <v>2924</v>
      </c>
      <c r="F543" s="296" t="s">
        <v>2925</v>
      </c>
      <c r="G543" s="297" t="s">
        <v>189</v>
      </c>
      <c r="H543" s="298">
        <v>72</v>
      </c>
      <c r="I543" s="299"/>
      <c r="J543" s="300">
        <f>ROUND(I543*H543,2)</f>
        <v>0</v>
      </c>
      <c r="K543" s="296" t="s">
        <v>1</v>
      </c>
      <c r="L543" s="301"/>
      <c r="M543" s="302" t="s">
        <v>1</v>
      </c>
      <c r="N543" s="303" t="s">
        <v>47</v>
      </c>
      <c r="O543" s="91"/>
      <c r="P543" s="254">
        <f>O543*H543</f>
        <v>0</v>
      </c>
      <c r="Q543" s="254">
        <v>0.058000000000000003</v>
      </c>
      <c r="R543" s="254">
        <f>Q543*H543</f>
        <v>4.1760000000000002</v>
      </c>
      <c r="S543" s="254">
        <v>0</v>
      </c>
      <c r="T543" s="255">
        <f>S543*H543</f>
        <v>0</v>
      </c>
      <c r="U543" s="38"/>
      <c r="V543" s="38"/>
      <c r="W543" s="38"/>
      <c r="X543" s="38"/>
      <c r="Y543" s="38"/>
      <c r="Z543" s="38"/>
      <c r="AA543" s="38"/>
      <c r="AB543" s="38"/>
      <c r="AC543" s="38"/>
      <c r="AD543" s="38"/>
      <c r="AE543" s="38"/>
      <c r="AR543" s="256" t="s">
        <v>285</v>
      </c>
      <c r="AT543" s="256" t="s">
        <v>643</v>
      </c>
      <c r="AU543" s="256" t="s">
        <v>91</v>
      </c>
      <c r="AY543" s="17" t="s">
        <v>250</v>
      </c>
      <c r="BE543" s="257">
        <f>IF(N543="základní",J543,0)</f>
        <v>0</v>
      </c>
      <c r="BF543" s="257">
        <f>IF(N543="snížená",J543,0)</f>
        <v>0</v>
      </c>
      <c r="BG543" s="257">
        <f>IF(N543="zákl. přenesená",J543,0)</f>
        <v>0</v>
      </c>
      <c r="BH543" s="257">
        <f>IF(N543="sníž. přenesená",J543,0)</f>
        <v>0</v>
      </c>
      <c r="BI543" s="257">
        <f>IF(N543="nulová",J543,0)</f>
        <v>0</v>
      </c>
      <c r="BJ543" s="17" t="s">
        <v>14</v>
      </c>
      <c r="BK543" s="257">
        <f>ROUND(I543*H543,2)</f>
        <v>0</v>
      </c>
      <c r="BL543" s="17" t="s">
        <v>256</v>
      </c>
      <c r="BM543" s="256" t="s">
        <v>3635</v>
      </c>
    </row>
    <row r="544" s="2" customFormat="1" ht="16.5" customHeight="1">
      <c r="A544" s="38"/>
      <c r="B544" s="39"/>
      <c r="C544" s="294" t="s">
        <v>550</v>
      </c>
      <c r="D544" s="294" t="s">
        <v>643</v>
      </c>
      <c r="E544" s="295" t="s">
        <v>2927</v>
      </c>
      <c r="F544" s="296" t="s">
        <v>2928</v>
      </c>
      <c r="G544" s="297" t="s">
        <v>189</v>
      </c>
      <c r="H544" s="298">
        <v>72</v>
      </c>
      <c r="I544" s="299"/>
      <c r="J544" s="300">
        <f>ROUND(I544*H544,2)</f>
        <v>0</v>
      </c>
      <c r="K544" s="296" t="s">
        <v>1</v>
      </c>
      <c r="L544" s="301"/>
      <c r="M544" s="302" t="s">
        <v>1</v>
      </c>
      <c r="N544" s="303" t="s">
        <v>47</v>
      </c>
      <c r="O544" s="91"/>
      <c r="P544" s="254">
        <f>O544*H544</f>
        <v>0</v>
      </c>
      <c r="Q544" s="254">
        <v>0.027</v>
      </c>
      <c r="R544" s="254">
        <f>Q544*H544</f>
        <v>1.944</v>
      </c>
      <c r="S544" s="254">
        <v>0</v>
      </c>
      <c r="T544" s="255">
        <f>S544*H544</f>
        <v>0</v>
      </c>
      <c r="U544" s="38"/>
      <c r="V544" s="38"/>
      <c r="W544" s="38"/>
      <c r="X544" s="38"/>
      <c r="Y544" s="38"/>
      <c r="Z544" s="38"/>
      <c r="AA544" s="38"/>
      <c r="AB544" s="38"/>
      <c r="AC544" s="38"/>
      <c r="AD544" s="38"/>
      <c r="AE544" s="38"/>
      <c r="AR544" s="256" t="s">
        <v>285</v>
      </c>
      <c r="AT544" s="256" t="s">
        <v>643</v>
      </c>
      <c r="AU544" s="256" t="s">
        <v>91</v>
      </c>
      <c r="AY544" s="17" t="s">
        <v>250</v>
      </c>
      <c r="BE544" s="257">
        <f>IF(N544="základní",J544,0)</f>
        <v>0</v>
      </c>
      <c r="BF544" s="257">
        <f>IF(N544="snížená",J544,0)</f>
        <v>0</v>
      </c>
      <c r="BG544" s="257">
        <f>IF(N544="zákl. přenesená",J544,0)</f>
        <v>0</v>
      </c>
      <c r="BH544" s="257">
        <f>IF(N544="sníž. přenesená",J544,0)</f>
        <v>0</v>
      </c>
      <c r="BI544" s="257">
        <f>IF(N544="nulová",J544,0)</f>
        <v>0</v>
      </c>
      <c r="BJ544" s="17" t="s">
        <v>14</v>
      </c>
      <c r="BK544" s="257">
        <f>ROUND(I544*H544,2)</f>
        <v>0</v>
      </c>
      <c r="BL544" s="17" t="s">
        <v>256</v>
      </c>
      <c r="BM544" s="256" t="s">
        <v>3636</v>
      </c>
    </row>
    <row r="545" s="2" customFormat="1" ht="21.75" customHeight="1">
      <c r="A545" s="38"/>
      <c r="B545" s="39"/>
      <c r="C545" s="294" t="s">
        <v>554</v>
      </c>
      <c r="D545" s="294" t="s">
        <v>643</v>
      </c>
      <c r="E545" s="295" t="s">
        <v>2930</v>
      </c>
      <c r="F545" s="296" t="s">
        <v>2931</v>
      </c>
      <c r="G545" s="297" t="s">
        <v>189</v>
      </c>
      <c r="H545" s="298">
        <v>72</v>
      </c>
      <c r="I545" s="299"/>
      <c r="J545" s="300">
        <f>ROUND(I545*H545,2)</f>
        <v>0</v>
      </c>
      <c r="K545" s="296" t="s">
        <v>1</v>
      </c>
      <c r="L545" s="301"/>
      <c r="M545" s="302" t="s">
        <v>1</v>
      </c>
      <c r="N545" s="303" t="s">
        <v>47</v>
      </c>
      <c r="O545" s="91"/>
      <c r="P545" s="254">
        <f>O545*H545</f>
        <v>0</v>
      </c>
      <c r="Q545" s="254">
        <v>0.055</v>
      </c>
      <c r="R545" s="254">
        <f>Q545*H545</f>
        <v>3.96</v>
      </c>
      <c r="S545" s="254">
        <v>0</v>
      </c>
      <c r="T545" s="255">
        <f>S545*H545</f>
        <v>0</v>
      </c>
      <c r="U545" s="38"/>
      <c r="V545" s="38"/>
      <c r="W545" s="38"/>
      <c r="X545" s="38"/>
      <c r="Y545" s="38"/>
      <c r="Z545" s="38"/>
      <c r="AA545" s="38"/>
      <c r="AB545" s="38"/>
      <c r="AC545" s="38"/>
      <c r="AD545" s="38"/>
      <c r="AE545" s="38"/>
      <c r="AR545" s="256" t="s">
        <v>285</v>
      </c>
      <c r="AT545" s="256" t="s">
        <v>643</v>
      </c>
      <c r="AU545" s="256" t="s">
        <v>91</v>
      </c>
      <c r="AY545" s="17" t="s">
        <v>250</v>
      </c>
      <c r="BE545" s="257">
        <f>IF(N545="základní",J545,0)</f>
        <v>0</v>
      </c>
      <c r="BF545" s="257">
        <f>IF(N545="snížená",J545,0)</f>
        <v>0</v>
      </c>
      <c r="BG545" s="257">
        <f>IF(N545="zákl. přenesená",J545,0)</f>
        <v>0</v>
      </c>
      <c r="BH545" s="257">
        <f>IF(N545="sníž. přenesená",J545,0)</f>
        <v>0</v>
      </c>
      <c r="BI545" s="257">
        <f>IF(N545="nulová",J545,0)</f>
        <v>0</v>
      </c>
      <c r="BJ545" s="17" t="s">
        <v>14</v>
      </c>
      <c r="BK545" s="257">
        <f>ROUND(I545*H545,2)</f>
        <v>0</v>
      </c>
      <c r="BL545" s="17" t="s">
        <v>256</v>
      </c>
      <c r="BM545" s="256" t="s">
        <v>3637</v>
      </c>
    </row>
    <row r="546" s="2" customFormat="1" ht="16.5" customHeight="1">
      <c r="A546" s="38"/>
      <c r="B546" s="39"/>
      <c r="C546" s="294" t="s">
        <v>558</v>
      </c>
      <c r="D546" s="294" t="s">
        <v>643</v>
      </c>
      <c r="E546" s="295" t="s">
        <v>2933</v>
      </c>
      <c r="F546" s="296" t="s">
        <v>2934</v>
      </c>
      <c r="G546" s="297" t="s">
        <v>189</v>
      </c>
      <c r="H546" s="298">
        <v>72</v>
      </c>
      <c r="I546" s="299"/>
      <c r="J546" s="300">
        <f>ROUND(I546*H546,2)</f>
        <v>0</v>
      </c>
      <c r="K546" s="296" t="s">
        <v>1</v>
      </c>
      <c r="L546" s="301"/>
      <c r="M546" s="302" t="s">
        <v>1</v>
      </c>
      <c r="N546" s="303" t="s">
        <v>47</v>
      </c>
      <c r="O546" s="91"/>
      <c r="P546" s="254">
        <f>O546*H546</f>
        <v>0</v>
      </c>
      <c r="Q546" s="254">
        <v>0.114</v>
      </c>
      <c r="R546" s="254">
        <f>Q546*H546</f>
        <v>8.2080000000000002</v>
      </c>
      <c r="S546" s="254">
        <v>0</v>
      </c>
      <c r="T546" s="255">
        <f>S546*H546</f>
        <v>0</v>
      </c>
      <c r="U546" s="38"/>
      <c r="V546" s="38"/>
      <c r="W546" s="38"/>
      <c r="X546" s="38"/>
      <c r="Y546" s="38"/>
      <c r="Z546" s="38"/>
      <c r="AA546" s="38"/>
      <c r="AB546" s="38"/>
      <c r="AC546" s="38"/>
      <c r="AD546" s="38"/>
      <c r="AE546" s="38"/>
      <c r="AR546" s="256" t="s">
        <v>285</v>
      </c>
      <c r="AT546" s="256" t="s">
        <v>643</v>
      </c>
      <c r="AU546" s="256" t="s">
        <v>91</v>
      </c>
      <c r="AY546" s="17" t="s">
        <v>250</v>
      </c>
      <c r="BE546" s="257">
        <f>IF(N546="základní",J546,0)</f>
        <v>0</v>
      </c>
      <c r="BF546" s="257">
        <f>IF(N546="snížená",J546,0)</f>
        <v>0</v>
      </c>
      <c r="BG546" s="257">
        <f>IF(N546="zákl. přenesená",J546,0)</f>
        <v>0</v>
      </c>
      <c r="BH546" s="257">
        <f>IF(N546="sníž. přenesená",J546,0)</f>
        <v>0</v>
      </c>
      <c r="BI546" s="257">
        <f>IF(N546="nulová",J546,0)</f>
        <v>0</v>
      </c>
      <c r="BJ546" s="17" t="s">
        <v>14</v>
      </c>
      <c r="BK546" s="257">
        <f>ROUND(I546*H546,2)</f>
        <v>0</v>
      </c>
      <c r="BL546" s="17" t="s">
        <v>256</v>
      </c>
      <c r="BM546" s="256" t="s">
        <v>3638</v>
      </c>
    </row>
    <row r="547" s="2" customFormat="1" ht="16.5" customHeight="1">
      <c r="A547" s="38"/>
      <c r="B547" s="39"/>
      <c r="C547" s="294" t="s">
        <v>562</v>
      </c>
      <c r="D547" s="294" t="s">
        <v>643</v>
      </c>
      <c r="E547" s="295" t="s">
        <v>2936</v>
      </c>
      <c r="F547" s="296" t="s">
        <v>2937</v>
      </c>
      <c r="G547" s="297" t="s">
        <v>189</v>
      </c>
      <c r="H547" s="298">
        <v>72</v>
      </c>
      <c r="I547" s="299"/>
      <c r="J547" s="300">
        <f>ROUND(I547*H547,2)</f>
        <v>0</v>
      </c>
      <c r="K547" s="296" t="s">
        <v>1</v>
      </c>
      <c r="L547" s="301"/>
      <c r="M547" s="302" t="s">
        <v>1</v>
      </c>
      <c r="N547" s="303" t="s">
        <v>47</v>
      </c>
      <c r="O547" s="91"/>
      <c r="P547" s="254">
        <f>O547*H547</f>
        <v>0</v>
      </c>
      <c r="Q547" s="254">
        <v>0.0040000000000000001</v>
      </c>
      <c r="R547" s="254">
        <f>Q547*H547</f>
        <v>0.28800000000000003</v>
      </c>
      <c r="S547" s="254">
        <v>0</v>
      </c>
      <c r="T547" s="255">
        <f>S547*H547</f>
        <v>0</v>
      </c>
      <c r="U547" s="38"/>
      <c r="V547" s="38"/>
      <c r="W547" s="38"/>
      <c r="X547" s="38"/>
      <c r="Y547" s="38"/>
      <c r="Z547" s="38"/>
      <c r="AA547" s="38"/>
      <c r="AB547" s="38"/>
      <c r="AC547" s="38"/>
      <c r="AD547" s="38"/>
      <c r="AE547" s="38"/>
      <c r="AR547" s="256" t="s">
        <v>285</v>
      </c>
      <c r="AT547" s="256" t="s">
        <v>643</v>
      </c>
      <c r="AU547" s="256" t="s">
        <v>91</v>
      </c>
      <c r="AY547" s="17" t="s">
        <v>250</v>
      </c>
      <c r="BE547" s="257">
        <f>IF(N547="základní",J547,0)</f>
        <v>0</v>
      </c>
      <c r="BF547" s="257">
        <f>IF(N547="snížená",J547,0)</f>
        <v>0</v>
      </c>
      <c r="BG547" s="257">
        <f>IF(N547="zákl. přenesená",J547,0)</f>
        <v>0</v>
      </c>
      <c r="BH547" s="257">
        <f>IF(N547="sníž. přenesená",J547,0)</f>
        <v>0</v>
      </c>
      <c r="BI547" s="257">
        <f>IF(N547="nulová",J547,0)</f>
        <v>0</v>
      </c>
      <c r="BJ547" s="17" t="s">
        <v>14</v>
      </c>
      <c r="BK547" s="257">
        <f>ROUND(I547*H547,2)</f>
        <v>0</v>
      </c>
      <c r="BL547" s="17" t="s">
        <v>256</v>
      </c>
      <c r="BM547" s="256" t="s">
        <v>3639</v>
      </c>
    </row>
    <row r="548" s="2" customFormat="1" ht="16.5" customHeight="1">
      <c r="A548" s="38"/>
      <c r="B548" s="39"/>
      <c r="C548" s="294" t="s">
        <v>566</v>
      </c>
      <c r="D548" s="294" t="s">
        <v>643</v>
      </c>
      <c r="E548" s="295" t="s">
        <v>2939</v>
      </c>
      <c r="F548" s="296" t="s">
        <v>2940</v>
      </c>
      <c r="G548" s="297" t="s">
        <v>189</v>
      </c>
      <c r="H548" s="298">
        <v>72</v>
      </c>
      <c r="I548" s="299"/>
      <c r="J548" s="300">
        <f>ROUND(I548*H548,2)</f>
        <v>0</v>
      </c>
      <c r="K548" s="296" t="s">
        <v>1</v>
      </c>
      <c r="L548" s="301"/>
      <c r="M548" s="302" t="s">
        <v>1</v>
      </c>
      <c r="N548" s="303" t="s">
        <v>47</v>
      </c>
      <c r="O548" s="91"/>
      <c r="P548" s="254">
        <f>O548*H548</f>
        <v>0</v>
      </c>
      <c r="Q548" s="254">
        <v>0.079000000000000001</v>
      </c>
      <c r="R548" s="254">
        <f>Q548*H548</f>
        <v>5.6879999999999997</v>
      </c>
      <c r="S548" s="254">
        <v>0</v>
      </c>
      <c r="T548" s="255">
        <f>S548*H548</f>
        <v>0</v>
      </c>
      <c r="U548" s="38"/>
      <c r="V548" s="38"/>
      <c r="W548" s="38"/>
      <c r="X548" s="38"/>
      <c r="Y548" s="38"/>
      <c r="Z548" s="38"/>
      <c r="AA548" s="38"/>
      <c r="AB548" s="38"/>
      <c r="AC548" s="38"/>
      <c r="AD548" s="38"/>
      <c r="AE548" s="38"/>
      <c r="AR548" s="256" t="s">
        <v>285</v>
      </c>
      <c r="AT548" s="256" t="s">
        <v>643</v>
      </c>
      <c r="AU548" s="256" t="s">
        <v>91</v>
      </c>
      <c r="AY548" s="17" t="s">
        <v>250</v>
      </c>
      <c r="BE548" s="257">
        <f>IF(N548="základní",J548,0)</f>
        <v>0</v>
      </c>
      <c r="BF548" s="257">
        <f>IF(N548="snížená",J548,0)</f>
        <v>0</v>
      </c>
      <c r="BG548" s="257">
        <f>IF(N548="zákl. přenesená",J548,0)</f>
        <v>0</v>
      </c>
      <c r="BH548" s="257">
        <f>IF(N548="sníž. přenesená",J548,0)</f>
        <v>0</v>
      </c>
      <c r="BI548" s="257">
        <f>IF(N548="nulová",J548,0)</f>
        <v>0</v>
      </c>
      <c r="BJ548" s="17" t="s">
        <v>14</v>
      </c>
      <c r="BK548" s="257">
        <f>ROUND(I548*H548,2)</f>
        <v>0</v>
      </c>
      <c r="BL548" s="17" t="s">
        <v>256</v>
      </c>
      <c r="BM548" s="256" t="s">
        <v>3640</v>
      </c>
    </row>
    <row r="549" s="2" customFormat="1" ht="21.75" customHeight="1">
      <c r="A549" s="38"/>
      <c r="B549" s="39"/>
      <c r="C549" s="245" t="s">
        <v>570</v>
      </c>
      <c r="D549" s="245" t="s">
        <v>252</v>
      </c>
      <c r="E549" s="246" t="s">
        <v>3641</v>
      </c>
      <c r="F549" s="247" t="s">
        <v>3642</v>
      </c>
      <c r="G549" s="248" t="s">
        <v>2107</v>
      </c>
      <c r="H549" s="249">
        <v>92</v>
      </c>
      <c r="I549" s="250"/>
      <c r="J549" s="251">
        <f>ROUND(I549*H549,2)</f>
        <v>0</v>
      </c>
      <c r="K549" s="247" t="s">
        <v>1</v>
      </c>
      <c r="L549" s="44"/>
      <c r="M549" s="252" t="s">
        <v>1</v>
      </c>
      <c r="N549" s="253" t="s">
        <v>47</v>
      </c>
      <c r="O549" s="91"/>
      <c r="P549" s="254">
        <f>O549*H549</f>
        <v>0</v>
      </c>
      <c r="Q549" s="254">
        <v>0.029999999999999999</v>
      </c>
      <c r="R549" s="254">
        <f>Q549*H549</f>
        <v>2.7599999999999998</v>
      </c>
      <c r="S549" s="254">
        <v>0</v>
      </c>
      <c r="T549" s="255">
        <f>S549*H549</f>
        <v>0</v>
      </c>
      <c r="U549" s="38"/>
      <c r="V549" s="38"/>
      <c r="W549" s="38"/>
      <c r="X549" s="38"/>
      <c r="Y549" s="38"/>
      <c r="Z549" s="38"/>
      <c r="AA549" s="38"/>
      <c r="AB549" s="38"/>
      <c r="AC549" s="38"/>
      <c r="AD549" s="38"/>
      <c r="AE549" s="38"/>
      <c r="AR549" s="256" t="s">
        <v>256</v>
      </c>
      <c r="AT549" s="256" t="s">
        <v>252</v>
      </c>
      <c r="AU549" s="256" t="s">
        <v>91</v>
      </c>
      <c r="AY549" s="17" t="s">
        <v>250</v>
      </c>
      <c r="BE549" s="257">
        <f>IF(N549="základní",J549,0)</f>
        <v>0</v>
      </c>
      <c r="BF549" s="257">
        <f>IF(N549="snížená",J549,0)</f>
        <v>0</v>
      </c>
      <c r="BG549" s="257">
        <f>IF(N549="zákl. přenesená",J549,0)</f>
        <v>0</v>
      </c>
      <c r="BH549" s="257">
        <f>IF(N549="sníž. přenesená",J549,0)</f>
        <v>0</v>
      </c>
      <c r="BI549" s="257">
        <f>IF(N549="nulová",J549,0)</f>
        <v>0</v>
      </c>
      <c r="BJ549" s="17" t="s">
        <v>14</v>
      </c>
      <c r="BK549" s="257">
        <f>ROUND(I549*H549,2)</f>
        <v>0</v>
      </c>
      <c r="BL549" s="17" t="s">
        <v>256</v>
      </c>
      <c r="BM549" s="256" t="s">
        <v>3643</v>
      </c>
    </row>
    <row r="550" s="15" customFormat="1">
      <c r="A550" s="15"/>
      <c r="B550" s="284"/>
      <c r="C550" s="285"/>
      <c r="D550" s="258" t="s">
        <v>263</v>
      </c>
      <c r="E550" s="286" t="s">
        <v>1</v>
      </c>
      <c r="F550" s="287" t="s">
        <v>3644</v>
      </c>
      <c r="G550" s="285"/>
      <c r="H550" s="286" t="s">
        <v>1</v>
      </c>
      <c r="I550" s="288"/>
      <c r="J550" s="285"/>
      <c r="K550" s="285"/>
      <c r="L550" s="289"/>
      <c r="M550" s="290"/>
      <c r="N550" s="291"/>
      <c r="O550" s="291"/>
      <c r="P550" s="291"/>
      <c r="Q550" s="291"/>
      <c r="R550" s="291"/>
      <c r="S550" s="291"/>
      <c r="T550" s="292"/>
      <c r="U550" s="15"/>
      <c r="V550" s="15"/>
      <c r="W550" s="15"/>
      <c r="X550" s="15"/>
      <c r="Y550" s="15"/>
      <c r="Z550" s="15"/>
      <c r="AA550" s="15"/>
      <c r="AB550" s="15"/>
      <c r="AC550" s="15"/>
      <c r="AD550" s="15"/>
      <c r="AE550" s="15"/>
      <c r="AT550" s="293" t="s">
        <v>263</v>
      </c>
      <c r="AU550" s="293" t="s">
        <v>91</v>
      </c>
      <c r="AV550" s="15" t="s">
        <v>14</v>
      </c>
      <c r="AW550" s="15" t="s">
        <v>36</v>
      </c>
      <c r="AX550" s="15" t="s">
        <v>82</v>
      </c>
      <c r="AY550" s="293" t="s">
        <v>250</v>
      </c>
    </row>
    <row r="551" s="15" customFormat="1">
      <c r="A551" s="15"/>
      <c r="B551" s="284"/>
      <c r="C551" s="285"/>
      <c r="D551" s="258" t="s">
        <v>263</v>
      </c>
      <c r="E551" s="286" t="s">
        <v>1</v>
      </c>
      <c r="F551" s="287" t="s">
        <v>3645</v>
      </c>
      <c r="G551" s="285"/>
      <c r="H551" s="286" t="s">
        <v>1</v>
      </c>
      <c r="I551" s="288"/>
      <c r="J551" s="285"/>
      <c r="K551" s="285"/>
      <c r="L551" s="289"/>
      <c r="M551" s="290"/>
      <c r="N551" s="291"/>
      <c r="O551" s="291"/>
      <c r="P551" s="291"/>
      <c r="Q551" s="291"/>
      <c r="R551" s="291"/>
      <c r="S551" s="291"/>
      <c r="T551" s="292"/>
      <c r="U551" s="15"/>
      <c r="V551" s="15"/>
      <c r="W551" s="15"/>
      <c r="X551" s="15"/>
      <c r="Y551" s="15"/>
      <c r="Z551" s="15"/>
      <c r="AA551" s="15"/>
      <c r="AB551" s="15"/>
      <c r="AC551" s="15"/>
      <c r="AD551" s="15"/>
      <c r="AE551" s="15"/>
      <c r="AT551" s="293" t="s">
        <v>263</v>
      </c>
      <c r="AU551" s="293" t="s">
        <v>91</v>
      </c>
      <c r="AV551" s="15" t="s">
        <v>14</v>
      </c>
      <c r="AW551" s="15" t="s">
        <v>36</v>
      </c>
      <c r="AX551" s="15" t="s">
        <v>82</v>
      </c>
      <c r="AY551" s="293" t="s">
        <v>250</v>
      </c>
    </row>
    <row r="552" s="13" customFormat="1">
      <c r="A552" s="13"/>
      <c r="B552" s="262"/>
      <c r="C552" s="263"/>
      <c r="D552" s="258" t="s">
        <v>263</v>
      </c>
      <c r="E552" s="264" t="s">
        <v>1</v>
      </c>
      <c r="F552" s="265" t="s">
        <v>3646</v>
      </c>
      <c r="G552" s="263"/>
      <c r="H552" s="266">
        <v>52</v>
      </c>
      <c r="I552" s="267"/>
      <c r="J552" s="263"/>
      <c r="K552" s="263"/>
      <c r="L552" s="268"/>
      <c r="M552" s="269"/>
      <c r="N552" s="270"/>
      <c r="O552" s="270"/>
      <c r="P552" s="270"/>
      <c r="Q552" s="270"/>
      <c r="R552" s="270"/>
      <c r="S552" s="270"/>
      <c r="T552" s="271"/>
      <c r="U552" s="13"/>
      <c r="V552" s="13"/>
      <c r="W552" s="13"/>
      <c r="X552" s="13"/>
      <c r="Y552" s="13"/>
      <c r="Z552" s="13"/>
      <c r="AA552" s="13"/>
      <c r="AB552" s="13"/>
      <c r="AC552" s="13"/>
      <c r="AD552" s="13"/>
      <c r="AE552" s="13"/>
      <c r="AT552" s="272" t="s">
        <v>263</v>
      </c>
      <c r="AU552" s="272" t="s">
        <v>91</v>
      </c>
      <c r="AV552" s="13" t="s">
        <v>91</v>
      </c>
      <c r="AW552" s="13" t="s">
        <v>36</v>
      </c>
      <c r="AX552" s="13" t="s">
        <v>82</v>
      </c>
      <c r="AY552" s="272" t="s">
        <v>250</v>
      </c>
    </row>
    <row r="553" s="15" customFormat="1">
      <c r="A553" s="15"/>
      <c r="B553" s="284"/>
      <c r="C553" s="285"/>
      <c r="D553" s="258" t="s">
        <v>263</v>
      </c>
      <c r="E553" s="286" t="s">
        <v>1</v>
      </c>
      <c r="F553" s="287" t="s">
        <v>3647</v>
      </c>
      <c r="G553" s="285"/>
      <c r="H553" s="286" t="s">
        <v>1</v>
      </c>
      <c r="I553" s="288"/>
      <c r="J553" s="285"/>
      <c r="K553" s="285"/>
      <c r="L553" s="289"/>
      <c r="M553" s="290"/>
      <c r="N553" s="291"/>
      <c r="O553" s="291"/>
      <c r="P553" s="291"/>
      <c r="Q553" s="291"/>
      <c r="R553" s="291"/>
      <c r="S553" s="291"/>
      <c r="T553" s="292"/>
      <c r="U553" s="15"/>
      <c r="V553" s="15"/>
      <c r="W553" s="15"/>
      <c r="X553" s="15"/>
      <c r="Y553" s="15"/>
      <c r="Z553" s="15"/>
      <c r="AA553" s="15"/>
      <c r="AB553" s="15"/>
      <c r="AC553" s="15"/>
      <c r="AD553" s="15"/>
      <c r="AE553" s="15"/>
      <c r="AT553" s="293" t="s">
        <v>263</v>
      </c>
      <c r="AU553" s="293" t="s">
        <v>91</v>
      </c>
      <c r="AV553" s="15" t="s">
        <v>14</v>
      </c>
      <c r="AW553" s="15" t="s">
        <v>36</v>
      </c>
      <c r="AX553" s="15" t="s">
        <v>82</v>
      </c>
      <c r="AY553" s="293" t="s">
        <v>250</v>
      </c>
    </row>
    <row r="554" s="13" customFormat="1">
      <c r="A554" s="13"/>
      <c r="B554" s="262"/>
      <c r="C554" s="263"/>
      <c r="D554" s="258" t="s">
        <v>263</v>
      </c>
      <c r="E554" s="264" t="s">
        <v>1</v>
      </c>
      <c r="F554" s="265" t="s">
        <v>3648</v>
      </c>
      <c r="G554" s="263"/>
      <c r="H554" s="266">
        <v>6</v>
      </c>
      <c r="I554" s="267"/>
      <c r="J554" s="263"/>
      <c r="K554" s="263"/>
      <c r="L554" s="268"/>
      <c r="M554" s="269"/>
      <c r="N554" s="270"/>
      <c r="O554" s="270"/>
      <c r="P554" s="270"/>
      <c r="Q554" s="270"/>
      <c r="R554" s="270"/>
      <c r="S554" s="270"/>
      <c r="T554" s="271"/>
      <c r="U554" s="13"/>
      <c r="V554" s="13"/>
      <c r="W554" s="13"/>
      <c r="X554" s="13"/>
      <c r="Y554" s="13"/>
      <c r="Z554" s="13"/>
      <c r="AA554" s="13"/>
      <c r="AB554" s="13"/>
      <c r="AC554" s="13"/>
      <c r="AD554" s="13"/>
      <c r="AE554" s="13"/>
      <c r="AT554" s="272" t="s">
        <v>263</v>
      </c>
      <c r="AU554" s="272" t="s">
        <v>91</v>
      </c>
      <c r="AV554" s="13" t="s">
        <v>91</v>
      </c>
      <c r="AW554" s="13" t="s">
        <v>36</v>
      </c>
      <c r="AX554" s="13" t="s">
        <v>82</v>
      </c>
      <c r="AY554" s="272" t="s">
        <v>250</v>
      </c>
    </row>
    <row r="555" s="15" customFormat="1">
      <c r="A555" s="15"/>
      <c r="B555" s="284"/>
      <c r="C555" s="285"/>
      <c r="D555" s="258" t="s">
        <v>263</v>
      </c>
      <c r="E555" s="286" t="s">
        <v>1</v>
      </c>
      <c r="F555" s="287" t="s">
        <v>3649</v>
      </c>
      <c r="G555" s="285"/>
      <c r="H555" s="286" t="s">
        <v>1</v>
      </c>
      <c r="I555" s="288"/>
      <c r="J555" s="285"/>
      <c r="K555" s="285"/>
      <c r="L555" s="289"/>
      <c r="M555" s="290"/>
      <c r="N555" s="291"/>
      <c r="O555" s="291"/>
      <c r="P555" s="291"/>
      <c r="Q555" s="291"/>
      <c r="R555" s="291"/>
      <c r="S555" s="291"/>
      <c r="T555" s="292"/>
      <c r="U555" s="15"/>
      <c r="V555" s="15"/>
      <c r="W555" s="15"/>
      <c r="X555" s="15"/>
      <c r="Y555" s="15"/>
      <c r="Z555" s="15"/>
      <c r="AA555" s="15"/>
      <c r="AB555" s="15"/>
      <c r="AC555" s="15"/>
      <c r="AD555" s="15"/>
      <c r="AE555" s="15"/>
      <c r="AT555" s="293" t="s">
        <v>263</v>
      </c>
      <c r="AU555" s="293" t="s">
        <v>91</v>
      </c>
      <c r="AV555" s="15" t="s">
        <v>14</v>
      </c>
      <c r="AW555" s="15" t="s">
        <v>36</v>
      </c>
      <c r="AX555" s="15" t="s">
        <v>82</v>
      </c>
      <c r="AY555" s="293" t="s">
        <v>250</v>
      </c>
    </row>
    <row r="556" s="13" customFormat="1">
      <c r="A556" s="13"/>
      <c r="B556" s="262"/>
      <c r="C556" s="263"/>
      <c r="D556" s="258" t="s">
        <v>263</v>
      </c>
      <c r="E556" s="264" t="s">
        <v>1</v>
      </c>
      <c r="F556" s="265" t="s">
        <v>3650</v>
      </c>
      <c r="G556" s="263"/>
      <c r="H556" s="266">
        <v>34</v>
      </c>
      <c r="I556" s="267"/>
      <c r="J556" s="263"/>
      <c r="K556" s="263"/>
      <c r="L556" s="268"/>
      <c r="M556" s="269"/>
      <c r="N556" s="270"/>
      <c r="O556" s="270"/>
      <c r="P556" s="270"/>
      <c r="Q556" s="270"/>
      <c r="R556" s="270"/>
      <c r="S556" s="270"/>
      <c r="T556" s="271"/>
      <c r="U556" s="13"/>
      <c r="V556" s="13"/>
      <c r="W556" s="13"/>
      <c r="X556" s="13"/>
      <c r="Y556" s="13"/>
      <c r="Z556" s="13"/>
      <c r="AA556" s="13"/>
      <c r="AB556" s="13"/>
      <c r="AC556" s="13"/>
      <c r="AD556" s="13"/>
      <c r="AE556" s="13"/>
      <c r="AT556" s="272" t="s">
        <v>263</v>
      </c>
      <c r="AU556" s="272" t="s">
        <v>91</v>
      </c>
      <c r="AV556" s="13" t="s">
        <v>91</v>
      </c>
      <c r="AW556" s="13" t="s">
        <v>36</v>
      </c>
      <c r="AX556" s="13" t="s">
        <v>82</v>
      </c>
      <c r="AY556" s="272" t="s">
        <v>250</v>
      </c>
    </row>
    <row r="557" s="14" customFormat="1">
      <c r="A557" s="14"/>
      <c r="B557" s="273"/>
      <c r="C557" s="274"/>
      <c r="D557" s="258" t="s">
        <v>263</v>
      </c>
      <c r="E557" s="275" t="s">
        <v>1</v>
      </c>
      <c r="F557" s="276" t="s">
        <v>265</v>
      </c>
      <c r="G557" s="274"/>
      <c r="H557" s="277">
        <v>92</v>
      </c>
      <c r="I557" s="278"/>
      <c r="J557" s="274"/>
      <c r="K557" s="274"/>
      <c r="L557" s="279"/>
      <c r="M557" s="280"/>
      <c r="N557" s="281"/>
      <c r="O557" s="281"/>
      <c r="P557" s="281"/>
      <c r="Q557" s="281"/>
      <c r="R557" s="281"/>
      <c r="S557" s="281"/>
      <c r="T557" s="282"/>
      <c r="U557" s="14"/>
      <c r="V557" s="14"/>
      <c r="W557" s="14"/>
      <c r="X557" s="14"/>
      <c r="Y557" s="14"/>
      <c r="Z557" s="14"/>
      <c r="AA557" s="14"/>
      <c r="AB557" s="14"/>
      <c r="AC557" s="14"/>
      <c r="AD557" s="14"/>
      <c r="AE557" s="14"/>
      <c r="AT557" s="283" t="s">
        <v>263</v>
      </c>
      <c r="AU557" s="283" t="s">
        <v>91</v>
      </c>
      <c r="AV557" s="14" t="s">
        <v>256</v>
      </c>
      <c r="AW557" s="14" t="s">
        <v>36</v>
      </c>
      <c r="AX557" s="14" t="s">
        <v>14</v>
      </c>
      <c r="AY557" s="283" t="s">
        <v>250</v>
      </c>
    </row>
    <row r="558" s="2" customFormat="1" ht="21.75" customHeight="1">
      <c r="A558" s="38"/>
      <c r="B558" s="39"/>
      <c r="C558" s="245" t="s">
        <v>574</v>
      </c>
      <c r="D558" s="245" t="s">
        <v>252</v>
      </c>
      <c r="E558" s="246" t="s">
        <v>3651</v>
      </c>
      <c r="F558" s="247" t="s">
        <v>3652</v>
      </c>
      <c r="G558" s="248" t="s">
        <v>189</v>
      </c>
      <c r="H558" s="249">
        <v>32</v>
      </c>
      <c r="I558" s="250"/>
      <c r="J558" s="251">
        <f>ROUND(I558*H558,2)</f>
        <v>0</v>
      </c>
      <c r="K558" s="247" t="s">
        <v>1</v>
      </c>
      <c r="L558" s="44"/>
      <c r="M558" s="252" t="s">
        <v>1</v>
      </c>
      <c r="N558" s="253" t="s">
        <v>47</v>
      </c>
      <c r="O558" s="91"/>
      <c r="P558" s="254">
        <f>O558*H558</f>
        <v>0</v>
      </c>
      <c r="Q558" s="254">
        <v>0.029999999999999999</v>
      </c>
      <c r="R558" s="254">
        <f>Q558*H558</f>
        <v>0.95999999999999996</v>
      </c>
      <c r="S558" s="254">
        <v>0</v>
      </c>
      <c r="T558" s="255">
        <f>S558*H558</f>
        <v>0</v>
      </c>
      <c r="U558" s="38"/>
      <c r="V558" s="38"/>
      <c r="W558" s="38"/>
      <c r="X558" s="38"/>
      <c r="Y558" s="38"/>
      <c r="Z558" s="38"/>
      <c r="AA558" s="38"/>
      <c r="AB558" s="38"/>
      <c r="AC558" s="38"/>
      <c r="AD558" s="38"/>
      <c r="AE558" s="38"/>
      <c r="AR558" s="256" t="s">
        <v>256</v>
      </c>
      <c r="AT558" s="256" t="s">
        <v>252</v>
      </c>
      <c r="AU558" s="256" t="s">
        <v>91</v>
      </c>
      <c r="AY558" s="17" t="s">
        <v>250</v>
      </c>
      <c r="BE558" s="257">
        <f>IF(N558="základní",J558,0)</f>
        <v>0</v>
      </c>
      <c r="BF558" s="257">
        <f>IF(N558="snížená",J558,0)</f>
        <v>0</v>
      </c>
      <c r="BG558" s="257">
        <f>IF(N558="zákl. přenesená",J558,0)</f>
        <v>0</v>
      </c>
      <c r="BH558" s="257">
        <f>IF(N558="sníž. přenesená",J558,0)</f>
        <v>0</v>
      </c>
      <c r="BI558" s="257">
        <f>IF(N558="nulová",J558,0)</f>
        <v>0</v>
      </c>
      <c r="BJ558" s="17" t="s">
        <v>14</v>
      </c>
      <c r="BK558" s="257">
        <f>ROUND(I558*H558,2)</f>
        <v>0</v>
      </c>
      <c r="BL558" s="17" t="s">
        <v>256</v>
      </c>
      <c r="BM558" s="256" t="s">
        <v>3653</v>
      </c>
    </row>
    <row r="559" s="15" customFormat="1">
      <c r="A559" s="15"/>
      <c r="B559" s="284"/>
      <c r="C559" s="285"/>
      <c r="D559" s="258" t="s">
        <v>263</v>
      </c>
      <c r="E559" s="286" t="s">
        <v>1</v>
      </c>
      <c r="F559" s="287" t="s">
        <v>3654</v>
      </c>
      <c r="G559" s="285"/>
      <c r="H559" s="286" t="s">
        <v>1</v>
      </c>
      <c r="I559" s="288"/>
      <c r="J559" s="285"/>
      <c r="K559" s="285"/>
      <c r="L559" s="289"/>
      <c r="M559" s="290"/>
      <c r="N559" s="291"/>
      <c r="O559" s="291"/>
      <c r="P559" s="291"/>
      <c r="Q559" s="291"/>
      <c r="R559" s="291"/>
      <c r="S559" s="291"/>
      <c r="T559" s="292"/>
      <c r="U559" s="15"/>
      <c r="V559" s="15"/>
      <c r="W559" s="15"/>
      <c r="X559" s="15"/>
      <c r="Y559" s="15"/>
      <c r="Z559" s="15"/>
      <c r="AA559" s="15"/>
      <c r="AB559" s="15"/>
      <c r="AC559" s="15"/>
      <c r="AD559" s="15"/>
      <c r="AE559" s="15"/>
      <c r="AT559" s="293" t="s">
        <v>263</v>
      </c>
      <c r="AU559" s="293" t="s">
        <v>91</v>
      </c>
      <c r="AV559" s="15" t="s">
        <v>14</v>
      </c>
      <c r="AW559" s="15" t="s">
        <v>36</v>
      </c>
      <c r="AX559" s="15" t="s">
        <v>82</v>
      </c>
      <c r="AY559" s="293" t="s">
        <v>250</v>
      </c>
    </row>
    <row r="560" s="13" customFormat="1">
      <c r="A560" s="13"/>
      <c r="B560" s="262"/>
      <c r="C560" s="263"/>
      <c r="D560" s="258" t="s">
        <v>263</v>
      </c>
      <c r="E560" s="264" t="s">
        <v>1</v>
      </c>
      <c r="F560" s="265" t="s">
        <v>3655</v>
      </c>
      <c r="G560" s="263"/>
      <c r="H560" s="266">
        <v>1</v>
      </c>
      <c r="I560" s="267"/>
      <c r="J560" s="263"/>
      <c r="K560" s="263"/>
      <c r="L560" s="268"/>
      <c r="M560" s="269"/>
      <c r="N560" s="270"/>
      <c r="O560" s="270"/>
      <c r="P560" s="270"/>
      <c r="Q560" s="270"/>
      <c r="R560" s="270"/>
      <c r="S560" s="270"/>
      <c r="T560" s="271"/>
      <c r="U560" s="13"/>
      <c r="V560" s="13"/>
      <c r="W560" s="13"/>
      <c r="X560" s="13"/>
      <c r="Y560" s="13"/>
      <c r="Z560" s="13"/>
      <c r="AA560" s="13"/>
      <c r="AB560" s="13"/>
      <c r="AC560" s="13"/>
      <c r="AD560" s="13"/>
      <c r="AE560" s="13"/>
      <c r="AT560" s="272" t="s">
        <v>263</v>
      </c>
      <c r="AU560" s="272" t="s">
        <v>91</v>
      </c>
      <c r="AV560" s="13" t="s">
        <v>91</v>
      </c>
      <c r="AW560" s="13" t="s">
        <v>36</v>
      </c>
      <c r="AX560" s="13" t="s">
        <v>82</v>
      </c>
      <c r="AY560" s="272" t="s">
        <v>250</v>
      </c>
    </row>
    <row r="561" s="13" customFormat="1">
      <c r="A561" s="13"/>
      <c r="B561" s="262"/>
      <c r="C561" s="263"/>
      <c r="D561" s="258" t="s">
        <v>263</v>
      </c>
      <c r="E561" s="264" t="s">
        <v>1</v>
      </c>
      <c r="F561" s="265" t="s">
        <v>3656</v>
      </c>
      <c r="G561" s="263"/>
      <c r="H561" s="266">
        <v>2</v>
      </c>
      <c r="I561" s="267"/>
      <c r="J561" s="263"/>
      <c r="K561" s="263"/>
      <c r="L561" s="268"/>
      <c r="M561" s="269"/>
      <c r="N561" s="270"/>
      <c r="O561" s="270"/>
      <c r="P561" s="270"/>
      <c r="Q561" s="270"/>
      <c r="R561" s="270"/>
      <c r="S561" s="270"/>
      <c r="T561" s="271"/>
      <c r="U561" s="13"/>
      <c r="V561" s="13"/>
      <c r="W561" s="13"/>
      <c r="X561" s="13"/>
      <c r="Y561" s="13"/>
      <c r="Z561" s="13"/>
      <c r="AA561" s="13"/>
      <c r="AB561" s="13"/>
      <c r="AC561" s="13"/>
      <c r="AD561" s="13"/>
      <c r="AE561" s="13"/>
      <c r="AT561" s="272" t="s">
        <v>263</v>
      </c>
      <c r="AU561" s="272" t="s">
        <v>91</v>
      </c>
      <c r="AV561" s="13" t="s">
        <v>91</v>
      </c>
      <c r="AW561" s="13" t="s">
        <v>36</v>
      </c>
      <c r="AX561" s="13" t="s">
        <v>82</v>
      </c>
      <c r="AY561" s="272" t="s">
        <v>250</v>
      </c>
    </row>
    <row r="562" s="13" customFormat="1">
      <c r="A562" s="13"/>
      <c r="B562" s="262"/>
      <c r="C562" s="263"/>
      <c r="D562" s="258" t="s">
        <v>263</v>
      </c>
      <c r="E562" s="264" t="s">
        <v>1</v>
      </c>
      <c r="F562" s="265" t="s">
        <v>3657</v>
      </c>
      <c r="G562" s="263"/>
      <c r="H562" s="266">
        <v>1</v>
      </c>
      <c r="I562" s="267"/>
      <c r="J562" s="263"/>
      <c r="K562" s="263"/>
      <c r="L562" s="268"/>
      <c r="M562" s="269"/>
      <c r="N562" s="270"/>
      <c r="O562" s="270"/>
      <c r="P562" s="270"/>
      <c r="Q562" s="270"/>
      <c r="R562" s="270"/>
      <c r="S562" s="270"/>
      <c r="T562" s="271"/>
      <c r="U562" s="13"/>
      <c r="V562" s="13"/>
      <c r="W562" s="13"/>
      <c r="X562" s="13"/>
      <c r="Y562" s="13"/>
      <c r="Z562" s="13"/>
      <c r="AA562" s="13"/>
      <c r="AB562" s="13"/>
      <c r="AC562" s="13"/>
      <c r="AD562" s="13"/>
      <c r="AE562" s="13"/>
      <c r="AT562" s="272" t="s">
        <v>263</v>
      </c>
      <c r="AU562" s="272" t="s">
        <v>91</v>
      </c>
      <c r="AV562" s="13" t="s">
        <v>91</v>
      </c>
      <c r="AW562" s="13" t="s">
        <v>36</v>
      </c>
      <c r="AX562" s="13" t="s">
        <v>82</v>
      </c>
      <c r="AY562" s="272" t="s">
        <v>250</v>
      </c>
    </row>
    <row r="563" s="13" customFormat="1">
      <c r="A563" s="13"/>
      <c r="B563" s="262"/>
      <c r="C563" s="263"/>
      <c r="D563" s="258" t="s">
        <v>263</v>
      </c>
      <c r="E563" s="264" t="s">
        <v>1</v>
      </c>
      <c r="F563" s="265" t="s">
        <v>3658</v>
      </c>
      <c r="G563" s="263"/>
      <c r="H563" s="266">
        <v>1</v>
      </c>
      <c r="I563" s="267"/>
      <c r="J563" s="263"/>
      <c r="K563" s="263"/>
      <c r="L563" s="268"/>
      <c r="M563" s="269"/>
      <c r="N563" s="270"/>
      <c r="O563" s="270"/>
      <c r="P563" s="270"/>
      <c r="Q563" s="270"/>
      <c r="R563" s="270"/>
      <c r="S563" s="270"/>
      <c r="T563" s="271"/>
      <c r="U563" s="13"/>
      <c r="V563" s="13"/>
      <c r="W563" s="13"/>
      <c r="X563" s="13"/>
      <c r="Y563" s="13"/>
      <c r="Z563" s="13"/>
      <c r="AA563" s="13"/>
      <c r="AB563" s="13"/>
      <c r="AC563" s="13"/>
      <c r="AD563" s="13"/>
      <c r="AE563" s="13"/>
      <c r="AT563" s="272" t="s">
        <v>263</v>
      </c>
      <c r="AU563" s="272" t="s">
        <v>91</v>
      </c>
      <c r="AV563" s="13" t="s">
        <v>91</v>
      </c>
      <c r="AW563" s="13" t="s">
        <v>36</v>
      </c>
      <c r="AX563" s="13" t="s">
        <v>82</v>
      </c>
      <c r="AY563" s="272" t="s">
        <v>250</v>
      </c>
    </row>
    <row r="564" s="13" customFormat="1">
      <c r="A564" s="13"/>
      <c r="B564" s="262"/>
      <c r="C564" s="263"/>
      <c r="D564" s="258" t="s">
        <v>263</v>
      </c>
      <c r="E564" s="264" t="s">
        <v>1</v>
      </c>
      <c r="F564" s="265" t="s">
        <v>3659</v>
      </c>
      <c r="G564" s="263"/>
      <c r="H564" s="266">
        <v>1</v>
      </c>
      <c r="I564" s="267"/>
      <c r="J564" s="263"/>
      <c r="K564" s="263"/>
      <c r="L564" s="268"/>
      <c r="M564" s="269"/>
      <c r="N564" s="270"/>
      <c r="O564" s="270"/>
      <c r="P564" s="270"/>
      <c r="Q564" s="270"/>
      <c r="R564" s="270"/>
      <c r="S564" s="270"/>
      <c r="T564" s="271"/>
      <c r="U564" s="13"/>
      <c r="V564" s="13"/>
      <c r="W564" s="13"/>
      <c r="X564" s="13"/>
      <c r="Y564" s="13"/>
      <c r="Z564" s="13"/>
      <c r="AA564" s="13"/>
      <c r="AB564" s="13"/>
      <c r="AC564" s="13"/>
      <c r="AD564" s="13"/>
      <c r="AE564" s="13"/>
      <c r="AT564" s="272" t="s">
        <v>263</v>
      </c>
      <c r="AU564" s="272" t="s">
        <v>91</v>
      </c>
      <c r="AV564" s="13" t="s">
        <v>91</v>
      </c>
      <c r="AW564" s="13" t="s">
        <v>36</v>
      </c>
      <c r="AX564" s="13" t="s">
        <v>82</v>
      </c>
      <c r="AY564" s="272" t="s">
        <v>250</v>
      </c>
    </row>
    <row r="565" s="13" customFormat="1">
      <c r="A565" s="13"/>
      <c r="B565" s="262"/>
      <c r="C565" s="263"/>
      <c r="D565" s="258" t="s">
        <v>263</v>
      </c>
      <c r="E565" s="264" t="s">
        <v>1</v>
      </c>
      <c r="F565" s="265" t="s">
        <v>3660</v>
      </c>
      <c r="G565" s="263"/>
      <c r="H565" s="266">
        <v>1</v>
      </c>
      <c r="I565" s="267"/>
      <c r="J565" s="263"/>
      <c r="K565" s="263"/>
      <c r="L565" s="268"/>
      <c r="M565" s="269"/>
      <c r="N565" s="270"/>
      <c r="O565" s="270"/>
      <c r="P565" s="270"/>
      <c r="Q565" s="270"/>
      <c r="R565" s="270"/>
      <c r="S565" s="270"/>
      <c r="T565" s="271"/>
      <c r="U565" s="13"/>
      <c r="V565" s="13"/>
      <c r="W565" s="13"/>
      <c r="X565" s="13"/>
      <c r="Y565" s="13"/>
      <c r="Z565" s="13"/>
      <c r="AA565" s="13"/>
      <c r="AB565" s="13"/>
      <c r="AC565" s="13"/>
      <c r="AD565" s="13"/>
      <c r="AE565" s="13"/>
      <c r="AT565" s="272" t="s">
        <v>263</v>
      </c>
      <c r="AU565" s="272" t="s">
        <v>91</v>
      </c>
      <c r="AV565" s="13" t="s">
        <v>91</v>
      </c>
      <c r="AW565" s="13" t="s">
        <v>36</v>
      </c>
      <c r="AX565" s="13" t="s">
        <v>82</v>
      </c>
      <c r="AY565" s="272" t="s">
        <v>250</v>
      </c>
    </row>
    <row r="566" s="13" customFormat="1">
      <c r="A566" s="13"/>
      <c r="B566" s="262"/>
      <c r="C566" s="263"/>
      <c r="D566" s="258" t="s">
        <v>263</v>
      </c>
      <c r="E566" s="264" t="s">
        <v>1</v>
      </c>
      <c r="F566" s="265" t="s">
        <v>3661</v>
      </c>
      <c r="G566" s="263"/>
      <c r="H566" s="266">
        <v>1</v>
      </c>
      <c r="I566" s="267"/>
      <c r="J566" s="263"/>
      <c r="K566" s="263"/>
      <c r="L566" s="268"/>
      <c r="M566" s="269"/>
      <c r="N566" s="270"/>
      <c r="O566" s="270"/>
      <c r="P566" s="270"/>
      <c r="Q566" s="270"/>
      <c r="R566" s="270"/>
      <c r="S566" s="270"/>
      <c r="T566" s="271"/>
      <c r="U566" s="13"/>
      <c r="V566" s="13"/>
      <c r="W566" s="13"/>
      <c r="X566" s="13"/>
      <c r="Y566" s="13"/>
      <c r="Z566" s="13"/>
      <c r="AA566" s="13"/>
      <c r="AB566" s="13"/>
      <c r="AC566" s="13"/>
      <c r="AD566" s="13"/>
      <c r="AE566" s="13"/>
      <c r="AT566" s="272" t="s">
        <v>263</v>
      </c>
      <c r="AU566" s="272" t="s">
        <v>91</v>
      </c>
      <c r="AV566" s="13" t="s">
        <v>91</v>
      </c>
      <c r="AW566" s="13" t="s">
        <v>36</v>
      </c>
      <c r="AX566" s="13" t="s">
        <v>82</v>
      </c>
      <c r="AY566" s="272" t="s">
        <v>250</v>
      </c>
    </row>
    <row r="567" s="13" customFormat="1">
      <c r="A567" s="13"/>
      <c r="B567" s="262"/>
      <c r="C567" s="263"/>
      <c r="D567" s="258" t="s">
        <v>263</v>
      </c>
      <c r="E567" s="264" t="s">
        <v>1</v>
      </c>
      <c r="F567" s="265" t="s">
        <v>3662</v>
      </c>
      <c r="G567" s="263"/>
      <c r="H567" s="266">
        <v>1</v>
      </c>
      <c r="I567" s="267"/>
      <c r="J567" s="263"/>
      <c r="K567" s="263"/>
      <c r="L567" s="268"/>
      <c r="M567" s="269"/>
      <c r="N567" s="270"/>
      <c r="O567" s="270"/>
      <c r="P567" s="270"/>
      <c r="Q567" s="270"/>
      <c r="R567" s="270"/>
      <c r="S567" s="270"/>
      <c r="T567" s="271"/>
      <c r="U567" s="13"/>
      <c r="V567" s="13"/>
      <c r="W567" s="13"/>
      <c r="X567" s="13"/>
      <c r="Y567" s="13"/>
      <c r="Z567" s="13"/>
      <c r="AA567" s="13"/>
      <c r="AB567" s="13"/>
      <c r="AC567" s="13"/>
      <c r="AD567" s="13"/>
      <c r="AE567" s="13"/>
      <c r="AT567" s="272" t="s">
        <v>263</v>
      </c>
      <c r="AU567" s="272" t="s">
        <v>91</v>
      </c>
      <c r="AV567" s="13" t="s">
        <v>91</v>
      </c>
      <c r="AW567" s="13" t="s">
        <v>36</v>
      </c>
      <c r="AX567" s="13" t="s">
        <v>82</v>
      </c>
      <c r="AY567" s="272" t="s">
        <v>250</v>
      </c>
    </row>
    <row r="568" s="13" customFormat="1">
      <c r="A568" s="13"/>
      <c r="B568" s="262"/>
      <c r="C568" s="263"/>
      <c r="D568" s="258" t="s">
        <v>263</v>
      </c>
      <c r="E568" s="264" t="s">
        <v>1</v>
      </c>
      <c r="F568" s="265" t="s">
        <v>3663</v>
      </c>
      <c r="G568" s="263"/>
      <c r="H568" s="266">
        <v>1</v>
      </c>
      <c r="I568" s="267"/>
      <c r="J568" s="263"/>
      <c r="K568" s="263"/>
      <c r="L568" s="268"/>
      <c r="M568" s="269"/>
      <c r="N568" s="270"/>
      <c r="O568" s="270"/>
      <c r="P568" s="270"/>
      <c r="Q568" s="270"/>
      <c r="R568" s="270"/>
      <c r="S568" s="270"/>
      <c r="T568" s="271"/>
      <c r="U568" s="13"/>
      <c r="V568" s="13"/>
      <c r="W568" s="13"/>
      <c r="X568" s="13"/>
      <c r="Y568" s="13"/>
      <c r="Z568" s="13"/>
      <c r="AA568" s="13"/>
      <c r="AB568" s="13"/>
      <c r="AC568" s="13"/>
      <c r="AD568" s="13"/>
      <c r="AE568" s="13"/>
      <c r="AT568" s="272" t="s">
        <v>263</v>
      </c>
      <c r="AU568" s="272" t="s">
        <v>91</v>
      </c>
      <c r="AV568" s="13" t="s">
        <v>91</v>
      </c>
      <c r="AW568" s="13" t="s">
        <v>36</v>
      </c>
      <c r="AX568" s="13" t="s">
        <v>82</v>
      </c>
      <c r="AY568" s="272" t="s">
        <v>250</v>
      </c>
    </row>
    <row r="569" s="13" customFormat="1">
      <c r="A569" s="13"/>
      <c r="B569" s="262"/>
      <c r="C569" s="263"/>
      <c r="D569" s="258" t="s">
        <v>263</v>
      </c>
      <c r="E569" s="264" t="s">
        <v>1</v>
      </c>
      <c r="F569" s="265" t="s">
        <v>3664</v>
      </c>
      <c r="G569" s="263"/>
      <c r="H569" s="266">
        <v>1</v>
      </c>
      <c r="I569" s="267"/>
      <c r="J569" s="263"/>
      <c r="K569" s="263"/>
      <c r="L569" s="268"/>
      <c r="M569" s="269"/>
      <c r="N569" s="270"/>
      <c r="O569" s="270"/>
      <c r="P569" s="270"/>
      <c r="Q569" s="270"/>
      <c r="R569" s="270"/>
      <c r="S569" s="270"/>
      <c r="T569" s="271"/>
      <c r="U569" s="13"/>
      <c r="V569" s="13"/>
      <c r="W569" s="13"/>
      <c r="X569" s="13"/>
      <c r="Y569" s="13"/>
      <c r="Z569" s="13"/>
      <c r="AA569" s="13"/>
      <c r="AB569" s="13"/>
      <c r="AC569" s="13"/>
      <c r="AD569" s="13"/>
      <c r="AE569" s="13"/>
      <c r="AT569" s="272" t="s">
        <v>263</v>
      </c>
      <c r="AU569" s="272" t="s">
        <v>91</v>
      </c>
      <c r="AV569" s="13" t="s">
        <v>91</v>
      </c>
      <c r="AW569" s="13" t="s">
        <v>36</v>
      </c>
      <c r="AX569" s="13" t="s">
        <v>82</v>
      </c>
      <c r="AY569" s="272" t="s">
        <v>250</v>
      </c>
    </row>
    <row r="570" s="13" customFormat="1">
      <c r="A570" s="13"/>
      <c r="B570" s="262"/>
      <c r="C570" s="263"/>
      <c r="D570" s="258" t="s">
        <v>263</v>
      </c>
      <c r="E570" s="264" t="s">
        <v>1</v>
      </c>
      <c r="F570" s="265" t="s">
        <v>3665</v>
      </c>
      <c r="G570" s="263"/>
      <c r="H570" s="266">
        <v>1</v>
      </c>
      <c r="I570" s="267"/>
      <c r="J570" s="263"/>
      <c r="K570" s="263"/>
      <c r="L570" s="268"/>
      <c r="M570" s="269"/>
      <c r="N570" s="270"/>
      <c r="O570" s="270"/>
      <c r="P570" s="270"/>
      <c r="Q570" s="270"/>
      <c r="R570" s="270"/>
      <c r="S570" s="270"/>
      <c r="T570" s="271"/>
      <c r="U570" s="13"/>
      <c r="V570" s="13"/>
      <c r="W570" s="13"/>
      <c r="X570" s="13"/>
      <c r="Y570" s="13"/>
      <c r="Z570" s="13"/>
      <c r="AA570" s="13"/>
      <c r="AB570" s="13"/>
      <c r="AC570" s="13"/>
      <c r="AD570" s="13"/>
      <c r="AE570" s="13"/>
      <c r="AT570" s="272" t="s">
        <v>263</v>
      </c>
      <c r="AU570" s="272" t="s">
        <v>91</v>
      </c>
      <c r="AV570" s="13" t="s">
        <v>91</v>
      </c>
      <c r="AW570" s="13" t="s">
        <v>36</v>
      </c>
      <c r="AX570" s="13" t="s">
        <v>82</v>
      </c>
      <c r="AY570" s="272" t="s">
        <v>250</v>
      </c>
    </row>
    <row r="571" s="13" customFormat="1">
      <c r="A571" s="13"/>
      <c r="B571" s="262"/>
      <c r="C571" s="263"/>
      <c r="D571" s="258" t="s">
        <v>263</v>
      </c>
      <c r="E571" s="264" t="s">
        <v>1</v>
      </c>
      <c r="F571" s="265" t="s">
        <v>3666</v>
      </c>
      <c r="G571" s="263"/>
      <c r="H571" s="266">
        <v>1</v>
      </c>
      <c r="I571" s="267"/>
      <c r="J571" s="263"/>
      <c r="K571" s="263"/>
      <c r="L571" s="268"/>
      <c r="M571" s="269"/>
      <c r="N571" s="270"/>
      <c r="O571" s="270"/>
      <c r="P571" s="270"/>
      <c r="Q571" s="270"/>
      <c r="R571" s="270"/>
      <c r="S571" s="270"/>
      <c r="T571" s="271"/>
      <c r="U571" s="13"/>
      <c r="V571" s="13"/>
      <c r="W571" s="13"/>
      <c r="X571" s="13"/>
      <c r="Y571" s="13"/>
      <c r="Z571" s="13"/>
      <c r="AA571" s="13"/>
      <c r="AB571" s="13"/>
      <c r="AC571" s="13"/>
      <c r="AD571" s="13"/>
      <c r="AE571" s="13"/>
      <c r="AT571" s="272" t="s">
        <v>263</v>
      </c>
      <c r="AU571" s="272" t="s">
        <v>91</v>
      </c>
      <c r="AV571" s="13" t="s">
        <v>91</v>
      </c>
      <c r="AW571" s="13" t="s">
        <v>36</v>
      </c>
      <c r="AX571" s="13" t="s">
        <v>82</v>
      </c>
      <c r="AY571" s="272" t="s">
        <v>250</v>
      </c>
    </row>
    <row r="572" s="13" customFormat="1">
      <c r="A572" s="13"/>
      <c r="B572" s="262"/>
      <c r="C572" s="263"/>
      <c r="D572" s="258" t="s">
        <v>263</v>
      </c>
      <c r="E572" s="264" t="s">
        <v>1</v>
      </c>
      <c r="F572" s="265" t="s">
        <v>3667</v>
      </c>
      <c r="G572" s="263"/>
      <c r="H572" s="266">
        <v>2</v>
      </c>
      <c r="I572" s="267"/>
      <c r="J572" s="263"/>
      <c r="K572" s="263"/>
      <c r="L572" s="268"/>
      <c r="M572" s="269"/>
      <c r="N572" s="270"/>
      <c r="O572" s="270"/>
      <c r="P572" s="270"/>
      <c r="Q572" s="270"/>
      <c r="R572" s="270"/>
      <c r="S572" s="270"/>
      <c r="T572" s="271"/>
      <c r="U572" s="13"/>
      <c r="V572" s="13"/>
      <c r="W572" s="13"/>
      <c r="X572" s="13"/>
      <c r="Y572" s="13"/>
      <c r="Z572" s="13"/>
      <c r="AA572" s="13"/>
      <c r="AB572" s="13"/>
      <c r="AC572" s="13"/>
      <c r="AD572" s="13"/>
      <c r="AE572" s="13"/>
      <c r="AT572" s="272" t="s">
        <v>263</v>
      </c>
      <c r="AU572" s="272" t="s">
        <v>91</v>
      </c>
      <c r="AV572" s="13" t="s">
        <v>91</v>
      </c>
      <c r="AW572" s="13" t="s">
        <v>36</v>
      </c>
      <c r="AX572" s="13" t="s">
        <v>82</v>
      </c>
      <c r="AY572" s="272" t="s">
        <v>250</v>
      </c>
    </row>
    <row r="573" s="13" customFormat="1">
      <c r="A573" s="13"/>
      <c r="B573" s="262"/>
      <c r="C573" s="263"/>
      <c r="D573" s="258" t="s">
        <v>263</v>
      </c>
      <c r="E573" s="264" t="s">
        <v>1</v>
      </c>
      <c r="F573" s="265" t="s">
        <v>3668</v>
      </c>
      <c r="G573" s="263"/>
      <c r="H573" s="266">
        <v>1</v>
      </c>
      <c r="I573" s="267"/>
      <c r="J573" s="263"/>
      <c r="K573" s="263"/>
      <c r="L573" s="268"/>
      <c r="M573" s="269"/>
      <c r="N573" s="270"/>
      <c r="O573" s="270"/>
      <c r="P573" s="270"/>
      <c r="Q573" s="270"/>
      <c r="R573" s="270"/>
      <c r="S573" s="270"/>
      <c r="T573" s="271"/>
      <c r="U573" s="13"/>
      <c r="V573" s="13"/>
      <c r="W573" s="13"/>
      <c r="X573" s="13"/>
      <c r="Y573" s="13"/>
      <c r="Z573" s="13"/>
      <c r="AA573" s="13"/>
      <c r="AB573" s="13"/>
      <c r="AC573" s="13"/>
      <c r="AD573" s="13"/>
      <c r="AE573" s="13"/>
      <c r="AT573" s="272" t="s">
        <v>263</v>
      </c>
      <c r="AU573" s="272" t="s">
        <v>91</v>
      </c>
      <c r="AV573" s="13" t="s">
        <v>91</v>
      </c>
      <c r="AW573" s="13" t="s">
        <v>36</v>
      </c>
      <c r="AX573" s="13" t="s">
        <v>82</v>
      </c>
      <c r="AY573" s="272" t="s">
        <v>250</v>
      </c>
    </row>
    <row r="574" s="13" customFormat="1">
      <c r="A574" s="13"/>
      <c r="B574" s="262"/>
      <c r="C574" s="263"/>
      <c r="D574" s="258" t="s">
        <v>263</v>
      </c>
      <c r="E574" s="264" t="s">
        <v>1</v>
      </c>
      <c r="F574" s="265" t="s">
        <v>3669</v>
      </c>
      <c r="G574" s="263"/>
      <c r="H574" s="266">
        <v>1</v>
      </c>
      <c r="I574" s="267"/>
      <c r="J574" s="263"/>
      <c r="K574" s="263"/>
      <c r="L574" s="268"/>
      <c r="M574" s="269"/>
      <c r="N574" s="270"/>
      <c r="O574" s="270"/>
      <c r="P574" s="270"/>
      <c r="Q574" s="270"/>
      <c r="R574" s="270"/>
      <c r="S574" s="270"/>
      <c r="T574" s="271"/>
      <c r="U574" s="13"/>
      <c r="V574" s="13"/>
      <c r="W574" s="13"/>
      <c r="X574" s="13"/>
      <c r="Y574" s="13"/>
      <c r="Z574" s="13"/>
      <c r="AA574" s="13"/>
      <c r="AB574" s="13"/>
      <c r="AC574" s="13"/>
      <c r="AD574" s="13"/>
      <c r="AE574" s="13"/>
      <c r="AT574" s="272" t="s">
        <v>263</v>
      </c>
      <c r="AU574" s="272" t="s">
        <v>91</v>
      </c>
      <c r="AV574" s="13" t="s">
        <v>91</v>
      </c>
      <c r="AW574" s="13" t="s">
        <v>36</v>
      </c>
      <c r="AX574" s="13" t="s">
        <v>82</v>
      </c>
      <c r="AY574" s="272" t="s">
        <v>250</v>
      </c>
    </row>
    <row r="575" s="13" customFormat="1">
      <c r="A575" s="13"/>
      <c r="B575" s="262"/>
      <c r="C575" s="263"/>
      <c r="D575" s="258" t="s">
        <v>263</v>
      </c>
      <c r="E575" s="264" t="s">
        <v>1</v>
      </c>
      <c r="F575" s="265" t="s">
        <v>3670</v>
      </c>
      <c r="G575" s="263"/>
      <c r="H575" s="266">
        <v>1</v>
      </c>
      <c r="I575" s="267"/>
      <c r="J575" s="263"/>
      <c r="K575" s="263"/>
      <c r="L575" s="268"/>
      <c r="M575" s="269"/>
      <c r="N575" s="270"/>
      <c r="O575" s="270"/>
      <c r="P575" s="270"/>
      <c r="Q575" s="270"/>
      <c r="R575" s="270"/>
      <c r="S575" s="270"/>
      <c r="T575" s="271"/>
      <c r="U575" s="13"/>
      <c r="V575" s="13"/>
      <c r="W575" s="13"/>
      <c r="X575" s="13"/>
      <c r="Y575" s="13"/>
      <c r="Z575" s="13"/>
      <c r="AA575" s="13"/>
      <c r="AB575" s="13"/>
      <c r="AC575" s="13"/>
      <c r="AD575" s="13"/>
      <c r="AE575" s="13"/>
      <c r="AT575" s="272" t="s">
        <v>263</v>
      </c>
      <c r="AU575" s="272" t="s">
        <v>91</v>
      </c>
      <c r="AV575" s="13" t="s">
        <v>91</v>
      </c>
      <c r="AW575" s="13" t="s">
        <v>36</v>
      </c>
      <c r="AX575" s="13" t="s">
        <v>82</v>
      </c>
      <c r="AY575" s="272" t="s">
        <v>250</v>
      </c>
    </row>
    <row r="576" s="13" customFormat="1">
      <c r="A576" s="13"/>
      <c r="B576" s="262"/>
      <c r="C576" s="263"/>
      <c r="D576" s="258" t="s">
        <v>263</v>
      </c>
      <c r="E576" s="264" t="s">
        <v>1</v>
      </c>
      <c r="F576" s="265" t="s">
        <v>3671</v>
      </c>
      <c r="G576" s="263"/>
      <c r="H576" s="266">
        <v>2</v>
      </c>
      <c r="I576" s="267"/>
      <c r="J576" s="263"/>
      <c r="K576" s="263"/>
      <c r="L576" s="268"/>
      <c r="M576" s="269"/>
      <c r="N576" s="270"/>
      <c r="O576" s="270"/>
      <c r="P576" s="270"/>
      <c r="Q576" s="270"/>
      <c r="R576" s="270"/>
      <c r="S576" s="270"/>
      <c r="T576" s="271"/>
      <c r="U576" s="13"/>
      <c r="V576" s="13"/>
      <c r="W576" s="13"/>
      <c r="X576" s="13"/>
      <c r="Y576" s="13"/>
      <c r="Z576" s="13"/>
      <c r="AA576" s="13"/>
      <c r="AB576" s="13"/>
      <c r="AC576" s="13"/>
      <c r="AD576" s="13"/>
      <c r="AE576" s="13"/>
      <c r="AT576" s="272" t="s">
        <v>263</v>
      </c>
      <c r="AU576" s="272" t="s">
        <v>91</v>
      </c>
      <c r="AV576" s="13" t="s">
        <v>91</v>
      </c>
      <c r="AW576" s="13" t="s">
        <v>36</v>
      </c>
      <c r="AX576" s="13" t="s">
        <v>82</v>
      </c>
      <c r="AY576" s="272" t="s">
        <v>250</v>
      </c>
    </row>
    <row r="577" s="13" customFormat="1">
      <c r="A577" s="13"/>
      <c r="B577" s="262"/>
      <c r="C577" s="263"/>
      <c r="D577" s="258" t="s">
        <v>263</v>
      </c>
      <c r="E577" s="264" t="s">
        <v>1</v>
      </c>
      <c r="F577" s="265" t="s">
        <v>3672</v>
      </c>
      <c r="G577" s="263"/>
      <c r="H577" s="266">
        <v>1</v>
      </c>
      <c r="I577" s="267"/>
      <c r="J577" s="263"/>
      <c r="K577" s="263"/>
      <c r="L577" s="268"/>
      <c r="M577" s="269"/>
      <c r="N577" s="270"/>
      <c r="O577" s="270"/>
      <c r="P577" s="270"/>
      <c r="Q577" s="270"/>
      <c r="R577" s="270"/>
      <c r="S577" s="270"/>
      <c r="T577" s="271"/>
      <c r="U577" s="13"/>
      <c r="V577" s="13"/>
      <c r="W577" s="13"/>
      <c r="X577" s="13"/>
      <c r="Y577" s="13"/>
      <c r="Z577" s="13"/>
      <c r="AA577" s="13"/>
      <c r="AB577" s="13"/>
      <c r="AC577" s="13"/>
      <c r="AD577" s="13"/>
      <c r="AE577" s="13"/>
      <c r="AT577" s="272" t="s">
        <v>263</v>
      </c>
      <c r="AU577" s="272" t="s">
        <v>91</v>
      </c>
      <c r="AV577" s="13" t="s">
        <v>91</v>
      </c>
      <c r="AW577" s="13" t="s">
        <v>36</v>
      </c>
      <c r="AX577" s="13" t="s">
        <v>82</v>
      </c>
      <c r="AY577" s="272" t="s">
        <v>250</v>
      </c>
    </row>
    <row r="578" s="13" customFormat="1">
      <c r="A578" s="13"/>
      <c r="B578" s="262"/>
      <c r="C578" s="263"/>
      <c r="D578" s="258" t="s">
        <v>263</v>
      </c>
      <c r="E578" s="264" t="s">
        <v>1</v>
      </c>
      <c r="F578" s="265" t="s">
        <v>3673</v>
      </c>
      <c r="G578" s="263"/>
      <c r="H578" s="266">
        <v>1</v>
      </c>
      <c r="I578" s="267"/>
      <c r="J578" s="263"/>
      <c r="K578" s="263"/>
      <c r="L578" s="268"/>
      <c r="M578" s="269"/>
      <c r="N578" s="270"/>
      <c r="O578" s="270"/>
      <c r="P578" s="270"/>
      <c r="Q578" s="270"/>
      <c r="R578" s="270"/>
      <c r="S578" s="270"/>
      <c r="T578" s="271"/>
      <c r="U578" s="13"/>
      <c r="V578" s="13"/>
      <c r="W578" s="13"/>
      <c r="X578" s="13"/>
      <c r="Y578" s="13"/>
      <c r="Z578" s="13"/>
      <c r="AA578" s="13"/>
      <c r="AB578" s="13"/>
      <c r="AC578" s="13"/>
      <c r="AD578" s="13"/>
      <c r="AE578" s="13"/>
      <c r="AT578" s="272" t="s">
        <v>263</v>
      </c>
      <c r="AU578" s="272" t="s">
        <v>91</v>
      </c>
      <c r="AV578" s="13" t="s">
        <v>91</v>
      </c>
      <c r="AW578" s="13" t="s">
        <v>36</v>
      </c>
      <c r="AX578" s="13" t="s">
        <v>82</v>
      </c>
      <c r="AY578" s="272" t="s">
        <v>250</v>
      </c>
    </row>
    <row r="579" s="13" customFormat="1">
      <c r="A579" s="13"/>
      <c r="B579" s="262"/>
      <c r="C579" s="263"/>
      <c r="D579" s="258" t="s">
        <v>263</v>
      </c>
      <c r="E579" s="264" t="s">
        <v>1</v>
      </c>
      <c r="F579" s="265" t="s">
        <v>3674</v>
      </c>
      <c r="G579" s="263"/>
      <c r="H579" s="266">
        <v>1</v>
      </c>
      <c r="I579" s="267"/>
      <c r="J579" s="263"/>
      <c r="K579" s="263"/>
      <c r="L579" s="268"/>
      <c r="M579" s="269"/>
      <c r="N579" s="270"/>
      <c r="O579" s="270"/>
      <c r="P579" s="270"/>
      <c r="Q579" s="270"/>
      <c r="R579" s="270"/>
      <c r="S579" s="270"/>
      <c r="T579" s="271"/>
      <c r="U579" s="13"/>
      <c r="V579" s="13"/>
      <c r="W579" s="13"/>
      <c r="X579" s="13"/>
      <c r="Y579" s="13"/>
      <c r="Z579" s="13"/>
      <c r="AA579" s="13"/>
      <c r="AB579" s="13"/>
      <c r="AC579" s="13"/>
      <c r="AD579" s="13"/>
      <c r="AE579" s="13"/>
      <c r="AT579" s="272" t="s">
        <v>263</v>
      </c>
      <c r="AU579" s="272" t="s">
        <v>91</v>
      </c>
      <c r="AV579" s="13" t="s">
        <v>91</v>
      </c>
      <c r="AW579" s="13" t="s">
        <v>36</v>
      </c>
      <c r="AX579" s="13" t="s">
        <v>82</v>
      </c>
      <c r="AY579" s="272" t="s">
        <v>250</v>
      </c>
    </row>
    <row r="580" s="13" customFormat="1">
      <c r="A580" s="13"/>
      <c r="B580" s="262"/>
      <c r="C580" s="263"/>
      <c r="D580" s="258" t="s">
        <v>263</v>
      </c>
      <c r="E580" s="264" t="s">
        <v>1</v>
      </c>
      <c r="F580" s="265" t="s">
        <v>3675</v>
      </c>
      <c r="G580" s="263"/>
      <c r="H580" s="266">
        <v>1</v>
      </c>
      <c r="I580" s="267"/>
      <c r="J580" s="263"/>
      <c r="K580" s="263"/>
      <c r="L580" s="268"/>
      <c r="M580" s="269"/>
      <c r="N580" s="270"/>
      <c r="O580" s="270"/>
      <c r="P580" s="270"/>
      <c r="Q580" s="270"/>
      <c r="R580" s="270"/>
      <c r="S580" s="270"/>
      <c r="T580" s="271"/>
      <c r="U580" s="13"/>
      <c r="V580" s="13"/>
      <c r="W580" s="13"/>
      <c r="X580" s="13"/>
      <c r="Y580" s="13"/>
      <c r="Z580" s="13"/>
      <c r="AA580" s="13"/>
      <c r="AB580" s="13"/>
      <c r="AC580" s="13"/>
      <c r="AD580" s="13"/>
      <c r="AE580" s="13"/>
      <c r="AT580" s="272" t="s">
        <v>263</v>
      </c>
      <c r="AU580" s="272" t="s">
        <v>91</v>
      </c>
      <c r="AV580" s="13" t="s">
        <v>91</v>
      </c>
      <c r="AW580" s="13" t="s">
        <v>36</v>
      </c>
      <c r="AX580" s="13" t="s">
        <v>82</v>
      </c>
      <c r="AY580" s="272" t="s">
        <v>250</v>
      </c>
    </row>
    <row r="581" s="13" customFormat="1">
      <c r="A581" s="13"/>
      <c r="B581" s="262"/>
      <c r="C581" s="263"/>
      <c r="D581" s="258" t="s">
        <v>263</v>
      </c>
      <c r="E581" s="264" t="s">
        <v>1</v>
      </c>
      <c r="F581" s="265" t="s">
        <v>3676</v>
      </c>
      <c r="G581" s="263"/>
      <c r="H581" s="266">
        <v>1</v>
      </c>
      <c r="I581" s="267"/>
      <c r="J581" s="263"/>
      <c r="K581" s="263"/>
      <c r="L581" s="268"/>
      <c r="M581" s="269"/>
      <c r="N581" s="270"/>
      <c r="O581" s="270"/>
      <c r="P581" s="270"/>
      <c r="Q581" s="270"/>
      <c r="R581" s="270"/>
      <c r="S581" s="270"/>
      <c r="T581" s="271"/>
      <c r="U581" s="13"/>
      <c r="V581" s="13"/>
      <c r="W581" s="13"/>
      <c r="X581" s="13"/>
      <c r="Y581" s="13"/>
      <c r="Z581" s="13"/>
      <c r="AA581" s="13"/>
      <c r="AB581" s="13"/>
      <c r="AC581" s="13"/>
      <c r="AD581" s="13"/>
      <c r="AE581" s="13"/>
      <c r="AT581" s="272" t="s">
        <v>263</v>
      </c>
      <c r="AU581" s="272" t="s">
        <v>91</v>
      </c>
      <c r="AV581" s="13" t="s">
        <v>91</v>
      </c>
      <c r="AW581" s="13" t="s">
        <v>36</v>
      </c>
      <c r="AX581" s="13" t="s">
        <v>82</v>
      </c>
      <c r="AY581" s="272" t="s">
        <v>250</v>
      </c>
    </row>
    <row r="582" s="13" customFormat="1">
      <c r="A582" s="13"/>
      <c r="B582" s="262"/>
      <c r="C582" s="263"/>
      <c r="D582" s="258" t="s">
        <v>263</v>
      </c>
      <c r="E582" s="264" t="s">
        <v>1</v>
      </c>
      <c r="F582" s="265" t="s">
        <v>3677</v>
      </c>
      <c r="G582" s="263"/>
      <c r="H582" s="266">
        <v>1</v>
      </c>
      <c r="I582" s="267"/>
      <c r="J582" s="263"/>
      <c r="K582" s="263"/>
      <c r="L582" s="268"/>
      <c r="M582" s="269"/>
      <c r="N582" s="270"/>
      <c r="O582" s="270"/>
      <c r="P582" s="270"/>
      <c r="Q582" s="270"/>
      <c r="R582" s="270"/>
      <c r="S582" s="270"/>
      <c r="T582" s="271"/>
      <c r="U582" s="13"/>
      <c r="V582" s="13"/>
      <c r="W582" s="13"/>
      <c r="X582" s="13"/>
      <c r="Y582" s="13"/>
      <c r="Z582" s="13"/>
      <c r="AA582" s="13"/>
      <c r="AB582" s="13"/>
      <c r="AC582" s="13"/>
      <c r="AD582" s="13"/>
      <c r="AE582" s="13"/>
      <c r="AT582" s="272" t="s">
        <v>263</v>
      </c>
      <c r="AU582" s="272" t="s">
        <v>91</v>
      </c>
      <c r="AV582" s="13" t="s">
        <v>91</v>
      </c>
      <c r="AW582" s="13" t="s">
        <v>36</v>
      </c>
      <c r="AX582" s="13" t="s">
        <v>82</v>
      </c>
      <c r="AY582" s="272" t="s">
        <v>250</v>
      </c>
    </row>
    <row r="583" s="13" customFormat="1">
      <c r="A583" s="13"/>
      <c r="B583" s="262"/>
      <c r="C583" s="263"/>
      <c r="D583" s="258" t="s">
        <v>263</v>
      </c>
      <c r="E583" s="264" t="s">
        <v>1</v>
      </c>
      <c r="F583" s="265" t="s">
        <v>3678</v>
      </c>
      <c r="G583" s="263"/>
      <c r="H583" s="266">
        <v>1</v>
      </c>
      <c r="I583" s="267"/>
      <c r="J583" s="263"/>
      <c r="K583" s="263"/>
      <c r="L583" s="268"/>
      <c r="M583" s="269"/>
      <c r="N583" s="270"/>
      <c r="O583" s="270"/>
      <c r="P583" s="270"/>
      <c r="Q583" s="270"/>
      <c r="R583" s="270"/>
      <c r="S583" s="270"/>
      <c r="T583" s="271"/>
      <c r="U583" s="13"/>
      <c r="V583" s="13"/>
      <c r="W583" s="13"/>
      <c r="X583" s="13"/>
      <c r="Y583" s="13"/>
      <c r="Z583" s="13"/>
      <c r="AA583" s="13"/>
      <c r="AB583" s="13"/>
      <c r="AC583" s="13"/>
      <c r="AD583" s="13"/>
      <c r="AE583" s="13"/>
      <c r="AT583" s="272" t="s">
        <v>263</v>
      </c>
      <c r="AU583" s="272" t="s">
        <v>91</v>
      </c>
      <c r="AV583" s="13" t="s">
        <v>91</v>
      </c>
      <c r="AW583" s="13" t="s">
        <v>36</v>
      </c>
      <c r="AX583" s="13" t="s">
        <v>82</v>
      </c>
      <c r="AY583" s="272" t="s">
        <v>250</v>
      </c>
    </row>
    <row r="584" s="13" customFormat="1">
      <c r="A584" s="13"/>
      <c r="B584" s="262"/>
      <c r="C584" s="263"/>
      <c r="D584" s="258" t="s">
        <v>263</v>
      </c>
      <c r="E584" s="264" t="s">
        <v>1</v>
      </c>
      <c r="F584" s="265" t="s">
        <v>3679</v>
      </c>
      <c r="G584" s="263"/>
      <c r="H584" s="266">
        <v>1</v>
      </c>
      <c r="I584" s="267"/>
      <c r="J584" s="263"/>
      <c r="K584" s="263"/>
      <c r="L584" s="268"/>
      <c r="M584" s="269"/>
      <c r="N584" s="270"/>
      <c r="O584" s="270"/>
      <c r="P584" s="270"/>
      <c r="Q584" s="270"/>
      <c r="R584" s="270"/>
      <c r="S584" s="270"/>
      <c r="T584" s="271"/>
      <c r="U584" s="13"/>
      <c r="V584" s="13"/>
      <c r="W584" s="13"/>
      <c r="X584" s="13"/>
      <c r="Y584" s="13"/>
      <c r="Z584" s="13"/>
      <c r="AA584" s="13"/>
      <c r="AB584" s="13"/>
      <c r="AC584" s="13"/>
      <c r="AD584" s="13"/>
      <c r="AE584" s="13"/>
      <c r="AT584" s="272" t="s">
        <v>263</v>
      </c>
      <c r="AU584" s="272" t="s">
        <v>91</v>
      </c>
      <c r="AV584" s="13" t="s">
        <v>91</v>
      </c>
      <c r="AW584" s="13" t="s">
        <v>36</v>
      </c>
      <c r="AX584" s="13" t="s">
        <v>82</v>
      </c>
      <c r="AY584" s="272" t="s">
        <v>250</v>
      </c>
    </row>
    <row r="585" s="13" customFormat="1">
      <c r="A585" s="13"/>
      <c r="B585" s="262"/>
      <c r="C585" s="263"/>
      <c r="D585" s="258" t="s">
        <v>263</v>
      </c>
      <c r="E585" s="264" t="s">
        <v>1</v>
      </c>
      <c r="F585" s="265" t="s">
        <v>3680</v>
      </c>
      <c r="G585" s="263"/>
      <c r="H585" s="266">
        <v>1</v>
      </c>
      <c r="I585" s="267"/>
      <c r="J585" s="263"/>
      <c r="K585" s="263"/>
      <c r="L585" s="268"/>
      <c r="M585" s="269"/>
      <c r="N585" s="270"/>
      <c r="O585" s="270"/>
      <c r="P585" s="270"/>
      <c r="Q585" s="270"/>
      <c r="R585" s="270"/>
      <c r="S585" s="270"/>
      <c r="T585" s="271"/>
      <c r="U585" s="13"/>
      <c r="V585" s="13"/>
      <c r="W585" s="13"/>
      <c r="X585" s="13"/>
      <c r="Y585" s="13"/>
      <c r="Z585" s="13"/>
      <c r="AA585" s="13"/>
      <c r="AB585" s="13"/>
      <c r="AC585" s="13"/>
      <c r="AD585" s="13"/>
      <c r="AE585" s="13"/>
      <c r="AT585" s="272" t="s">
        <v>263</v>
      </c>
      <c r="AU585" s="272" t="s">
        <v>91</v>
      </c>
      <c r="AV585" s="13" t="s">
        <v>91</v>
      </c>
      <c r="AW585" s="13" t="s">
        <v>36</v>
      </c>
      <c r="AX585" s="13" t="s">
        <v>82</v>
      </c>
      <c r="AY585" s="272" t="s">
        <v>250</v>
      </c>
    </row>
    <row r="586" s="15" customFormat="1">
      <c r="A586" s="15"/>
      <c r="B586" s="284"/>
      <c r="C586" s="285"/>
      <c r="D586" s="258" t="s">
        <v>263</v>
      </c>
      <c r="E586" s="286" t="s">
        <v>1</v>
      </c>
      <c r="F586" s="287" t="s">
        <v>3681</v>
      </c>
      <c r="G586" s="285"/>
      <c r="H586" s="286" t="s">
        <v>1</v>
      </c>
      <c r="I586" s="288"/>
      <c r="J586" s="285"/>
      <c r="K586" s="285"/>
      <c r="L586" s="289"/>
      <c r="M586" s="290"/>
      <c r="N586" s="291"/>
      <c r="O586" s="291"/>
      <c r="P586" s="291"/>
      <c r="Q586" s="291"/>
      <c r="R586" s="291"/>
      <c r="S586" s="291"/>
      <c r="T586" s="292"/>
      <c r="U586" s="15"/>
      <c r="V586" s="15"/>
      <c r="W586" s="15"/>
      <c r="X586" s="15"/>
      <c r="Y586" s="15"/>
      <c r="Z586" s="15"/>
      <c r="AA586" s="15"/>
      <c r="AB586" s="15"/>
      <c r="AC586" s="15"/>
      <c r="AD586" s="15"/>
      <c r="AE586" s="15"/>
      <c r="AT586" s="293" t="s">
        <v>263</v>
      </c>
      <c r="AU586" s="293" t="s">
        <v>91</v>
      </c>
      <c r="AV586" s="15" t="s">
        <v>14</v>
      </c>
      <c r="AW586" s="15" t="s">
        <v>36</v>
      </c>
      <c r="AX586" s="15" t="s">
        <v>82</v>
      </c>
      <c r="AY586" s="293" t="s">
        <v>250</v>
      </c>
    </row>
    <row r="587" s="13" customFormat="1">
      <c r="A587" s="13"/>
      <c r="B587" s="262"/>
      <c r="C587" s="263"/>
      <c r="D587" s="258" t="s">
        <v>263</v>
      </c>
      <c r="E587" s="264" t="s">
        <v>1</v>
      </c>
      <c r="F587" s="265" t="s">
        <v>3682</v>
      </c>
      <c r="G587" s="263"/>
      <c r="H587" s="266">
        <v>1</v>
      </c>
      <c r="I587" s="267"/>
      <c r="J587" s="263"/>
      <c r="K587" s="263"/>
      <c r="L587" s="268"/>
      <c r="M587" s="269"/>
      <c r="N587" s="270"/>
      <c r="O587" s="270"/>
      <c r="P587" s="270"/>
      <c r="Q587" s="270"/>
      <c r="R587" s="270"/>
      <c r="S587" s="270"/>
      <c r="T587" s="271"/>
      <c r="U587" s="13"/>
      <c r="V587" s="13"/>
      <c r="W587" s="13"/>
      <c r="X587" s="13"/>
      <c r="Y587" s="13"/>
      <c r="Z587" s="13"/>
      <c r="AA587" s="13"/>
      <c r="AB587" s="13"/>
      <c r="AC587" s="13"/>
      <c r="AD587" s="13"/>
      <c r="AE587" s="13"/>
      <c r="AT587" s="272" t="s">
        <v>263</v>
      </c>
      <c r="AU587" s="272" t="s">
        <v>91</v>
      </c>
      <c r="AV587" s="13" t="s">
        <v>91</v>
      </c>
      <c r="AW587" s="13" t="s">
        <v>36</v>
      </c>
      <c r="AX587" s="13" t="s">
        <v>82</v>
      </c>
      <c r="AY587" s="272" t="s">
        <v>250</v>
      </c>
    </row>
    <row r="588" s="13" customFormat="1">
      <c r="A588" s="13"/>
      <c r="B588" s="262"/>
      <c r="C588" s="263"/>
      <c r="D588" s="258" t="s">
        <v>263</v>
      </c>
      <c r="E588" s="264" t="s">
        <v>1</v>
      </c>
      <c r="F588" s="265" t="s">
        <v>3683</v>
      </c>
      <c r="G588" s="263"/>
      <c r="H588" s="266">
        <v>1</v>
      </c>
      <c r="I588" s="267"/>
      <c r="J588" s="263"/>
      <c r="K588" s="263"/>
      <c r="L588" s="268"/>
      <c r="M588" s="269"/>
      <c r="N588" s="270"/>
      <c r="O588" s="270"/>
      <c r="P588" s="270"/>
      <c r="Q588" s="270"/>
      <c r="R588" s="270"/>
      <c r="S588" s="270"/>
      <c r="T588" s="271"/>
      <c r="U588" s="13"/>
      <c r="V588" s="13"/>
      <c r="W588" s="13"/>
      <c r="X588" s="13"/>
      <c r="Y588" s="13"/>
      <c r="Z588" s="13"/>
      <c r="AA588" s="13"/>
      <c r="AB588" s="13"/>
      <c r="AC588" s="13"/>
      <c r="AD588" s="13"/>
      <c r="AE588" s="13"/>
      <c r="AT588" s="272" t="s">
        <v>263</v>
      </c>
      <c r="AU588" s="272" t="s">
        <v>91</v>
      </c>
      <c r="AV588" s="13" t="s">
        <v>91</v>
      </c>
      <c r="AW588" s="13" t="s">
        <v>36</v>
      </c>
      <c r="AX588" s="13" t="s">
        <v>82</v>
      </c>
      <c r="AY588" s="272" t="s">
        <v>250</v>
      </c>
    </row>
    <row r="589" s="13" customFormat="1">
      <c r="A589" s="13"/>
      <c r="B589" s="262"/>
      <c r="C589" s="263"/>
      <c r="D589" s="258" t="s">
        <v>263</v>
      </c>
      <c r="E589" s="264" t="s">
        <v>1</v>
      </c>
      <c r="F589" s="265" t="s">
        <v>3684</v>
      </c>
      <c r="G589" s="263"/>
      <c r="H589" s="266">
        <v>1</v>
      </c>
      <c r="I589" s="267"/>
      <c r="J589" s="263"/>
      <c r="K589" s="263"/>
      <c r="L589" s="268"/>
      <c r="M589" s="269"/>
      <c r="N589" s="270"/>
      <c r="O589" s="270"/>
      <c r="P589" s="270"/>
      <c r="Q589" s="270"/>
      <c r="R589" s="270"/>
      <c r="S589" s="270"/>
      <c r="T589" s="271"/>
      <c r="U589" s="13"/>
      <c r="V589" s="13"/>
      <c r="W589" s="13"/>
      <c r="X589" s="13"/>
      <c r="Y589" s="13"/>
      <c r="Z589" s="13"/>
      <c r="AA589" s="13"/>
      <c r="AB589" s="13"/>
      <c r="AC589" s="13"/>
      <c r="AD589" s="13"/>
      <c r="AE589" s="13"/>
      <c r="AT589" s="272" t="s">
        <v>263</v>
      </c>
      <c r="AU589" s="272" t="s">
        <v>91</v>
      </c>
      <c r="AV589" s="13" t="s">
        <v>91</v>
      </c>
      <c r="AW589" s="13" t="s">
        <v>36</v>
      </c>
      <c r="AX589" s="13" t="s">
        <v>82</v>
      </c>
      <c r="AY589" s="272" t="s">
        <v>250</v>
      </c>
    </row>
    <row r="590" s="14" customFormat="1">
      <c r="A590" s="14"/>
      <c r="B590" s="273"/>
      <c r="C590" s="274"/>
      <c r="D590" s="258" t="s">
        <v>263</v>
      </c>
      <c r="E590" s="275" t="s">
        <v>1</v>
      </c>
      <c r="F590" s="276" t="s">
        <v>265</v>
      </c>
      <c r="G590" s="274"/>
      <c r="H590" s="277">
        <v>32</v>
      </c>
      <c r="I590" s="278"/>
      <c r="J590" s="274"/>
      <c r="K590" s="274"/>
      <c r="L590" s="279"/>
      <c r="M590" s="280"/>
      <c r="N590" s="281"/>
      <c r="O590" s="281"/>
      <c r="P590" s="281"/>
      <c r="Q590" s="281"/>
      <c r="R590" s="281"/>
      <c r="S590" s="281"/>
      <c r="T590" s="282"/>
      <c r="U590" s="14"/>
      <c r="V590" s="14"/>
      <c r="W590" s="14"/>
      <c r="X590" s="14"/>
      <c r="Y590" s="14"/>
      <c r="Z590" s="14"/>
      <c r="AA590" s="14"/>
      <c r="AB590" s="14"/>
      <c r="AC590" s="14"/>
      <c r="AD590" s="14"/>
      <c r="AE590" s="14"/>
      <c r="AT590" s="283" t="s">
        <v>263</v>
      </c>
      <c r="AU590" s="283" t="s">
        <v>91</v>
      </c>
      <c r="AV590" s="14" t="s">
        <v>256</v>
      </c>
      <c r="AW590" s="14" t="s">
        <v>36</v>
      </c>
      <c r="AX590" s="14" t="s">
        <v>14</v>
      </c>
      <c r="AY590" s="283" t="s">
        <v>250</v>
      </c>
    </row>
    <row r="591" s="2" customFormat="1" ht="21.75" customHeight="1">
      <c r="A591" s="38"/>
      <c r="B591" s="39"/>
      <c r="C591" s="245" t="s">
        <v>578</v>
      </c>
      <c r="D591" s="245" t="s">
        <v>252</v>
      </c>
      <c r="E591" s="246" t="s">
        <v>3685</v>
      </c>
      <c r="F591" s="247" t="s">
        <v>3686</v>
      </c>
      <c r="G591" s="248" t="s">
        <v>179</v>
      </c>
      <c r="H591" s="249">
        <v>47.600000000000001</v>
      </c>
      <c r="I591" s="250"/>
      <c r="J591" s="251">
        <f>ROUND(I591*H591,2)</f>
        <v>0</v>
      </c>
      <c r="K591" s="247" t="s">
        <v>1</v>
      </c>
      <c r="L591" s="44"/>
      <c r="M591" s="252" t="s">
        <v>1</v>
      </c>
      <c r="N591" s="253" t="s">
        <v>47</v>
      </c>
      <c r="O591" s="91"/>
      <c r="P591" s="254">
        <f>O591*H591</f>
        <v>0</v>
      </c>
      <c r="Q591" s="254">
        <v>0.029999999999999999</v>
      </c>
      <c r="R591" s="254">
        <f>Q591*H591</f>
        <v>1.4279999999999999</v>
      </c>
      <c r="S591" s="254">
        <v>0</v>
      </c>
      <c r="T591" s="255">
        <f>S591*H591</f>
        <v>0</v>
      </c>
      <c r="U591" s="38"/>
      <c r="V591" s="38"/>
      <c r="W591" s="38"/>
      <c r="X591" s="38"/>
      <c r="Y591" s="38"/>
      <c r="Z591" s="38"/>
      <c r="AA591" s="38"/>
      <c r="AB591" s="38"/>
      <c r="AC591" s="38"/>
      <c r="AD591" s="38"/>
      <c r="AE591" s="38"/>
      <c r="AR591" s="256" t="s">
        <v>256</v>
      </c>
      <c r="AT591" s="256" t="s">
        <v>252</v>
      </c>
      <c r="AU591" s="256" t="s">
        <v>91</v>
      </c>
      <c r="AY591" s="17" t="s">
        <v>250</v>
      </c>
      <c r="BE591" s="257">
        <f>IF(N591="základní",J591,0)</f>
        <v>0</v>
      </c>
      <c r="BF591" s="257">
        <f>IF(N591="snížená",J591,0)</f>
        <v>0</v>
      </c>
      <c r="BG591" s="257">
        <f>IF(N591="zákl. přenesená",J591,0)</f>
        <v>0</v>
      </c>
      <c r="BH591" s="257">
        <f>IF(N591="sníž. přenesená",J591,0)</f>
        <v>0</v>
      </c>
      <c r="BI591" s="257">
        <f>IF(N591="nulová",J591,0)</f>
        <v>0</v>
      </c>
      <c r="BJ591" s="17" t="s">
        <v>14</v>
      </c>
      <c r="BK591" s="257">
        <f>ROUND(I591*H591,2)</f>
        <v>0</v>
      </c>
      <c r="BL591" s="17" t="s">
        <v>256</v>
      </c>
      <c r="BM591" s="256" t="s">
        <v>3687</v>
      </c>
    </row>
    <row r="592" s="15" customFormat="1">
      <c r="A592" s="15"/>
      <c r="B592" s="284"/>
      <c r="C592" s="285"/>
      <c r="D592" s="258" t="s">
        <v>263</v>
      </c>
      <c r="E592" s="286" t="s">
        <v>1</v>
      </c>
      <c r="F592" s="287" t="s">
        <v>3688</v>
      </c>
      <c r="G592" s="285"/>
      <c r="H592" s="286" t="s">
        <v>1</v>
      </c>
      <c r="I592" s="288"/>
      <c r="J592" s="285"/>
      <c r="K592" s="285"/>
      <c r="L592" s="289"/>
      <c r="M592" s="290"/>
      <c r="N592" s="291"/>
      <c r="O592" s="291"/>
      <c r="P592" s="291"/>
      <c r="Q592" s="291"/>
      <c r="R592" s="291"/>
      <c r="S592" s="291"/>
      <c r="T592" s="292"/>
      <c r="U592" s="15"/>
      <c r="V592" s="15"/>
      <c r="W592" s="15"/>
      <c r="X592" s="15"/>
      <c r="Y592" s="15"/>
      <c r="Z592" s="15"/>
      <c r="AA592" s="15"/>
      <c r="AB592" s="15"/>
      <c r="AC592" s="15"/>
      <c r="AD592" s="15"/>
      <c r="AE592" s="15"/>
      <c r="AT592" s="293" t="s">
        <v>263</v>
      </c>
      <c r="AU592" s="293" t="s">
        <v>91</v>
      </c>
      <c r="AV592" s="15" t="s">
        <v>14</v>
      </c>
      <c r="AW592" s="15" t="s">
        <v>36</v>
      </c>
      <c r="AX592" s="15" t="s">
        <v>82</v>
      </c>
      <c r="AY592" s="293" t="s">
        <v>250</v>
      </c>
    </row>
    <row r="593" s="13" customFormat="1">
      <c r="A593" s="13"/>
      <c r="B593" s="262"/>
      <c r="C593" s="263"/>
      <c r="D593" s="258" t="s">
        <v>263</v>
      </c>
      <c r="E593" s="264" t="s">
        <v>1</v>
      </c>
      <c r="F593" s="265" t="s">
        <v>3689</v>
      </c>
      <c r="G593" s="263"/>
      <c r="H593" s="266">
        <v>2.7999999999999998</v>
      </c>
      <c r="I593" s="267"/>
      <c r="J593" s="263"/>
      <c r="K593" s="263"/>
      <c r="L593" s="268"/>
      <c r="M593" s="269"/>
      <c r="N593" s="270"/>
      <c r="O593" s="270"/>
      <c r="P593" s="270"/>
      <c r="Q593" s="270"/>
      <c r="R593" s="270"/>
      <c r="S593" s="270"/>
      <c r="T593" s="271"/>
      <c r="U593" s="13"/>
      <c r="V593" s="13"/>
      <c r="W593" s="13"/>
      <c r="X593" s="13"/>
      <c r="Y593" s="13"/>
      <c r="Z593" s="13"/>
      <c r="AA593" s="13"/>
      <c r="AB593" s="13"/>
      <c r="AC593" s="13"/>
      <c r="AD593" s="13"/>
      <c r="AE593" s="13"/>
      <c r="AT593" s="272" t="s">
        <v>263</v>
      </c>
      <c r="AU593" s="272" t="s">
        <v>91</v>
      </c>
      <c r="AV593" s="13" t="s">
        <v>91</v>
      </c>
      <c r="AW593" s="13" t="s">
        <v>36</v>
      </c>
      <c r="AX593" s="13" t="s">
        <v>82</v>
      </c>
      <c r="AY593" s="272" t="s">
        <v>250</v>
      </c>
    </row>
    <row r="594" s="13" customFormat="1">
      <c r="A594" s="13"/>
      <c r="B594" s="262"/>
      <c r="C594" s="263"/>
      <c r="D594" s="258" t="s">
        <v>263</v>
      </c>
      <c r="E594" s="264" t="s">
        <v>1</v>
      </c>
      <c r="F594" s="265" t="s">
        <v>3690</v>
      </c>
      <c r="G594" s="263"/>
      <c r="H594" s="266">
        <v>2.1000000000000001</v>
      </c>
      <c r="I594" s="267"/>
      <c r="J594" s="263"/>
      <c r="K594" s="263"/>
      <c r="L594" s="268"/>
      <c r="M594" s="269"/>
      <c r="N594" s="270"/>
      <c r="O594" s="270"/>
      <c r="P594" s="270"/>
      <c r="Q594" s="270"/>
      <c r="R594" s="270"/>
      <c r="S594" s="270"/>
      <c r="T594" s="271"/>
      <c r="U594" s="13"/>
      <c r="V594" s="13"/>
      <c r="W594" s="13"/>
      <c r="X594" s="13"/>
      <c r="Y594" s="13"/>
      <c r="Z594" s="13"/>
      <c r="AA594" s="13"/>
      <c r="AB594" s="13"/>
      <c r="AC594" s="13"/>
      <c r="AD594" s="13"/>
      <c r="AE594" s="13"/>
      <c r="AT594" s="272" t="s">
        <v>263</v>
      </c>
      <c r="AU594" s="272" t="s">
        <v>91</v>
      </c>
      <c r="AV594" s="13" t="s">
        <v>91</v>
      </c>
      <c r="AW594" s="13" t="s">
        <v>36</v>
      </c>
      <c r="AX594" s="13" t="s">
        <v>82</v>
      </c>
      <c r="AY594" s="272" t="s">
        <v>250</v>
      </c>
    </row>
    <row r="595" s="13" customFormat="1">
      <c r="A595" s="13"/>
      <c r="B595" s="262"/>
      <c r="C595" s="263"/>
      <c r="D595" s="258" t="s">
        <v>263</v>
      </c>
      <c r="E595" s="264" t="s">
        <v>1</v>
      </c>
      <c r="F595" s="265" t="s">
        <v>3691</v>
      </c>
      <c r="G595" s="263"/>
      <c r="H595" s="266">
        <v>1.3</v>
      </c>
      <c r="I595" s="267"/>
      <c r="J595" s="263"/>
      <c r="K595" s="263"/>
      <c r="L595" s="268"/>
      <c r="M595" s="269"/>
      <c r="N595" s="270"/>
      <c r="O595" s="270"/>
      <c r="P595" s="270"/>
      <c r="Q595" s="270"/>
      <c r="R595" s="270"/>
      <c r="S595" s="270"/>
      <c r="T595" s="271"/>
      <c r="U595" s="13"/>
      <c r="V595" s="13"/>
      <c r="W595" s="13"/>
      <c r="X595" s="13"/>
      <c r="Y595" s="13"/>
      <c r="Z595" s="13"/>
      <c r="AA595" s="13"/>
      <c r="AB595" s="13"/>
      <c r="AC595" s="13"/>
      <c r="AD595" s="13"/>
      <c r="AE595" s="13"/>
      <c r="AT595" s="272" t="s">
        <v>263</v>
      </c>
      <c r="AU595" s="272" t="s">
        <v>91</v>
      </c>
      <c r="AV595" s="13" t="s">
        <v>91</v>
      </c>
      <c r="AW595" s="13" t="s">
        <v>36</v>
      </c>
      <c r="AX595" s="13" t="s">
        <v>82</v>
      </c>
      <c r="AY595" s="272" t="s">
        <v>250</v>
      </c>
    </row>
    <row r="596" s="13" customFormat="1">
      <c r="A596" s="13"/>
      <c r="B596" s="262"/>
      <c r="C596" s="263"/>
      <c r="D596" s="258" t="s">
        <v>263</v>
      </c>
      <c r="E596" s="264" t="s">
        <v>1</v>
      </c>
      <c r="F596" s="265" t="s">
        <v>3692</v>
      </c>
      <c r="G596" s="263"/>
      <c r="H596" s="266">
        <v>7.2999999999999998</v>
      </c>
      <c r="I596" s="267"/>
      <c r="J596" s="263"/>
      <c r="K596" s="263"/>
      <c r="L596" s="268"/>
      <c r="M596" s="269"/>
      <c r="N596" s="270"/>
      <c r="O596" s="270"/>
      <c r="P596" s="270"/>
      <c r="Q596" s="270"/>
      <c r="R596" s="270"/>
      <c r="S596" s="270"/>
      <c r="T596" s="271"/>
      <c r="U596" s="13"/>
      <c r="V596" s="13"/>
      <c r="W596" s="13"/>
      <c r="X596" s="13"/>
      <c r="Y596" s="13"/>
      <c r="Z596" s="13"/>
      <c r="AA596" s="13"/>
      <c r="AB596" s="13"/>
      <c r="AC596" s="13"/>
      <c r="AD596" s="13"/>
      <c r="AE596" s="13"/>
      <c r="AT596" s="272" t="s">
        <v>263</v>
      </c>
      <c r="AU596" s="272" t="s">
        <v>91</v>
      </c>
      <c r="AV596" s="13" t="s">
        <v>91</v>
      </c>
      <c r="AW596" s="13" t="s">
        <v>36</v>
      </c>
      <c r="AX596" s="13" t="s">
        <v>82</v>
      </c>
      <c r="AY596" s="272" t="s">
        <v>250</v>
      </c>
    </row>
    <row r="597" s="13" customFormat="1">
      <c r="A597" s="13"/>
      <c r="B597" s="262"/>
      <c r="C597" s="263"/>
      <c r="D597" s="258" t="s">
        <v>263</v>
      </c>
      <c r="E597" s="264" t="s">
        <v>1</v>
      </c>
      <c r="F597" s="265" t="s">
        <v>3693</v>
      </c>
      <c r="G597" s="263"/>
      <c r="H597" s="266">
        <v>3.7000000000000002</v>
      </c>
      <c r="I597" s="267"/>
      <c r="J597" s="263"/>
      <c r="K597" s="263"/>
      <c r="L597" s="268"/>
      <c r="M597" s="269"/>
      <c r="N597" s="270"/>
      <c r="O597" s="270"/>
      <c r="P597" s="270"/>
      <c r="Q597" s="270"/>
      <c r="R597" s="270"/>
      <c r="S597" s="270"/>
      <c r="T597" s="271"/>
      <c r="U597" s="13"/>
      <c r="V597" s="13"/>
      <c r="W597" s="13"/>
      <c r="X597" s="13"/>
      <c r="Y597" s="13"/>
      <c r="Z597" s="13"/>
      <c r="AA597" s="13"/>
      <c r="AB597" s="13"/>
      <c r="AC597" s="13"/>
      <c r="AD597" s="13"/>
      <c r="AE597" s="13"/>
      <c r="AT597" s="272" t="s">
        <v>263</v>
      </c>
      <c r="AU597" s="272" t="s">
        <v>91</v>
      </c>
      <c r="AV597" s="13" t="s">
        <v>91</v>
      </c>
      <c r="AW597" s="13" t="s">
        <v>36</v>
      </c>
      <c r="AX597" s="13" t="s">
        <v>82</v>
      </c>
      <c r="AY597" s="272" t="s">
        <v>250</v>
      </c>
    </row>
    <row r="598" s="13" customFormat="1">
      <c r="A598" s="13"/>
      <c r="B598" s="262"/>
      <c r="C598" s="263"/>
      <c r="D598" s="258" t="s">
        <v>263</v>
      </c>
      <c r="E598" s="264" t="s">
        <v>1</v>
      </c>
      <c r="F598" s="265" t="s">
        <v>3694</v>
      </c>
      <c r="G598" s="263"/>
      <c r="H598" s="266">
        <v>2.2999999999999998</v>
      </c>
      <c r="I598" s="267"/>
      <c r="J598" s="263"/>
      <c r="K598" s="263"/>
      <c r="L598" s="268"/>
      <c r="M598" s="269"/>
      <c r="N598" s="270"/>
      <c r="O598" s="270"/>
      <c r="P598" s="270"/>
      <c r="Q598" s="270"/>
      <c r="R598" s="270"/>
      <c r="S598" s="270"/>
      <c r="T598" s="271"/>
      <c r="U598" s="13"/>
      <c r="V598" s="13"/>
      <c r="W598" s="13"/>
      <c r="X598" s="13"/>
      <c r="Y598" s="13"/>
      <c r="Z598" s="13"/>
      <c r="AA598" s="13"/>
      <c r="AB598" s="13"/>
      <c r="AC598" s="13"/>
      <c r="AD598" s="13"/>
      <c r="AE598" s="13"/>
      <c r="AT598" s="272" t="s">
        <v>263</v>
      </c>
      <c r="AU598" s="272" t="s">
        <v>91</v>
      </c>
      <c r="AV598" s="13" t="s">
        <v>91</v>
      </c>
      <c r="AW598" s="13" t="s">
        <v>36</v>
      </c>
      <c r="AX598" s="13" t="s">
        <v>82</v>
      </c>
      <c r="AY598" s="272" t="s">
        <v>250</v>
      </c>
    </row>
    <row r="599" s="13" customFormat="1">
      <c r="A599" s="13"/>
      <c r="B599" s="262"/>
      <c r="C599" s="263"/>
      <c r="D599" s="258" t="s">
        <v>263</v>
      </c>
      <c r="E599" s="264" t="s">
        <v>1</v>
      </c>
      <c r="F599" s="265" t="s">
        <v>3695</v>
      </c>
      <c r="G599" s="263"/>
      <c r="H599" s="266">
        <v>2.7000000000000002</v>
      </c>
      <c r="I599" s="267"/>
      <c r="J599" s="263"/>
      <c r="K599" s="263"/>
      <c r="L599" s="268"/>
      <c r="M599" s="269"/>
      <c r="N599" s="270"/>
      <c r="O599" s="270"/>
      <c r="P599" s="270"/>
      <c r="Q599" s="270"/>
      <c r="R599" s="270"/>
      <c r="S599" s="270"/>
      <c r="T599" s="271"/>
      <c r="U599" s="13"/>
      <c r="V599" s="13"/>
      <c r="W599" s="13"/>
      <c r="X599" s="13"/>
      <c r="Y599" s="13"/>
      <c r="Z599" s="13"/>
      <c r="AA599" s="13"/>
      <c r="AB599" s="13"/>
      <c r="AC599" s="13"/>
      <c r="AD599" s="13"/>
      <c r="AE599" s="13"/>
      <c r="AT599" s="272" t="s">
        <v>263</v>
      </c>
      <c r="AU599" s="272" t="s">
        <v>91</v>
      </c>
      <c r="AV599" s="13" t="s">
        <v>91</v>
      </c>
      <c r="AW599" s="13" t="s">
        <v>36</v>
      </c>
      <c r="AX599" s="13" t="s">
        <v>82</v>
      </c>
      <c r="AY599" s="272" t="s">
        <v>250</v>
      </c>
    </row>
    <row r="600" s="13" customFormat="1">
      <c r="A600" s="13"/>
      <c r="B600" s="262"/>
      <c r="C600" s="263"/>
      <c r="D600" s="258" t="s">
        <v>263</v>
      </c>
      <c r="E600" s="264" t="s">
        <v>1</v>
      </c>
      <c r="F600" s="265" t="s">
        <v>3696</v>
      </c>
      <c r="G600" s="263"/>
      <c r="H600" s="266">
        <v>4.5</v>
      </c>
      <c r="I600" s="267"/>
      <c r="J600" s="263"/>
      <c r="K600" s="263"/>
      <c r="L600" s="268"/>
      <c r="M600" s="269"/>
      <c r="N600" s="270"/>
      <c r="O600" s="270"/>
      <c r="P600" s="270"/>
      <c r="Q600" s="270"/>
      <c r="R600" s="270"/>
      <c r="S600" s="270"/>
      <c r="T600" s="271"/>
      <c r="U600" s="13"/>
      <c r="V600" s="13"/>
      <c r="W600" s="13"/>
      <c r="X600" s="13"/>
      <c r="Y600" s="13"/>
      <c r="Z600" s="13"/>
      <c r="AA600" s="13"/>
      <c r="AB600" s="13"/>
      <c r="AC600" s="13"/>
      <c r="AD600" s="13"/>
      <c r="AE600" s="13"/>
      <c r="AT600" s="272" t="s">
        <v>263</v>
      </c>
      <c r="AU600" s="272" t="s">
        <v>91</v>
      </c>
      <c r="AV600" s="13" t="s">
        <v>91</v>
      </c>
      <c r="AW600" s="13" t="s">
        <v>36</v>
      </c>
      <c r="AX600" s="13" t="s">
        <v>82</v>
      </c>
      <c r="AY600" s="272" t="s">
        <v>250</v>
      </c>
    </row>
    <row r="601" s="13" customFormat="1">
      <c r="A601" s="13"/>
      <c r="B601" s="262"/>
      <c r="C601" s="263"/>
      <c r="D601" s="258" t="s">
        <v>263</v>
      </c>
      <c r="E601" s="264" t="s">
        <v>1</v>
      </c>
      <c r="F601" s="265" t="s">
        <v>3697</v>
      </c>
      <c r="G601" s="263"/>
      <c r="H601" s="266">
        <v>2</v>
      </c>
      <c r="I601" s="267"/>
      <c r="J601" s="263"/>
      <c r="K601" s="263"/>
      <c r="L601" s="268"/>
      <c r="M601" s="269"/>
      <c r="N601" s="270"/>
      <c r="O601" s="270"/>
      <c r="P601" s="270"/>
      <c r="Q601" s="270"/>
      <c r="R601" s="270"/>
      <c r="S601" s="270"/>
      <c r="T601" s="271"/>
      <c r="U601" s="13"/>
      <c r="V601" s="13"/>
      <c r="W601" s="13"/>
      <c r="X601" s="13"/>
      <c r="Y601" s="13"/>
      <c r="Z601" s="13"/>
      <c r="AA601" s="13"/>
      <c r="AB601" s="13"/>
      <c r="AC601" s="13"/>
      <c r="AD601" s="13"/>
      <c r="AE601" s="13"/>
      <c r="AT601" s="272" t="s">
        <v>263</v>
      </c>
      <c r="AU601" s="272" t="s">
        <v>91</v>
      </c>
      <c r="AV601" s="13" t="s">
        <v>91</v>
      </c>
      <c r="AW601" s="13" t="s">
        <v>36</v>
      </c>
      <c r="AX601" s="13" t="s">
        <v>82</v>
      </c>
      <c r="AY601" s="272" t="s">
        <v>250</v>
      </c>
    </row>
    <row r="602" s="13" customFormat="1">
      <c r="A602" s="13"/>
      <c r="B602" s="262"/>
      <c r="C602" s="263"/>
      <c r="D602" s="258" t="s">
        <v>263</v>
      </c>
      <c r="E602" s="264" t="s">
        <v>1</v>
      </c>
      <c r="F602" s="265" t="s">
        <v>3698</v>
      </c>
      <c r="G602" s="263"/>
      <c r="H602" s="266">
        <v>1.7</v>
      </c>
      <c r="I602" s="267"/>
      <c r="J602" s="263"/>
      <c r="K602" s="263"/>
      <c r="L602" s="268"/>
      <c r="M602" s="269"/>
      <c r="N602" s="270"/>
      <c r="O602" s="270"/>
      <c r="P602" s="270"/>
      <c r="Q602" s="270"/>
      <c r="R602" s="270"/>
      <c r="S602" s="270"/>
      <c r="T602" s="271"/>
      <c r="U602" s="13"/>
      <c r="V602" s="13"/>
      <c r="W602" s="13"/>
      <c r="X602" s="13"/>
      <c r="Y602" s="13"/>
      <c r="Z602" s="13"/>
      <c r="AA602" s="13"/>
      <c r="AB602" s="13"/>
      <c r="AC602" s="13"/>
      <c r="AD602" s="13"/>
      <c r="AE602" s="13"/>
      <c r="AT602" s="272" t="s">
        <v>263</v>
      </c>
      <c r="AU602" s="272" t="s">
        <v>91</v>
      </c>
      <c r="AV602" s="13" t="s">
        <v>91</v>
      </c>
      <c r="AW602" s="13" t="s">
        <v>36</v>
      </c>
      <c r="AX602" s="13" t="s">
        <v>82</v>
      </c>
      <c r="AY602" s="272" t="s">
        <v>250</v>
      </c>
    </row>
    <row r="603" s="13" customFormat="1">
      <c r="A603" s="13"/>
      <c r="B603" s="262"/>
      <c r="C603" s="263"/>
      <c r="D603" s="258" t="s">
        <v>263</v>
      </c>
      <c r="E603" s="264" t="s">
        <v>1</v>
      </c>
      <c r="F603" s="265" t="s">
        <v>3699</v>
      </c>
      <c r="G603" s="263"/>
      <c r="H603" s="266">
        <v>2.1000000000000001</v>
      </c>
      <c r="I603" s="267"/>
      <c r="J603" s="263"/>
      <c r="K603" s="263"/>
      <c r="L603" s="268"/>
      <c r="M603" s="269"/>
      <c r="N603" s="270"/>
      <c r="O603" s="270"/>
      <c r="P603" s="270"/>
      <c r="Q603" s="270"/>
      <c r="R603" s="270"/>
      <c r="S603" s="270"/>
      <c r="T603" s="271"/>
      <c r="U603" s="13"/>
      <c r="V603" s="13"/>
      <c r="W603" s="13"/>
      <c r="X603" s="13"/>
      <c r="Y603" s="13"/>
      <c r="Z603" s="13"/>
      <c r="AA603" s="13"/>
      <c r="AB603" s="13"/>
      <c r="AC603" s="13"/>
      <c r="AD603" s="13"/>
      <c r="AE603" s="13"/>
      <c r="AT603" s="272" t="s">
        <v>263</v>
      </c>
      <c r="AU603" s="272" t="s">
        <v>91</v>
      </c>
      <c r="AV603" s="13" t="s">
        <v>91</v>
      </c>
      <c r="AW603" s="13" t="s">
        <v>36</v>
      </c>
      <c r="AX603" s="13" t="s">
        <v>82</v>
      </c>
      <c r="AY603" s="272" t="s">
        <v>250</v>
      </c>
    </row>
    <row r="604" s="13" customFormat="1">
      <c r="A604" s="13"/>
      <c r="B604" s="262"/>
      <c r="C604" s="263"/>
      <c r="D604" s="258" t="s">
        <v>263</v>
      </c>
      <c r="E604" s="264" t="s">
        <v>1</v>
      </c>
      <c r="F604" s="265" t="s">
        <v>3700</v>
      </c>
      <c r="G604" s="263"/>
      <c r="H604" s="266">
        <v>2.1000000000000001</v>
      </c>
      <c r="I604" s="267"/>
      <c r="J604" s="263"/>
      <c r="K604" s="263"/>
      <c r="L604" s="268"/>
      <c r="M604" s="269"/>
      <c r="N604" s="270"/>
      <c r="O604" s="270"/>
      <c r="P604" s="270"/>
      <c r="Q604" s="270"/>
      <c r="R604" s="270"/>
      <c r="S604" s="270"/>
      <c r="T604" s="271"/>
      <c r="U604" s="13"/>
      <c r="V604" s="13"/>
      <c r="W604" s="13"/>
      <c r="X604" s="13"/>
      <c r="Y604" s="13"/>
      <c r="Z604" s="13"/>
      <c r="AA604" s="13"/>
      <c r="AB604" s="13"/>
      <c r="AC604" s="13"/>
      <c r="AD604" s="13"/>
      <c r="AE604" s="13"/>
      <c r="AT604" s="272" t="s">
        <v>263</v>
      </c>
      <c r="AU604" s="272" t="s">
        <v>91</v>
      </c>
      <c r="AV604" s="13" t="s">
        <v>91</v>
      </c>
      <c r="AW604" s="13" t="s">
        <v>36</v>
      </c>
      <c r="AX604" s="13" t="s">
        <v>82</v>
      </c>
      <c r="AY604" s="272" t="s">
        <v>250</v>
      </c>
    </row>
    <row r="605" s="13" customFormat="1">
      <c r="A605" s="13"/>
      <c r="B605" s="262"/>
      <c r="C605" s="263"/>
      <c r="D605" s="258" t="s">
        <v>263</v>
      </c>
      <c r="E605" s="264" t="s">
        <v>1</v>
      </c>
      <c r="F605" s="265" t="s">
        <v>3701</v>
      </c>
      <c r="G605" s="263"/>
      <c r="H605" s="266">
        <v>3</v>
      </c>
      <c r="I605" s="267"/>
      <c r="J605" s="263"/>
      <c r="K605" s="263"/>
      <c r="L605" s="268"/>
      <c r="M605" s="269"/>
      <c r="N605" s="270"/>
      <c r="O605" s="270"/>
      <c r="P605" s="270"/>
      <c r="Q605" s="270"/>
      <c r="R605" s="270"/>
      <c r="S605" s="270"/>
      <c r="T605" s="271"/>
      <c r="U605" s="13"/>
      <c r="V605" s="13"/>
      <c r="W605" s="13"/>
      <c r="X605" s="13"/>
      <c r="Y605" s="13"/>
      <c r="Z605" s="13"/>
      <c r="AA605" s="13"/>
      <c r="AB605" s="13"/>
      <c r="AC605" s="13"/>
      <c r="AD605" s="13"/>
      <c r="AE605" s="13"/>
      <c r="AT605" s="272" t="s">
        <v>263</v>
      </c>
      <c r="AU605" s="272" t="s">
        <v>91</v>
      </c>
      <c r="AV605" s="13" t="s">
        <v>91</v>
      </c>
      <c r="AW605" s="13" t="s">
        <v>36</v>
      </c>
      <c r="AX605" s="13" t="s">
        <v>82</v>
      </c>
      <c r="AY605" s="272" t="s">
        <v>250</v>
      </c>
    </row>
    <row r="606" s="13" customFormat="1">
      <c r="A606" s="13"/>
      <c r="B606" s="262"/>
      <c r="C606" s="263"/>
      <c r="D606" s="258" t="s">
        <v>263</v>
      </c>
      <c r="E606" s="264" t="s">
        <v>1</v>
      </c>
      <c r="F606" s="265" t="s">
        <v>3702</v>
      </c>
      <c r="G606" s="263"/>
      <c r="H606" s="266">
        <v>2</v>
      </c>
      <c r="I606" s="267"/>
      <c r="J606" s="263"/>
      <c r="K606" s="263"/>
      <c r="L606" s="268"/>
      <c r="M606" s="269"/>
      <c r="N606" s="270"/>
      <c r="O606" s="270"/>
      <c r="P606" s="270"/>
      <c r="Q606" s="270"/>
      <c r="R606" s="270"/>
      <c r="S606" s="270"/>
      <c r="T606" s="271"/>
      <c r="U606" s="13"/>
      <c r="V606" s="13"/>
      <c r="W606" s="13"/>
      <c r="X606" s="13"/>
      <c r="Y606" s="13"/>
      <c r="Z606" s="13"/>
      <c r="AA606" s="13"/>
      <c r="AB606" s="13"/>
      <c r="AC606" s="13"/>
      <c r="AD606" s="13"/>
      <c r="AE606" s="13"/>
      <c r="AT606" s="272" t="s">
        <v>263</v>
      </c>
      <c r="AU606" s="272" t="s">
        <v>91</v>
      </c>
      <c r="AV606" s="13" t="s">
        <v>91</v>
      </c>
      <c r="AW606" s="13" t="s">
        <v>36</v>
      </c>
      <c r="AX606" s="13" t="s">
        <v>82</v>
      </c>
      <c r="AY606" s="272" t="s">
        <v>250</v>
      </c>
    </row>
    <row r="607" s="13" customFormat="1">
      <c r="A607" s="13"/>
      <c r="B607" s="262"/>
      <c r="C607" s="263"/>
      <c r="D607" s="258" t="s">
        <v>263</v>
      </c>
      <c r="E607" s="264" t="s">
        <v>1</v>
      </c>
      <c r="F607" s="265" t="s">
        <v>3703</v>
      </c>
      <c r="G607" s="263"/>
      <c r="H607" s="266">
        <v>2.3999999999999999</v>
      </c>
      <c r="I607" s="267"/>
      <c r="J607" s="263"/>
      <c r="K607" s="263"/>
      <c r="L607" s="268"/>
      <c r="M607" s="269"/>
      <c r="N607" s="270"/>
      <c r="O607" s="270"/>
      <c r="P607" s="270"/>
      <c r="Q607" s="270"/>
      <c r="R607" s="270"/>
      <c r="S607" s="270"/>
      <c r="T607" s="271"/>
      <c r="U607" s="13"/>
      <c r="V607" s="13"/>
      <c r="W607" s="13"/>
      <c r="X607" s="13"/>
      <c r="Y607" s="13"/>
      <c r="Z607" s="13"/>
      <c r="AA607" s="13"/>
      <c r="AB607" s="13"/>
      <c r="AC607" s="13"/>
      <c r="AD607" s="13"/>
      <c r="AE607" s="13"/>
      <c r="AT607" s="272" t="s">
        <v>263</v>
      </c>
      <c r="AU607" s="272" t="s">
        <v>91</v>
      </c>
      <c r="AV607" s="13" t="s">
        <v>91</v>
      </c>
      <c r="AW607" s="13" t="s">
        <v>36</v>
      </c>
      <c r="AX607" s="13" t="s">
        <v>82</v>
      </c>
      <c r="AY607" s="272" t="s">
        <v>250</v>
      </c>
    </row>
    <row r="608" s="13" customFormat="1">
      <c r="A608" s="13"/>
      <c r="B608" s="262"/>
      <c r="C608" s="263"/>
      <c r="D608" s="258" t="s">
        <v>263</v>
      </c>
      <c r="E608" s="264" t="s">
        <v>1</v>
      </c>
      <c r="F608" s="265" t="s">
        <v>3704</v>
      </c>
      <c r="G608" s="263"/>
      <c r="H608" s="266">
        <v>2.2999999999999998</v>
      </c>
      <c r="I608" s="267"/>
      <c r="J608" s="263"/>
      <c r="K608" s="263"/>
      <c r="L608" s="268"/>
      <c r="M608" s="269"/>
      <c r="N608" s="270"/>
      <c r="O608" s="270"/>
      <c r="P608" s="270"/>
      <c r="Q608" s="270"/>
      <c r="R608" s="270"/>
      <c r="S608" s="270"/>
      <c r="T608" s="271"/>
      <c r="U608" s="13"/>
      <c r="V608" s="13"/>
      <c r="W608" s="13"/>
      <c r="X608" s="13"/>
      <c r="Y608" s="13"/>
      <c r="Z608" s="13"/>
      <c r="AA608" s="13"/>
      <c r="AB608" s="13"/>
      <c r="AC608" s="13"/>
      <c r="AD608" s="13"/>
      <c r="AE608" s="13"/>
      <c r="AT608" s="272" t="s">
        <v>263</v>
      </c>
      <c r="AU608" s="272" t="s">
        <v>91</v>
      </c>
      <c r="AV608" s="13" t="s">
        <v>91</v>
      </c>
      <c r="AW608" s="13" t="s">
        <v>36</v>
      </c>
      <c r="AX608" s="13" t="s">
        <v>82</v>
      </c>
      <c r="AY608" s="272" t="s">
        <v>250</v>
      </c>
    </row>
    <row r="609" s="13" customFormat="1">
      <c r="A609" s="13"/>
      <c r="B609" s="262"/>
      <c r="C609" s="263"/>
      <c r="D609" s="258" t="s">
        <v>263</v>
      </c>
      <c r="E609" s="264" t="s">
        <v>1</v>
      </c>
      <c r="F609" s="265" t="s">
        <v>3705</v>
      </c>
      <c r="G609" s="263"/>
      <c r="H609" s="266">
        <v>3.2999999999999998</v>
      </c>
      <c r="I609" s="267"/>
      <c r="J609" s="263"/>
      <c r="K609" s="263"/>
      <c r="L609" s="268"/>
      <c r="M609" s="269"/>
      <c r="N609" s="270"/>
      <c r="O609" s="270"/>
      <c r="P609" s="270"/>
      <c r="Q609" s="270"/>
      <c r="R609" s="270"/>
      <c r="S609" s="270"/>
      <c r="T609" s="271"/>
      <c r="U609" s="13"/>
      <c r="V609" s="13"/>
      <c r="W609" s="13"/>
      <c r="X609" s="13"/>
      <c r="Y609" s="13"/>
      <c r="Z609" s="13"/>
      <c r="AA609" s="13"/>
      <c r="AB609" s="13"/>
      <c r="AC609" s="13"/>
      <c r="AD609" s="13"/>
      <c r="AE609" s="13"/>
      <c r="AT609" s="272" t="s">
        <v>263</v>
      </c>
      <c r="AU609" s="272" t="s">
        <v>91</v>
      </c>
      <c r="AV609" s="13" t="s">
        <v>91</v>
      </c>
      <c r="AW609" s="13" t="s">
        <v>36</v>
      </c>
      <c r="AX609" s="13" t="s">
        <v>82</v>
      </c>
      <c r="AY609" s="272" t="s">
        <v>250</v>
      </c>
    </row>
    <row r="610" s="14" customFormat="1">
      <c r="A610" s="14"/>
      <c r="B610" s="273"/>
      <c r="C610" s="274"/>
      <c r="D610" s="258" t="s">
        <v>263</v>
      </c>
      <c r="E610" s="275" t="s">
        <v>3706</v>
      </c>
      <c r="F610" s="276" t="s">
        <v>265</v>
      </c>
      <c r="G610" s="274"/>
      <c r="H610" s="277">
        <v>47.600000000000001</v>
      </c>
      <c r="I610" s="278"/>
      <c r="J610" s="274"/>
      <c r="K610" s="274"/>
      <c r="L610" s="279"/>
      <c r="M610" s="280"/>
      <c r="N610" s="281"/>
      <c r="O610" s="281"/>
      <c r="P610" s="281"/>
      <c r="Q610" s="281"/>
      <c r="R610" s="281"/>
      <c r="S610" s="281"/>
      <c r="T610" s="282"/>
      <c r="U610" s="14"/>
      <c r="V610" s="14"/>
      <c r="W610" s="14"/>
      <c r="X610" s="14"/>
      <c r="Y610" s="14"/>
      <c r="Z610" s="14"/>
      <c r="AA610" s="14"/>
      <c r="AB610" s="14"/>
      <c r="AC610" s="14"/>
      <c r="AD610" s="14"/>
      <c r="AE610" s="14"/>
      <c r="AT610" s="283" t="s">
        <v>263</v>
      </c>
      <c r="AU610" s="283" t="s">
        <v>91</v>
      </c>
      <c r="AV610" s="14" t="s">
        <v>256</v>
      </c>
      <c r="AW610" s="14" t="s">
        <v>36</v>
      </c>
      <c r="AX610" s="14" t="s">
        <v>14</v>
      </c>
      <c r="AY610" s="283" t="s">
        <v>250</v>
      </c>
    </row>
    <row r="611" s="2" customFormat="1" ht="21.75" customHeight="1">
      <c r="A611" s="38"/>
      <c r="B611" s="39"/>
      <c r="C611" s="245" t="s">
        <v>582</v>
      </c>
      <c r="D611" s="245" t="s">
        <v>252</v>
      </c>
      <c r="E611" s="246" t="s">
        <v>2942</v>
      </c>
      <c r="F611" s="247" t="s">
        <v>2943</v>
      </c>
      <c r="G611" s="248" t="s">
        <v>189</v>
      </c>
      <c r="H611" s="249">
        <v>72</v>
      </c>
      <c r="I611" s="250"/>
      <c r="J611" s="251">
        <f>ROUND(I611*H611,2)</f>
        <v>0</v>
      </c>
      <c r="K611" s="247" t="s">
        <v>255</v>
      </c>
      <c r="L611" s="44"/>
      <c r="M611" s="252" t="s">
        <v>1</v>
      </c>
      <c r="N611" s="253" t="s">
        <v>47</v>
      </c>
      <c r="O611" s="91"/>
      <c r="P611" s="254">
        <f>O611*H611</f>
        <v>0</v>
      </c>
      <c r="Q611" s="254">
        <v>0</v>
      </c>
      <c r="R611" s="254">
        <f>Q611*H611</f>
        <v>0</v>
      </c>
      <c r="S611" s="254">
        <v>0.10000000000000001</v>
      </c>
      <c r="T611" s="255">
        <f>S611*H611</f>
        <v>7.2000000000000002</v>
      </c>
      <c r="U611" s="38"/>
      <c r="V611" s="38"/>
      <c r="W611" s="38"/>
      <c r="X611" s="38"/>
      <c r="Y611" s="38"/>
      <c r="Z611" s="38"/>
      <c r="AA611" s="38"/>
      <c r="AB611" s="38"/>
      <c r="AC611" s="38"/>
      <c r="AD611" s="38"/>
      <c r="AE611" s="38"/>
      <c r="AR611" s="256" t="s">
        <v>256</v>
      </c>
      <c r="AT611" s="256" t="s">
        <v>252</v>
      </c>
      <c r="AU611" s="256" t="s">
        <v>91</v>
      </c>
      <c r="AY611" s="17" t="s">
        <v>250</v>
      </c>
      <c r="BE611" s="257">
        <f>IF(N611="základní",J611,0)</f>
        <v>0</v>
      </c>
      <c r="BF611" s="257">
        <f>IF(N611="snížená",J611,0)</f>
        <v>0</v>
      </c>
      <c r="BG611" s="257">
        <f>IF(N611="zákl. přenesená",J611,0)</f>
        <v>0</v>
      </c>
      <c r="BH611" s="257">
        <f>IF(N611="sníž. přenesená",J611,0)</f>
        <v>0</v>
      </c>
      <c r="BI611" s="257">
        <f>IF(N611="nulová",J611,0)</f>
        <v>0</v>
      </c>
      <c r="BJ611" s="17" t="s">
        <v>14</v>
      </c>
      <c r="BK611" s="257">
        <f>ROUND(I611*H611,2)</f>
        <v>0</v>
      </c>
      <c r="BL611" s="17" t="s">
        <v>256</v>
      </c>
      <c r="BM611" s="256" t="s">
        <v>3707</v>
      </c>
    </row>
    <row r="612" s="13" customFormat="1">
      <c r="A612" s="13"/>
      <c r="B612" s="262"/>
      <c r="C612" s="263"/>
      <c r="D612" s="258" t="s">
        <v>263</v>
      </c>
      <c r="E612" s="264" t="s">
        <v>1</v>
      </c>
      <c r="F612" s="265" t="s">
        <v>3610</v>
      </c>
      <c r="G612" s="263"/>
      <c r="H612" s="266">
        <v>49</v>
      </c>
      <c r="I612" s="267"/>
      <c r="J612" s="263"/>
      <c r="K612" s="263"/>
      <c r="L612" s="268"/>
      <c r="M612" s="269"/>
      <c r="N612" s="270"/>
      <c r="O612" s="270"/>
      <c r="P612" s="270"/>
      <c r="Q612" s="270"/>
      <c r="R612" s="270"/>
      <c r="S612" s="270"/>
      <c r="T612" s="271"/>
      <c r="U612" s="13"/>
      <c r="V612" s="13"/>
      <c r="W612" s="13"/>
      <c r="X612" s="13"/>
      <c r="Y612" s="13"/>
      <c r="Z612" s="13"/>
      <c r="AA612" s="13"/>
      <c r="AB612" s="13"/>
      <c r="AC612" s="13"/>
      <c r="AD612" s="13"/>
      <c r="AE612" s="13"/>
      <c r="AT612" s="272" t="s">
        <v>263</v>
      </c>
      <c r="AU612" s="272" t="s">
        <v>91</v>
      </c>
      <c r="AV612" s="13" t="s">
        <v>91</v>
      </c>
      <c r="AW612" s="13" t="s">
        <v>36</v>
      </c>
      <c r="AX612" s="13" t="s">
        <v>82</v>
      </c>
      <c r="AY612" s="272" t="s">
        <v>250</v>
      </c>
    </row>
    <row r="613" s="13" customFormat="1">
      <c r="A613" s="13"/>
      <c r="B613" s="262"/>
      <c r="C613" s="263"/>
      <c r="D613" s="258" t="s">
        <v>263</v>
      </c>
      <c r="E613" s="264" t="s">
        <v>1</v>
      </c>
      <c r="F613" s="265" t="s">
        <v>3611</v>
      </c>
      <c r="G613" s="263"/>
      <c r="H613" s="266">
        <v>11</v>
      </c>
      <c r="I613" s="267"/>
      <c r="J613" s="263"/>
      <c r="K613" s="263"/>
      <c r="L613" s="268"/>
      <c r="M613" s="269"/>
      <c r="N613" s="270"/>
      <c r="O613" s="270"/>
      <c r="P613" s="270"/>
      <c r="Q613" s="270"/>
      <c r="R613" s="270"/>
      <c r="S613" s="270"/>
      <c r="T613" s="271"/>
      <c r="U613" s="13"/>
      <c r="V613" s="13"/>
      <c r="W613" s="13"/>
      <c r="X613" s="13"/>
      <c r="Y613" s="13"/>
      <c r="Z613" s="13"/>
      <c r="AA613" s="13"/>
      <c r="AB613" s="13"/>
      <c r="AC613" s="13"/>
      <c r="AD613" s="13"/>
      <c r="AE613" s="13"/>
      <c r="AT613" s="272" t="s">
        <v>263</v>
      </c>
      <c r="AU613" s="272" t="s">
        <v>91</v>
      </c>
      <c r="AV613" s="13" t="s">
        <v>91</v>
      </c>
      <c r="AW613" s="13" t="s">
        <v>36</v>
      </c>
      <c r="AX613" s="13" t="s">
        <v>82</v>
      </c>
      <c r="AY613" s="272" t="s">
        <v>250</v>
      </c>
    </row>
    <row r="614" s="13" customFormat="1">
      <c r="A614" s="13"/>
      <c r="B614" s="262"/>
      <c r="C614" s="263"/>
      <c r="D614" s="258" t="s">
        <v>263</v>
      </c>
      <c r="E614" s="264" t="s">
        <v>1</v>
      </c>
      <c r="F614" s="265" t="s">
        <v>3612</v>
      </c>
      <c r="G614" s="263"/>
      <c r="H614" s="266">
        <v>12</v>
      </c>
      <c r="I614" s="267"/>
      <c r="J614" s="263"/>
      <c r="K614" s="263"/>
      <c r="L614" s="268"/>
      <c r="M614" s="269"/>
      <c r="N614" s="270"/>
      <c r="O614" s="270"/>
      <c r="P614" s="270"/>
      <c r="Q614" s="270"/>
      <c r="R614" s="270"/>
      <c r="S614" s="270"/>
      <c r="T614" s="271"/>
      <c r="U614" s="13"/>
      <c r="V614" s="13"/>
      <c r="W614" s="13"/>
      <c r="X614" s="13"/>
      <c r="Y614" s="13"/>
      <c r="Z614" s="13"/>
      <c r="AA614" s="13"/>
      <c r="AB614" s="13"/>
      <c r="AC614" s="13"/>
      <c r="AD614" s="13"/>
      <c r="AE614" s="13"/>
      <c r="AT614" s="272" t="s">
        <v>263</v>
      </c>
      <c r="AU614" s="272" t="s">
        <v>91</v>
      </c>
      <c r="AV614" s="13" t="s">
        <v>91</v>
      </c>
      <c r="AW614" s="13" t="s">
        <v>36</v>
      </c>
      <c r="AX614" s="13" t="s">
        <v>82</v>
      </c>
      <c r="AY614" s="272" t="s">
        <v>250</v>
      </c>
    </row>
    <row r="615" s="14" customFormat="1">
      <c r="A615" s="14"/>
      <c r="B615" s="273"/>
      <c r="C615" s="274"/>
      <c r="D615" s="258" t="s">
        <v>263</v>
      </c>
      <c r="E615" s="275" t="s">
        <v>1</v>
      </c>
      <c r="F615" s="276" t="s">
        <v>265</v>
      </c>
      <c r="G615" s="274"/>
      <c r="H615" s="277">
        <v>72</v>
      </c>
      <c r="I615" s="278"/>
      <c r="J615" s="274"/>
      <c r="K615" s="274"/>
      <c r="L615" s="279"/>
      <c r="M615" s="280"/>
      <c r="N615" s="281"/>
      <c r="O615" s="281"/>
      <c r="P615" s="281"/>
      <c r="Q615" s="281"/>
      <c r="R615" s="281"/>
      <c r="S615" s="281"/>
      <c r="T615" s="282"/>
      <c r="U615" s="14"/>
      <c r="V615" s="14"/>
      <c r="W615" s="14"/>
      <c r="X615" s="14"/>
      <c r="Y615" s="14"/>
      <c r="Z615" s="14"/>
      <c r="AA615" s="14"/>
      <c r="AB615" s="14"/>
      <c r="AC615" s="14"/>
      <c r="AD615" s="14"/>
      <c r="AE615" s="14"/>
      <c r="AT615" s="283" t="s">
        <v>263</v>
      </c>
      <c r="AU615" s="283" t="s">
        <v>91</v>
      </c>
      <c r="AV615" s="14" t="s">
        <v>256</v>
      </c>
      <c r="AW615" s="14" t="s">
        <v>36</v>
      </c>
      <c r="AX615" s="14" t="s">
        <v>14</v>
      </c>
      <c r="AY615" s="283" t="s">
        <v>250</v>
      </c>
    </row>
    <row r="616" s="2" customFormat="1" ht="21.75" customHeight="1">
      <c r="A616" s="38"/>
      <c r="B616" s="39"/>
      <c r="C616" s="245" t="s">
        <v>590</v>
      </c>
      <c r="D616" s="245" t="s">
        <v>252</v>
      </c>
      <c r="E616" s="246" t="s">
        <v>2664</v>
      </c>
      <c r="F616" s="247" t="s">
        <v>2665</v>
      </c>
      <c r="G616" s="248" t="s">
        <v>208</v>
      </c>
      <c r="H616" s="249">
        <v>31.138000000000002</v>
      </c>
      <c r="I616" s="250"/>
      <c r="J616" s="251">
        <f>ROUND(I616*H616,2)</f>
        <v>0</v>
      </c>
      <c r="K616" s="247" t="s">
        <v>255</v>
      </c>
      <c r="L616" s="44"/>
      <c r="M616" s="252" t="s">
        <v>1</v>
      </c>
      <c r="N616" s="253" t="s">
        <v>47</v>
      </c>
      <c r="O616" s="91"/>
      <c r="P616" s="254">
        <f>O616*H616</f>
        <v>0</v>
      </c>
      <c r="Q616" s="254">
        <v>0</v>
      </c>
      <c r="R616" s="254">
        <f>Q616*H616</f>
        <v>0</v>
      </c>
      <c r="S616" s="254">
        <v>0</v>
      </c>
      <c r="T616" s="255">
        <f>S616*H616</f>
        <v>0</v>
      </c>
      <c r="U616" s="38"/>
      <c r="V616" s="38"/>
      <c r="W616" s="38"/>
      <c r="X616" s="38"/>
      <c r="Y616" s="38"/>
      <c r="Z616" s="38"/>
      <c r="AA616" s="38"/>
      <c r="AB616" s="38"/>
      <c r="AC616" s="38"/>
      <c r="AD616" s="38"/>
      <c r="AE616" s="38"/>
      <c r="AR616" s="256" t="s">
        <v>256</v>
      </c>
      <c r="AT616" s="256" t="s">
        <v>252</v>
      </c>
      <c r="AU616" s="256" t="s">
        <v>91</v>
      </c>
      <c r="AY616" s="17" t="s">
        <v>250</v>
      </c>
      <c r="BE616" s="257">
        <f>IF(N616="základní",J616,0)</f>
        <v>0</v>
      </c>
      <c r="BF616" s="257">
        <f>IF(N616="snížená",J616,0)</f>
        <v>0</v>
      </c>
      <c r="BG616" s="257">
        <f>IF(N616="zákl. přenesená",J616,0)</f>
        <v>0</v>
      </c>
      <c r="BH616" s="257">
        <f>IF(N616="sníž. přenesená",J616,0)</f>
        <v>0</v>
      </c>
      <c r="BI616" s="257">
        <f>IF(N616="nulová",J616,0)</f>
        <v>0</v>
      </c>
      <c r="BJ616" s="17" t="s">
        <v>14</v>
      </c>
      <c r="BK616" s="257">
        <f>ROUND(I616*H616,2)</f>
        <v>0</v>
      </c>
      <c r="BL616" s="17" t="s">
        <v>256</v>
      </c>
      <c r="BM616" s="256" t="s">
        <v>3708</v>
      </c>
    </row>
    <row r="617" s="2" customFormat="1">
      <c r="A617" s="38"/>
      <c r="B617" s="39"/>
      <c r="C617" s="40"/>
      <c r="D617" s="258" t="s">
        <v>261</v>
      </c>
      <c r="E617" s="40"/>
      <c r="F617" s="259" t="s">
        <v>2667</v>
      </c>
      <c r="G617" s="40"/>
      <c r="H617" s="40"/>
      <c r="I617" s="156"/>
      <c r="J617" s="40"/>
      <c r="K617" s="40"/>
      <c r="L617" s="44"/>
      <c r="M617" s="260"/>
      <c r="N617" s="261"/>
      <c r="O617" s="91"/>
      <c r="P617" s="91"/>
      <c r="Q617" s="91"/>
      <c r="R617" s="91"/>
      <c r="S617" s="91"/>
      <c r="T617" s="92"/>
      <c r="U617" s="38"/>
      <c r="V617" s="38"/>
      <c r="W617" s="38"/>
      <c r="X617" s="38"/>
      <c r="Y617" s="38"/>
      <c r="Z617" s="38"/>
      <c r="AA617" s="38"/>
      <c r="AB617" s="38"/>
      <c r="AC617" s="38"/>
      <c r="AD617" s="38"/>
      <c r="AE617" s="38"/>
      <c r="AT617" s="17" t="s">
        <v>261</v>
      </c>
      <c r="AU617" s="17" t="s">
        <v>91</v>
      </c>
    </row>
    <row r="618" s="13" customFormat="1">
      <c r="A618" s="13"/>
      <c r="B618" s="262"/>
      <c r="C618" s="263"/>
      <c r="D618" s="258" t="s">
        <v>263</v>
      </c>
      <c r="E618" s="264" t="s">
        <v>1</v>
      </c>
      <c r="F618" s="265" t="s">
        <v>3709</v>
      </c>
      <c r="G618" s="263"/>
      <c r="H618" s="266">
        <v>1.1379999999999999</v>
      </c>
      <c r="I618" s="267"/>
      <c r="J618" s="263"/>
      <c r="K618" s="263"/>
      <c r="L618" s="268"/>
      <c r="M618" s="269"/>
      <c r="N618" s="270"/>
      <c r="O618" s="270"/>
      <c r="P618" s="270"/>
      <c r="Q618" s="270"/>
      <c r="R618" s="270"/>
      <c r="S618" s="270"/>
      <c r="T618" s="271"/>
      <c r="U618" s="13"/>
      <c r="V618" s="13"/>
      <c r="W618" s="13"/>
      <c r="X618" s="13"/>
      <c r="Y618" s="13"/>
      <c r="Z618" s="13"/>
      <c r="AA618" s="13"/>
      <c r="AB618" s="13"/>
      <c r="AC618" s="13"/>
      <c r="AD618" s="13"/>
      <c r="AE618" s="13"/>
      <c r="AT618" s="272" t="s">
        <v>263</v>
      </c>
      <c r="AU618" s="272" t="s">
        <v>91</v>
      </c>
      <c r="AV618" s="13" t="s">
        <v>91</v>
      </c>
      <c r="AW618" s="13" t="s">
        <v>36</v>
      </c>
      <c r="AX618" s="13" t="s">
        <v>82</v>
      </c>
      <c r="AY618" s="272" t="s">
        <v>250</v>
      </c>
    </row>
    <row r="619" s="15" customFormat="1">
      <c r="A619" s="15"/>
      <c r="B619" s="284"/>
      <c r="C619" s="285"/>
      <c r="D619" s="258" t="s">
        <v>263</v>
      </c>
      <c r="E619" s="286" t="s">
        <v>1</v>
      </c>
      <c r="F619" s="287" t="s">
        <v>2947</v>
      </c>
      <c r="G619" s="285"/>
      <c r="H619" s="286" t="s">
        <v>1</v>
      </c>
      <c r="I619" s="288"/>
      <c r="J619" s="285"/>
      <c r="K619" s="285"/>
      <c r="L619" s="289"/>
      <c r="M619" s="290"/>
      <c r="N619" s="291"/>
      <c r="O619" s="291"/>
      <c r="P619" s="291"/>
      <c r="Q619" s="291"/>
      <c r="R619" s="291"/>
      <c r="S619" s="291"/>
      <c r="T619" s="292"/>
      <c r="U619" s="15"/>
      <c r="V619" s="15"/>
      <c r="W619" s="15"/>
      <c r="X619" s="15"/>
      <c r="Y619" s="15"/>
      <c r="Z619" s="15"/>
      <c r="AA619" s="15"/>
      <c r="AB619" s="15"/>
      <c r="AC619" s="15"/>
      <c r="AD619" s="15"/>
      <c r="AE619" s="15"/>
      <c r="AT619" s="293" t="s">
        <v>263</v>
      </c>
      <c r="AU619" s="293" t="s">
        <v>91</v>
      </c>
      <c r="AV619" s="15" t="s">
        <v>14</v>
      </c>
      <c r="AW619" s="15" t="s">
        <v>36</v>
      </c>
      <c r="AX619" s="15" t="s">
        <v>82</v>
      </c>
      <c r="AY619" s="293" t="s">
        <v>250</v>
      </c>
    </row>
    <row r="620" s="13" customFormat="1">
      <c r="A620" s="13"/>
      <c r="B620" s="262"/>
      <c r="C620" s="263"/>
      <c r="D620" s="258" t="s">
        <v>263</v>
      </c>
      <c r="E620" s="264" t="s">
        <v>1</v>
      </c>
      <c r="F620" s="265" t="s">
        <v>3710</v>
      </c>
      <c r="G620" s="263"/>
      <c r="H620" s="266">
        <v>30</v>
      </c>
      <c r="I620" s="267"/>
      <c r="J620" s="263"/>
      <c r="K620" s="263"/>
      <c r="L620" s="268"/>
      <c r="M620" s="269"/>
      <c r="N620" s="270"/>
      <c r="O620" s="270"/>
      <c r="P620" s="270"/>
      <c r="Q620" s="270"/>
      <c r="R620" s="270"/>
      <c r="S620" s="270"/>
      <c r="T620" s="271"/>
      <c r="U620" s="13"/>
      <c r="V620" s="13"/>
      <c r="W620" s="13"/>
      <c r="X620" s="13"/>
      <c r="Y620" s="13"/>
      <c r="Z620" s="13"/>
      <c r="AA620" s="13"/>
      <c r="AB620" s="13"/>
      <c r="AC620" s="13"/>
      <c r="AD620" s="13"/>
      <c r="AE620" s="13"/>
      <c r="AT620" s="272" t="s">
        <v>263</v>
      </c>
      <c r="AU620" s="272" t="s">
        <v>91</v>
      </c>
      <c r="AV620" s="13" t="s">
        <v>91</v>
      </c>
      <c r="AW620" s="13" t="s">
        <v>36</v>
      </c>
      <c r="AX620" s="13" t="s">
        <v>82</v>
      </c>
      <c r="AY620" s="272" t="s">
        <v>250</v>
      </c>
    </row>
    <row r="621" s="14" customFormat="1">
      <c r="A621" s="14"/>
      <c r="B621" s="273"/>
      <c r="C621" s="274"/>
      <c r="D621" s="258" t="s">
        <v>263</v>
      </c>
      <c r="E621" s="275" t="s">
        <v>2087</v>
      </c>
      <c r="F621" s="276" t="s">
        <v>265</v>
      </c>
      <c r="G621" s="274"/>
      <c r="H621" s="277">
        <v>31.138000000000002</v>
      </c>
      <c r="I621" s="278"/>
      <c r="J621" s="274"/>
      <c r="K621" s="274"/>
      <c r="L621" s="279"/>
      <c r="M621" s="280"/>
      <c r="N621" s="281"/>
      <c r="O621" s="281"/>
      <c r="P621" s="281"/>
      <c r="Q621" s="281"/>
      <c r="R621" s="281"/>
      <c r="S621" s="281"/>
      <c r="T621" s="282"/>
      <c r="U621" s="14"/>
      <c r="V621" s="14"/>
      <c r="W621" s="14"/>
      <c r="X621" s="14"/>
      <c r="Y621" s="14"/>
      <c r="Z621" s="14"/>
      <c r="AA621" s="14"/>
      <c r="AB621" s="14"/>
      <c r="AC621" s="14"/>
      <c r="AD621" s="14"/>
      <c r="AE621" s="14"/>
      <c r="AT621" s="283" t="s">
        <v>263</v>
      </c>
      <c r="AU621" s="283" t="s">
        <v>91</v>
      </c>
      <c r="AV621" s="14" t="s">
        <v>256</v>
      </c>
      <c r="AW621" s="14" t="s">
        <v>36</v>
      </c>
      <c r="AX621" s="14" t="s">
        <v>14</v>
      </c>
      <c r="AY621" s="283" t="s">
        <v>250</v>
      </c>
    </row>
    <row r="622" s="2" customFormat="1" ht="16.5" customHeight="1">
      <c r="A622" s="38"/>
      <c r="B622" s="39"/>
      <c r="C622" s="245" t="s">
        <v>594</v>
      </c>
      <c r="D622" s="245" t="s">
        <v>252</v>
      </c>
      <c r="E622" s="246" t="s">
        <v>2672</v>
      </c>
      <c r="F622" s="247" t="s">
        <v>2673</v>
      </c>
      <c r="G622" s="248" t="s">
        <v>168</v>
      </c>
      <c r="H622" s="249">
        <v>78.5</v>
      </c>
      <c r="I622" s="250"/>
      <c r="J622" s="251">
        <f>ROUND(I622*H622,2)</f>
        <v>0</v>
      </c>
      <c r="K622" s="247" t="s">
        <v>255</v>
      </c>
      <c r="L622" s="44"/>
      <c r="M622" s="252" t="s">
        <v>1</v>
      </c>
      <c r="N622" s="253" t="s">
        <v>47</v>
      </c>
      <c r="O622" s="91"/>
      <c r="P622" s="254">
        <f>O622*H622</f>
        <v>0</v>
      </c>
      <c r="Q622" s="254">
        <v>0.0040200000000000001</v>
      </c>
      <c r="R622" s="254">
        <f>Q622*H622</f>
        <v>0.31557000000000002</v>
      </c>
      <c r="S622" s="254">
        <v>0</v>
      </c>
      <c r="T622" s="255">
        <f>S622*H622</f>
        <v>0</v>
      </c>
      <c r="U622" s="38"/>
      <c r="V622" s="38"/>
      <c r="W622" s="38"/>
      <c r="X622" s="38"/>
      <c r="Y622" s="38"/>
      <c r="Z622" s="38"/>
      <c r="AA622" s="38"/>
      <c r="AB622" s="38"/>
      <c r="AC622" s="38"/>
      <c r="AD622" s="38"/>
      <c r="AE622" s="38"/>
      <c r="AR622" s="256" t="s">
        <v>256</v>
      </c>
      <c r="AT622" s="256" t="s">
        <v>252</v>
      </c>
      <c r="AU622" s="256" t="s">
        <v>91</v>
      </c>
      <c r="AY622" s="17" t="s">
        <v>250</v>
      </c>
      <c r="BE622" s="257">
        <f>IF(N622="základní",J622,0)</f>
        <v>0</v>
      </c>
      <c r="BF622" s="257">
        <f>IF(N622="snížená",J622,0)</f>
        <v>0</v>
      </c>
      <c r="BG622" s="257">
        <f>IF(N622="zákl. přenesená",J622,0)</f>
        <v>0</v>
      </c>
      <c r="BH622" s="257">
        <f>IF(N622="sníž. přenesená",J622,0)</f>
        <v>0</v>
      </c>
      <c r="BI622" s="257">
        <f>IF(N622="nulová",J622,0)</f>
        <v>0</v>
      </c>
      <c r="BJ622" s="17" t="s">
        <v>14</v>
      </c>
      <c r="BK622" s="257">
        <f>ROUND(I622*H622,2)</f>
        <v>0</v>
      </c>
      <c r="BL622" s="17" t="s">
        <v>256</v>
      </c>
      <c r="BM622" s="256" t="s">
        <v>3711</v>
      </c>
    </row>
    <row r="623" s="15" customFormat="1">
      <c r="A623" s="15"/>
      <c r="B623" s="284"/>
      <c r="C623" s="285"/>
      <c r="D623" s="258" t="s">
        <v>263</v>
      </c>
      <c r="E623" s="286" t="s">
        <v>1</v>
      </c>
      <c r="F623" s="287" t="s">
        <v>2947</v>
      </c>
      <c r="G623" s="285"/>
      <c r="H623" s="286" t="s">
        <v>1</v>
      </c>
      <c r="I623" s="288"/>
      <c r="J623" s="285"/>
      <c r="K623" s="285"/>
      <c r="L623" s="289"/>
      <c r="M623" s="290"/>
      <c r="N623" s="291"/>
      <c r="O623" s="291"/>
      <c r="P623" s="291"/>
      <c r="Q623" s="291"/>
      <c r="R623" s="291"/>
      <c r="S623" s="291"/>
      <c r="T623" s="292"/>
      <c r="U623" s="15"/>
      <c r="V623" s="15"/>
      <c r="W623" s="15"/>
      <c r="X623" s="15"/>
      <c r="Y623" s="15"/>
      <c r="Z623" s="15"/>
      <c r="AA623" s="15"/>
      <c r="AB623" s="15"/>
      <c r="AC623" s="15"/>
      <c r="AD623" s="15"/>
      <c r="AE623" s="15"/>
      <c r="AT623" s="293" t="s">
        <v>263</v>
      </c>
      <c r="AU623" s="293" t="s">
        <v>91</v>
      </c>
      <c r="AV623" s="15" t="s">
        <v>14</v>
      </c>
      <c r="AW623" s="15" t="s">
        <v>36</v>
      </c>
      <c r="AX623" s="15" t="s">
        <v>82</v>
      </c>
      <c r="AY623" s="293" t="s">
        <v>250</v>
      </c>
    </row>
    <row r="624" s="13" customFormat="1">
      <c r="A624" s="13"/>
      <c r="B624" s="262"/>
      <c r="C624" s="263"/>
      <c r="D624" s="258" t="s">
        <v>263</v>
      </c>
      <c r="E624" s="264" t="s">
        <v>1</v>
      </c>
      <c r="F624" s="265" t="s">
        <v>3712</v>
      </c>
      <c r="G624" s="263"/>
      <c r="H624" s="266">
        <v>78.5</v>
      </c>
      <c r="I624" s="267"/>
      <c r="J624" s="263"/>
      <c r="K624" s="263"/>
      <c r="L624" s="268"/>
      <c r="M624" s="269"/>
      <c r="N624" s="270"/>
      <c r="O624" s="270"/>
      <c r="P624" s="270"/>
      <c r="Q624" s="270"/>
      <c r="R624" s="270"/>
      <c r="S624" s="270"/>
      <c r="T624" s="271"/>
      <c r="U624" s="13"/>
      <c r="V624" s="13"/>
      <c r="W624" s="13"/>
      <c r="X624" s="13"/>
      <c r="Y624" s="13"/>
      <c r="Z624" s="13"/>
      <c r="AA624" s="13"/>
      <c r="AB624" s="13"/>
      <c r="AC624" s="13"/>
      <c r="AD624" s="13"/>
      <c r="AE624" s="13"/>
      <c r="AT624" s="272" t="s">
        <v>263</v>
      </c>
      <c r="AU624" s="272" t="s">
        <v>91</v>
      </c>
      <c r="AV624" s="13" t="s">
        <v>91</v>
      </c>
      <c r="AW624" s="13" t="s">
        <v>36</v>
      </c>
      <c r="AX624" s="13" t="s">
        <v>82</v>
      </c>
      <c r="AY624" s="272" t="s">
        <v>250</v>
      </c>
    </row>
    <row r="625" s="14" customFormat="1">
      <c r="A625" s="14"/>
      <c r="B625" s="273"/>
      <c r="C625" s="274"/>
      <c r="D625" s="258" t="s">
        <v>263</v>
      </c>
      <c r="E625" s="275" t="s">
        <v>1</v>
      </c>
      <c r="F625" s="276" t="s">
        <v>265</v>
      </c>
      <c r="G625" s="274"/>
      <c r="H625" s="277">
        <v>78.5</v>
      </c>
      <c r="I625" s="278"/>
      <c r="J625" s="274"/>
      <c r="K625" s="274"/>
      <c r="L625" s="279"/>
      <c r="M625" s="280"/>
      <c r="N625" s="281"/>
      <c r="O625" s="281"/>
      <c r="P625" s="281"/>
      <c r="Q625" s="281"/>
      <c r="R625" s="281"/>
      <c r="S625" s="281"/>
      <c r="T625" s="282"/>
      <c r="U625" s="14"/>
      <c r="V625" s="14"/>
      <c r="W625" s="14"/>
      <c r="X625" s="14"/>
      <c r="Y625" s="14"/>
      <c r="Z625" s="14"/>
      <c r="AA625" s="14"/>
      <c r="AB625" s="14"/>
      <c r="AC625" s="14"/>
      <c r="AD625" s="14"/>
      <c r="AE625" s="14"/>
      <c r="AT625" s="283" t="s">
        <v>263</v>
      </c>
      <c r="AU625" s="283" t="s">
        <v>91</v>
      </c>
      <c r="AV625" s="14" t="s">
        <v>256</v>
      </c>
      <c r="AW625" s="14" t="s">
        <v>36</v>
      </c>
      <c r="AX625" s="14" t="s">
        <v>14</v>
      </c>
      <c r="AY625" s="283" t="s">
        <v>250</v>
      </c>
    </row>
    <row r="626" s="12" customFormat="1" ht="22.8" customHeight="1">
      <c r="A626" s="12"/>
      <c r="B626" s="229"/>
      <c r="C626" s="230"/>
      <c r="D626" s="231" t="s">
        <v>81</v>
      </c>
      <c r="E626" s="243" t="s">
        <v>1278</v>
      </c>
      <c r="F626" s="243" t="s">
        <v>1279</v>
      </c>
      <c r="G626" s="230"/>
      <c r="H626" s="230"/>
      <c r="I626" s="233"/>
      <c r="J626" s="244">
        <f>BK626</f>
        <v>0</v>
      </c>
      <c r="K626" s="230"/>
      <c r="L626" s="235"/>
      <c r="M626" s="236"/>
      <c r="N626" s="237"/>
      <c r="O626" s="237"/>
      <c r="P626" s="238">
        <f>SUM(P627:P655)</f>
        <v>0</v>
      </c>
      <c r="Q626" s="237"/>
      <c r="R626" s="238">
        <f>SUM(R627:R655)</f>
        <v>0</v>
      </c>
      <c r="S626" s="237"/>
      <c r="T626" s="239">
        <f>SUM(T627:T655)</f>
        <v>0</v>
      </c>
      <c r="U626" s="12"/>
      <c r="V626" s="12"/>
      <c r="W626" s="12"/>
      <c r="X626" s="12"/>
      <c r="Y626" s="12"/>
      <c r="Z626" s="12"/>
      <c r="AA626" s="12"/>
      <c r="AB626" s="12"/>
      <c r="AC626" s="12"/>
      <c r="AD626" s="12"/>
      <c r="AE626" s="12"/>
      <c r="AR626" s="240" t="s">
        <v>14</v>
      </c>
      <c r="AT626" s="241" t="s">
        <v>81</v>
      </c>
      <c r="AU626" s="241" t="s">
        <v>14</v>
      </c>
      <c r="AY626" s="240" t="s">
        <v>250</v>
      </c>
      <c r="BK626" s="242">
        <f>SUM(BK627:BK655)</f>
        <v>0</v>
      </c>
    </row>
    <row r="627" s="2" customFormat="1" ht="33" customHeight="1">
      <c r="A627" s="38"/>
      <c r="B627" s="39"/>
      <c r="C627" s="245" t="s">
        <v>598</v>
      </c>
      <c r="D627" s="245" t="s">
        <v>252</v>
      </c>
      <c r="E627" s="246" t="s">
        <v>1281</v>
      </c>
      <c r="F627" s="247" t="s">
        <v>1282</v>
      </c>
      <c r="G627" s="248" t="s">
        <v>157</v>
      </c>
      <c r="H627" s="249">
        <v>69.981999999999999</v>
      </c>
      <c r="I627" s="250"/>
      <c r="J627" s="251">
        <f>ROUND(I627*H627,2)</f>
        <v>0</v>
      </c>
      <c r="K627" s="247" t="s">
        <v>255</v>
      </c>
      <c r="L627" s="44"/>
      <c r="M627" s="252" t="s">
        <v>1</v>
      </c>
      <c r="N627" s="253" t="s">
        <v>47</v>
      </c>
      <c r="O627" s="91"/>
      <c r="P627" s="254">
        <f>O627*H627</f>
        <v>0</v>
      </c>
      <c r="Q627" s="254">
        <v>0</v>
      </c>
      <c r="R627" s="254">
        <f>Q627*H627</f>
        <v>0</v>
      </c>
      <c r="S627" s="254">
        <v>0</v>
      </c>
      <c r="T627" s="255">
        <f>S627*H627</f>
        <v>0</v>
      </c>
      <c r="U627" s="38"/>
      <c r="V627" s="38"/>
      <c r="W627" s="38"/>
      <c r="X627" s="38"/>
      <c r="Y627" s="38"/>
      <c r="Z627" s="38"/>
      <c r="AA627" s="38"/>
      <c r="AB627" s="38"/>
      <c r="AC627" s="38"/>
      <c r="AD627" s="38"/>
      <c r="AE627" s="38"/>
      <c r="AR627" s="256" t="s">
        <v>256</v>
      </c>
      <c r="AT627" s="256" t="s">
        <v>252</v>
      </c>
      <c r="AU627" s="256" t="s">
        <v>91</v>
      </c>
      <c r="AY627" s="17" t="s">
        <v>250</v>
      </c>
      <c r="BE627" s="257">
        <f>IF(N627="základní",J627,0)</f>
        <v>0</v>
      </c>
      <c r="BF627" s="257">
        <f>IF(N627="snížená",J627,0)</f>
        <v>0</v>
      </c>
      <c r="BG627" s="257">
        <f>IF(N627="zákl. přenesená",J627,0)</f>
        <v>0</v>
      </c>
      <c r="BH627" s="257">
        <f>IF(N627="sníž. přenesená",J627,0)</f>
        <v>0</v>
      </c>
      <c r="BI627" s="257">
        <f>IF(N627="nulová",J627,0)</f>
        <v>0</v>
      </c>
      <c r="BJ627" s="17" t="s">
        <v>14</v>
      </c>
      <c r="BK627" s="257">
        <f>ROUND(I627*H627,2)</f>
        <v>0</v>
      </c>
      <c r="BL627" s="17" t="s">
        <v>256</v>
      </c>
      <c r="BM627" s="256" t="s">
        <v>3713</v>
      </c>
    </row>
    <row r="628" s="2" customFormat="1">
      <c r="A628" s="38"/>
      <c r="B628" s="39"/>
      <c r="C628" s="40"/>
      <c r="D628" s="258" t="s">
        <v>261</v>
      </c>
      <c r="E628" s="40"/>
      <c r="F628" s="259" t="s">
        <v>1284</v>
      </c>
      <c r="G628" s="40"/>
      <c r="H628" s="40"/>
      <c r="I628" s="156"/>
      <c r="J628" s="40"/>
      <c r="K628" s="40"/>
      <c r="L628" s="44"/>
      <c r="M628" s="260"/>
      <c r="N628" s="261"/>
      <c r="O628" s="91"/>
      <c r="P628" s="91"/>
      <c r="Q628" s="91"/>
      <c r="R628" s="91"/>
      <c r="S628" s="91"/>
      <c r="T628" s="92"/>
      <c r="U628" s="38"/>
      <c r="V628" s="38"/>
      <c r="W628" s="38"/>
      <c r="X628" s="38"/>
      <c r="Y628" s="38"/>
      <c r="Z628" s="38"/>
      <c r="AA628" s="38"/>
      <c r="AB628" s="38"/>
      <c r="AC628" s="38"/>
      <c r="AD628" s="38"/>
      <c r="AE628" s="38"/>
      <c r="AT628" s="17" t="s">
        <v>261</v>
      </c>
      <c r="AU628" s="17" t="s">
        <v>91</v>
      </c>
    </row>
    <row r="629" s="13" customFormat="1">
      <c r="A629" s="13"/>
      <c r="B629" s="262"/>
      <c r="C629" s="263"/>
      <c r="D629" s="258" t="s">
        <v>263</v>
      </c>
      <c r="E629" s="264" t="s">
        <v>1</v>
      </c>
      <c r="F629" s="265" t="s">
        <v>1286</v>
      </c>
      <c r="G629" s="263"/>
      <c r="H629" s="266">
        <v>69.981999999999999</v>
      </c>
      <c r="I629" s="267"/>
      <c r="J629" s="263"/>
      <c r="K629" s="263"/>
      <c r="L629" s="268"/>
      <c r="M629" s="269"/>
      <c r="N629" s="270"/>
      <c r="O629" s="270"/>
      <c r="P629" s="270"/>
      <c r="Q629" s="270"/>
      <c r="R629" s="270"/>
      <c r="S629" s="270"/>
      <c r="T629" s="271"/>
      <c r="U629" s="13"/>
      <c r="V629" s="13"/>
      <c r="W629" s="13"/>
      <c r="X629" s="13"/>
      <c r="Y629" s="13"/>
      <c r="Z629" s="13"/>
      <c r="AA629" s="13"/>
      <c r="AB629" s="13"/>
      <c r="AC629" s="13"/>
      <c r="AD629" s="13"/>
      <c r="AE629" s="13"/>
      <c r="AT629" s="272" t="s">
        <v>263</v>
      </c>
      <c r="AU629" s="272" t="s">
        <v>91</v>
      </c>
      <c r="AV629" s="13" t="s">
        <v>91</v>
      </c>
      <c r="AW629" s="13" t="s">
        <v>36</v>
      </c>
      <c r="AX629" s="13" t="s">
        <v>82</v>
      </c>
      <c r="AY629" s="272" t="s">
        <v>250</v>
      </c>
    </row>
    <row r="630" s="14" customFormat="1">
      <c r="A630" s="14"/>
      <c r="B630" s="273"/>
      <c r="C630" s="274"/>
      <c r="D630" s="258" t="s">
        <v>263</v>
      </c>
      <c r="E630" s="275" t="s">
        <v>1</v>
      </c>
      <c r="F630" s="276" t="s">
        <v>265</v>
      </c>
      <c r="G630" s="274"/>
      <c r="H630" s="277">
        <v>69.981999999999999</v>
      </c>
      <c r="I630" s="278"/>
      <c r="J630" s="274"/>
      <c r="K630" s="274"/>
      <c r="L630" s="279"/>
      <c r="M630" s="280"/>
      <c r="N630" s="281"/>
      <c r="O630" s="281"/>
      <c r="P630" s="281"/>
      <c r="Q630" s="281"/>
      <c r="R630" s="281"/>
      <c r="S630" s="281"/>
      <c r="T630" s="282"/>
      <c r="U630" s="14"/>
      <c r="V630" s="14"/>
      <c r="W630" s="14"/>
      <c r="X630" s="14"/>
      <c r="Y630" s="14"/>
      <c r="Z630" s="14"/>
      <c r="AA630" s="14"/>
      <c r="AB630" s="14"/>
      <c r="AC630" s="14"/>
      <c r="AD630" s="14"/>
      <c r="AE630" s="14"/>
      <c r="AT630" s="283" t="s">
        <v>263</v>
      </c>
      <c r="AU630" s="283" t="s">
        <v>91</v>
      </c>
      <c r="AV630" s="14" t="s">
        <v>256</v>
      </c>
      <c r="AW630" s="14" t="s">
        <v>36</v>
      </c>
      <c r="AX630" s="14" t="s">
        <v>14</v>
      </c>
      <c r="AY630" s="283" t="s">
        <v>250</v>
      </c>
    </row>
    <row r="631" s="2" customFormat="1" ht="33" customHeight="1">
      <c r="A631" s="38"/>
      <c r="B631" s="39"/>
      <c r="C631" s="245" t="s">
        <v>604</v>
      </c>
      <c r="D631" s="245" t="s">
        <v>252</v>
      </c>
      <c r="E631" s="246" t="s">
        <v>1288</v>
      </c>
      <c r="F631" s="247" t="s">
        <v>1289</v>
      </c>
      <c r="G631" s="248" t="s">
        <v>157</v>
      </c>
      <c r="H631" s="249">
        <v>979.74800000000005</v>
      </c>
      <c r="I631" s="250"/>
      <c r="J631" s="251">
        <f>ROUND(I631*H631,2)</f>
        <v>0</v>
      </c>
      <c r="K631" s="247" t="s">
        <v>255</v>
      </c>
      <c r="L631" s="44"/>
      <c r="M631" s="252" t="s">
        <v>1</v>
      </c>
      <c r="N631" s="253" t="s">
        <v>47</v>
      </c>
      <c r="O631" s="91"/>
      <c r="P631" s="254">
        <f>O631*H631</f>
        <v>0</v>
      </c>
      <c r="Q631" s="254">
        <v>0</v>
      </c>
      <c r="R631" s="254">
        <f>Q631*H631</f>
        <v>0</v>
      </c>
      <c r="S631" s="254">
        <v>0</v>
      </c>
      <c r="T631" s="255">
        <f>S631*H631</f>
        <v>0</v>
      </c>
      <c r="U631" s="38"/>
      <c r="V631" s="38"/>
      <c r="W631" s="38"/>
      <c r="X631" s="38"/>
      <c r="Y631" s="38"/>
      <c r="Z631" s="38"/>
      <c r="AA631" s="38"/>
      <c r="AB631" s="38"/>
      <c r="AC631" s="38"/>
      <c r="AD631" s="38"/>
      <c r="AE631" s="38"/>
      <c r="AR631" s="256" t="s">
        <v>256</v>
      </c>
      <c r="AT631" s="256" t="s">
        <v>252</v>
      </c>
      <c r="AU631" s="256" t="s">
        <v>91</v>
      </c>
      <c r="AY631" s="17" t="s">
        <v>250</v>
      </c>
      <c r="BE631" s="257">
        <f>IF(N631="základní",J631,0)</f>
        <v>0</v>
      </c>
      <c r="BF631" s="257">
        <f>IF(N631="snížená",J631,0)</f>
        <v>0</v>
      </c>
      <c r="BG631" s="257">
        <f>IF(N631="zákl. přenesená",J631,0)</f>
        <v>0</v>
      </c>
      <c r="BH631" s="257">
        <f>IF(N631="sníž. přenesená",J631,0)</f>
        <v>0</v>
      </c>
      <c r="BI631" s="257">
        <f>IF(N631="nulová",J631,0)</f>
        <v>0</v>
      </c>
      <c r="BJ631" s="17" t="s">
        <v>14</v>
      </c>
      <c r="BK631" s="257">
        <f>ROUND(I631*H631,2)</f>
        <v>0</v>
      </c>
      <c r="BL631" s="17" t="s">
        <v>256</v>
      </c>
      <c r="BM631" s="256" t="s">
        <v>3714</v>
      </c>
    </row>
    <row r="632" s="2" customFormat="1">
      <c r="A632" s="38"/>
      <c r="B632" s="39"/>
      <c r="C632" s="40"/>
      <c r="D632" s="258" t="s">
        <v>261</v>
      </c>
      <c r="E632" s="40"/>
      <c r="F632" s="259" t="s">
        <v>1284</v>
      </c>
      <c r="G632" s="40"/>
      <c r="H632" s="40"/>
      <c r="I632" s="156"/>
      <c r="J632" s="40"/>
      <c r="K632" s="40"/>
      <c r="L632" s="44"/>
      <c r="M632" s="260"/>
      <c r="N632" s="261"/>
      <c r="O632" s="91"/>
      <c r="P632" s="91"/>
      <c r="Q632" s="91"/>
      <c r="R632" s="91"/>
      <c r="S632" s="91"/>
      <c r="T632" s="92"/>
      <c r="U632" s="38"/>
      <c r="V632" s="38"/>
      <c r="W632" s="38"/>
      <c r="X632" s="38"/>
      <c r="Y632" s="38"/>
      <c r="Z632" s="38"/>
      <c r="AA632" s="38"/>
      <c r="AB632" s="38"/>
      <c r="AC632" s="38"/>
      <c r="AD632" s="38"/>
      <c r="AE632" s="38"/>
      <c r="AT632" s="17" t="s">
        <v>261</v>
      </c>
      <c r="AU632" s="17" t="s">
        <v>91</v>
      </c>
    </row>
    <row r="633" s="13" customFormat="1">
      <c r="A633" s="13"/>
      <c r="B633" s="262"/>
      <c r="C633" s="263"/>
      <c r="D633" s="258" t="s">
        <v>263</v>
      </c>
      <c r="E633" s="264" t="s">
        <v>1</v>
      </c>
      <c r="F633" s="265" t="s">
        <v>1292</v>
      </c>
      <c r="G633" s="263"/>
      <c r="H633" s="266">
        <v>979.74800000000005</v>
      </c>
      <c r="I633" s="267"/>
      <c r="J633" s="263"/>
      <c r="K633" s="263"/>
      <c r="L633" s="268"/>
      <c r="M633" s="269"/>
      <c r="N633" s="270"/>
      <c r="O633" s="270"/>
      <c r="P633" s="270"/>
      <c r="Q633" s="270"/>
      <c r="R633" s="270"/>
      <c r="S633" s="270"/>
      <c r="T633" s="271"/>
      <c r="U633" s="13"/>
      <c r="V633" s="13"/>
      <c r="W633" s="13"/>
      <c r="X633" s="13"/>
      <c r="Y633" s="13"/>
      <c r="Z633" s="13"/>
      <c r="AA633" s="13"/>
      <c r="AB633" s="13"/>
      <c r="AC633" s="13"/>
      <c r="AD633" s="13"/>
      <c r="AE633" s="13"/>
      <c r="AT633" s="272" t="s">
        <v>263</v>
      </c>
      <c r="AU633" s="272" t="s">
        <v>91</v>
      </c>
      <c r="AV633" s="13" t="s">
        <v>91</v>
      </c>
      <c r="AW633" s="13" t="s">
        <v>36</v>
      </c>
      <c r="AX633" s="13" t="s">
        <v>82</v>
      </c>
      <c r="AY633" s="272" t="s">
        <v>250</v>
      </c>
    </row>
    <row r="634" s="14" customFormat="1">
      <c r="A634" s="14"/>
      <c r="B634" s="273"/>
      <c r="C634" s="274"/>
      <c r="D634" s="258" t="s">
        <v>263</v>
      </c>
      <c r="E634" s="275" t="s">
        <v>1</v>
      </c>
      <c r="F634" s="276" t="s">
        <v>265</v>
      </c>
      <c r="G634" s="274"/>
      <c r="H634" s="277">
        <v>979.74800000000005</v>
      </c>
      <c r="I634" s="278"/>
      <c r="J634" s="274"/>
      <c r="K634" s="274"/>
      <c r="L634" s="279"/>
      <c r="M634" s="280"/>
      <c r="N634" s="281"/>
      <c r="O634" s="281"/>
      <c r="P634" s="281"/>
      <c r="Q634" s="281"/>
      <c r="R634" s="281"/>
      <c r="S634" s="281"/>
      <c r="T634" s="282"/>
      <c r="U634" s="14"/>
      <c r="V634" s="14"/>
      <c r="W634" s="14"/>
      <c r="X634" s="14"/>
      <c r="Y634" s="14"/>
      <c r="Z634" s="14"/>
      <c r="AA634" s="14"/>
      <c r="AB634" s="14"/>
      <c r="AC634" s="14"/>
      <c r="AD634" s="14"/>
      <c r="AE634" s="14"/>
      <c r="AT634" s="283" t="s">
        <v>263</v>
      </c>
      <c r="AU634" s="283" t="s">
        <v>91</v>
      </c>
      <c r="AV634" s="14" t="s">
        <v>256</v>
      </c>
      <c r="AW634" s="14" t="s">
        <v>36</v>
      </c>
      <c r="AX634" s="14" t="s">
        <v>14</v>
      </c>
      <c r="AY634" s="283" t="s">
        <v>250</v>
      </c>
    </row>
    <row r="635" s="2" customFormat="1" ht="33" customHeight="1">
      <c r="A635" s="38"/>
      <c r="B635" s="39"/>
      <c r="C635" s="245" t="s">
        <v>199</v>
      </c>
      <c r="D635" s="245" t="s">
        <v>252</v>
      </c>
      <c r="E635" s="246" t="s">
        <v>1592</v>
      </c>
      <c r="F635" s="247" t="s">
        <v>1593</v>
      </c>
      <c r="G635" s="248" t="s">
        <v>157</v>
      </c>
      <c r="H635" s="249">
        <v>200.172</v>
      </c>
      <c r="I635" s="250"/>
      <c r="J635" s="251">
        <f>ROUND(I635*H635,2)</f>
        <v>0</v>
      </c>
      <c r="K635" s="247" t="s">
        <v>255</v>
      </c>
      <c r="L635" s="44"/>
      <c r="M635" s="252" t="s">
        <v>1</v>
      </c>
      <c r="N635" s="253" t="s">
        <v>47</v>
      </c>
      <c r="O635" s="91"/>
      <c r="P635" s="254">
        <f>O635*H635</f>
        <v>0</v>
      </c>
      <c r="Q635" s="254">
        <v>0</v>
      </c>
      <c r="R635" s="254">
        <f>Q635*H635</f>
        <v>0</v>
      </c>
      <c r="S635" s="254">
        <v>0</v>
      </c>
      <c r="T635" s="255">
        <f>S635*H635</f>
        <v>0</v>
      </c>
      <c r="U635" s="38"/>
      <c r="V635" s="38"/>
      <c r="W635" s="38"/>
      <c r="X635" s="38"/>
      <c r="Y635" s="38"/>
      <c r="Z635" s="38"/>
      <c r="AA635" s="38"/>
      <c r="AB635" s="38"/>
      <c r="AC635" s="38"/>
      <c r="AD635" s="38"/>
      <c r="AE635" s="38"/>
      <c r="AR635" s="256" t="s">
        <v>256</v>
      </c>
      <c r="AT635" s="256" t="s">
        <v>252</v>
      </c>
      <c r="AU635" s="256" t="s">
        <v>91</v>
      </c>
      <c r="AY635" s="17" t="s">
        <v>250</v>
      </c>
      <c r="BE635" s="257">
        <f>IF(N635="základní",J635,0)</f>
        <v>0</v>
      </c>
      <c r="BF635" s="257">
        <f>IF(N635="snížená",J635,0)</f>
        <v>0</v>
      </c>
      <c r="BG635" s="257">
        <f>IF(N635="zákl. přenesená",J635,0)</f>
        <v>0</v>
      </c>
      <c r="BH635" s="257">
        <f>IF(N635="sníž. přenesená",J635,0)</f>
        <v>0</v>
      </c>
      <c r="BI635" s="257">
        <f>IF(N635="nulová",J635,0)</f>
        <v>0</v>
      </c>
      <c r="BJ635" s="17" t="s">
        <v>14</v>
      </c>
      <c r="BK635" s="257">
        <f>ROUND(I635*H635,2)</f>
        <v>0</v>
      </c>
      <c r="BL635" s="17" t="s">
        <v>256</v>
      </c>
      <c r="BM635" s="256" t="s">
        <v>3715</v>
      </c>
    </row>
    <row r="636" s="2" customFormat="1">
      <c r="A636" s="38"/>
      <c r="B636" s="39"/>
      <c r="C636" s="40"/>
      <c r="D636" s="258" t="s">
        <v>261</v>
      </c>
      <c r="E636" s="40"/>
      <c r="F636" s="259" t="s">
        <v>1595</v>
      </c>
      <c r="G636" s="40"/>
      <c r="H636" s="40"/>
      <c r="I636" s="156"/>
      <c r="J636" s="40"/>
      <c r="K636" s="40"/>
      <c r="L636" s="44"/>
      <c r="M636" s="260"/>
      <c r="N636" s="261"/>
      <c r="O636" s="91"/>
      <c r="P636" s="91"/>
      <c r="Q636" s="91"/>
      <c r="R636" s="91"/>
      <c r="S636" s="91"/>
      <c r="T636" s="92"/>
      <c r="U636" s="38"/>
      <c r="V636" s="38"/>
      <c r="W636" s="38"/>
      <c r="X636" s="38"/>
      <c r="Y636" s="38"/>
      <c r="Z636" s="38"/>
      <c r="AA636" s="38"/>
      <c r="AB636" s="38"/>
      <c r="AC636" s="38"/>
      <c r="AD636" s="38"/>
      <c r="AE636" s="38"/>
      <c r="AT636" s="17" t="s">
        <v>261</v>
      </c>
      <c r="AU636" s="17" t="s">
        <v>91</v>
      </c>
    </row>
    <row r="637" s="13" customFormat="1">
      <c r="A637" s="13"/>
      <c r="B637" s="262"/>
      <c r="C637" s="263"/>
      <c r="D637" s="258" t="s">
        <v>263</v>
      </c>
      <c r="E637" s="264" t="s">
        <v>1</v>
      </c>
      <c r="F637" s="265" t="s">
        <v>2686</v>
      </c>
      <c r="G637" s="263"/>
      <c r="H637" s="266">
        <v>138</v>
      </c>
      <c r="I637" s="267"/>
      <c r="J637" s="263"/>
      <c r="K637" s="263"/>
      <c r="L637" s="268"/>
      <c r="M637" s="269"/>
      <c r="N637" s="270"/>
      <c r="O637" s="270"/>
      <c r="P637" s="270"/>
      <c r="Q637" s="270"/>
      <c r="R637" s="270"/>
      <c r="S637" s="270"/>
      <c r="T637" s="271"/>
      <c r="U637" s="13"/>
      <c r="V637" s="13"/>
      <c r="W637" s="13"/>
      <c r="X637" s="13"/>
      <c r="Y637" s="13"/>
      <c r="Z637" s="13"/>
      <c r="AA637" s="13"/>
      <c r="AB637" s="13"/>
      <c r="AC637" s="13"/>
      <c r="AD637" s="13"/>
      <c r="AE637" s="13"/>
      <c r="AT637" s="272" t="s">
        <v>263</v>
      </c>
      <c r="AU637" s="272" t="s">
        <v>91</v>
      </c>
      <c r="AV637" s="13" t="s">
        <v>91</v>
      </c>
      <c r="AW637" s="13" t="s">
        <v>36</v>
      </c>
      <c r="AX637" s="13" t="s">
        <v>82</v>
      </c>
      <c r="AY637" s="272" t="s">
        <v>250</v>
      </c>
    </row>
    <row r="638" s="13" customFormat="1">
      <c r="A638" s="13"/>
      <c r="B638" s="262"/>
      <c r="C638" s="263"/>
      <c r="D638" s="258" t="s">
        <v>263</v>
      </c>
      <c r="E638" s="264" t="s">
        <v>1</v>
      </c>
      <c r="F638" s="265" t="s">
        <v>159</v>
      </c>
      <c r="G638" s="263"/>
      <c r="H638" s="266">
        <v>62.171999999999997</v>
      </c>
      <c r="I638" s="267"/>
      <c r="J638" s="263"/>
      <c r="K638" s="263"/>
      <c r="L638" s="268"/>
      <c r="M638" s="269"/>
      <c r="N638" s="270"/>
      <c r="O638" s="270"/>
      <c r="P638" s="270"/>
      <c r="Q638" s="270"/>
      <c r="R638" s="270"/>
      <c r="S638" s="270"/>
      <c r="T638" s="271"/>
      <c r="U638" s="13"/>
      <c r="V638" s="13"/>
      <c r="W638" s="13"/>
      <c r="X638" s="13"/>
      <c r="Y638" s="13"/>
      <c r="Z638" s="13"/>
      <c r="AA638" s="13"/>
      <c r="AB638" s="13"/>
      <c r="AC638" s="13"/>
      <c r="AD638" s="13"/>
      <c r="AE638" s="13"/>
      <c r="AT638" s="272" t="s">
        <v>263</v>
      </c>
      <c r="AU638" s="272" t="s">
        <v>91</v>
      </c>
      <c r="AV638" s="13" t="s">
        <v>91</v>
      </c>
      <c r="AW638" s="13" t="s">
        <v>36</v>
      </c>
      <c r="AX638" s="13" t="s">
        <v>82</v>
      </c>
      <c r="AY638" s="272" t="s">
        <v>250</v>
      </c>
    </row>
    <row r="639" s="14" customFormat="1">
      <c r="A639" s="14"/>
      <c r="B639" s="273"/>
      <c r="C639" s="274"/>
      <c r="D639" s="258" t="s">
        <v>263</v>
      </c>
      <c r="E639" s="275" t="s">
        <v>1</v>
      </c>
      <c r="F639" s="276" t="s">
        <v>265</v>
      </c>
      <c r="G639" s="274"/>
      <c r="H639" s="277">
        <v>200.172</v>
      </c>
      <c r="I639" s="278"/>
      <c r="J639" s="274"/>
      <c r="K639" s="274"/>
      <c r="L639" s="279"/>
      <c r="M639" s="280"/>
      <c r="N639" s="281"/>
      <c r="O639" s="281"/>
      <c r="P639" s="281"/>
      <c r="Q639" s="281"/>
      <c r="R639" s="281"/>
      <c r="S639" s="281"/>
      <c r="T639" s="282"/>
      <c r="U639" s="14"/>
      <c r="V639" s="14"/>
      <c r="W639" s="14"/>
      <c r="X639" s="14"/>
      <c r="Y639" s="14"/>
      <c r="Z639" s="14"/>
      <c r="AA639" s="14"/>
      <c r="AB639" s="14"/>
      <c r="AC639" s="14"/>
      <c r="AD639" s="14"/>
      <c r="AE639" s="14"/>
      <c r="AT639" s="283" t="s">
        <v>263</v>
      </c>
      <c r="AU639" s="283" t="s">
        <v>91</v>
      </c>
      <c r="AV639" s="14" t="s">
        <v>256</v>
      </c>
      <c r="AW639" s="14" t="s">
        <v>36</v>
      </c>
      <c r="AX639" s="14" t="s">
        <v>14</v>
      </c>
      <c r="AY639" s="283" t="s">
        <v>250</v>
      </c>
    </row>
    <row r="640" s="2" customFormat="1" ht="33" customHeight="1">
      <c r="A640" s="38"/>
      <c r="B640" s="39"/>
      <c r="C640" s="245" t="s">
        <v>612</v>
      </c>
      <c r="D640" s="245" t="s">
        <v>252</v>
      </c>
      <c r="E640" s="246" t="s">
        <v>3716</v>
      </c>
      <c r="F640" s="247" t="s">
        <v>3717</v>
      </c>
      <c r="G640" s="248" t="s">
        <v>157</v>
      </c>
      <c r="H640" s="249">
        <v>7.7290000000000001</v>
      </c>
      <c r="I640" s="250"/>
      <c r="J640" s="251">
        <f>ROUND(I640*H640,2)</f>
        <v>0</v>
      </c>
      <c r="K640" s="247" t="s">
        <v>255</v>
      </c>
      <c r="L640" s="44"/>
      <c r="M640" s="252" t="s">
        <v>1</v>
      </c>
      <c r="N640" s="253" t="s">
        <v>47</v>
      </c>
      <c r="O640" s="91"/>
      <c r="P640" s="254">
        <f>O640*H640</f>
        <v>0</v>
      </c>
      <c r="Q640" s="254">
        <v>0</v>
      </c>
      <c r="R640" s="254">
        <f>Q640*H640</f>
        <v>0</v>
      </c>
      <c r="S640" s="254">
        <v>0</v>
      </c>
      <c r="T640" s="255">
        <f>S640*H640</f>
        <v>0</v>
      </c>
      <c r="U640" s="38"/>
      <c r="V640" s="38"/>
      <c r="W640" s="38"/>
      <c r="X640" s="38"/>
      <c r="Y640" s="38"/>
      <c r="Z640" s="38"/>
      <c r="AA640" s="38"/>
      <c r="AB640" s="38"/>
      <c r="AC640" s="38"/>
      <c r="AD640" s="38"/>
      <c r="AE640" s="38"/>
      <c r="AR640" s="256" t="s">
        <v>256</v>
      </c>
      <c r="AT640" s="256" t="s">
        <v>252</v>
      </c>
      <c r="AU640" s="256" t="s">
        <v>91</v>
      </c>
      <c r="AY640" s="17" t="s">
        <v>250</v>
      </c>
      <c r="BE640" s="257">
        <f>IF(N640="základní",J640,0)</f>
        <v>0</v>
      </c>
      <c r="BF640" s="257">
        <f>IF(N640="snížená",J640,0)</f>
        <v>0</v>
      </c>
      <c r="BG640" s="257">
        <f>IF(N640="zákl. přenesená",J640,0)</f>
        <v>0</v>
      </c>
      <c r="BH640" s="257">
        <f>IF(N640="sníž. přenesená",J640,0)</f>
        <v>0</v>
      </c>
      <c r="BI640" s="257">
        <f>IF(N640="nulová",J640,0)</f>
        <v>0</v>
      </c>
      <c r="BJ640" s="17" t="s">
        <v>14</v>
      </c>
      <c r="BK640" s="257">
        <f>ROUND(I640*H640,2)</f>
        <v>0</v>
      </c>
      <c r="BL640" s="17" t="s">
        <v>256</v>
      </c>
      <c r="BM640" s="256" t="s">
        <v>3718</v>
      </c>
    </row>
    <row r="641" s="2" customFormat="1">
      <c r="A641" s="38"/>
      <c r="B641" s="39"/>
      <c r="C641" s="40"/>
      <c r="D641" s="258" t="s">
        <v>261</v>
      </c>
      <c r="E641" s="40"/>
      <c r="F641" s="259" t="s">
        <v>1595</v>
      </c>
      <c r="G641" s="40"/>
      <c r="H641" s="40"/>
      <c r="I641" s="156"/>
      <c r="J641" s="40"/>
      <c r="K641" s="40"/>
      <c r="L641" s="44"/>
      <c r="M641" s="260"/>
      <c r="N641" s="261"/>
      <c r="O641" s="91"/>
      <c r="P641" s="91"/>
      <c r="Q641" s="91"/>
      <c r="R641" s="91"/>
      <c r="S641" s="91"/>
      <c r="T641" s="92"/>
      <c r="U641" s="38"/>
      <c r="V641" s="38"/>
      <c r="W641" s="38"/>
      <c r="X641" s="38"/>
      <c r="Y641" s="38"/>
      <c r="Z641" s="38"/>
      <c r="AA641" s="38"/>
      <c r="AB641" s="38"/>
      <c r="AC641" s="38"/>
      <c r="AD641" s="38"/>
      <c r="AE641" s="38"/>
      <c r="AT641" s="17" t="s">
        <v>261</v>
      </c>
      <c r="AU641" s="17" t="s">
        <v>91</v>
      </c>
    </row>
    <row r="642" s="13" customFormat="1">
      <c r="A642" s="13"/>
      <c r="B642" s="262"/>
      <c r="C642" s="263"/>
      <c r="D642" s="258" t="s">
        <v>263</v>
      </c>
      <c r="E642" s="264" t="s">
        <v>1</v>
      </c>
      <c r="F642" s="265" t="s">
        <v>3360</v>
      </c>
      <c r="G642" s="263"/>
      <c r="H642" s="266">
        <v>7.7290000000000001</v>
      </c>
      <c r="I642" s="267"/>
      <c r="J642" s="263"/>
      <c r="K642" s="263"/>
      <c r="L642" s="268"/>
      <c r="M642" s="269"/>
      <c r="N642" s="270"/>
      <c r="O642" s="270"/>
      <c r="P642" s="270"/>
      <c r="Q642" s="270"/>
      <c r="R642" s="270"/>
      <c r="S642" s="270"/>
      <c r="T642" s="271"/>
      <c r="U642" s="13"/>
      <c r="V642" s="13"/>
      <c r="W642" s="13"/>
      <c r="X642" s="13"/>
      <c r="Y642" s="13"/>
      <c r="Z642" s="13"/>
      <c r="AA642" s="13"/>
      <c r="AB642" s="13"/>
      <c r="AC642" s="13"/>
      <c r="AD642" s="13"/>
      <c r="AE642" s="13"/>
      <c r="AT642" s="272" t="s">
        <v>263</v>
      </c>
      <c r="AU642" s="272" t="s">
        <v>91</v>
      </c>
      <c r="AV642" s="13" t="s">
        <v>91</v>
      </c>
      <c r="AW642" s="13" t="s">
        <v>36</v>
      </c>
      <c r="AX642" s="13" t="s">
        <v>82</v>
      </c>
      <c r="AY642" s="272" t="s">
        <v>250</v>
      </c>
    </row>
    <row r="643" s="14" customFormat="1">
      <c r="A643" s="14"/>
      <c r="B643" s="273"/>
      <c r="C643" s="274"/>
      <c r="D643" s="258" t="s">
        <v>263</v>
      </c>
      <c r="E643" s="275" t="s">
        <v>1</v>
      </c>
      <c r="F643" s="276" t="s">
        <v>265</v>
      </c>
      <c r="G643" s="274"/>
      <c r="H643" s="277">
        <v>7.7290000000000001</v>
      </c>
      <c r="I643" s="278"/>
      <c r="J643" s="274"/>
      <c r="K643" s="274"/>
      <c r="L643" s="279"/>
      <c r="M643" s="280"/>
      <c r="N643" s="281"/>
      <c r="O643" s="281"/>
      <c r="P643" s="281"/>
      <c r="Q643" s="281"/>
      <c r="R643" s="281"/>
      <c r="S643" s="281"/>
      <c r="T643" s="282"/>
      <c r="U643" s="14"/>
      <c r="V643" s="14"/>
      <c r="W643" s="14"/>
      <c r="X643" s="14"/>
      <c r="Y643" s="14"/>
      <c r="Z643" s="14"/>
      <c r="AA643" s="14"/>
      <c r="AB643" s="14"/>
      <c r="AC643" s="14"/>
      <c r="AD643" s="14"/>
      <c r="AE643" s="14"/>
      <c r="AT643" s="283" t="s">
        <v>263</v>
      </c>
      <c r="AU643" s="283" t="s">
        <v>91</v>
      </c>
      <c r="AV643" s="14" t="s">
        <v>256</v>
      </c>
      <c r="AW643" s="14" t="s">
        <v>36</v>
      </c>
      <c r="AX643" s="14" t="s">
        <v>14</v>
      </c>
      <c r="AY643" s="283" t="s">
        <v>250</v>
      </c>
    </row>
    <row r="644" s="2" customFormat="1" ht="33" customHeight="1">
      <c r="A644" s="38"/>
      <c r="B644" s="39"/>
      <c r="C644" s="245" t="s">
        <v>620</v>
      </c>
      <c r="D644" s="245" t="s">
        <v>252</v>
      </c>
      <c r="E644" s="246" t="s">
        <v>2955</v>
      </c>
      <c r="F644" s="247" t="s">
        <v>2956</v>
      </c>
      <c r="G644" s="248" t="s">
        <v>157</v>
      </c>
      <c r="H644" s="249">
        <v>0.081000000000000003</v>
      </c>
      <c r="I644" s="250"/>
      <c r="J644" s="251">
        <f>ROUND(I644*H644,2)</f>
        <v>0</v>
      </c>
      <c r="K644" s="247" t="s">
        <v>255</v>
      </c>
      <c r="L644" s="44"/>
      <c r="M644" s="252" t="s">
        <v>1</v>
      </c>
      <c r="N644" s="253" t="s">
        <v>47</v>
      </c>
      <c r="O644" s="91"/>
      <c r="P644" s="254">
        <f>O644*H644</f>
        <v>0</v>
      </c>
      <c r="Q644" s="254">
        <v>0</v>
      </c>
      <c r="R644" s="254">
        <f>Q644*H644</f>
        <v>0</v>
      </c>
      <c r="S644" s="254">
        <v>0</v>
      </c>
      <c r="T644" s="255">
        <f>S644*H644</f>
        <v>0</v>
      </c>
      <c r="U644" s="38"/>
      <c r="V644" s="38"/>
      <c r="W644" s="38"/>
      <c r="X644" s="38"/>
      <c r="Y644" s="38"/>
      <c r="Z644" s="38"/>
      <c r="AA644" s="38"/>
      <c r="AB644" s="38"/>
      <c r="AC644" s="38"/>
      <c r="AD644" s="38"/>
      <c r="AE644" s="38"/>
      <c r="AR644" s="256" t="s">
        <v>256</v>
      </c>
      <c r="AT644" s="256" t="s">
        <v>252</v>
      </c>
      <c r="AU644" s="256" t="s">
        <v>91</v>
      </c>
      <c r="AY644" s="17" t="s">
        <v>250</v>
      </c>
      <c r="BE644" s="257">
        <f>IF(N644="základní",J644,0)</f>
        <v>0</v>
      </c>
      <c r="BF644" s="257">
        <f>IF(N644="snížená",J644,0)</f>
        <v>0</v>
      </c>
      <c r="BG644" s="257">
        <f>IF(N644="zákl. přenesená",J644,0)</f>
        <v>0</v>
      </c>
      <c r="BH644" s="257">
        <f>IF(N644="sníž. přenesená",J644,0)</f>
        <v>0</v>
      </c>
      <c r="BI644" s="257">
        <f>IF(N644="nulová",J644,0)</f>
        <v>0</v>
      </c>
      <c r="BJ644" s="17" t="s">
        <v>14</v>
      </c>
      <c r="BK644" s="257">
        <f>ROUND(I644*H644,2)</f>
        <v>0</v>
      </c>
      <c r="BL644" s="17" t="s">
        <v>256</v>
      </c>
      <c r="BM644" s="256" t="s">
        <v>3719</v>
      </c>
    </row>
    <row r="645" s="2" customFormat="1">
      <c r="A645" s="38"/>
      <c r="B645" s="39"/>
      <c r="C645" s="40"/>
      <c r="D645" s="258" t="s">
        <v>261</v>
      </c>
      <c r="E645" s="40"/>
      <c r="F645" s="259" t="s">
        <v>1595</v>
      </c>
      <c r="G645" s="40"/>
      <c r="H645" s="40"/>
      <c r="I645" s="156"/>
      <c r="J645" s="40"/>
      <c r="K645" s="40"/>
      <c r="L645" s="44"/>
      <c r="M645" s="260"/>
      <c r="N645" s="261"/>
      <c r="O645" s="91"/>
      <c r="P645" s="91"/>
      <c r="Q645" s="91"/>
      <c r="R645" s="91"/>
      <c r="S645" s="91"/>
      <c r="T645" s="92"/>
      <c r="U645" s="38"/>
      <c r="V645" s="38"/>
      <c r="W645" s="38"/>
      <c r="X645" s="38"/>
      <c r="Y645" s="38"/>
      <c r="Z645" s="38"/>
      <c r="AA645" s="38"/>
      <c r="AB645" s="38"/>
      <c r="AC645" s="38"/>
      <c r="AD645" s="38"/>
      <c r="AE645" s="38"/>
      <c r="AT645" s="17" t="s">
        <v>261</v>
      </c>
      <c r="AU645" s="17" t="s">
        <v>91</v>
      </c>
    </row>
    <row r="646" s="13" customFormat="1">
      <c r="A646" s="13"/>
      <c r="B646" s="262"/>
      <c r="C646" s="263"/>
      <c r="D646" s="258" t="s">
        <v>263</v>
      </c>
      <c r="E646" s="264" t="s">
        <v>1</v>
      </c>
      <c r="F646" s="265" t="s">
        <v>2723</v>
      </c>
      <c r="G646" s="263"/>
      <c r="H646" s="266">
        <v>0.081000000000000003</v>
      </c>
      <c r="I646" s="267"/>
      <c r="J646" s="263"/>
      <c r="K646" s="263"/>
      <c r="L646" s="268"/>
      <c r="M646" s="269"/>
      <c r="N646" s="270"/>
      <c r="O646" s="270"/>
      <c r="P646" s="270"/>
      <c r="Q646" s="270"/>
      <c r="R646" s="270"/>
      <c r="S646" s="270"/>
      <c r="T646" s="271"/>
      <c r="U646" s="13"/>
      <c r="V646" s="13"/>
      <c r="W646" s="13"/>
      <c r="X646" s="13"/>
      <c r="Y646" s="13"/>
      <c r="Z646" s="13"/>
      <c r="AA646" s="13"/>
      <c r="AB646" s="13"/>
      <c r="AC646" s="13"/>
      <c r="AD646" s="13"/>
      <c r="AE646" s="13"/>
      <c r="AT646" s="272" t="s">
        <v>263</v>
      </c>
      <c r="AU646" s="272" t="s">
        <v>91</v>
      </c>
      <c r="AV646" s="13" t="s">
        <v>91</v>
      </c>
      <c r="AW646" s="13" t="s">
        <v>36</v>
      </c>
      <c r="AX646" s="13" t="s">
        <v>82</v>
      </c>
      <c r="AY646" s="272" t="s">
        <v>250</v>
      </c>
    </row>
    <row r="647" s="14" customFormat="1">
      <c r="A647" s="14"/>
      <c r="B647" s="273"/>
      <c r="C647" s="274"/>
      <c r="D647" s="258" t="s">
        <v>263</v>
      </c>
      <c r="E647" s="275" t="s">
        <v>1</v>
      </c>
      <c r="F647" s="276" t="s">
        <v>265</v>
      </c>
      <c r="G647" s="274"/>
      <c r="H647" s="277">
        <v>0.081000000000000003</v>
      </c>
      <c r="I647" s="278"/>
      <c r="J647" s="274"/>
      <c r="K647" s="274"/>
      <c r="L647" s="279"/>
      <c r="M647" s="280"/>
      <c r="N647" s="281"/>
      <c r="O647" s="281"/>
      <c r="P647" s="281"/>
      <c r="Q647" s="281"/>
      <c r="R647" s="281"/>
      <c r="S647" s="281"/>
      <c r="T647" s="282"/>
      <c r="U647" s="14"/>
      <c r="V647" s="14"/>
      <c r="W647" s="14"/>
      <c r="X647" s="14"/>
      <c r="Y647" s="14"/>
      <c r="Z647" s="14"/>
      <c r="AA647" s="14"/>
      <c r="AB647" s="14"/>
      <c r="AC647" s="14"/>
      <c r="AD647" s="14"/>
      <c r="AE647" s="14"/>
      <c r="AT647" s="283" t="s">
        <v>263</v>
      </c>
      <c r="AU647" s="283" t="s">
        <v>91</v>
      </c>
      <c r="AV647" s="14" t="s">
        <v>256</v>
      </c>
      <c r="AW647" s="14" t="s">
        <v>36</v>
      </c>
      <c r="AX647" s="14" t="s">
        <v>14</v>
      </c>
      <c r="AY647" s="283" t="s">
        <v>250</v>
      </c>
    </row>
    <row r="648" s="2" customFormat="1" ht="21.75" customHeight="1">
      <c r="A648" s="38"/>
      <c r="B648" s="39"/>
      <c r="C648" s="245" t="s">
        <v>624</v>
      </c>
      <c r="D648" s="245" t="s">
        <v>252</v>
      </c>
      <c r="E648" s="246" t="s">
        <v>1294</v>
      </c>
      <c r="F648" s="247" t="s">
        <v>1295</v>
      </c>
      <c r="G648" s="248" t="s">
        <v>157</v>
      </c>
      <c r="H648" s="249">
        <v>69.981999999999999</v>
      </c>
      <c r="I648" s="250"/>
      <c r="J648" s="251">
        <f>ROUND(I648*H648,2)</f>
        <v>0</v>
      </c>
      <c r="K648" s="247" t="s">
        <v>255</v>
      </c>
      <c r="L648" s="44"/>
      <c r="M648" s="252" t="s">
        <v>1</v>
      </c>
      <c r="N648" s="253" t="s">
        <v>47</v>
      </c>
      <c r="O648" s="91"/>
      <c r="P648" s="254">
        <f>O648*H648</f>
        <v>0</v>
      </c>
      <c r="Q648" s="254">
        <v>0</v>
      </c>
      <c r="R648" s="254">
        <f>Q648*H648</f>
        <v>0</v>
      </c>
      <c r="S648" s="254">
        <v>0</v>
      </c>
      <c r="T648" s="255">
        <f>S648*H648</f>
        <v>0</v>
      </c>
      <c r="U648" s="38"/>
      <c r="V648" s="38"/>
      <c r="W648" s="38"/>
      <c r="X648" s="38"/>
      <c r="Y648" s="38"/>
      <c r="Z648" s="38"/>
      <c r="AA648" s="38"/>
      <c r="AB648" s="38"/>
      <c r="AC648" s="38"/>
      <c r="AD648" s="38"/>
      <c r="AE648" s="38"/>
      <c r="AR648" s="256" t="s">
        <v>256</v>
      </c>
      <c r="AT648" s="256" t="s">
        <v>252</v>
      </c>
      <c r="AU648" s="256" t="s">
        <v>91</v>
      </c>
      <c r="AY648" s="17" t="s">
        <v>250</v>
      </c>
      <c r="BE648" s="257">
        <f>IF(N648="základní",J648,0)</f>
        <v>0</v>
      </c>
      <c r="BF648" s="257">
        <f>IF(N648="snížená",J648,0)</f>
        <v>0</v>
      </c>
      <c r="BG648" s="257">
        <f>IF(N648="zákl. přenesená",J648,0)</f>
        <v>0</v>
      </c>
      <c r="BH648" s="257">
        <f>IF(N648="sníž. přenesená",J648,0)</f>
        <v>0</v>
      </c>
      <c r="BI648" s="257">
        <f>IF(N648="nulová",J648,0)</f>
        <v>0</v>
      </c>
      <c r="BJ648" s="17" t="s">
        <v>14</v>
      </c>
      <c r="BK648" s="257">
        <f>ROUND(I648*H648,2)</f>
        <v>0</v>
      </c>
      <c r="BL648" s="17" t="s">
        <v>256</v>
      </c>
      <c r="BM648" s="256" t="s">
        <v>3720</v>
      </c>
    </row>
    <row r="649" s="2" customFormat="1">
      <c r="A649" s="38"/>
      <c r="B649" s="39"/>
      <c r="C649" s="40"/>
      <c r="D649" s="258" t="s">
        <v>261</v>
      </c>
      <c r="E649" s="40"/>
      <c r="F649" s="259" t="s">
        <v>1297</v>
      </c>
      <c r="G649" s="40"/>
      <c r="H649" s="40"/>
      <c r="I649" s="156"/>
      <c r="J649" s="40"/>
      <c r="K649" s="40"/>
      <c r="L649" s="44"/>
      <c r="M649" s="260"/>
      <c r="N649" s="261"/>
      <c r="O649" s="91"/>
      <c r="P649" s="91"/>
      <c r="Q649" s="91"/>
      <c r="R649" s="91"/>
      <c r="S649" s="91"/>
      <c r="T649" s="92"/>
      <c r="U649" s="38"/>
      <c r="V649" s="38"/>
      <c r="W649" s="38"/>
      <c r="X649" s="38"/>
      <c r="Y649" s="38"/>
      <c r="Z649" s="38"/>
      <c r="AA649" s="38"/>
      <c r="AB649" s="38"/>
      <c r="AC649" s="38"/>
      <c r="AD649" s="38"/>
      <c r="AE649" s="38"/>
      <c r="AT649" s="17" t="s">
        <v>261</v>
      </c>
      <c r="AU649" s="17" t="s">
        <v>91</v>
      </c>
    </row>
    <row r="650" s="13" customFormat="1">
      <c r="A650" s="13"/>
      <c r="B650" s="262"/>
      <c r="C650" s="263"/>
      <c r="D650" s="258" t="s">
        <v>263</v>
      </c>
      <c r="E650" s="264" t="s">
        <v>155</v>
      </c>
      <c r="F650" s="265" t="s">
        <v>2959</v>
      </c>
      <c r="G650" s="263"/>
      <c r="H650" s="266">
        <v>0</v>
      </c>
      <c r="I650" s="267"/>
      <c r="J650" s="263"/>
      <c r="K650" s="263"/>
      <c r="L650" s="268"/>
      <c r="M650" s="269"/>
      <c r="N650" s="270"/>
      <c r="O650" s="270"/>
      <c r="P650" s="270"/>
      <c r="Q650" s="270"/>
      <c r="R650" s="270"/>
      <c r="S650" s="270"/>
      <c r="T650" s="271"/>
      <c r="U650" s="13"/>
      <c r="V650" s="13"/>
      <c r="W650" s="13"/>
      <c r="X650" s="13"/>
      <c r="Y650" s="13"/>
      <c r="Z650" s="13"/>
      <c r="AA650" s="13"/>
      <c r="AB650" s="13"/>
      <c r="AC650" s="13"/>
      <c r="AD650" s="13"/>
      <c r="AE650" s="13"/>
      <c r="AT650" s="272" t="s">
        <v>263</v>
      </c>
      <c r="AU650" s="272" t="s">
        <v>91</v>
      </c>
      <c r="AV650" s="13" t="s">
        <v>91</v>
      </c>
      <c r="AW650" s="13" t="s">
        <v>36</v>
      </c>
      <c r="AX650" s="13" t="s">
        <v>82</v>
      </c>
      <c r="AY650" s="272" t="s">
        <v>250</v>
      </c>
    </row>
    <row r="651" s="13" customFormat="1">
      <c r="A651" s="13"/>
      <c r="B651" s="262"/>
      <c r="C651" s="263"/>
      <c r="D651" s="258" t="s">
        <v>263</v>
      </c>
      <c r="E651" s="264" t="s">
        <v>159</v>
      </c>
      <c r="F651" s="265" t="s">
        <v>3721</v>
      </c>
      <c r="G651" s="263"/>
      <c r="H651" s="266">
        <v>62.171999999999997</v>
      </c>
      <c r="I651" s="267"/>
      <c r="J651" s="263"/>
      <c r="K651" s="263"/>
      <c r="L651" s="268"/>
      <c r="M651" s="269"/>
      <c r="N651" s="270"/>
      <c r="O651" s="270"/>
      <c r="P651" s="270"/>
      <c r="Q651" s="270"/>
      <c r="R651" s="270"/>
      <c r="S651" s="270"/>
      <c r="T651" s="271"/>
      <c r="U651" s="13"/>
      <c r="V651" s="13"/>
      <c r="W651" s="13"/>
      <c r="X651" s="13"/>
      <c r="Y651" s="13"/>
      <c r="Z651" s="13"/>
      <c r="AA651" s="13"/>
      <c r="AB651" s="13"/>
      <c r="AC651" s="13"/>
      <c r="AD651" s="13"/>
      <c r="AE651" s="13"/>
      <c r="AT651" s="272" t="s">
        <v>263</v>
      </c>
      <c r="AU651" s="272" t="s">
        <v>91</v>
      </c>
      <c r="AV651" s="13" t="s">
        <v>91</v>
      </c>
      <c r="AW651" s="13" t="s">
        <v>36</v>
      </c>
      <c r="AX651" s="13" t="s">
        <v>82</v>
      </c>
      <c r="AY651" s="272" t="s">
        <v>250</v>
      </c>
    </row>
    <row r="652" s="13" customFormat="1">
      <c r="A652" s="13"/>
      <c r="B652" s="262"/>
      <c r="C652" s="263"/>
      <c r="D652" s="258" t="s">
        <v>263</v>
      </c>
      <c r="E652" s="264" t="s">
        <v>1300</v>
      </c>
      <c r="F652" s="265" t="s">
        <v>2961</v>
      </c>
      <c r="G652" s="263"/>
      <c r="H652" s="266">
        <v>0</v>
      </c>
      <c r="I652" s="267"/>
      <c r="J652" s="263"/>
      <c r="K652" s="263"/>
      <c r="L652" s="268"/>
      <c r="M652" s="269"/>
      <c r="N652" s="270"/>
      <c r="O652" s="270"/>
      <c r="P652" s="270"/>
      <c r="Q652" s="270"/>
      <c r="R652" s="270"/>
      <c r="S652" s="270"/>
      <c r="T652" s="271"/>
      <c r="U652" s="13"/>
      <c r="V652" s="13"/>
      <c r="W652" s="13"/>
      <c r="X652" s="13"/>
      <c r="Y652" s="13"/>
      <c r="Z652" s="13"/>
      <c r="AA652" s="13"/>
      <c r="AB652" s="13"/>
      <c r="AC652" s="13"/>
      <c r="AD652" s="13"/>
      <c r="AE652" s="13"/>
      <c r="AT652" s="272" t="s">
        <v>263</v>
      </c>
      <c r="AU652" s="272" t="s">
        <v>91</v>
      </c>
      <c r="AV652" s="13" t="s">
        <v>91</v>
      </c>
      <c r="AW652" s="13" t="s">
        <v>36</v>
      </c>
      <c r="AX652" s="13" t="s">
        <v>82</v>
      </c>
      <c r="AY652" s="272" t="s">
        <v>250</v>
      </c>
    </row>
    <row r="653" s="13" customFormat="1">
      <c r="A653" s="13"/>
      <c r="B653" s="262"/>
      <c r="C653" s="263"/>
      <c r="D653" s="258" t="s">
        <v>263</v>
      </c>
      <c r="E653" s="264" t="s">
        <v>2723</v>
      </c>
      <c r="F653" s="265" t="s">
        <v>3722</v>
      </c>
      <c r="G653" s="263"/>
      <c r="H653" s="266">
        <v>0.081000000000000003</v>
      </c>
      <c r="I653" s="267"/>
      <c r="J653" s="263"/>
      <c r="K653" s="263"/>
      <c r="L653" s="268"/>
      <c r="M653" s="269"/>
      <c r="N653" s="270"/>
      <c r="O653" s="270"/>
      <c r="P653" s="270"/>
      <c r="Q653" s="270"/>
      <c r="R653" s="270"/>
      <c r="S653" s="270"/>
      <c r="T653" s="271"/>
      <c r="U653" s="13"/>
      <c r="V653" s="13"/>
      <c r="W653" s="13"/>
      <c r="X653" s="13"/>
      <c r="Y653" s="13"/>
      <c r="Z653" s="13"/>
      <c r="AA653" s="13"/>
      <c r="AB653" s="13"/>
      <c r="AC653" s="13"/>
      <c r="AD653" s="13"/>
      <c r="AE653" s="13"/>
      <c r="AT653" s="272" t="s">
        <v>263</v>
      </c>
      <c r="AU653" s="272" t="s">
        <v>91</v>
      </c>
      <c r="AV653" s="13" t="s">
        <v>91</v>
      </c>
      <c r="AW653" s="13" t="s">
        <v>36</v>
      </c>
      <c r="AX653" s="13" t="s">
        <v>82</v>
      </c>
      <c r="AY653" s="272" t="s">
        <v>250</v>
      </c>
    </row>
    <row r="654" s="13" customFormat="1">
      <c r="A654" s="13"/>
      <c r="B654" s="262"/>
      <c r="C654" s="263"/>
      <c r="D654" s="258" t="s">
        <v>263</v>
      </c>
      <c r="E654" s="264" t="s">
        <v>3360</v>
      </c>
      <c r="F654" s="265" t="s">
        <v>3723</v>
      </c>
      <c r="G654" s="263"/>
      <c r="H654" s="266">
        <v>7.7290000000000001</v>
      </c>
      <c r="I654" s="267"/>
      <c r="J654" s="263"/>
      <c r="K654" s="263"/>
      <c r="L654" s="268"/>
      <c r="M654" s="269"/>
      <c r="N654" s="270"/>
      <c r="O654" s="270"/>
      <c r="P654" s="270"/>
      <c r="Q654" s="270"/>
      <c r="R654" s="270"/>
      <c r="S654" s="270"/>
      <c r="T654" s="271"/>
      <c r="U654" s="13"/>
      <c r="V654" s="13"/>
      <c r="W654" s="13"/>
      <c r="X654" s="13"/>
      <c r="Y654" s="13"/>
      <c r="Z654" s="13"/>
      <c r="AA654" s="13"/>
      <c r="AB654" s="13"/>
      <c r="AC654" s="13"/>
      <c r="AD654" s="13"/>
      <c r="AE654" s="13"/>
      <c r="AT654" s="272" t="s">
        <v>263</v>
      </c>
      <c r="AU654" s="272" t="s">
        <v>91</v>
      </c>
      <c r="AV654" s="13" t="s">
        <v>91</v>
      </c>
      <c r="AW654" s="13" t="s">
        <v>36</v>
      </c>
      <c r="AX654" s="13" t="s">
        <v>82</v>
      </c>
      <c r="AY654" s="272" t="s">
        <v>250</v>
      </c>
    </row>
    <row r="655" s="14" customFormat="1">
      <c r="A655" s="14"/>
      <c r="B655" s="273"/>
      <c r="C655" s="274"/>
      <c r="D655" s="258" t="s">
        <v>263</v>
      </c>
      <c r="E655" s="275" t="s">
        <v>163</v>
      </c>
      <c r="F655" s="276" t="s">
        <v>265</v>
      </c>
      <c r="G655" s="274"/>
      <c r="H655" s="277">
        <v>69.981999999999999</v>
      </c>
      <c r="I655" s="278"/>
      <c r="J655" s="274"/>
      <c r="K655" s="274"/>
      <c r="L655" s="279"/>
      <c r="M655" s="280"/>
      <c r="N655" s="281"/>
      <c r="O655" s="281"/>
      <c r="P655" s="281"/>
      <c r="Q655" s="281"/>
      <c r="R655" s="281"/>
      <c r="S655" s="281"/>
      <c r="T655" s="282"/>
      <c r="U655" s="14"/>
      <c r="V655" s="14"/>
      <c r="W655" s="14"/>
      <c r="X655" s="14"/>
      <c r="Y655" s="14"/>
      <c r="Z655" s="14"/>
      <c r="AA655" s="14"/>
      <c r="AB655" s="14"/>
      <c r="AC655" s="14"/>
      <c r="AD655" s="14"/>
      <c r="AE655" s="14"/>
      <c r="AT655" s="283" t="s">
        <v>263</v>
      </c>
      <c r="AU655" s="283" t="s">
        <v>91</v>
      </c>
      <c r="AV655" s="14" t="s">
        <v>256</v>
      </c>
      <c r="AW655" s="14" t="s">
        <v>36</v>
      </c>
      <c r="AX655" s="14" t="s">
        <v>14</v>
      </c>
      <c r="AY655" s="283" t="s">
        <v>250</v>
      </c>
    </row>
    <row r="656" s="12" customFormat="1" ht="22.8" customHeight="1">
      <c r="A656" s="12"/>
      <c r="B656" s="229"/>
      <c r="C656" s="230"/>
      <c r="D656" s="231" t="s">
        <v>81</v>
      </c>
      <c r="E656" s="243" t="s">
        <v>1327</v>
      </c>
      <c r="F656" s="243" t="s">
        <v>1328</v>
      </c>
      <c r="G656" s="230"/>
      <c r="H656" s="230"/>
      <c r="I656" s="233"/>
      <c r="J656" s="244">
        <f>BK656</f>
        <v>0</v>
      </c>
      <c r="K656" s="230"/>
      <c r="L656" s="235"/>
      <c r="M656" s="236"/>
      <c r="N656" s="237"/>
      <c r="O656" s="237"/>
      <c r="P656" s="238">
        <f>SUM(P657:P660)</f>
        <v>0</v>
      </c>
      <c r="Q656" s="237"/>
      <c r="R656" s="238">
        <f>SUM(R657:R660)</f>
        <v>0</v>
      </c>
      <c r="S656" s="237"/>
      <c r="T656" s="239">
        <f>SUM(T657:T660)</f>
        <v>0</v>
      </c>
      <c r="U656" s="12"/>
      <c r="V656" s="12"/>
      <c r="W656" s="12"/>
      <c r="X656" s="12"/>
      <c r="Y656" s="12"/>
      <c r="Z656" s="12"/>
      <c r="AA656" s="12"/>
      <c r="AB656" s="12"/>
      <c r="AC656" s="12"/>
      <c r="AD656" s="12"/>
      <c r="AE656" s="12"/>
      <c r="AR656" s="240" t="s">
        <v>14</v>
      </c>
      <c r="AT656" s="241" t="s">
        <v>81</v>
      </c>
      <c r="AU656" s="241" t="s">
        <v>14</v>
      </c>
      <c r="AY656" s="240" t="s">
        <v>250</v>
      </c>
      <c r="BK656" s="242">
        <f>SUM(BK657:BK660)</f>
        <v>0</v>
      </c>
    </row>
    <row r="657" s="2" customFormat="1" ht="44.25" customHeight="1">
      <c r="A657" s="38"/>
      <c r="B657" s="39"/>
      <c r="C657" s="245" t="s">
        <v>632</v>
      </c>
      <c r="D657" s="245" t="s">
        <v>252</v>
      </c>
      <c r="E657" s="246" t="s">
        <v>2687</v>
      </c>
      <c r="F657" s="247" t="s">
        <v>2688</v>
      </c>
      <c r="G657" s="248" t="s">
        <v>157</v>
      </c>
      <c r="H657" s="249">
        <v>73.349000000000004</v>
      </c>
      <c r="I657" s="250"/>
      <c r="J657" s="251">
        <f>ROUND(I657*H657,2)</f>
        <v>0</v>
      </c>
      <c r="K657" s="247" t="s">
        <v>255</v>
      </c>
      <c r="L657" s="44"/>
      <c r="M657" s="252" t="s">
        <v>1</v>
      </c>
      <c r="N657" s="253" t="s">
        <v>47</v>
      </c>
      <c r="O657" s="91"/>
      <c r="P657" s="254">
        <f>O657*H657</f>
        <v>0</v>
      </c>
      <c r="Q657" s="254">
        <v>0</v>
      </c>
      <c r="R657" s="254">
        <f>Q657*H657</f>
        <v>0</v>
      </c>
      <c r="S657" s="254">
        <v>0</v>
      </c>
      <c r="T657" s="255">
        <f>S657*H657</f>
        <v>0</v>
      </c>
      <c r="U657" s="38"/>
      <c r="V657" s="38"/>
      <c r="W657" s="38"/>
      <c r="X657" s="38"/>
      <c r="Y657" s="38"/>
      <c r="Z657" s="38"/>
      <c r="AA657" s="38"/>
      <c r="AB657" s="38"/>
      <c r="AC657" s="38"/>
      <c r="AD657" s="38"/>
      <c r="AE657" s="38"/>
      <c r="AR657" s="256" t="s">
        <v>256</v>
      </c>
      <c r="AT657" s="256" t="s">
        <v>252</v>
      </c>
      <c r="AU657" s="256" t="s">
        <v>91</v>
      </c>
      <c r="AY657" s="17" t="s">
        <v>250</v>
      </c>
      <c r="BE657" s="257">
        <f>IF(N657="základní",J657,0)</f>
        <v>0</v>
      </c>
      <c r="BF657" s="257">
        <f>IF(N657="snížená",J657,0)</f>
        <v>0</v>
      </c>
      <c r="BG657" s="257">
        <f>IF(N657="zákl. přenesená",J657,0)</f>
        <v>0</v>
      </c>
      <c r="BH657" s="257">
        <f>IF(N657="sníž. přenesená",J657,0)</f>
        <v>0</v>
      </c>
      <c r="BI657" s="257">
        <f>IF(N657="nulová",J657,0)</f>
        <v>0</v>
      </c>
      <c r="BJ657" s="17" t="s">
        <v>14</v>
      </c>
      <c r="BK657" s="257">
        <f>ROUND(I657*H657,2)</f>
        <v>0</v>
      </c>
      <c r="BL657" s="17" t="s">
        <v>256</v>
      </c>
      <c r="BM657" s="256" t="s">
        <v>3724</v>
      </c>
    </row>
    <row r="658" s="2" customFormat="1">
      <c r="A658" s="38"/>
      <c r="B658" s="39"/>
      <c r="C658" s="40"/>
      <c r="D658" s="258" t="s">
        <v>261</v>
      </c>
      <c r="E658" s="40"/>
      <c r="F658" s="259" t="s">
        <v>2690</v>
      </c>
      <c r="G658" s="40"/>
      <c r="H658" s="40"/>
      <c r="I658" s="156"/>
      <c r="J658" s="40"/>
      <c r="K658" s="40"/>
      <c r="L658" s="44"/>
      <c r="M658" s="260"/>
      <c r="N658" s="261"/>
      <c r="O658" s="91"/>
      <c r="P658" s="91"/>
      <c r="Q658" s="91"/>
      <c r="R658" s="91"/>
      <c r="S658" s="91"/>
      <c r="T658" s="92"/>
      <c r="U658" s="38"/>
      <c r="V658" s="38"/>
      <c r="W658" s="38"/>
      <c r="X658" s="38"/>
      <c r="Y658" s="38"/>
      <c r="Z658" s="38"/>
      <c r="AA658" s="38"/>
      <c r="AB658" s="38"/>
      <c r="AC658" s="38"/>
      <c r="AD658" s="38"/>
      <c r="AE658" s="38"/>
      <c r="AT658" s="17" t="s">
        <v>261</v>
      </c>
      <c r="AU658" s="17" t="s">
        <v>91</v>
      </c>
    </row>
    <row r="659" s="2" customFormat="1" ht="44.25" customHeight="1">
      <c r="A659" s="38"/>
      <c r="B659" s="39"/>
      <c r="C659" s="245" t="s">
        <v>637</v>
      </c>
      <c r="D659" s="245" t="s">
        <v>252</v>
      </c>
      <c r="E659" s="246" t="s">
        <v>2691</v>
      </c>
      <c r="F659" s="247" t="s">
        <v>2692</v>
      </c>
      <c r="G659" s="248" t="s">
        <v>157</v>
      </c>
      <c r="H659" s="249">
        <v>73.349000000000004</v>
      </c>
      <c r="I659" s="250"/>
      <c r="J659" s="251">
        <f>ROUND(I659*H659,2)</f>
        <v>0</v>
      </c>
      <c r="K659" s="247" t="s">
        <v>255</v>
      </c>
      <c r="L659" s="44"/>
      <c r="M659" s="252" t="s">
        <v>1</v>
      </c>
      <c r="N659" s="253" t="s">
        <v>47</v>
      </c>
      <c r="O659" s="91"/>
      <c r="P659" s="254">
        <f>O659*H659</f>
        <v>0</v>
      </c>
      <c r="Q659" s="254">
        <v>0</v>
      </c>
      <c r="R659" s="254">
        <f>Q659*H659</f>
        <v>0</v>
      </c>
      <c r="S659" s="254">
        <v>0</v>
      </c>
      <c r="T659" s="255">
        <f>S659*H659</f>
        <v>0</v>
      </c>
      <c r="U659" s="38"/>
      <c r="V659" s="38"/>
      <c r="W659" s="38"/>
      <c r="X659" s="38"/>
      <c r="Y659" s="38"/>
      <c r="Z659" s="38"/>
      <c r="AA659" s="38"/>
      <c r="AB659" s="38"/>
      <c r="AC659" s="38"/>
      <c r="AD659" s="38"/>
      <c r="AE659" s="38"/>
      <c r="AR659" s="256" t="s">
        <v>256</v>
      </c>
      <c r="AT659" s="256" t="s">
        <v>252</v>
      </c>
      <c r="AU659" s="256" t="s">
        <v>91</v>
      </c>
      <c r="AY659" s="17" t="s">
        <v>250</v>
      </c>
      <c r="BE659" s="257">
        <f>IF(N659="základní",J659,0)</f>
        <v>0</v>
      </c>
      <c r="BF659" s="257">
        <f>IF(N659="snížená",J659,0)</f>
        <v>0</v>
      </c>
      <c r="BG659" s="257">
        <f>IF(N659="zákl. přenesená",J659,0)</f>
        <v>0</v>
      </c>
      <c r="BH659" s="257">
        <f>IF(N659="sníž. přenesená",J659,0)</f>
        <v>0</v>
      </c>
      <c r="BI659" s="257">
        <f>IF(N659="nulová",J659,0)</f>
        <v>0</v>
      </c>
      <c r="BJ659" s="17" t="s">
        <v>14</v>
      </c>
      <c r="BK659" s="257">
        <f>ROUND(I659*H659,2)</f>
        <v>0</v>
      </c>
      <c r="BL659" s="17" t="s">
        <v>256</v>
      </c>
      <c r="BM659" s="256" t="s">
        <v>3725</v>
      </c>
    </row>
    <row r="660" s="2" customFormat="1">
      <c r="A660" s="38"/>
      <c r="B660" s="39"/>
      <c r="C660" s="40"/>
      <c r="D660" s="258" t="s">
        <v>261</v>
      </c>
      <c r="E660" s="40"/>
      <c r="F660" s="259" t="s">
        <v>2690</v>
      </c>
      <c r="G660" s="40"/>
      <c r="H660" s="40"/>
      <c r="I660" s="156"/>
      <c r="J660" s="40"/>
      <c r="K660" s="40"/>
      <c r="L660" s="44"/>
      <c r="M660" s="260"/>
      <c r="N660" s="261"/>
      <c r="O660" s="91"/>
      <c r="P660" s="91"/>
      <c r="Q660" s="91"/>
      <c r="R660" s="91"/>
      <c r="S660" s="91"/>
      <c r="T660" s="92"/>
      <c r="U660" s="38"/>
      <c r="V660" s="38"/>
      <c r="W660" s="38"/>
      <c r="X660" s="38"/>
      <c r="Y660" s="38"/>
      <c r="Z660" s="38"/>
      <c r="AA660" s="38"/>
      <c r="AB660" s="38"/>
      <c r="AC660" s="38"/>
      <c r="AD660" s="38"/>
      <c r="AE660" s="38"/>
      <c r="AT660" s="17" t="s">
        <v>261</v>
      </c>
      <c r="AU660" s="17" t="s">
        <v>91</v>
      </c>
    </row>
    <row r="661" s="12" customFormat="1" ht="25.92" customHeight="1">
      <c r="A661" s="12"/>
      <c r="B661" s="229"/>
      <c r="C661" s="230"/>
      <c r="D661" s="231" t="s">
        <v>81</v>
      </c>
      <c r="E661" s="232" t="s">
        <v>2694</v>
      </c>
      <c r="F661" s="232" t="s">
        <v>2695</v>
      </c>
      <c r="G661" s="230"/>
      <c r="H661" s="230"/>
      <c r="I661" s="233"/>
      <c r="J661" s="234">
        <f>BK661</f>
        <v>0</v>
      </c>
      <c r="K661" s="230"/>
      <c r="L661" s="235"/>
      <c r="M661" s="236"/>
      <c r="N661" s="237"/>
      <c r="O661" s="237"/>
      <c r="P661" s="238">
        <f>SUM(P662:P665)</f>
        <v>0</v>
      </c>
      <c r="Q661" s="237"/>
      <c r="R661" s="238">
        <f>SUM(R662:R665)</f>
        <v>0</v>
      </c>
      <c r="S661" s="237"/>
      <c r="T661" s="239">
        <f>SUM(T662:T665)</f>
        <v>0</v>
      </c>
      <c r="U661" s="12"/>
      <c r="V661" s="12"/>
      <c r="W661" s="12"/>
      <c r="X661" s="12"/>
      <c r="Y661" s="12"/>
      <c r="Z661" s="12"/>
      <c r="AA661" s="12"/>
      <c r="AB661" s="12"/>
      <c r="AC661" s="12"/>
      <c r="AD661" s="12"/>
      <c r="AE661" s="12"/>
      <c r="AR661" s="240" t="s">
        <v>256</v>
      </c>
      <c r="AT661" s="241" t="s">
        <v>81</v>
      </c>
      <c r="AU661" s="241" t="s">
        <v>82</v>
      </c>
      <c r="AY661" s="240" t="s">
        <v>250</v>
      </c>
      <c r="BK661" s="242">
        <f>SUM(BK662:BK665)</f>
        <v>0</v>
      </c>
    </row>
    <row r="662" s="2" customFormat="1" ht="21.75" customHeight="1">
      <c r="A662" s="38"/>
      <c r="B662" s="39"/>
      <c r="C662" s="245" t="s">
        <v>642</v>
      </c>
      <c r="D662" s="245" t="s">
        <v>252</v>
      </c>
      <c r="E662" s="246" t="s">
        <v>2696</v>
      </c>
      <c r="F662" s="247" t="s">
        <v>2697</v>
      </c>
      <c r="G662" s="248" t="s">
        <v>2107</v>
      </c>
      <c r="H662" s="249">
        <v>480</v>
      </c>
      <c r="I662" s="250"/>
      <c r="J662" s="251">
        <f>ROUND(I662*H662,2)</f>
        <v>0</v>
      </c>
      <c r="K662" s="247" t="s">
        <v>255</v>
      </c>
      <c r="L662" s="44"/>
      <c r="M662" s="252" t="s">
        <v>1</v>
      </c>
      <c r="N662" s="253" t="s">
        <v>47</v>
      </c>
      <c r="O662" s="91"/>
      <c r="P662" s="254">
        <f>O662*H662</f>
        <v>0</v>
      </c>
      <c r="Q662" s="254">
        <v>0</v>
      </c>
      <c r="R662" s="254">
        <f>Q662*H662</f>
        <v>0</v>
      </c>
      <c r="S662" s="254">
        <v>0</v>
      </c>
      <c r="T662" s="255">
        <f>S662*H662</f>
        <v>0</v>
      </c>
      <c r="U662" s="38"/>
      <c r="V662" s="38"/>
      <c r="W662" s="38"/>
      <c r="X662" s="38"/>
      <c r="Y662" s="38"/>
      <c r="Z662" s="38"/>
      <c r="AA662" s="38"/>
      <c r="AB662" s="38"/>
      <c r="AC662" s="38"/>
      <c r="AD662" s="38"/>
      <c r="AE662" s="38"/>
      <c r="AR662" s="256" t="s">
        <v>2698</v>
      </c>
      <c r="AT662" s="256" t="s">
        <v>252</v>
      </c>
      <c r="AU662" s="256" t="s">
        <v>14</v>
      </c>
      <c r="AY662" s="17" t="s">
        <v>250</v>
      </c>
      <c r="BE662" s="257">
        <f>IF(N662="základní",J662,0)</f>
        <v>0</v>
      </c>
      <c r="BF662" s="257">
        <f>IF(N662="snížená",J662,0)</f>
        <v>0</v>
      </c>
      <c r="BG662" s="257">
        <f>IF(N662="zákl. přenesená",J662,0)</f>
        <v>0</v>
      </c>
      <c r="BH662" s="257">
        <f>IF(N662="sníž. přenesená",J662,0)</f>
        <v>0</v>
      </c>
      <c r="BI662" s="257">
        <f>IF(N662="nulová",J662,0)</f>
        <v>0</v>
      </c>
      <c r="BJ662" s="17" t="s">
        <v>14</v>
      </c>
      <c r="BK662" s="257">
        <f>ROUND(I662*H662,2)</f>
        <v>0</v>
      </c>
      <c r="BL662" s="17" t="s">
        <v>2698</v>
      </c>
      <c r="BM662" s="256" t="s">
        <v>3726</v>
      </c>
    </row>
    <row r="663" s="15" customFormat="1">
      <c r="A663" s="15"/>
      <c r="B663" s="284"/>
      <c r="C663" s="285"/>
      <c r="D663" s="258" t="s">
        <v>263</v>
      </c>
      <c r="E663" s="286" t="s">
        <v>1</v>
      </c>
      <c r="F663" s="287" t="s">
        <v>2735</v>
      </c>
      <c r="G663" s="285"/>
      <c r="H663" s="286" t="s">
        <v>1</v>
      </c>
      <c r="I663" s="288"/>
      <c r="J663" s="285"/>
      <c r="K663" s="285"/>
      <c r="L663" s="289"/>
      <c r="M663" s="290"/>
      <c r="N663" s="291"/>
      <c r="O663" s="291"/>
      <c r="P663" s="291"/>
      <c r="Q663" s="291"/>
      <c r="R663" s="291"/>
      <c r="S663" s="291"/>
      <c r="T663" s="292"/>
      <c r="U663" s="15"/>
      <c r="V663" s="15"/>
      <c r="W663" s="15"/>
      <c r="X663" s="15"/>
      <c r="Y663" s="15"/>
      <c r="Z663" s="15"/>
      <c r="AA663" s="15"/>
      <c r="AB663" s="15"/>
      <c r="AC663" s="15"/>
      <c r="AD663" s="15"/>
      <c r="AE663" s="15"/>
      <c r="AT663" s="293" t="s">
        <v>263</v>
      </c>
      <c r="AU663" s="293" t="s">
        <v>14</v>
      </c>
      <c r="AV663" s="15" t="s">
        <v>14</v>
      </c>
      <c r="AW663" s="15" t="s">
        <v>36</v>
      </c>
      <c r="AX663" s="15" t="s">
        <v>82</v>
      </c>
      <c r="AY663" s="293" t="s">
        <v>250</v>
      </c>
    </row>
    <row r="664" s="13" customFormat="1">
      <c r="A664" s="13"/>
      <c r="B664" s="262"/>
      <c r="C664" s="263"/>
      <c r="D664" s="258" t="s">
        <v>263</v>
      </c>
      <c r="E664" s="264" t="s">
        <v>1</v>
      </c>
      <c r="F664" s="265" t="s">
        <v>3727</v>
      </c>
      <c r="G664" s="263"/>
      <c r="H664" s="266">
        <v>480</v>
      </c>
      <c r="I664" s="267"/>
      <c r="J664" s="263"/>
      <c r="K664" s="263"/>
      <c r="L664" s="268"/>
      <c r="M664" s="269"/>
      <c r="N664" s="270"/>
      <c r="O664" s="270"/>
      <c r="P664" s="270"/>
      <c r="Q664" s="270"/>
      <c r="R664" s="270"/>
      <c r="S664" s="270"/>
      <c r="T664" s="271"/>
      <c r="U664" s="13"/>
      <c r="V664" s="13"/>
      <c r="W664" s="13"/>
      <c r="X664" s="13"/>
      <c r="Y664" s="13"/>
      <c r="Z664" s="13"/>
      <c r="AA664" s="13"/>
      <c r="AB664" s="13"/>
      <c r="AC664" s="13"/>
      <c r="AD664" s="13"/>
      <c r="AE664" s="13"/>
      <c r="AT664" s="272" t="s">
        <v>263</v>
      </c>
      <c r="AU664" s="272" t="s">
        <v>14</v>
      </c>
      <c r="AV664" s="13" t="s">
        <v>91</v>
      </c>
      <c r="AW664" s="13" t="s">
        <v>36</v>
      </c>
      <c r="AX664" s="13" t="s">
        <v>82</v>
      </c>
      <c r="AY664" s="272" t="s">
        <v>250</v>
      </c>
    </row>
    <row r="665" s="14" customFormat="1">
      <c r="A665" s="14"/>
      <c r="B665" s="273"/>
      <c r="C665" s="274"/>
      <c r="D665" s="258" t="s">
        <v>263</v>
      </c>
      <c r="E665" s="275" t="s">
        <v>1</v>
      </c>
      <c r="F665" s="276" t="s">
        <v>265</v>
      </c>
      <c r="G665" s="274"/>
      <c r="H665" s="277">
        <v>480</v>
      </c>
      <c r="I665" s="278"/>
      <c r="J665" s="274"/>
      <c r="K665" s="274"/>
      <c r="L665" s="279"/>
      <c r="M665" s="308"/>
      <c r="N665" s="309"/>
      <c r="O665" s="309"/>
      <c r="P665" s="309"/>
      <c r="Q665" s="309"/>
      <c r="R665" s="309"/>
      <c r="S665" s="309"/>
      <c r="T665" s="310"/>
      <c r="U665" s="14"/>
      <c r="V665" s="14"/>
      <c r="W665" s="14"/>
      <c r="X665" s="14"/>
      <c r="Y665" s="14"/>
      <c r="Z665" s="14"/>
      <c r="AA665" s="14"/>
      <c r="AB665" s="14"/>
      <c r="AC665" s="14"/>
      <c r="AD665" s="14"/>
      <c r="AE665" s="14"/>
      <c r="AT665" s="283" t="s">
        <v>263</v>
      </c>
      <c r="AU665" s="283" t="s">
        <v>14</v>
      </c>
      <c r="AV665" s="14" t="s">
        <v>256</v>
      </c>
      <c r="AW665" s="14" t="s">
        <v>36</v>
      </c>
      <c r="AX665" s="14" t="s">
        <v>14</v>
      </c>
      <c r="AY665" s="283" t="s">
        <v>250</v>
      </c>
    </row>
    <row r="666" s="2" customFormat="1" ht="6.96" customHeight="1">
      <c r="A666" s="38"/>
      <c r="B666" s="66"/>
      <c r="C666" s="67"/>
      <c r="D666" s="67"/>
      <c r="E666" s="67"/>
      <c r="F666" s="67"/>
      <c r="G666" s="67"/>
      <c r="H666" s="67"/>
      <c r="I666" s="194"/>
      <c r="J666" s="67"/>
      <c r="K666" s="67"/>
      <c r="L666" s="44"/>
      <c r="M666" s="38"/>
      <c r="O666" s="38"/>
      <c r="P666" s="38"/>
      <c r="Q666" s="38"/>
      <c r="R666" s="38"/>
      <c r="S666" s="38"/>
      <c r="T666" s="38"/>
      <c r="U666" s="38"/>
      <c r="V666" s="38"/>
      <c r="W666" s="38"/>
      <c r="X666" s="38"/>
      <c r="Y666" s="38"/>
      <c r="Z666" s="38"/>
      <c r="AA666" s="38"/>
      <c r="AB666" s="38"/>
      <c r="AC666" s="38"/>
      <c r="AD666" s="38"/>
      <c r="AE666" s="38"/>
    </row>
  </sheetData>
  <sheetProtection sheet="1" autoFilter="0" formatColumns="0" formatRows="0" objects="1" scenarios="1" spinCount="100000" saltValue="bwokNLtYcglbuPUcO8tyuUL2t3KtvQKm76XJy0Z3PumD3oAYs5p2INToC3RxpKILVKZnqim+/bpd6aLUHnoTPg==" hashValue="26VyCAgB753+7kxNwK7bAMEKWBfrebQcKK+fzWS0Ya0ylDpkBACIMHKtODXr1ggDUVxuMBg/xy2MRSotN3kaaA==" algorithmName="SHA-512" password="CC35"/>
  <autoFilter ref="C127:K665"/>
  <mergeCells count="12">
    <mergeCell ref="E7:H7"/>
    <mergeCell ref="E9:H9"/>
    <mergeCell ref="E11:H11"/>
    <mergeCell ref="E20:H20"/>
    <mergeCell ref="E29:H29"/>
    <mergeCell ref="E85:H85"/>
    <mergeCell ref="E87:H87"/>
    <mergeCell ref="E89:H89"/>
    <mergeCell ref="E116:H116"/>
    <mergeCell ref="E118:H118"/>
    <mergeCell ref="E120:H12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7"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7"/>
      <c r="L2" s="1"/>
      <c r="M2" s="1"/>
      <c r="N2" s="1"/>
      <c r="O2" s="1"/>
      <c r="P2" s="1"/>
      <c r="Q2" s="1"/>
      <c r="R2" s="1"/>
      <c r="S2" s="1"/>
      <c r="T2" s="1"/>
      <c r="U2" s="1"/>
      <c r="V2" s="1"/>
      <c r="AT2" s="17" t="s">
        <v>133</v>
      </c>
    </row>
    <row r="3" s="1" customFormat="1" ht="6.96" customHeight="1">
      <c r="B3" s="149"/>
      <c r="C3" s="150"/>
      <c r="D3" s="150"/>
      <c r="E3" s="150"/>
      <c r="F3" s="150"/>
      <c r="G3" s="150"/>
      <c r="H3" s="150"/>
      <c r="I3" s="151"/>
      <c r="J3" s="150"/>
      <c r="K3" s="150"/>
      <c r="L3" s="20"/>
      <c r="AT3" s="17" t="s">
        <v>91</v>
      </c>
    </row>
    <row r="4" s="1" customFormat="1" ht="24.96" customHeight="1">
      <c r="B4" s="20"/>
      <c r="D4" s="152" t="s">
        <v>162</v>
      </c>
      <c r="I4" s="147"/>
      <c r="L4" s="20"/>
      <c r="M4" s="153" t="s">
        <v>10</v>
      </c>
      <c r="AT4" s="17" t="s">
        <v>4</v>
      </c>
    </row>
    <row r="5" s="1" customFormat="1" ht="6.96" customHeight="1">
      <c r="B5" s="20"/>
      <c r="I5" s="147"/>
      <c r="L5" s="20"/>
    </row>
    <row r="6" s="1" customFormat="1" ht="12" customHeight="1">
      <c r="B6" s="20"/>
      <c r="D6" s="154" t="s">
        <v>16</v>
      </c>
      <c r="I6" s="147"/>
      <c r="L6" s="20"/>
    </row>
    <row r="7" s="1" customFormat="1" ht="16.5" customHeight="1">
      <c r="B7" s="20"/>
      <c r="E7" s="155" t="str">
        <f>'Rekapitulace stavby'!K6</f>
        <v>Strakonická - rozšíření, č. akce 999 170, Praha 5</v>
      </c>
      <c r="F7" s="154"/>
      <c r="G7" s="154"/>
      <c r="H7" s="154"/>
      <c r="I7" s="147"/>
      <c r="L7" s="20"/>
    </row>
    <row r="8" s="2" customFormat="1" ht="12" customHeight="1">
      <c r="A8" s="38"/>
      <c r="B8" s="44"/>
      <c r="C8" s="38"/>
      <c r="D8" s="154" t="s">
        <v>176</v>
      </c>
      <c r="E8" s="38"/>
      <c r="F8" s="38"/>
      <c r="G8" s="38"/>
      <c r="H8" s="38"/>
      <c r="I8" s="156"/>
      <c r="J8" s="38"/>
      <c r="K8" s="38"/>
      <c r="L8" s="63"/>
      <c r="S8" s="38"/>
      <c r="T8" s="38"/>
      <c r="U8" s="38"/>
      <c r="V8" s="38"/>
      <c r="W8" s="38"/>
      <c r="X8" s="38"/>
      <c r="Y8" s="38"/>
      <c r="Z8" s="38"/>
      <c r="AA8" s="38"/>
      <c r="AB8" s="38"/>
      <c r="AC8" s="38"/>
      <c r="AD8" s="38"/>
      <c r="AE8" s="38"/>
    </row>
    <row r="9" s="2" customFormat="1" ht="16.5" customHeight="1">
      <c r="A9" s="38"/>
      <c r="B9" s="44"/>
      <c r="C9" s="38"/>
      <c r="D9" s="38"/>
      <c r="E9" s="157" t="s">
        <v>3728</v>
      </c>
      <c r="F9" s="38"/>
      <c r="G9" s="38"/>
      <c r="H9" s="38"/>
      <c r="I9" s="156"/>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156"/>
      <c r="J10" s="38"/>
      <c r="K10" s="38"/>
      <c r="L10" s="63"/>
      <c r="S10" s="38"/>
      <c r="T10" s="38"/>
      <c r="U10" s="38"/>
      <c r="V10" s="38"/>
      <c r="W10" s="38"/>
      <c r="X10" s="38"/>
      <c r="Y10" s="38"/>
      <c r="Z10" s="38"/>
      <c r="AA10" s="38"/>
      <c r="AB10" s="38"/>
      <c r="AC10" s="38"/>
      <c r="AD10" s="38"/>
      <c r="AE10" s="38"/>
    </row>
    <row r="11" s="2" customFormat="1" ht="12" customHeight="1">
      <c r="A11" s="38"/>
      <c r="B11" s="44"/>
      <c r="C11" s="38"/>
      <c r="D11" s="154" t="s">
        <v>18</v>
      </c>
      <c r="E11" s="38"/>
      <c r="F11" s="141" t="s">
        <v>1</v>
      </c>
      <c r="G11" s="38"/>
      <c r="H11" s="38"/>
      <c r="I11" s="158" t="s">
        <v>19</v>
      </c>
      <c r="J11" s="141" t="s">
        <v>1</v>
      </c>
      <c r="K11" s="38"/>
      <c r="L11" s="63"/>
      <c r="S11" s="38"/>
      <c r="T11" s="38"/>
      <c r="U11" s="38"/>
      <c r="V11" s="38"/>
      <c r="W11" s="38"/>
      <c r="X11" s="38"/>
      <c r="Y11" s="38"/>
      <c r="Z11" s="38"/>
      <c r="AA11" s="38"/>
      <c r="AB11" s="38"/>
      <c r="AC11" s="38"/>
      <c r="AD11" s="38"/>
      <c r="AE11" s="38"/>
    </row>
    <row r="12" s="2" customFormat="1" ht="12" customHeight="1">
      <c r="A12" s="38"/>
      <c r="B12" s="44"/>
      <c r="C12" s="38"/>
      <c r="D12" s="154" t="s">
        <v>20</v>
      </c>
      <c r="E12" s="38"/>
      <c r="F12" s="141" t="s">
        <v>21</v>
      </c>
      <c r="G12" s="38"/>
      <c r="H12" s="38"/>
      <c r="I12" s="158" t="s">
        <v>22</v>
      </c>
      <c r="J12" s="159" t="str">
        <f>'Rekapitulace stavby'!AN8</f>
        <v>10. 1. 2020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156"/>
      <c r="J13" s="38"/>
      <c r="K13" s="38"/>
      <c r="L13" s="63"/>
      <c r="S13" s="38"/>
      <c r="T13" s="38"/>
      <c r="U13" s="38"/>
      <c r="V13" s="38"/>
      <c r="W13" s="38"/>
      <c r="X13" s="38"/>
      <c r="Y13" s="38"/>
      <c r="Z13" s="38"/>
      <c r="AA13" s="38"/>
      <c r="AB13" s="38"/>
      <c r="AC13" s="38"/>
      <c r="AD13" s="38"/>
      <c r="AE13" s="38"/>
    </row>
    <row r="14" s="2" customFormat="1" ht="12" customHeight="1">
      <c r="A14" s="38"/>
      <c r="B14" s="44"/>
      <c r="C14" s="38"/>
      <c r="D14" s="154" t="s">
        <v>24</v>
      </c>
      <c r="E14" s="38"/>
      <c r="F14" s="38"/>
      <c r="G14" s="38"/>
      <c r="H14" s="38"/>
      <c r="I14" s="158" t="s">
        <v>25</v>
      </c>
      <c r="J14" s="141"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1" t="s">
        <v>27</v>
      </c>
      <c r="F15" s="38"/>
      <c r="G15" s="38"/>
      <c r="H15" s="38"/>
      <c r="I15" s="158" t="s">
        <v>28</v>
      </c>
      <c r="J15" s="141"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156"/>
      <c r="J16" s="38"/>
      <c r="K16" s="38"/>
      <c r="L16" s="63"/>
      <c r="S16" s="38"/>
      <c r="T16" s="38"/>
      <c r="U16" s="38"/>
      <c r="V16" s="38"/>
      <c r="W16" s="38"/>
      <c r="X16" s="38"/>
      <c r="Y16" s="38"/>
      <c r="Z16" s="38"/>
      <c r="AA16" s="38"/>
      <c r="AB16" s="38"/>
      <c r="AC16" s="38"/>
      <c r="AD16" s="38"/>
      <c r="AE16" s="38"/>
    </row>
    <row r="17" s="2" customFormat="1" ht="12" customHeight="1">
      <c r="A17" s="38"/>
      <c r="B17" s="44"/>
      <c r="C17" s="38"/>
      <c r="D17" s="154" t="s">
        <v>30</v>
      </c>
      <c r="E17" s="38"/>
      <c r="F17" s="38"/>
      <c r="G17" s="38"/>
      <c r="H17" s="38"/>
      <c r="I17" s="158"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1"/>
      <c r="G18" s="141"/>
      <c r="H18" s="141"/>
      <c r="I18" s="158"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156"/>
      <c r="J19" s="38"/>
      <c r="K19" s="38"/>
      <c r="L19" s="63"/>
      <c r="S19" s="38"/>
      <c r="T19" s="38"/>
      <c r="U19" s="38"/>
      <c r="V19" s="38"/>
      <c r="W19" s="38"/>
      <c r="X19" s="38"/>
      <c r="Y19" s="38"/>
      <c r="Z19" s="38"/>
      <c r="AA19" s="38"/>
      <c r="AB19" s="38"/>
      <c r="AC19" s="38"/>
      <c r="AD19" s="38"/>
      <c r="AE19" s="38"/>
    </row>
    <row r="20" s="2" customFormat="1" ht="12" customHeight="1">
      <c r="A20" s="38"/>
      <c r="B20" s="44"/>
      <c r="C20" s="38"/>
      <c r="D20" s="154" t="s">
        <v>32</v>
      </c>
      <c r="E20" s="38"/>
      <c r="F20" s="38"/>
      <c r="G20" s="38"/>
      <c r="H20" s="38"/>
      <c r="I20" s="158" t="s">
        <v>25</v>
      </c>
      <c r="J20" s="141"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1" t="s">
        <v>34</v>
      </c>
      <c r="F21" s="38"/>
      <c r="G21" s="38"/>
      <c r="H21" s="38"/>
      <c r="I21" s="158" t="s">
        <v>28</v>
      </c>
      <c r="J21" s="141"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156"/>
      <c r="J22" s="38"/>
      <c r="K22" s="38"/>
      <c r="L22" s="63"/>
      <c r="S22" s="38"/>
      <c r="T22" s="38"/>
      <c r="U22" s="38"/>
      <c r="V22" s="38"/>
      <c r="W22" s="38"/>
      <c r="X22" s="38"/>
      <c r="Y22" s="38"/>
      <c r="Z22" s="38"/>
      <c r="AA22" s="38"/>
      <c r="AB22" s="38"/>
      <c r="AC22" s="38"/>
      <c r="AD22" s="38"/>
      <c r="AE22" s="38"/>
    </row>
    <row r="23" s="2" customFormat="1" ht="12" customHeight="1">
      <c r="A23" s="38"/>
      <c r="B23" s="44"/>
      <c r="C23" s="38"/>
      <c r="D23" s="154" t="s">
        <v>37</v>
      </c>
      <c r="E23" s="38"/>
      <c r="F23" s="38"/>
      <c r="G23" s="38"/>
      <c r="H23" s="38"/>
      <c r="I23" s="158" t="s">
        <v>25</v>
      </c>
      <c r="J23" s="141" t="s">
        <v>38</v>
      </c>
      <c r="K23" s="38"/>
      <c r="L23" s="63"/>
      <c r="S23" s="38"/>
      <c r="T23" s="38"/>
      <c r="U23" s="38"/>
      <c r="V23" s="38"/>
      <c r="W23" s="38"/>
      <c r="X23" s="38"/>
      <c r="Y23" s="38"/>
      <c r="Z23" s="38"/>
      <c r="AA23" s="38"/>
      <c r="AB23" s="38"/>
      <c r="AC23" s="38"/>
      <c r="AD23" s="38"/>
      <c r="AE23" s="38"/>
    </row>
    <row r="24" s="2" customFormat="1" ht="18" customHeight="1">
      <c r="A24" s="38"/>
      <c r="B24" s="44"/>
      <c r="C24" s="38"/>
      <c r="D24" s="38"/>
      <c r="E24" s="141" t="s">
        <v>39</v>
      </c>
      <c r="F24" s="38"/>
      <c r="G24" s="38"/>
      <c r="H24" s="38"/>
      <c r="I24" s="158" t="s">
        <v>28</v>
      </c>
      <c r="J24" s="141" t="s">
        <v>40</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56"/>
      <c r="J25" s="38"/>
      <c r="K25" s="38"/>
      <c r="L25" s="63"/>
      <c r="S25" s="38"/>
      <c r="T25" s="38"/>
      <c r="U25" s="38"/>
      <c r="V25" s="38"/>
      <c r="W25" s="38"/>
      <c r="X25" s="38"/>
      <c r="Y25" s="38"/>
      <c r="Z25" s="38"/>
      <c r="AA25" s="38"/>
      <c r="AB25" s="38"/>
      <c r="AC25" s="38"/>
      <c r="AD25" s="38"/>
      <c r="AE25" s="38"/>
    </row>
    <row r="26" s="2" customFormat="1" ht="12" customHeight="1">
      <c r="A26" s="38"/>
      <c r="B26" s="44"/>
      <c r="C26" s="38"/>
      <c r="D26" s="154" t="s">
        <v>41</v>
      </c>
      <c r="E26" s="38"/>
      <c r="F26" s="38"/>
      <c r="G26" s="38"/>
      <c r="H26" s="38"/>
      <c r="I26" s="156"/>
      <c r="J26" s="38"/>
      <c r="K26" s="38"/>
      <c r="L26" s="63"/>
      <c r="S26" s="38"/>
      <c r="T26" s="38"/>
      <c r="U26" s="38"/>
      <c r="V26" s="38"/>
      <c r="W26" s="38"/>
      <c r="X26" s="38"/>
      <c r="Y26" s="38"/>
      <c r="Z26" s="38"/>
      <c r="AA26" s="38"/>
      <c r="AB26" s="38"/>
      <c r="AC26" s="38"/>
      <c r="AD26" s="38"/>
      <c r="AE26" s="38"/>
    </row>
    <row r="27" s="8" customFormat="1" ht="16.5" customHeight="1">
      <c r="A27" s="160"/>
      <c r="B27" s="161"/>
      <c r="C27" s="160"/>
      <c r="D27" s="160"/>
      <c r="E27" s="162" t="s">
        <v>1</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38"/>
      <c r="B28" s="44"/>
      <c r="C28" s="38"/>
      <c r="D28" s="38"/>
      <c r="E28" s="38"/>
      <c r="F28" s="38"/>
      <c r="G28" s="38"/>
      <c r="H28" s="38"/>
      <c r="I28" s="156"/>
      <c r="J28" s="38"/>
      <c r="K28" s="38"/>
      <c r="L28" s="63"/>
      <c r="S28" s="38"/>
      <c r="T28" s="38"/>
      <c r="U28" s="38"/>
      <c r="V28" s="38"/>
      <c r="W28" s="38"/>
      <c r="X28" s="38"/>
      <c r="Y28" s="38"/>
      <c r="Z28" s="38"/>
      <c r="AA28" s="38"/>
      <c r="AB28" s="38"/>
      <c r="AC28" s="38"/>
      <c r="AD28" s="38"/>
      <c r="AE28" s="38"/>
    </row>
    <row r="29" s="2" customFormat="1" ht="6.96" customHeight="1">
      <c r="A29" s="38"/>
      <c r="B29" s="44"/>
      <c r="C29" s="38"/>
      <c r="D29" s="165"/>
      <c r="E29" s="165"/>
      <c r="F29" s="165"/>
      <c r="G29" s="165"/>
      <c r="H29" s="165"/>
      <c r="I29" s="166"/>
      <c r="J29" s="165"/>
      <c r="K29" s="165"/>
      <c r="L29" s="63"/>
      <c r="S29" s="38"/>
      <c r="T29" s="38"/>
      <c r="U29" s="38"/>
      <c r="V29" s="38"/>
      <c r="W29" s="38"/>
      <c r="X29" s="38"/>
      <c r="Y29" s="38"/>
      <c r="Z29" s="38"/>
      <c r="AA29" s="38"/>
      <c r="AB29" s="38"/>
      <c r="AC29" s="38"/>
      <c r="AD29" s="38"/>
      <c r="AE29" s="38"/>
    </row>
    <row r="30" s="2" customFormat="1" ht="25.44" customHeight="1">
      <c r="A30" s="38"/>
      <c r="B30" s="44"/>
      <c r="C30" s="38"/>
      <c r="D30" s="167" t="s">
        <v>42</v>
      </c>
      <c r="E30" s="38"/>
      <c r="F30" s="38"/>
      <c r="G30" s="38"/>
      <c r="H30" s="38"/>
      <c r="I30" s="156"/>
      <c r="J30" s="168">
        <f>ROUND(J124, 2)</f>
        <v>0</v>
      </c>
      <c r="K30" s="38"/>
      <c r="L30" s="63"/>
      <c r="S30" s="38"/>
      <c r="T30" s="38"/>
      <c r="U30" s="38"/>
      <c r="V30" s="38"/>
      <c r="W30" s="38"/>
      <c r="X30" s="38"/>
      <c r="Y30" s="38"/>
      <c r="Z30" s="38"/>
      <c r="AA30" s="38"/>
      <c r="AB30" s="38"/>
      <c r="AC30" s="38"/>
      <c r="AD30" s="38"/>
      <c r="AE30" s="38"/>
    </row>
    <row r="31" s="2" customFormat="1" ht="6.96" customHeight="1">
      <c r="A31" s="38"/>
      <c r="B31" s="44"/>
      <c r="C31" s="38"/>
      <c r="D31" s="165"/>
      <c r="E31" s="165"/>
      <c r="F31" s="165"/>
      <c r="G31" s="165"/>
      <c r="H31" s="165"/>
      <c r="I31" s="166"/>
      <c r="J31" s="165"/>
      <c r="K31" s="165"/>
      <c r="L31" s="63"/>
      <c r="S31" s="38"/>
      <c r="T31" s="38"/>
      <c r="U31" s="38"/>
      <c r="V31" s="38"/>
      <c r="W31" s="38"/>
      <c r="X31" s="38"/>
      <c r="Y31" s="38"/>
      <c r="Z31" s="38"/>
      <c r="AA31" s="38"/>
      <c r="AB31" s="38"/>
      <c r="AC31" s="38"/>
      <c r="AD31" s="38"/>
      <c r="AE31" s="38"/>
    </row>
    <row r="32" s="2" customFormat="1" ht="14.4" customHeight="1">
      <c r="A32" s="38"/>
      <c r="B32" s="44"/>
      <c r="C32" s="38"/>
      <c r="D32" s="38"/>
      <c r="E32" s="38"/>
      <c r="F32" s="169" t="s">
        <v>44</v>
      </c>
      <c r="G32" s="38"/>
      <c r="H32" s="38"/>
      <c r="I32" s="170" t="s">
        <v>43</v>
      </c>
      <c r="J32" s="169" t="s">
        <v>45</v>
      </c>
      <c r="K32" s="38"/>
      <c r="L32" s="63"/>
      <c r="S32" s="38"/>
      <c r="T32" s="38"/>
      <c r="U32" s="38"/>
      <c r="V32" s="38"/>
      <c r="W32" s="38"/>
      <c r="X32" s="38"/>
      <c r="Y32" s="38"/>
      <c r="Z32" s="38"/>
      <c r="AA32" s="38"/>
      <c r="AB32" s="38"/>
      <c r="AC32" s="38"/>
      <c r="AD32" s="38"/>
      <c r="AE32" s="38"/>
    </row>
    <row r="33" s="2" customFormat="1" ht="14.4" customHeight="1">
      <c r="A33" s="38"/>
      <c r="B33" s="44"/>
      <c r="C33" s="38"/>
      <c r="D33" s="171" t="s">
        <v>46</v>
      </c>
      <c r="E33" s="154" t="s">
        <v>47</v>
      </c>
      <c r="F33" s="172">
        <f>ROUND((SUM(BE124:BE211)),  2)</f>
        <v>0</v>
      </c>
      <c r="G33" s="38"/>
      <c r="H33" s="38"/>
      <c r="I33" s="173">
        <v>0.20999999999999999</v>
      </c>
      <c r="J33" s="172">
        <f>ROUND(((SUM(BE124:BE211))*I33),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54" t="s">
        <v>48</v>
      </c>
      <c r="F34" s="172">
        <f>ROUND((SUM(BF124:BF211)),  2)</f>
        <v>0</v>
      </c>
      <c r="G34" s="38"/>
      <c r="H34" s="38"/>
      <c r="I34" s="173">
        <v>0.14999999999999999</v>
      </c>
      <c r="J34" s="172">
        <f>ROUND(((SUM(BF124:BF211))*I34),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54" t="s">
        <v>49</v>
      </c>
      <c r="F35" s="172">
        <f>ROUND((SUM(BG124:BG211)),  2)</f>
        <v>0</v>
      </c>
      <c r="G35" s="38"/>
      <c r="H35" s="38"/>
      <c r="I35" s="173">
        <v>0.20999999999999999</v>
      </c>
      <c r="J35" s="172">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54" t="s">
        <v>50</v>
      </c>
      <c r="F36" s="172">
        <f>ROUND((SUM(BH124:BH211)),  2)</f>
        <v>0</v>
      </c>
      <c r="G36" s="38"/>
      <c r="H36" s="38"/>
      <c r="I36" s="173">
        <v>0.14999999999999999</v>
      </c>
      <c r="J36" s="172">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4" t="s">
        <v>51</v>
      </c>
      <c r="F37" s="172">
        <f>ROUND((SUM(BI124:BI211)),  2)</f>
        <v>0</v>
      </c>
      <c r="G37" s="38"/>
      <c r="H37" s="38"/>
      <c r="I37" s="173">
        <v>0</v>
      </c>
      <c r="J37" s="172">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56"/>
      <c r="J38" s="38"/>
      <c r="K38" s="38"/>
      <c r="L38" s="63"/>
      <c r="S38" s="38"/>
      <c r="T38" s="38"/>
      <c r="U38" s="38"/>
      <c r="V38" s="38"/>
      <c r="W38" s="38"/>
      <c r="X38" s="38"/>
      <c r="Y38" s="38"/>
      <c r="Z38" s="38"/>
      <c r="AA38" s="38"/>
      <c r="AB38" s="38"/>
      <c r="AC38" s="38"/>
      <c r="AD38" s="38"/>
      <c r="AE38" s="38"/>
    </row>
    <row r="39" s="2" customFormat="1" ht="25.44" customHeight="1">
      <c r="A39" s="38"/>
      <c r="B39" s="44"/>
      <c r="C39" s="174"/>
      <c r="D39" s="175" t="s">
        <v>52</v>
      </c>
      <c r="E39" s="176"/>
      <c r="F39" s="176"/>
      <c r="G39" s="177" t="s">
        <v>53</v>
      </c>
      <c r="H39" s="178" t="s">
        <v>54</v>
      </c>
      <c r="I39" s="179"/>
      <c r="J39" s="180">
        <f>SUM(J30:J37)</f>
        <v>0</v>
      </c>
      <c r="K39" s="181"/>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156"/>
      <c r="J40" s="38"/>
      <c r="K40" s="38"/>
      <c r="L40" s="63"/>
      <c r="S40" s="38"/>
      <c r="T40" s="38"/>
      <c r="U40" s="38"/>
      <c r="V40" s="38"/>
      <c r="W40" s="38"/>
      <c r="X40" s="38"/>
      <c r="Y40" s="38"/>
      <c r="Z40" s="38"/>
      <c r="AA40" s="38"/>
      <c r="AB40" s="38"/>
      <c r="AC40" s="38"/>
      <c r="AD40" s="38"/>
      <c r="AE40" s="38"/>
    </row>
    <row r="41" s="1" customFormat="1" ht="14.4" customHeight="1">
      <c r="B41" s="20"/>
      <c r="I41" s="147"/>
      <c r="L41" s="20"/>
    </row>
    <row r="42" s="1" customFormat="1" ht="14.4" customHeight="1">
      <c r="B42" s="20"/>
      <c r="I42" s="147"/>
      <c r="L42" s="20"/>
    </row>
    <row r="43" s="1" customFormat="1" ht="14.4" customHeight="1">
      <c r="B43" s="20"/>
      <c r="I43" s="147"/>
      <c r="L43" s="20"/>
    </row>
    <row r="44" s="1" customFormat="1" ht="14.4" customHeight="1">
      <c r="B44" s="20"/>
      <c r="I44" s="147"/>
      <c r="L44" s="20"/>
    </row>
    <row r="45" s="1" customFormat="1" ht="14.4" customHeight="1">
      <c r="B45" s="20"/>
      <c r="I45" s="147"/>
      <c r="L45" s="20"/>
    </row>
    <row r="46" s="1" customFormat="1" ht="14.4" customHeight="1">
      <c r="B46" s="20"/>
      <c r="I46" s="147"/>
      <c r="L46" s="20"/>
    </row>
    <row r="47" s="1" customFormat="1" ht="14.4" customHeight="1">
      <c r="B47" s="20"/>
      <c r="I47" s="147"/>
      <c r="L47" s="20"/>
    </row>
    <row r="48" s="1" customFormat="1" ht="14.4" customHeight="1">
      <c r="B48" s="20"/>
      <c r="I48" s="147"/>
      <c r="L48" s="20"/>
    </row>
    <row r="49" s="1" customFormat="1" ht="14.4" customHeight="1">
      <c r="B49" s="20"/>
      <c r="I49" s="147"/>
      <c r="L49" s="20"/>
    </row>
    <row r="50" s="2" customFormat="1" ht="14.4" customHeight="1">
      <c r="B50" s="63"/>
      <c r="D50" s="182" t="s">
        <v>55</v>
      </c>
      <c r="E50" s="183"/>
      <c r="F50" s="183"/>
      <c r="G50" s="182" t="s">
        <v>56</v>
      </c>
      <c r="H50" s="183"/>
      <c r="I50" s="184"/>
      <c r="J50" s="183"/>
      <c r="K50" s="18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5" t="s">
        <v>57</v>
      </c>
      <c r="E61" s="186"/>
      <c r="F61" s="187" t="s">
        <v>58</v>
      </c>
      <c r="G61" s="185" t="s">
        <v>57</v>
      </c>
      <c r="H61" s="186"/>
      <c r="I61" s="188"/>
      <c r="J61" s="189" t="s">
        <v>58</v>
      </c>
      <c r="K61" s="18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2" t="s">
        <v>59</v>
      </c>
      <c r="E65" s="190"/>
      <c r="F65" s="190"/>
      <c r="G65" s="182" t="s">
        <v>60</v>
      </c>
      <c r="H65" s="190"/>
      <c r="I65" s="191"/>
      <c r="J65" s="190"/>
      <c r="K65" s="19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5" t="s">
        <v>57</v>
      </c>
      <c r="E76" s="186"/>
      <c r="F76" s="187" t="s">
        <v>58</v>
      </c>
      <c r="G76" s="185" t="s">
        <v>57</v>
      </c>
      <c r="H76" s="186"/>
      <c r="I76" s="188"/>
      <c r="J76" s="189" t="s">
        <v>58</v>
      </c>
      <c r="K76" s="186"/>
      <c r="L76" s="63"/>
      <c r="S76" s="38"/>
      <c r="T76" s="38"/>
      <c r="U76" s="38"/>
      <c r="V76" s="38"/>
      <c r="W76" s="38"/>
      <c r="X76" s="38"/>
      <c r="Y76" s="38"/>
      <c r="Z76" s="38"/>
      <c r="AA76" s="38"/>
      <c r="AB76" s="38"/>
      <c r="AC76" s="38"/>
      <c r="AD76" s="38"/>
      <c r="AE76" s="38"/>
    </row>
    <row r="77" s="2" customFormat="1" ht="14.4" customHeight="1">
      <c r="A77" s="38"/>
      <c r="B77" s="192"/>
      <c r="C77" s="193"/>
      <c r="D77" s="193"/>
      <c r="E77" s="193"/>
      <c r="F77" s="193"/>
      <c r="G77" s="193"/>
      <c r="H77" s="193"/>
      <c r="I77" s="194"/>
      <c r="J77" s="193"/>
      <c r="K77" s="193"/>
      <c r="L77" s="63"/>
      <c r="S77" s="38"/>
      <c r="T77" s="38"/>
      <c r="U77" s="38"/>
      <c r="V77" s="38"/>
      <c r="W77" s="38"/>
      <c r="X77" s="38"/>
      <c r="Y77" s="38"/>
      <c r="Z77" s="38"/>
      <c r="AA77" s="38"/>
      <c r="AB77" s="38"/>
      <c r="AC77" s="38"/>
      <c r="AD77" s="38"/>
      <c r="AE77" s="38"/>
    </row>
    <row r="81" s="2" customFormat="1" ht="6.96" customHeight="1">
      <c r="A81" s="38"/>
      <c r="B81" s="195"/>
      <c r="C81" s="196"/>
      <c r="D81" s="196"/>
      <c r="E81" s="196"/>
      <c r="F81" s="196"/>
      <c r="G81" s="196"/>
      <c r="H81" s="196"/>
      <c r="I81" s="197"/>
      <c r="J81" s="196"/>
      <c r="K81" s="196"/>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156"/>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56"/>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56"/>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98" t="str">
        <f>E7</f>
        <v>Strakonická - rozšíření, č. akce 999 170, Praha 5</v>
      </c>
      <c r="F85" s="32"/>
      <c r="G85" s="32"/>
      <c r="H85" s="32"/>
      <c r="I85" s="156"/>
      <c r="J85" s="40"/>
      <c r="K85" s="40"/>
      <c r="L85" s="63"/>
      <c r="S85" s="38"/>
      <c r="T85" s="38"/>
      <c r="U85" s="38"/>
      <c r="V85" s="38"/>
      <c r="W85" s="38"/>
      <c r="X85" s="38"/>
      <c r="Y85" s="38"/>
      <c r="Z85" s="38"/>
      <c r="AA85" s="38"/>
      <c r="AB85" s="38"/>
      <c r="AC85" s="38"/>
      <c r="AD85" s="38"/>
      <c r="AE85" s="38"/>
    </row>
    <row r="86" s="2" customFormat="1" ht="12" customHeight="1">
      <c r="A86" s="38"/>
      <c r="B86" s="39"/>
      <c r="C86" s="32" t="s">
        <v>176</v>
      </c>
      <c r="D86" s="40"/>
      <c r="E86" s="40"/>
      <c r="F86" s="40"/>
      <c r="G86" s="40"/>
      <c r="H86" s="40"/>
      <c r="I86" s="156"/>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SO 410 - Přeložky PRE</v>
      </c>
      <c r="F87" s="40"/>
      <c r="G87" s="40"/>
      <c r="H87" s="40"/>
      <c r="I87" s="156"/>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156"/>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Strakonická</v>
      </c>
      <c r="G89" s="40"/>
      <c r="H89" s="40"/>
      <c r="I89" s="158" t="s">
        <v>22</v>
      </c>
      <c r="J89" s="79" t="str">
        <f>IF(J12="","",J12)</f>
        <v>10. 1. 2020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156"/>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158" t="s">
        <v>32</v>
      </c>
      <c r="J91" s="36" t="str">
        <f>E21</f>
        <v>DIPRO, spol s 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158" t="s">
        <v>37</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156"/>
      <c r="J93" s="40"/>
      <c r="K93" s="40"/>
      <c r="L93" s="63"/>
      <c r="S93" s="38"/>
      <c r="T93" s="38"/>
      <c r="U93" s="38"/>
      <c r="V93" s="38"/>
      <c r="W93" s="38"/>
      <c r="X93" s="38"/>
      <c r="Y93" s="38"/>
      <c r="Z93" s="38"/>
      <c r="AA93" s="38"/>
      <c r="AB93" s="38"/>
      <c r="AC93" s="38"/>
      <c r="AD93" s="38"/>
      <c r="AE93" s="38"/>
    </row>
    <row r="94" s="2" customFormat="1" ht="29.28" customHeight="1">
      <c r="A94" s="38"/>
      <c r="B94" s="39"/>
      <c r="C94" s="199" t="s">
        <v>224</v>
      </c>
      <c r="D94" s="200"/>
      <c r="E94" s="200"/>
      <c r="F94" s="200"/>
      <c r="G94" s="200"/>
      <c r="H94" s="200"/>
      <c r="I94" s="201"/>
      <c r="J94" s="202" t="s">
        <v>225</v>
      </c>
      <c r="K94" s="20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156"/>
      <c r="J95" s="40"/>
      <c r="K95" s="40"/>
      <c r="L95" s="63"/>
      <c r="S95" s="38"/>
      <c r="T95" s="38"/>
      <c r="U95" s="38"/>
      <c r="V95" s="38"/>
      <c r="W95" s="38"/>
      <c r="X95" s="38"/>
      <c r="Y95" s="38"/>
      <c r="Z95" s="38"/>
      <c r="AA95" s="38"/>
      <c r="AB95" s="38"/>
      <c r="AC95" s="38"/>
      <c r="AD95" s="38"/>
      <c r="AE95" s="38"/>
    </row>
    <row r="96" s="2" customFormat="1" ht="22.8" customHeight="1">
      <c r="A96" s="38"/>
      <c r="B96" s="39"/>
      <c r="C96" s="203" t="s">
        <v>226</v>
      </c>
      <c r="D96" s="40"/>
      <c r="E96" s="40"/>
      <c r="F96" s="40"/>
      <c r="G96" s="40"/>
      <c r="H96" s="40"/>
      <c r="I96" s="156"/>
      <c r="J96" s="110">
        <f>J124</f>
        <v>0</v>
      </c>
      <c r="K96" s="40"/>
      <c r="L96" s="63"/>
      <c r="S96" s="38"/>
      <c r="T96" s="38"/>
      <c r="U96" s="38"/>
      <c r="V96" s="38"/>
      <c r="W96" s="38"/>
      <c r="X96" s="38"/>
      <c r="Y96" s="38"/>
      <c r="Z96" s="38"/>
      <c r="AA96" s="38"/>
      <c r="AB96" s="38"/>
      <c r="AC96" s="38"/>
      <c r="AD96" s="38"/>
      <c r="AE96" s="38"/>
      <c r="AU96" s="17" t="s">
        <v>227</v>
      </c>
    </row>
    <row r="97" s="9" customFormat="1" ht="24.96" customHeight="1">
      <c r="A97" s="9"/>
      <c r="B97" s="204"/>
      <c r="C97" s="205"/>
      <c r="D97" s="206" t="s">
        <v>3729</v>
      </c>
      <c r="E97" s="207"/>
      <c r="F97" s="207"/>
      <c r="G97" s="207"/>
      <c r="H97" s="207"/>
      <c r="I97" s="208"/>
      <c r="J97" s="209">
        <f>J125</f>
        <v>0</v>
      </c>
      <c r="K97" s="205"/>
      <c r="L97" s="210"/>
      <c r="S97" s="9"/>
      <c r="T97" s="9"/>
      <c r="U97" s="9"/>
      <c r="V97" s="9"/>
      <c r="W97" s="9"/>
      <c r="X97" s="9"/>
      <c r="Y97" s="9"/>
      <c r="Z97" s="9"/>
      <c r="AA97" s="9"/>
      <c r="AB97" s="9"/>
      <c r="AC97" s="9"/>
      <c r="AD97" s="9"/>
      <c r="AE97" s="9"/>
    </row>
    <row r="98" s="10" customFormat="1" ht="19.92" customHeight="1">
      <c r="A98" s="10"/>
      <c r="B98" s="211"/>
      <c r="C98" s="133"/>
      <c r="D98" s="212" t="s">
        <v>3730</v>
      </c>
      <c r="E98" s="213"/>
      <c r="F98" s="213"/>
      <c r="G98" s="213"/>
      <c r="H98" s="213"/>
      <c r="I98" s="214"/>
      <c r="J98" s="215">
        <f>J126</f>
        <v>0</v>
      </c>
      <c r="K98" s="133"/>
      <c r="L98" s="216"/>
      <c r="S98" s="10"/>
      <c r="T98" s="10"/>
      <c r="U98" s="10"/>
      <c r="V98" s="10"/>
      <c r="W98" s="10"/>
      <c r="X98" s="10"/>
      <c r="Y98" s="10"/>
      <c r="Z98" s="10"/>
      <c r="AA98" s="10"/>
      <c r="AB98" s="10"/>
      <c r="AC98" s="10"/>
      <c r="AD98" s="10"/>
      <c r="AE98" s="10"/>
    </row>
    <row r="99" s="10" customFormat="1" ht="19.92" customHeight="1">
      <c r="A99" s="10"/>
      <c r="B99" s="211"/>
      <c r="C99" s="133"/>
      <c r="D99" s="212" t="s">
        <v>3731</v>
      </c>
      <c r="E99" s="213"/>
      <c r="F99" s="213"/>
      <c r="G99" s="213"/>
      <c r="H99" s="213"/>
      <c r="I99" s="214"/>
      <c r="J99" s="215">
        <f>J164</f>
        <v>0</v>
      </c>
      <c r="K99" s="133"/>
      <c r="L99" s="216"/>
      <c r="S99" s="10"/>
      <c r="T99" s="10"/>
      <c r="U99" s="10"/>
      <c r="V99" s="10"/>
      <c r="W99" s="10"/>
      <c r="X99" s="10"/>
      <c r="Y99" s="10"/>
      <c r="Z99" s="10"/>
      <c r="AA99" s="10"/>
      <c r="AB99" s="10"/>
      <c r="AC99" s="10"/>
      <c r="AD99" s="10"/>
      <c r="AE99" s="10"/>
    </row>
    <row r="100" s="10" customFormat="1" ht="14.88" customHeight="1">
      <c r="A100" s="10"/>
      <c r="B100" s="211"/>
      <c r="C100" s="133"/>
      <c r="D100" s="212" t="s">
        <v>3732</v>
      </c>
      <c r="E100" s="213"/>
      <c r="F100" s="213"/>
      <c r="G100" s="213"/>
      <c r="H100" s="213"/>
      <c r="I100" s="214"/>
      <c r="J100" s="215">
        <f>J186</f>
        <v>0</v>
      </c>
      <c r="K100" s="133"/>
      <c r="L100" s="216"/>
      <c r="S100" s="10"/>
      <c r="T100" s="10"/>
      <c r="U100" s="10"/>
      <c r="V100" s="10"/>
      <c r="W100" s="10"/>
      <c r="X100" s="10"/>
      <c r="Y100" s="10"/>
      <c r="Z100" s="10"/>
      <c r="AA100" s="10"/>
      <c r="AB100" s="10"/>
      <c r="AC100" s="10"/>
      <c r="AD100" s="10"/>
      <c r="AE100" s="10"/>
    </row>
    <row r="101" s="10" customFormat="1" ht="14.88" customHeight="1">
      <c r="A101" s="10"/>
      <c r="B101" s="211"/>
      <c r="C101" s="133"/>
      <c r="D101" s="212" t="s">
        <v>3733</v>
      </c>
      <c r="E101" s="213"/>
      <c r="F101" s="213"/>
      <c r="G101" s="213"/>
      <c r="H101" s="213"/>
      <c r="I101" s="214"/>
      <c r="J101" s="215">
        <f>J195</f>
        <v>0</v>
      </c>
      <c r="K101" s="133"/>
      <c r="L101" s="216"/>
      <c r="S101" s="10"/>
      <c r="T101" s="10"/>
      <c r="U101" s="10"/>
      <c r="V101" s="10"/>
      <c r="W101" s="10"/>
      <c r="X101" s="10"/>
      <c r="Y101" s="10"/>
      <c r="Z101" s="10"/>
      <c r="AA101" s="10"/>
      <c r="AB101" s="10"/>
      <c r="AC101" s="10"/>
      <c r="AD101" s="10"/>
      <c r="AE101" s="10"/>
    </row>
    <row r="102" s="9" customFormat="1" ht="24.96" customHeight="1">
      <c r="A102" s="9"/>
      <c r="B102" s="204"/>
      <c r="C102" s="205"/>
      <c r="D102" s="206" t="s">
        <v>3734</v>
      </c>
      <c r="E102" s="207"/>
      <c r="F102" s="207"/>
      <c r="G102" s="207"/>
      <c r="H102" s="207"/>
      <c r="I102" s="208"/>
      <c r="J102" s="209">
        <f>J200</f>
        <v>0</v>
      </c>
      <c r="K102" s="205"/>
      <c r="L102" s="210"/>
      <c r="S102" s="9"/>
      <c r="T102" s="9"/>
      <c r="U102" s="9"/>
      <c r="V102" s="9"/>
      <c r="W102" s="9"/>
      <c r="X102" s="9"/>
      <c r="Y102" s="9"/>
      <c r="Z102" s="9"/>
      <c r="AA102" s="9"/>
      <c r="AB102" s="9"/>
      <c r="AC102" s="9"/>
      <c r="AD102" s="9"/>
      <c r="AE102" s="9"/>
    </row>
    <row r="103" s="10" customFormat="1" ht="19.92" customHeight="1">
      <c r="A103" s="10"/>
      <c r="B103" s="211"/>
      <c r="C103" s="133"/>
      <c r="D103" s="212" t="s">
        <v>3735</v>
      </c>
      <c r="E103" s="213"/>
      <c r="F103" s="213"/>
      <c r="G103" s="213"/>
      <c r="H103" s="213"/>
      <c r="I103" s="214"/>
      <c r="J103" s="215">
        <f>J201</f>
        <v>0</v>
      </c>
      <c r="K103" s="133"/>
      <c r="L103" s="216"/>
      <c r="S103" s="10"/>
      <c r="T103" s="10"/>
      <c r="U103" s="10"/>
      <c r="V103" s="10"/>
      <c r="W103" s="10"/>
      <c r="X103" s="10"/>
      <c r="Y103" s="10"/>
      <c r="Z103" s="10"/>
      <c r="AA103" s="10"/>
      <c r="AB103" s="10"/>
      <c r="AC103" s="10"/>
      <c r="AD103" s="10"/>
      <c r="AE103" s="10"/>
    </row>
    <row r="104" s="10" customFormat="1" ht="19.92" customHeight="1">
      <c r="A104" s="10"/>
      <c r="B104" s="211"/>
      <c r="C104" s="133"/>
      <c r="D104" s="212" t="s">
        <v>3736</v>
      </c>
      <c r="E104" s="213"/>
      <c r="F104" s="213"/>
      <c r="G104" s="213"/>
      <c r="H104" s="213"/>
      <c r="I104" s="214"/>
      <c r="J104" s="215">
        <f>J208</f>
        <v>0</v>
      </c>
      <c r="K104" s="133"/>
      <c r="L104" s="216"/>
      <c r="S104" s="10"/>
      <c r="T104" s="10"/>
      <c r="U104" s="10"/>
      <c r="V104" s="10"/>
      <c r="W104" s="10"/>
      <c r="X104" s="10"/>
      <c r="Y104" s="10"/>
      <c r="Z104" s="10"/>
      <c r="AA104" s="10"/>
      <c r="AB104" s="10"/>
      <c r="AC104" s="10"/>
      <c r="AD104" s="10"/>
      <c r="AE104" s="10"/>
    </row>
    <row r="105" s="2" customFormat="1" ht="21.84" customHeight="1">
      <c r="A105" s="38"/>
      <c r="B105" s="39"/>
      <c r="C105" s="40"/>
      <c r="D105" s="40"/>
      <c r="E105" s="40"/>
      <c r="F105" s="40"/>
      <c r="G105" s="40"/>
      <c r="H105" s="40"/>
      <c r="I105" s="156"/>
      <c r="J105" s="40"/>
      <c r="K105" s="40"/>
      <c r="L105" s="63"/>
      <c r="S105" s="38"/>
      <c r="T105" s="38"/>
      <c r="U105" s="38"/>
      <c r="V105" s="38"/>
      <c r="W105" s="38"/>
      <c r="X105" s="38"/>
      <c r="Y105" s="38"/>
      <c r="Z105" s="38"/>
      <c r="AA105" s="38"/>
      <c r="AB105" s="38"/>
      <c r="AC105" s="38"/>
      <c r="AD105" s="38"/>
      <c r="AE105" s="38"/>
    </row>
    <row r="106" s="2" customFormat="1" ht="6.96" customHeight="1">
      <c r="A106" s="38"/>
      <c r="B106" s="66"/>
      <c r="C106" s="67"/>
      <c r="D106" s="67"/>
      <c r="E106" s="67"/>
      <c r="F106" s="67"/>
      <c r="G106" s="67"/>
      <c r="H106" s="67"/>
      <c r="I106" s="194"/>
      <c r="J106" s="67"/>
      <c r="K106" s="67"/>
      <c r="L106" s="63"/>
      <c r="S106" s="38"/>
      <c r="T106" s="38"/>
      <c r="U106" s="38"/>
      <c r="V106" s="38"/>
      <c r="W106" s="38"/>
      <c r="X106" s="38"/>
      <c r="Y106" s="38"/>
      <c r="Z106" s="38"/>
      <c r="AA106" s="38"/>
      <c r="AB106" s="38"/>
      <c r="AC106" s="38"/>
      <c r="AD106" s="38"/>
      <c r="AE106" s="38"/>
    </row>
    <row r="110" s="2" customFormat="1" ht="6.96" customHeight="1">
      <c r="A110" s="38"/>
      <c r="B110" s="68"/>
      <c r="C110" s="69"/>
      <c r="D110" s="69"/>
      <c r="E110" s="69"/>
      <c r="F110" s="69"/>
      <c r="G110" s="69"/>
      <c r="H110" s="69"/>
      <c r="I110" s="197"/>
      <c r="J110" s="69"/>
      <c r="K110" s="69"/>
      <c r="L110" s="63"/>
      <c r="S110" s="38"/>
      <c r="T110" s="38"/>
      <c r="U110" s="38"/>
      <c r="V110" s="38"/>
      <c r="W110" s="38"/>
      <c r="X110" s="38"/>
      <c r="Y110" s="38"/>
      <c r="Z110" s="38"/>
      <c r="AA110" s="38"/>
      <c r="AB110" s="38"/>
      <c r="AC110" s="38"/>
      <c r="AD110" s="38"/>
      <c r="AE110" s="38"/>
    </row>
    <row r="111" s="2" customFormat="1" ht="24.96" customHeight="1">
      <c r="A111" s="38"/>
      <c r="B111" s="39"/>
      <c r="C111" s="23" t="s">
        <v>235</v>
      </c>
      <c r="D111" s="40"/>
      <c r="E111" s="40"/>
      <c r="F111" s="40"/>
      <c r="G111" s="40"/>
      <c r="H111" s="40"/>
      <c r="I111" s="156"/>
      <c r="J111" s="40"/>
      <c r="K111" s="40"/>
      <c r="L111" s="63"/>
      <c r="S111" s="38"/>
      <c r="T111" s="38"/>
      <c r="U111" s="38"/>
      <c r="V111" s="38"/>
      <c r="W111" s="38"/>
      <c r="X111" s="38"/>
      <c r="Y111" s="38"/>
      <c r="Z111" s="38"/>
      <c r="AA111" s="38"/>
      <c r="AB111" s="38"/>
      <c r="AC111" s="38"/>
      <c r="AD111" s="38"/>
      <c r="AE111" s="38"/>
    </row>
    <row r="112" s="2" customFormat="1" ht="6.96" customHeight="1">
      <c r="A112" s="38"/>
      <c r="B112" s="39"/>
      <c r="C112" s="40"/>
      <c r="D112" s="40"/>
      <c r="E112" s="40"/>
      <c r="F112" s="40"/>
      <c r="G112" s="40"/>
      <c r="H112" s="40"/>
      <c r="I112" s="156"/>
      <c r="J112" s="40"/>
      <c r="K112" s="40"/>
      <c r="L112" s="63"/>
      <c r="S112" s="38"/>
      <c r="T112" s="38"/>
      <c r="U112" s="38"/>
      <c r="V112" s="38"/>
      <c r="W112" s="38"/>
      <c r="X112" s="38"/>
      <c r="Y112" s="38"/>
      <c r="Z112" s="38"/>
      <c r="AA112" s="38"/>
      <c r="AB112" s="38"/>
      <c r="AC112" s="38"/>
      <c r="AD112" s="38"/>
      <c r="AE112" s="38"/>
    </row>
    <row r="113" s="2" customFormat="1" ht="12" customHeight="1">
      <c r="A113" s="38"/>
      <c r="B113" s="39"/>
      <c r="C113" s="32" t="s">
        <v>16</v>
      </c>
      <c r="D113" s="40"/>
      <c r="E113" s="40"/>
      <c r="F113" s="40"/>
      <c r="G113" s="40"/>
      <c r="H113" s="40"/>
      <c r="I113" s="156"/>
      <c r="J113" s="40"/>
      <c r="K113" s="40"/>
      <c r="L113" s="63"/>
      <c r="S113" s="38"/>
      <c r="T113" s="38"/>
      <c r="U113" s="38"/>
      <c r="V113" s="38"/>
      <c r="W113" s="38"/>
      <c r="X113" s="38"/>
      <c r="Y113" s="38"/>
      <c r="Z113" s="38"/>
      <c r="AA113" s="38"/>
      <c r="AB113" s="38"/>
      <c r="AC113" s="38"/>
      <c r="AD113" s="38"/>
      <c r="AE113" s="38"/>
    </row>
    <row r="114" s="2" customFormat="1" ht="16.5" customHeight="1">
      <c r="A114" s="38"/>
      <c r="B114" s="39"/>
      <c r="C114" s="40"/>
      <c r="D114" s="40"/>
      <c r="E114" s="198" t="str">
        <f>E7</f>
        <v>Strakonická - rozšíření, č. akce 999 170, Praha 5</v>
      </c>
      <c r="F114" s="32"/>
      <c r="G114" s="32"/>
      <c r="H114" s="32"/>
      <c r="I114" s="156"/>
      <c r="J114" s="40"/>
      <c r="K114" s="40"/>
      <c r="L114" s="63"/>
      <c r="S114" s="38"/>
      <c r="T114" s="38"/>
      <c r="U114" s="38"/>
      <c r="V114" s="38"/>
      <c r="W114" s="38"/>
      <c r="X114" s="38"/>
      <c r="Y114" s="38"/>
      <c r="Z114" s="38"/>
      <c r="AA114" s="38"/>
      <c r="AB114" s="38"/>
      <c r="AC114" s="38"/>
      <c r="AD114" s="38"/>
      <c r="AE114" s="38"/>
    </row>
    <row r="115" s="2" customFormat="1" ht="12" customHeight="1">
      <c r="A115" s="38"/>
      <c r="B115" s="39"/>
      <c r="C115" s="32" t="s">
        <v>176</v>
      </c>
      <c r="D115" s="40"/>
      <c r="E115" s="40"/>
      <c r="F115" s="40"/>
      <c r="G115" s="40"/>
      <c r="H115" s="40"/>
      <c r="I115" s="156"/>
      <c r="J115" s="40"/>
      <c r="K115" s="40"/>
      <c r="L115" s="63"/>
      <c r="S115" s="38"/>
      <c r="T115" s="38"/>
      <c r="U115" s="38"/>
      <c r="V115" s="38"/>
      <c r="W115" s="38"/>
      <c r="X115" s="38"/>
      <c r="Y115" s="38"/>
      <c r="Z115" s="38"/>
      <c r="AA115" s="38"/>
      <c r="AB115" s="38"/>
      <c r="AC115" s="38"/>
      <c r="AD115" s="38"/>
      <c r="AE115" s="38"/>
    </row>
    <row r="116" s="2" customFormat="1" ht="16.5" customHeight="1">
      <c r="A116" s="38"/>
      <c r="B116" s="39"/>
      <c r="C116" s="40"/>
      <c r="D116" s="40"/>
      <c r="E116" s="76" t="str">
        <f>E9</f>
        <v>SO 410 - Přeložky PRE</v>
      </c>
      <c r="F116" s="40"/>
      <c r="G116" s="40"/>
      <c r="H116" s="40"/>
      <c r="I116" s="156"/>
      <c r="J116" s="40"/>
      <c r="K116" s="40"/>
      <c r="L116" s="63"/>
      <c r="S116" s="38"/>
      <c r="T116" s="38"/>
      <c r="U116" s="38"/>
      <c r="V116" s="38"/>
      <c r="W116" s="38"/>
      <c r="X116" s="38"/>
      <c r="Y116" s="38"/>
      <c r="Z116" s="38"/>
      <c r="AA116" s="38"/>
      <c r="AB116" s="38"/>
      <c r="AC116" s="38"/>
      <c r="AD116" s="38"/>
      <c r="AE116" s="38"/>
    </row>
    <row r="117" s="2" customFormat="1" ht="6.96" customHeight="1">
      <c r="A117" s="38"/>
      <c r="B117" s="39"/>
      <c r="C117" s="40"/>
      <c r="D117" s="40"/>
      <c r="E117" s="40"/>
      <c r="F117" s="40"/>
      <c r="G117" s="40"/>
      <c r="H117" s="40"/>
      <c r="I117" s="156"/>
      <c r="J117" s="40"/>
      <c r="K117" s="40"/>
      <c r="L117" s="63"/>
      <c r="S117" s="38"/>
      <c r="T117" s="38"/>
      <c r="U117" s="38"/>
      <c r="V117" s="38"/>
      <c r="W117" s="38"/>
      <c r="X117" s="38"/>
      <c r="Y117" s="38"/>
      <c r="Z117" s="38"/>
      <c r="AA117" s="38"/>
      <c r="AB117" s="38"/>
      <c r="AC117" s="38"/>
      <c r="AD117" s="38"/>
      <c r="AE117" s="38"/>
    </row>
    <row r="118" s="2" customFormat="1" ht="12" customHeight="1">
      <c r="A118" s="38"/>
      <c r="B118" s="39"/>
      <c r="C118" s="32" t="s">
        <v>20</v>
      </c>
      <c r="D118" s="40"/>
      <c r="E118" s="40"/>
      <c r="F118" s="27" t="str">
        <f>F12</f>
        <v>ulice Strakonická</v>
      </c>
      <c r="G118" s="40"/>
      <c r="H118" s="40"/>
      <c r="I118" s="158" t="s">
        <v>22</v>
      </c>
      <c r="J118" s="79" t="str">
        <f>IF(J12="","",J12)</f>
        <v>10. 1. 2020</v>
      </c>
      <c r="K118" s="40"/>
      <c r="L118" s="63"/>
      <c r="S118" s="38"/>
      <c r="T118" s="38"/>
      <c r="U118" s="38"/>
      <c r="V118" s="38"/>
      <c r="W118" s="38"/>
      <c r="X118" s="38"/>
      <c r="Y118" s="38"/>
      <c r="Z118" s="38"/>
      <c r="AA118" s="38"/>
      <c r="AB118" s="38"/>
      <c r="AC118" s="38"/>
      <c r="AD118" s="38"/>
      <c r="AE118" s="38"/>
    </row>
    <row r="119" s="2" customFormat="1" ht="6.96" customHeight="1">
      <c r="A119" s="38"/>
      <c r="B119" s="39"/>
      <c r="C119" s="40"/>
      <c r="D119" s="40"/>
      <c r="E119" s="40"/>
      <c r="F119" s="40"/>
      <c r="G119" s="40"/>
      <c r="H119" s="40"/>
      <c r="I119" s="156"/>
      <c r="J119" s="40"/>
      <c r="K119" s="40"/>
      <c r="L119" s="63"/>
      <c r="S119" s="38"/>
      <c r="T119" s="38"/>
      <c r="U119" s="38"/>
      <c r="V119" s="38"/>
      <c r="W119" s="38"/>
      <c r="X119" s="38"/>
      <c r="Y119" s="38"/>
      <c r="Z119" s="38"/>
      <c r="AA119" s="38"/>
      <c r="AB119" s="38"/>
      <c r="AC119" s="38"/>
      <c r="AD119" s="38"/>
      <c r="AE119" s="38"/>
    </row>
    <row r="120" s="2" customFormat="1" ht="15.15" customHeight="1">
      <c r="A120" s="38"/>
      <c r="B120" s="39"/>
      <c r="C120" s="32" t="s">
        <v>24</v>
      </c>
      <c r="D120" s="40"/>
      <c r="E120" s="40"/>
      <c r="F120" s="27" t="str">
        <f>E15</f>
        <v>Technická správa komunikací hl. m. Prahy a.s.</v>
      </c>
      <c r="G120" s="40"/>
      <c r="H120" s="40"/>
      <c r="I120" s="158" t="s">
        <v>32</v>
      </c>
      <c r="J120" s="36" t="str">
        <f>E21</f>
        <v>DIPRO, spol s r.o.</v>
      </c>
      <c r="K120" s="40"/>
      <c r="L120" s="63"/>
      <c r="S120" s="38"/>
      <c r="T120" s="38"/>
      <c r="U120" s="38"/>
      <c r="V120" s="38"/>
      <c r="W120" s="38"/>
      <c r="X120" s="38"/>
      <c r="Y120" s="38"/>
      <c r="Z120" s="38"/>
      <c r="AA120" s="38"/>
      <c r="AB120" s="38"/>
      <c r="AC120" s="38"/>
      <c r="AD120" s="38"/>
      <c r="AE120" s="38"/>
    </row>
    <row r="121" s="2" customFormat="1" ht="15.15" customHeight="1">
      <c r="A121" s="38"/>
      <c r="B121" s="39"/>
      <c r="C121" s="32" t="s">
        <v>30</v>
      </c>
      <c r="D121" s="40"/>
      <c r="E121" s="40"/>
      <c r="F121" s="27" t="str">
        <f>IF(E18="","",E18)</f>
        <v>Vyplň údaj</v>
      </c>
      <c r="G121" s="40"/>
      <c r="H121" s="40"/>
      <c r="I121" s="158" t="s">
        <v>37</v>
      </c>
      <c r="J121" s="36" t="str">
        <f>E24</f>
        <v>TMI Building s.r.o.</v>
      </c>
      <c r="K121" s="40"/>
      <c r="L121" s="63"/>
      <c r="S121" s="38"/>
      <c r="T121" s="38"/>
      <c r="U121" s="38"/>
      <c r="V121" s="38"/>
      <c r="W121" s="38"/>
      <c r="X121" s="38"/>
      <c r="Y121" s="38"/>
      <c r="Z121" s="38"/>
      <c r="AA121" s="38"/>
      <c r="AB121" s="38"/>
      <c r="AC121" s="38"/>
      <c r="AD121" s="38"/>
      <c r="AE121" s="38"/>
    </row>
    <row r="122" s="2" customFormat="1" ht="10.32" customHeight="1">
      <c r="A122" s="38"/>
      <c r="B122" s="39"/>
      <c r="C122" s="40"/>
      <c r="D122" s="40"/>
      <c r="E122" s="40"/>
      <c r="F122" s="40"/>
      <c r="G122" s="40"/>
      <c r="H122" s="40"/>
      <c r="I122" s="156"/>
      <c r="J122" s="40"/>
      <c r="K122" s="40"/>
      <c r="L122" s="63"/>
      <c r="S122" s="38"/>
      <c r="T122" s="38"/>
      <c r="U122" s="38"/>
      <c r="V122" s="38"/>
      <c r="W122" s="38"/>
      <c r="X122" s="38"/>
      <c r="Y122" s="38"/>
      <c r="Z122" s="38"/>
      <c r="AA122" s="38"/>
      <c r="AB122" s="38"/>
      <c r="AC122" s="38"/>
      <c r="AD122" s="38"/>
      <c r="AE122" s="38"/>
    </row>
    <row r="123" s="11" customFormat="1" ht="29.28" customHeight="1">
      <c r="A123" s="217"/>
      <c r="B123" s="218"/>
      <c r="C123" s="219" t="s">
        <v>236</v>
      </c>
      <c r="D123" s="220" t="s">
        <v>67</v>
      </c>
      <c r="E123" s="220" t="s">
        <v>63</v>
      </c>
      <c r="F123" s="220" t="s">
        <v>64</v>
      </c>
      <c r="G123" s="220" t="s">
        <v>237</v>
      </c>
      <c r="H123" s="220" t="s">
        <v>238</v>
      </c>
      <c r="I123" s="221" t="s">
        <v>239</v>
      </c>
      <c r="J123" s="220" t="s">
        <v>225</v>
      </c>
      <c r="K123" s="222" t="s">
        <v>240</v>
      </c>
      <c r="L123" s="223"/>
      <c r="M123" s="100" t="s">
        <v>1</v>
      </c>
      <c r="N123" s="101" t="s">
        <v>46</v>
      </c>
      <c r="O123" s="101" t="s">
        <v>241</v>
      </c>
      <c r="P123" s="101" t="s">
        <v>242</v>
      </c>
      <c r="Q123" s="101" t="s">
        <v>243</v>
      </c>
      <c r="R123" s="101" t="s">
        <v>244</v>
      </c>
      <c r="S123" s="101" t="s">
        <v>245</v>
      </c>
      <c r="T123" s="102" t="s">
        <v>246</v>
      </c>
      <c r="U123" s="217"/>
      <c r="V123" s="217"/>
      <c r="W123" s="217"/>
      <c r="X123" s="217"/>
      <c r="Y123" s="217"/>
      <c r="Z123" s="217"/>
      <c r="AA123" s="217"/>
      <c r="AB123" s="217"/>
      <c r="AC123" s="217"/>
      <c r="AD123" s="217"/>
      <c r="AE123" s="217"/>
    </row>
    <row r="124" s="2" customFormat="1" ht="22.8" customHeight="1">
      <c r="A124" s="38"/>
      <c r="B124" s="39"/>
      <c r="C124" s="107" t="s">
        <v>247</v>
      </c>
      <c r="D124" s="40"/>
      <c r="E124" s="40"/>
      <c r="F124" s="40"/>
      <c r="G124" s="40"/>
      <c r="H124" s="40"/>
      <c r="I124" s="156"/>
      <c r="J124" s="224">
        <f>BK124</f>
        <v>0</v>
      </c>
      <c r="K124" s="40"/>
      <c r="L124" s="44"/>
      <c r="M124" s="103"/>
      <c r="N124" s="225"/>
      <c r="O124" s="104"/>
      <c r="P124" s="226">
        <f>P125+P200</f>
        <v>0</v>
      </c>
      <c r="Q124" s="104"/>
      <c r="R124" s="226">
        <f>R125+R200</f>
        <v>83.050039999999996</v>
      </c>
      <c r="S124" s="104"/>
      <c r="T124" s="227">
        <f>T125+T200</f>
        <v>0</v>
      </c>
      <c r="U124" s="38"/>
      <c r="V124" s="38"/>
      <c r="W124" s="38"/>
      <c r="X124" s="38"/>
      <c r="Y124" s="38"/>
      <c r="Z124" s="38"/>
      <c r="AA124" s="38"/>
      <c r="AB124" s="38"/>
      <c r="AC124" s="38"/>
      <c r="AD124" s="38"/>
      <c r="AE124" s="38"/>
      <c r="AT124" s="17" t="s">
        <v>81</v>
      </c>
      <c r="AU124" s="17" t="s">
        <v>227</v>
      </c>
      <c r="BK124" s="228">
        <f>BK125+BK200</f>
        <v>0</v>
      </c>
    </row>
    <row r="125" s="12" customFormat="1" ht="25.92" customHeight="1">
      <c r="A125" s="12"/>
      <c r="B125" s="229"/>
      <c r="C125" s="230"/>
      <c r="D125" s="231" t="s">
        <v>81</v>
      </c>
      <c r="E125" s="232" t="s">
        <v>643</v>
      </c>
      <c r="F125" s="232" t="s">
        <v>3737</v>
      </c>
      <c r="G125" s="230"/>
      <c r="H125" s="230"/>
      <c r="I125" s="233"/>
      <c r="J125" s="234">
        <f>BK125</f>
        <v>0</v>
      </c>
      <c r="K125" s="230"/>
      <c r="L125" s="235"/>
      <c r="M125" s="236"/>
      <c r="N125" s="237"/>
      <c r="O125" s="237"/>
      <c r="P125" s="238">
        <f>P126+P164</f>
        <v>0</v>
      </c>
      <c r="Q125" s="237"/>
      <c r="R125" s="238">
        <f>R126+R164</f>
        <v>83.050039999999996</v>
      </c>
      <c r="S125" s="237"/>
      <c r="T125" s="239">
        <f>T126+T164</f>
        <v>0</v>
      </c>
      <c r="U125" s="12"/>
      <c r="V125" s="12"/>
      <c r="W125" s="12"/>
      <c r="X125" s="12"/>
      <c r="Y125" s="12"/>
      <c r="Z125" s="12"/>
      <c r="AA125" s="12"/>
      <c r="AB125" s="12"/>
      <c r="AC125" s="12"/>
      <c r="AD125" s="12"/>
      <c r="AE125" s="12"/>
      <c r="AR125" s="240" t="s">
        <v>115</v>
      </c>
      <c r="AT125" s="241" t="s">
        <v>81</v>
      </c>
      <c r="AU125" s="241" t="s">
        <v>82</v>
      </c>
      <c r="AY125" s="240" t="s">
        <v>250</v>
      </c>
      <c r="BK125" s="242">
        <f>BK126+BK164</f>
        <v>0</v>
      </c>
    </row>
    <row r="126" s="12" customFormat="1" ht="22.8" customHeight="1">
      <c r="A126" s="12"/>
      <c r="B126" s="229"/>
      <c r="C126" s="230"/>
      <c r="D126" s="231" t="s">
        <v>81</v>
      </c>
      <c r="E126" s="243" t="s">
        <v>3738</v>
      </c>
      <c r="F126" s="243" t="s">
        <v>3739</v>
      </c>
      <c r="G126" s="230"/>
      <c r="H126" s="230"/>
      <c r="I126" s="233"/>
      <c r="J126" s="244">
        <f>BK126</f>
        <v>0</v>
      </c>
      <c r="K126" s="230"/>
      <c r="L126" s="235"/>
      <c r="M126" s="236"/>
      <c r="N126" s="237"/>
      <c r="O126" s="237"/>
      <c r="P126" s="238">
        <f>SUM(P127:P163)</f>
        <v>0</v>
      </c>
      <c r="Q126" s="237"/>
      <c r="R126" s="238">
        <f>SUM(R127:R163)</f>
        <v>0</v>
      </c>
      <c r="S126" s="237"/>
      <c r="T126" s="239">
        <f>SUM(T127:T163)</f>
        <v>0</v>
      </c>
      <c r="U126" s="12"/>
      <c r="V126" s="12"/>
      <c r="W126" s="12"/>
      <c r="X126" s="12"/>
      <c r="Y126" s="12"/>
      <c r="Z126" s="12"/>
      <c r="AA126" s="12"/>
      <c r="AB126" s="12"/>
      <c r="AC126" s="12"/>
      <c r="AD126" s="12"/>
      <c r="AE126" s="12"/>
      <c r="AR126" s="240" t="s">
        <v>115</v>
      </c>
      <c r="AT126" s="241" t="s">
        <v>81</v>
      </c>
      <c r="AU126" s="241" t="s">
        <v>14</v>
      </c>
      <c r="AY126" s="240" t="s">
        <v>250</v>
      </c>
      <c r="BK126" s="242">
        <f>SUM(BK127:BK163)</f>
        <v>0</v>
      </c>
    </row>
    <row r="127" s="2" customFormat="1" ht="21.75" customHeight="1">
      <c r="A127" s="38"/>
      <c r="B127" s="39"/>
      <c r="C127" s="245" t="s">
        <v>14</v>
      </c>
      <c r="D127" s="245" t="s">
        <v>252</v>
      </c>
      <c r="E127" s="246" t="s">
        <v>3740</v>
      </c>
      <c r="F127" s="247" t="s">
        <v>3741</v>
      </c>
      <c r="G127" s="248" t="s">
        <v>189</v>
      </c>
      <c r="H127" s="249">
        <v>4</v>
      </c>
      <c r="I127" s="250"/>
      <c r="J127" s="251">
        <f>ROUND(I127*H127,2)</f>
        <v>0</v>
      </c>
      <c r="K127" s="247" t="s">
        <v>1</v>
      </c>
      <c r="L127" s="44"/>
      <c r="M127" s="252" t="s">
        <v>1</v>
      </c>
      <c r="N127" s="253" t="s">
        <v>47</v>
      </c>
      <c r="O127" s="91"/>
      <c r="P127" s="254">
        <f>O127*H127</f>
        <v>0</v>
      </c>
      <c r="Q127" s="254">
        <v>0</v>
      </c>
      <c r="R127" s="254">
        <f>Q127*H127</f>
        <v>0</v>
      </c>
      <c r="S127" s="254">
        <v>0</v>
      </c>
      <c r="T127" s="255">
        <f>S127*H127</f>
        <v>0</v>
      </c>
      <c r="U127" s="38"/>
      <c r="V127" s="38"/>
      <c r="W127" s="38"/>
      <c r="X127" s="38"/>
      <c r="Y127" s="38"/>
      <c r="Z127" s="38"/>
      <c r="AA127" s="38"/>
      <c r="AB127" s="38"/>
      <c r="AC127" s="38"/>
      <c r="AD127" s="38"/>
      <c r="AE127" s="38"/>
      <c r="AR127" s="256" t="s">
        <v>546</v>
      </c>
      <c r="AT127" s="256" t="s">
        <v>252</v>
      </c>
      <c r="AU127" s="256" t="s">
        <v>91</v>
      </c>
      <c r="AY127" s="17" t="s">
        <v>250</v>
      </c>
      <c r="BE127" s="257">
        <f>IF(N127="základní",J127,0)</f>
        <v>0</v>
      </c>
      <c r="BF127" s="257">
        <f>IF(N127="snížená",J127,0)</f>
        <v>0</v>
      </c>
      <c r="BG127" s="257">
        <f>IF(N127="zákl. přenesená",J127,0)</f>
        <v>0</v>
      </c>
      <c r="BH127" s="257">
        <f>IF(N127="sníž. přenesená",J127,0)</f>
        <v>0</v>
      </c>
      <c r="BI127" s="257">
        <f>IF(N127="nulová",J127,0)</f>
        <v>0</v>
      </c>
      <c r="BJ127" s="17" t="s">
        <v>14</v>
      </c>
      <c r="BK127" s="257">
        <f>ROUND(I127*H127,2)</f>
        <v>0</v>
      </c>
      <c r="BL127" s="17" t="s">
        <v>546</v>
      </c>
      <c r="BM127" s="256" t="s">
        <v>3742</v>
      </c>
    </row>
    <row r="128" s="2" customFormat="1" ht="16.5" customHeight="1">
      <c r="A128" s="38"/>
      <c r="B128" s="39"/>
      <c r="C128" s="294" t="s">
        <v>91</v>
      </c>
      <c r="D128" s="294" t="s">
        <v>643</v>
      </c>
      <c r="E128" s="295" t="s">
        <v>3743</v>
      </c>
      <c r="F128" s="296" t="s">
        <v>3744</v>
      </c>
      <c r="G128" s="297" t="s">
        <v>3745</v>
      </c>
      <c r="H128" s="298">
        <v>16</v>
      </c>
      <c r="I128" s="299"/>
      <c r="J128" s="300">
        <f>ROUND(I128*H128,2)</f>
        <v>0</v>
      </c>
      <c r="K128" s="296" t="s">
        <v>1</v>
      </c>
      <c r="L128" s="301"/>
      <c r="M128" s="302" t="s">
        <v>1</v>
      </c>
      <c r="N128" s="303" t="s">
        <v>47</v>
      </c>
      <c r="O128" s="91"/>
      <c r="P128" s="254">
        <f>O128*H128</f>
        <v>0</v>
      </c>
      <c r="Q128" s="254">
        <v>0</v>
      </c>
      <c r="R128" s="254">
        <f>Q128*H128</f>
        <v>0</v>
      </c>
      <c r="S128" s="254">
        <v>0</v>
      </c>
      <c r="T128" s="255">
        <f>S128*H128</f>
        <v>0</v>
      </c>
      <c r="U128" s="38"/>
      <c r="V128" s="38"/>
      <c r="W128" s="38"/>
      <c r="X128" s="38"/>
      <c r="Y128" s="38"/>
      <c r="Z128" s="38"/>
      <c r="AA128" s="38"/>
      <c r="AB128" s="38"/>
      <c r="AC128" s="38"/>
      <c r="AD128" s="38"/>
      <c r="AE128" s="38"/>
      <c r="AR128" s="256" t="s">
        <v>3746</v>
      </c>
      <c r="AT128" s="256" t="s">
        <v>643</v>
      </c>
      <c r="AU128" s="256" t="s">
        <v>91</v>
      </c>
      <c r="AY128" s="17" t="s">
        <v>250</v>
      </c>
      <c r="BE128" s="257">
        <f>IF(N128="základní",J128,0)</f>
        <v>0</v>
      </c>
      <c r="BF128" s="257">
        <f>IF(N128="snížená",J128,0)</f>
        <v>0</v>
      </c>
      <c r="BG128" s="257">
        <f>IF(N128="zákl. přenesená",J128,0)</f>
        <v>0</v>
      </c>
      <c r="BH128" s="257">
        <f>IF(N128="sníž. přenesená",J128,0)</f>
        <v>0</v>
      </c>
      <c r="BI128" s="257">
        <f>IF(N128="nulová",J128,0)</f>
        <v>0</v>
      </c>
      <c r="BJ128" s="17" t="s">
        <v>14</v>
      </c>
      <c r="BK128" s="257">
        <f>ROUND(I128*H128,2)</f>
        <v>0</v>
      </c>
      <c r="BL128" s="17" t="s">
        <v>546</v>
      </c>
      <c r="BM128" s="256" t="s">
        <v>3747</v>
      </c>
    </row>
    <row r="129" s="2" customFormat="1" ht="16.5" customHeight="1">
      <c r="A129" s="38"/>
      <c r="B129" s="39"/>
      <c r="C129" s="294" t="s">
        <v>115</v>
      </c>
      <c r="D129" s="294" t="s">
        <v>643</v>
      </c>
      <c r="E129" s="295" t="s">
        <v>3748</v>
      </c>
      <c r="F129" s="296" t="s">
        <v>3749</v>
      </c>
      <c r="G129" s="297" t="s">
        <v>3745</v>
      </c>
      <c r="H129" s="298">
        <v>4</v>
      </c>
      <c r="I129" s="299"/>
      <c r="J129" s="300">
        <f>ROUND(I129*H129,2)</f>
        <v>0</v>
      </c>
      <c r="K129" s="296" t="s">
        <v>1</v>
      </c>
      <c r="L129" s="301"/>
      <c r="M129" s="302" t="s">
        <v>1</v>
      </c>
      <c r="N129" s="303" t="s">
        <v>47</v>
      </c>
      <c r="O129" s="91"/>
      <c r="P129" s="254">
        <f>O129*H129</f>
        <v>0</v>
      </c>
      <c r="Q129" s="254">
        <v>0</v>
      </c>
      <c r="R129" s="254">
        <f>Q129*H129</f>
        <v>0</v>
      </c>
      <c r="S129" s="254">
        <v>0</v>
      </c>
      <c r="T129" s="255">
        <f>S129*H129</f>
        <v>0</v>
      </c>
      <c r="U129" s="38"/>
      <c r="V129" s="38"/>
      <c r="W129" s="38"/>
      <c r="X129" s="38"/>
      <c r="Y129" s="38"/>
      <c r="Z129" s="38"/>
      <c r="AA129" s="38"/>
      <c r="AB129" s="38"/>
      <c r="AC129" s="38"/>
      <c r="AD129" s="38"/>
      <c r="AE129" s="38"/>
      <c r="AR129" s="256" t="s">
        <v>3746</v>
      </c>
      <c r="AT129" s="256" t="s">
        <v>643</v>
      </c>
      <c r="AU129" s="256" t="s">
        <v>91</v>
      </c>
      <c r="AY129" s="17" t="s">
        <v>250</v>
      </c>
      <c r="BE129" s="257">
        <f>IF(N129="základní",J129,0)</f>
        <v>0</v>
      </c>
      <c r="BF129" s="257">
        <f>IF(N129="snížená",J129,0)</f>
        <v>0</v>
      </c>
      <c r="BG129" s="257">
        <f>IF(N129="zákl. přenesená",J129,0)</f>
        <v>0</v>
      </c>
      <c r="BH129" s="257">
        <f>IF(N129="sníž. přenesená",J129,0)</f>
        <v>0</v>
      </c>
      <c r="BI129" s="257">
        <f>IF(N129="nulová",J129,0)</f>
        <v>0</v>
      </c>
      <c r="BJ129" s="17" t="s">
        <v>14</v>
      </c>
      <c r="BK129" s="257">
        <f>ROUND(I129*H129,2)</f>
        <v>0</v>
      </c>
      <c r="BL129" s="17" t="s">
        <v>546</v>
      </c>
      <c r="BM129" s="256" t="s">
        <v>3750</v>
      </c>
    </row>
    <row r="130" s="2" customFormat="1" ht="16.5" customHeight="1">
      <c r="A130" s="38"/>
      <c r="B130" s="39"/>
      <c r="C130" s="294" t="s">
        <v>256</v>
      </c>
      <c r="D130" s="294" t="s">
        <v>643</v>
      </c>
      <c r="E130" s="295" t="s">
        <v>3751</v>
      </c>
      <c r="F130" s="296" t="s">
        <v>3752</v>
      </c>
      <c r="G130" s="297" t="s">
        <v>3745</v>
      </c>
      <c r="H130" s="298">
        <v>4</v>
      </c>
      <c r="I130" s="299"/>
      <c r="J130" s="300">
        <f>ROUND(I130*H130,2)</f>
        <v>0</v>
      </c>
      <c r="K130" s="296" t="s">
        <v>1</v>
      </c>
      <c r="L130" s="301"/>
      <c r="M130" s="302" t="s">
        <v>1</v>
      </c>
      <c r="N130" s="303" t="s">
        <v>47</v>
      </c>
      <c r="O130" s="91"/>
      <c r="P130" s="254">
        <f>O130*H130</f>
        <v>0</v>
      </c>
      <c r="Q130" s="254">
        <v>0</v>
      </c>
      <c r="R130" s="254">
        <f>Q130*H130</f>
        <v>0</v>
      </c>
      <c r="S130" s="254">
        <v>0</v>
      </c>
      <c r="T130" s="255">
        <f>S130*H130</f>
        <v>0</v>
      </c>
      <c r="U130" s="38"/>
      <c r="V130" s="38"/>
      <c r="W130" s="38"/>
      <c r="X130" s="38"/>
      <c r="Y130" s="38"/>
      <c r="Z130" s="38"/>
      <c r="AA130" s="38"/>
      <c r="AB130" s="38"/>
      <c r="AC130" s="38"/>
      <c r="AD130" s="38"/>
      <c r="AE130" s="38"/>
      <c r="AR130" s="256" t="s">
        <v>3746</v>
      </c>
      <c r="AT130" s="256" t="s">
        <v>643</v>
      </c>
      <c r="AU130" s="256" t="s">
        <v>91</v>
      </c>
      <c r="AY130" s="17" t="s">
        <v>250</v>
      </c>
      <c r="BE130" s="257">
        <f>IF(N130="základní",J130,0)</f>
        <v>0</v>
      </c>
      <c r="BF130" s="257">
        <f>IF(N130="snížená",J130,0)</f>
        <v>0</v>
      </c>
      <c r="BG130" s="257">
        <f>IF(N130="zákl. přenesená",J130,0)</f>
        <v>0</v>
      </c>
      <c r="BH130" s="257">
        <f>IF(N130="sníž. přenesená",J130,0)</f>
        <v>0</v>
      </c>
      <c r="BI130" s="257">
        <f>IF(N130="nulová",J130,0)</f>
        <v>0</v>
      </c>
      <c r="BJ130" s="17" t="s">
        <v>14</v>
      </c>
      <c r="BK130" s="257">
        <f>ROUND(I130*H130,2)</f>
        <v>0</v>
      </c>
      <c r="BL130" s="17" t="s">
        <v>546</v>
      </c>
      <c r="BM130" s="256" t="s">
        <v>3753</v>
      </c>
    </row>
    <row r="131" s="2" customFormat="1" ht="16.5" customHeight="1">
      <c r="A131" s="38"/>
      <c r="B131" s="39"/>
      <c r="C131" s="245" t="s">
        <v>273</v>
      </c>
      <c r="D131" s="245" t="s">
        <v>252</v>
      </c>
      <c r="E131" s="246" t="s">
        <v>3754</v>
      </c>
      <c r="F131" s="247" t="s">
        <v>3755</v>
      </c>
      <c r="G131" s="248" t="s">
        <v>189</v>
      </c>
      <c r="H131" s="249">
        <v>4</v>
      </c>
      <c r="I131" s="250"/>
      <c r="J131" s="251">
        <f>ROUND(I131*H131,2)</f>
        <v>0</v>
      </c>
      <c r="K131" s="247" t="s">
        <v>1</v>
      </c>
      <c r="L131" s="44"/>
      <c r="M131" s="252" t="s">
        <v>1</v>
      </c>
      <c r="N131" s="253" t="s">
        <v>47</v>
      </c>
      <c r="O131" s="91"/>
      <c r="P131" s="254">
        <f>O131*H131</f>
        <v>0</v>
      </c>
      <c r="Q131" s="254">
        <v>0</v>
      </c>
      <c r="R131" s="254">
        <f>Q131*H131</f>
        <v>0</v>
      </c>
      <c r="S131" s="254">
        <v>0</v>
      </c>
      <c r="T131" s="255">
        <f>S131*H131</f>
        <v>0</v>
      </c>
      <c r="U131" s="38"/>
      <c r="V131" s="38"/>
      <c r="W131" s="38"/>
      <c r="X131" s="38"/>
      <c r="Y131" s="38"/>
      <c r="Z131" s="38"/>
      <c r="AA131" s="38"/>
      <c r="AB131" s="38"/>
      <c r="AC131" s="38"/>
      <c r="AD131" s="38"/>
      <c r="AE131" s="38"/>
      <c r="AR131" s="256" t="s">
        <v>546</v>
      </c>
      <c r="AT131" s="256" t="s">
        <v>252</v>
      </c>
      <c r="AU131" s="256" t="s">
        <v>91</v>
      </c>
      <c r="AY131" s="17" t="s">
        <v>250</v>
      </c>
      <c r="BE131" s="257">
        <f>IF(N131="základní",J131,0)</f>
        <v>0</v>
      </c>
      <c r="BF131" s="257">
        <f>IF(N131="snížená",J131,0)</f>
        <v>0</v>
      </c>
      <c r="BG131" s="257">
        <f>IF(N131="zákl. přenesená",J131,0)</f>
        <v>0</v>
      </c>
      <c r="BH131" s="257">
        <f>IF(N131="sníž. přenesená",J131,0)</f>
        <v>0</v>
      </c>
      <c r="BI131" s="257">
        <f>IF(N131="nulová",J131,0)</f>
        <v>0</v>
      </c>
      <c r="BJ131" s="17" t="s">
        <v>14</v>
      </c>
      <c r="BK131" s="257">
        <f>ROUND(I131*H131,2)</f>
        <v>0</v>
      </c>
      <c r="BL131" s="17" t="s">
        <v>546</v>
      </c>
      <c r="BM131" s="256" t="s">
        <v>3756</v>
      </c>
    </row>
    <row r="132" s="2" customFormat="1" ht="21.75" customHeight="1">
      <c r="A132" s="38"/>
      <c r="B132" s="39"/>
      <c r="C132" s="294" t="s">
        <v>277</v>
      </c>
      <c r="D132" s="294" t="s">
        <v>643</v>
      </c>
      <c r="E132" s="295" t="s">
        <v>3757</v>
      </c>
      <c r="F132" s="296" t="s">
        <v>3758</v>
      </c>
      <c r="G132" s="297" t="s">
        <v>3745</v>
      </c>
      <c r="H132" s="298">
        <v>4</v>
      </c>
      <c r="I132" s="299"/>
      <c r="J132" s="300">
        <f>ROUND(I132*H132,2)</f>
        <v>0</v>
      </c>
      <c r="K132" s="296" t="s">
        <v>1</v>
      </c>
      <c r="L132" s="301"/>
      <c r="M132" s="302" t="s">
        <v>1</v>
      </c>
      <c r="N132" s="303" t="s">
        <v>47</v>
      </c>
      <c r="O132" s="91"/>
      <c r="P132" s="254">
        <f>O132*H132</f>
        <v>0</v>
      </c>
      <c r="Q132" s="254">
        <v>0</v>
      </c>
      <c r="R132" s="254">
        <f>Q132*H132</f>
        <v>0</v>
      </c>
      <c r="S132" s="254">
        <v>0</v>
      </c>
      <c r="T132" s="255">
        <f>S132*H132</f>
        <v>0</v>
      </c>
      <c r="U132" s="38"/>
      <c r="V132" s="38"/>
      <c r="W132" s="38"/>
      <c r="X132" s="38"/>
      <c r="Y132" s="38"/>
      <c r="Z132" s="38"/>
      <c r="AA132" s="38"/>
      <c r="AB132" s="38"/>
      <c r="AC132" s="38"/>
      <c r="AD132" s="38"/>
      <c r="AE132" s="38"/>
      <c r="AR132" s="256" t="s">
        <v>3746</v>
      </c>
      <c r="AT132" s="256" t="s">
        <v>643</v>
      </c>
      <c r="AU132" s="256" t="s">
        <v>91</v>
      </c>
      <c r="AY132" s="17" t="s">
        <v>250</v>
      </c>
      <c r="BE132" s="257">
        <f>IF(N132="základní",J132,0)</f>
        <v>0</v>
      </c>
      <c r="BF132" s="257">
        <f>IF(N132="snížená",J132,0)</f>
        <v>0</v>
      </c>
      <c r="BG132" s="257">
        <f>IF(N132="zákl. přenesená",J132,0)</f>
        <v>0</v>
      </c>
      <c r="BH132" s="257">
        <f>IF(N132="sníž. přenesená",J132,0)</f>
        <v>0</v>
      </c>
      <c r="BI132" s="257">
        <f>IF(N132="nulová",J132,0)</f>
        <v>0</v>
      </c>
      <c r="BJ132" s="17" t="s">
        <v>14</v>
      </c>
      <c r="BK132" s="257">
        <f>ROUND(I132*H132,2)</f>
        <v>0</v>
      </c>
      <c r="BL132" s="17" t="s">
        <v>546</v>
      </c>
      <c r="BM132" s="256" t="s">
        <v>3759</v>
      </c>
    </row>
    <row r="133" s="2" customFormat="1" ht="21.75" customHeight="1">
      <c r="A133" s="38"/>
      <c r="B133" s="39"/>
      <c r="C133" s="245" t="s">
        <v>281</v>
      </c>
      <c r="D133" s="245" t="s">
        <v>252</v>
      </c>
      <c r="E133" s="246" t="s">
        <v>3760</v>
      </c>
      <c r="F133" s="247" t="s">
        <v>3761</v>
      </c>
      <c r="G133" s="248" t="s">
        <v>189</v>
      </c>
      <c r="H133" s="249">
        <v>4</v>
      </c>
      <c r="I133" s="250"/>
      <c r="J133" s="251">
        <f>ROUND(I133*H133,2)</f>
        <v>0</v>
      </c>
      <c r="K133" s="247" t="s">
        <v>1</v>
      </c>
      <c r="L133" s="44"/>
      <c r="M133" s="252" t="s">
        <v>1</v>
      </c>
      <c r="N133" s="253" t="s">
        <v>47</v>
      </c>
      <c r="O133" s="91"/>
      <c r="P133" s="254">
        <f>O133*H133</f>
        <v>0</v>
      </c>
      <c r="Q133" s="254">
        <v>0</v>
      </c>
      <c r="R133" s="254">
        <f>Q133*H133</f>
        <v>0</v>
      </c>
      <c r="S133" s="254">
        <v>0</v>
      </c>
      <c r="T133" s="255">
        <f>S133*H133</f>
        <v>0</v>
      </c>
      <c r="U133" s="38"/>
      <c r="V133" s="38"/>
      <c r="W133" s="38"/>
      <c r="X133" s="38"/>
      <c r="Y133" s="38"/>
      <c r="Z133" s="38"/>
      <c r="AA133" s="38"/>
      <c r="AB133" s="38"/>
      <c r="AC133" s="38"/>
      <c r="AD133" s="38"/>
      <c r="AE133" s="38"/>
      <c r="AR133" s="256" t="s">
        <v>546</v>
      </c>
      <c r="AT133" s="256" t="s">
        <v>252</v>
      </c>
      <c r="AU133" s="256" t="s">
        <v>91</v>
      </c>
      <c r="AY133" s="17" t="s">
        <v>250</v>
      </c>
      <c r="BE133" s="257">
        <f>IF(N133="základní",J133,0)</f>
        <v>0</v>
      </c>
      <c r="BF133" s="257">
        <f>IF(N133="snížená",J133,0)</f>
        <v>0</v>
      </c>
      <c r="BG133" s="257">
        <f>IF(N133="zákl. přenesená",J133,0)</f>
        <v>0</v>
      </c>
      <c r="BH133" s="257">
        <f>IF(N133="sníž. přenesená",J133,0)</f>
        <v>0</v>
      </c>
      <c r="BI133" s="257">
        <f>IF(N133="nulová",J133,0)</f>
        <v>0</v>
      </c>
      <c r="BJ133" s="17" t="s">
        <v>14</v>
      </c>
      <c r="BK133" s="257">
        <f>ROUND(I133*H133,2)</f>
        <v>0</v>
      </c>
      <c r="BL133" s="17" t="s">
        <v>546</v>
      </c>
      <c r="BM133" s="256" t="s">
        <v>3762</v>
      </c>
    </row>
    <row r="134" s="2" customFormat="1" ht="16.5" customHeight="1">
      <c r="A134" s="38"/>
      <c r="B134" s="39"/>
      <c r="C134" s="294" t="s">
        <v>285</v>
      </c>
      <c r="D134" s="294" t="s">
        <v>643</v>
      </c>
      <c r="E134" s="295" t="s">
        <v>3763</v>
      </c>
      <c r="F134" s="296" t="s">
        <v>3764</v>
      </c>
      <c r="G134" s="297" t="s">
        <v>3745</v>
      </c>
      <c r="H134" s="298">
        <v>2</v>
      </c>
      <c r="I134" s="299"/>
      <c r="J134" s="300">
        <f>ROUND(I134*H134,2)</f>
        <v>0</v>
      </c>
      <c r="K134" s="296" t="s">
        <v>1</v>
      </c>
      <c r="L134" s="301"/>
      <c r="M134" s="302" t="s">
        <v>1</v>
      </c>
      <c r="N134" s="303" t="s">
        <v>47</v>
      </c>
      <c r="O134" s="91"/>
      <c r="P134" s="254">
        <f>O134*H134</f>
        <v>0</v>
      </c>
      <c r="Q134" s="254">
        <v>0</v>
      </c>
      <c r="R134" s="254">
        <f>Q134*H134</f>
        <v>0</v>
      </c>
      <c r="S134" s="254">
        <v>0</v>
      </c>
      <c r="T134" s="255">
        <f>S134*H134</f>
        <v>0</v>
      </c>
      <c r="U134" s="38"/>
      <c r="V134" s="38"/>
      <c r="W134" s="38"/>
      <c r="X134" s="38"/>
      <c r="Y134" s="38"/>
      <c r="Z134" s="38"/>
      <c r="AA134" s="38"/>
      <c r="AB134" s="38"/>
      <c r="AC134" s="38"/>
      <c r="AD134" s="38"/>
      <c r="AE134" s="38"/>
      <c r="AR134" s="256" t="s">
        <v>3746</v>
      </c>
      <c r="AT134" s="256" t="s">
        <v>643</v>
      </c>
      <c r="AU134" s="256" t="s">
        <v>91</v>
      </c>
      <c r="AY134" s="17" t="s">
        <v>250</v>
      </c>
      <c r="BE134" s="257">
        <f>IF(N134="základní",J134,0)</f>
        <v>0</v>
      </c>
      <c r="BF134" s="257">
        <f>IF(N134="snížená",J134,0)</f>
        <v>0</v>
      </c>
      <c r="BG134" s="257">
        <f>IF(N134="zákl. přenesená",J134,0)</f>
        <v>0</v>
      </c>
      <c r="BH134" s="257">
        <f>IF(N134="sníž. přenesená",J134,0)</f>
        <v>0</v>
      </c>
      <c r="BI134" s="257">
        <f>IF(N134="nulová",J134,0)</f>
        <v>0</v>
      </c>
      <c r="BJ134" s="17" t="s">
        <v>14</v>
      </c>
      <c r="BK134" s="257">
        <f>ROUND(I134*H134,2)</f>
        <v>0</v>
      </c>
      <c r="BL134" s="17" t="s">
        <v>546</v>
      </c>
      <c r="BM134" s="256" t="s">
        <v>3765</v>
      </c>
    </row>
    <row r="135" s="2" customFormat="1" ht="16.5" customHeight="1">
      <c r="A135" s="38"/>
      <c r="B135" s="39"/>
      <c r="C135" s="294" t="s">
        <v>289</v>
      </c>
      <c r="D135" s="294" t="s">
        <v>643</v>
      </c>
      <c r="E135" s="295" t="s">
        <v>3766</v>
      </c>
      <c r="F135" s="296" t="s">
        <v>3767</v>
      </c>
      <c r="G135" s="297" t="s">
        <v>3745</v>
      </c>
      <c r="H135" s="298">
        <v>2</v>
      </c>
      <c r="I135" s="299"/>
      <c r="J135" s="300">
        <f>ROUND(I135*H135,2)</f>
        <v>0</v>
      </c>
      <c r="K135" s="296" t="s">
        <v>1</v>
      </c>
      <c r="L135" s="301"/>
      <c r="M135" s="302" t="s">
        <v>1</v>
      </c>
      <c r="N135" s="303" t="s">
        <v>47</v>
      </c>
      <c r="O135" s="91"/>
      <c r="P135" s="254">
        <f>O135*H135</f>
        <v>0</v>
      </c>
      <c r="Q135" s="254">
        <v>0</v>
      </c>
      <c r="R135" s="254">
        <f>Q135*H135</f>
        <v>0</v>
      </c>
      <c r="S135" s="254">
        <v>0</v>
      </c>
      <c r="T135" s="255">
        <f>S135*H135</f>
        <v>0</v>
      </c>
      <c r="U135" s="38"/>
      <c r="V135" s="38"/>
      <c r="W135" s="38"/>
      <c r="X135" s="38"/>
      <c r="Y135" s="38"/>
      <c r="Z135" s="38"/>
      <c r="AA135" s="38"/>
      <c r="AB135" s="38"/>
      <c r="AC135" s="38"/>
      <c r="AD135" s="38"/>
      <c r="AE135" s="38"/>
      <c r="AR135" s="256" t="s">
        <v>3746</v>
      </c>
      <c r="AT135" s="256" t="s">
        <v>643</v>
      </c>
      <c r="AU135" s="256" t="s">
        <v>91</v>
      </c>
      <c r="AY135" s="17" t="s">
        <v>250</v>
      </c>
      <c r="BE135" s="257">
        <f>IF(N135="základní",J135,0)</f>
        <v>0</v>
      </c>
      <c r="BF135" s="257">
        <f>IF(N135="snížená",J135,0)</f>
        <v>0</v>
      </c>
      <c r="BG135" s="257">
        <f>IF(N135="zákl. přenesená",J135,0)</f>
        <v>0</v>
      </c>
      <c r="BH135" s="257">
        <f>IF(N135="sníž. přenesená",J135,0)</f>
        <v>0</v>
      </c>
      <c r="BI135" s="257">
        <f>IF(N135="nulová",J135,0)</f>
        <v>0</v>
      </c>
      <c r="BJ135" s="17" t="s">
        <v>14</v>
      </c>
      <c r="BK135" s="257">
        <f>ROUND(I135*H135,2)</f>
        <v>0</v>
      </c>
      <c r="BL135" s="17" t="s">
        <v>546</v>
      </c>
      <c r="BM135" s="256" t="s">
        <v>3768</v>
      </c>
    </row>
    <row r="136" s="2" customFormat="1" ht="21.75" customHeight="1">
      <c r="A136" s="38"/>
      <c r="B136" s="39"/>
      <c r="C136" s="245" t="s">
        <v>293</v>
      </c>
      <c r="D136" s="245" t="s">
        <v>252</v>
      </c>
      <c r="E136" s="246" t="s">
        <v>3769</v>
      </c>
      <c r="F136" s="247" t="s">
        <v>3770</v>
      </c>
      <c r="G136" s="248" t="s">
        <v>189</v>
      </c>
      <c r="H136" s="249">
        <v>4</v>
      </c>
      <c r="I136" s="250"/>
      <c r="J136" s="251">
        <f>ROUND(I136*H136,2)</f>
        <v>0</v>
      </c>
      <c r="K136" s="247" t="s">
        <v>1</v>
      </c>
      <c r="L136" s="44"/>
      <c r="M136" s="252" t="s">
        <v>1</v>
      </c>
      <c r="N136" s="253" t="s">
        <v>47</v>
      </c>
      <c r="O136" s="91"/>
      <c r="P136" s="254">
        <f>O136*H136</f>
        <v>0</v>
      </c>
      <c r="Q136" s="254">
        <v>0</v>
      </c>
      <c r="R136" s="254">
        <f>Q136*H136</f>
        <v>0</v>
      </c>
      <c r="S136" s="254">
        <v>0</v>
      </c>
      <c r="T136" s="255">
        <f>S136*H136</f>
        <v>0</v>
      </c>
      <c r="U136" s="38"/>
      <c r="V136" s="38"/>
      <c r="W136" s="38"/>
      <c r="X136" s="38"/>
      <c r="Y136" s="38"/>
      <c r="Z136" s="38"/>
      <c r="AA136" s="38"/>
      <c r="AB136" s="38"/>
      <c r="AC136" s="38"/>
      <c r="AD136" s="38"/>
      <c r="AE136" s="38"/>
      <c r="AR136" s="256" t="s">
        <v>546</v>
      </c>
      <c r="AT136" s="256" t="s">
        <v>252</v>
      </c>
      <c r="AU136" s="256" t="s">
        <v>91</v>
      </c>
      <c r="AY136" s="17" t="s">
        <v>250</v>
      </c>
      <c r="BE136" s="257">
        <f>IF(N136="základní",J136,0)</f>
        <v>0</v>
      </c>
      <c r="BF136" s="257">
        <f>IF(N136="snížená",J136,0)</f>
        <v>0</v>
      </c>
      <c r="BG136" s="257">
        <f>IF(N136="zákl. přenesená",J136,0)</f>
        <v>0</v>
      </c>
      <c r="BH136" s="257">
        <f>IF(N136="sníž. přenesená",J136,0)</f>
        <v>0</v>
      </c>
      <c r="BI136" s="257">
        <f>IF(N136="nulová",J136,0)</f>
        <v>0</v>
      </c>
      <c r="BJ136" s="17" t="s">
        <v>14</v>
      </c>
      <c r="BK136" s="257">
        <f>ROUND(I136*H136,2)</f>
        <v>0</v>
      </c>
      <c r="BL136" s="17" t="s">
        <v>546</v>
      </c>
      <c r="BM136" s="256" t="s">
        <v>3771</v>
      </c>
    </row>
    <row r="137" s="2" customFormat="1" ht="21.75" customHeight="1">
      <c r="A137" s="38"/>
      <c r="B137" s="39"/>
      <c r="C137" s="245" t="s">
        <v>297</v>
      </c>
      <c r="D137" s="245" t="s">
        <v>252</v>
      </c>
      <c r="E137" s="246" t="s">
        <v>3772</v>
      </c>
      <c r="F137" s="247" t="s">
        <v>3773</v>
      </c>
      <c r="G137" s="248" t="s">
        <v>189</v>
      </c>
      <c r="H137" s="249">
        <v>2</v>
      </c>
      <c r="I137" s="250"/>
      <c r="J137" s="251">
        <f>ROUND(I137*H137,2)</f>
        <v>0</v>
      </c>
      <c r="K137" s="247" t="s">
        <v>1</v>
      </c>
      <c r="L137" s="44"/>
      <c r="M137" s="252" t="s">
        <v>1</v>
      </c>
      <c r="N137" s="253" t="s">
        <v>47</v>
      </c>
      <c r="O137" s="91"/>
      <c r="P137" s="254">
        <f>O137*H137</f>
        <v>0</v>
      </c>
      <c r="Q137" s="254">
        <v>0</v>
      </c>
      <c r="R137" s="254">
        <f>Q137*H137</f>
        <v>0</v>
      </c>
      <c r="S137" s="254">
        <v>0</v>
      </c>
      <c r="T137" s="255">
        <f>S137*H137</f>
        <v>0</v>
      </c>
      <c r="U137" s="38"/>
      <c r="V137" s="38"/>
      <c r="W137" s="38"/>
      <c r="X137" s="38"/>
      <c r="Y137" s="38"/>
      <c r="Z137" s="38"/>
      <c r="AA137" s="38"/>
      <c r="AB137" s="38"/>
      <c r="AC137" s="38"/>
      <c r="AD137" s="38"/>
      <c r="AE137" s="38"/>
      <c r="AR137" s="256" t="s">
        <v>546</v>
      </c>
      <c r="AT137" s="256" t="s">
        <v>252</v>
      </c>
      <c r="AU137" s="256" t="s">
        <v>91</v>
      </c>
      <c r="AY137" s="17" t="s">
        <v>250</v>
      </c>
      <c r="BE137" s="257">
        <f>IF(N137="základní",J137,0)</f>
        <v>0</v>
      </c>
      <c r="BF137" s="257">
        <f>IF(N137="snížená",J137,0)</f>
        <v>0</v>
      </c>
      <c r="BG137" s="257">
        <f>IF(N137="zákl. přenesená",J137,0)</f>
        <v>0</v>
      </c>
      <c r="BH137" s="257">
        <f>IF(N137="sníž. přenesená",J137,0)</f>
        <v>0</v>
      </c>
      <c r="BI137" s="257">
        <f>IF(N137="nulová",J137,0)</f>
        <v>0</v>
      </c>
      <c r="BJ137" s="17" t="s">
        <v>14</v>
      </c>
      <c r="BK137" s="257">
        <f>ROUND(I137*H137,2)</f>
        <v>0</v>
      </c>
      <c r="BL137" s="17" t="s">
        <v>546</v>
      </c>
      <c r="BM137" s="256" t="s">
        <v>3774</v>
      </c>
    </row>
    <row r="138" s="2" customFormat="1" ht="16.5" customHeight="1">
      <c r="A138" s="38"/>
      <c r="B138" s="39"/>
      <c r="C138" s="294" t="s">
        <v>301</v>
      </c>
      <c r="D138" s="294" t="s">
        <v>643</v>
      </c>
      <c r="E138" s="295" t="s">
        <v>3775</v>
      </c>
      <c r="F138" s="296" t="s">
        <v>3776</v>
      </c>
      <c r="G138" s="297" t="s">
        <v>3745</v>
      </c>
      <c r="H138" s="298">
        <v>2</v>
      </c>
      <c r="I138" s="299"/>
      <c r="J138" s="300">
        <f>ROUND(I138*H138,2)</f>
        <v>0</v>
      </c>
      <c r="K138" s="296" t="s">
        <v>1</v>
      </c>
      <c r="L138" s="301"/>
      <c r="M138" s="302" t="s">
        <v>1</v>
      </c>
      <c r="N138" s="303" t="s">
        <v>47</v>
      </c>
      <c r="O138" s="91"/>
      <c r="P138" s="254">
        <f>O138*H138</f>
        <v>0</v>
      </c>
      <c r="Q138" s="254">
        <v>0</v>
      </c>
      <c r="R138" s="254">
        <f>Q138*H138</f>
        <v>0</v>
      </c>
      <c r="S138" s="254">
        <v>0</v>
      </c>
      <c r="T138" s="255">
        <f>S138*H138</f>
        <v>0</v>
      </c>
      <c r="U138" s="38"/>
      <c r="V138" s="38"/>
      <c r="W138" s="38"/>
      <c r="X138" s="38"/>
      <c r="Y138" s="38"/>
      <c r="Z138" s="38"/>
      <c r="AA138" s="38"/>
      <c r="AB138" s="38"/>
      <c r="AC138" s="38"/>
      <c r="AD138" s="38"/>
      <c r="AE138" s="38"/>
      <c r="AR138" s="256" t="s">
        <v>3746</v>
      </c>
      <c r="AT138" s="256" t="s">
        <v>643</v>
      </c>
      <c r="AU138" s="256" t="s">
        <v>91</v>
      </c>
      <c r="AY138" s="17" t="s">
        <v>250</v>
      </c>
      <c r="BE138" s="257">
        <f>IF(N138="základní",J138,0)</f>
        <v>0</v>
      </c>
      <c r="BF138" s="257">
        <f>IF(N138="snížená",J138,0)</f>
        <v>0</v>
      </c>
      <c r="BG138" s="257">
        <f>IF(N138="zákl. přenesená",J138,0)</f>
        <v>0</v>
      </c>
      <c r="BH138" s="257">
        <f>IF(N138="sníž. přenesená",J138,0)</f>
        <v>0</v>
      </c>
      <c r="BI138" s="257">
        <f>IF(N138="nulová",J138,0)</f>
        <v>0</v>
      </c>
      <c r="BJ138" s="17" t="s">
        <v>14</v>
      </c>
      <c r="BK138" s="257">
        <f>ROUND(I138*H138,2)</f>
        <v>0</v>
      </c>
      <c r="BL138" s="17" t="s">
        <v>546</v>
      </c>
      <c r="BM138" s="256" t="s">
        <v>3777</v>
      </c>
    </row>
    <row r="139" s="2" customFormat="1" ht="21.75" customHeight="1">
      <c r="A139" s="38"/>
      <c r="B139" s="39"/>
      <c r="C139" s="245" t="s">
        <v>306</v>
      </c>
      <c r="D139" s="245" t="s">
        <v>252</v>
      </c>
      <c r="E139" s="246" t="s">
        <v>3778</v>
      </c>
      <c r="F139" s="247" t="s">
        <v>3779</v>
      </c>
      <c r="G139" s="248" t="s">
        <v>189</v>
      </c>
      <c r="H139" s="249">
        <v>1</v>
      </c>
      <c r="I139" s="250"/>
      <c r="J139" s="251">
        <f>ROUND(I139*H139,2)</f>
        <v>0</v>
      </c>
      <c r="K139" s="247" t="s">
        <v>1</v>
      </c>
      <c r="L139" s="44"/>
      <c r="M139" s="252" t="s">
        <v>1</v>
      </c>
      <c r="N139" s="253" t="s">
        <v>47</v>
      </c>
      <c r="O139" s="91"/>
      <c r="P139" s="254">
        <f>O139*H139</f>
        <v>0</v>
      </c>
      <c r="Q139" s="254">
        <v>0</v>
      </c>
      <c r="R139" s="254">
        <f>Q139*H139</f>
        <v>0</v>
      </c>
      <c r="S139" s="254">
        <v>0</v>
      </c>
      <c r="T139" s="255">
        <f>S139*H139</f>
        <v>0</v>
      </c>
      <c r="U139" s="38"/>
      <c r="V139" s="38"/>
      <c r="W139" s="38"/>
      <c r="X139" s="38"/>
      <c r="Y139" s="38"/>
      <c r="Z139" s="38"/>
      <c r="AA139" s="38"/>
      <c r="AB139" s="38"/>
      <c r="AC139" s="38"/>
      <c r="AD139" s="38"/>
      <c r="AE139" s="38"/>
      <c r="AR139" s="256" t="s">
        <v>546</v>
      </c>
      <c r="AT139" s="256" t="s">
        <v>252</v>
      </c>
      <c r="AU139" s="256" t="s">
        <v>91</v>
      </c>
      <c r="AY139" s="17" t="s">
        <v>250</v>
      </c>
      <c r="BE139" s="257">
        <f>IF(N139="základní",J139,0)</f>
        <v>0</v>
      </c>
      <c r="BF139" s="257">
        <f>IF(N139="snížená",J139,0)</f>
        <v>0</v>
      </c>
      <c r="BG139" s="257">
        <f>IF(N139="zákl. přenesená",J139,0)</f>
        <v>0</v>
      </c>
      <c r="BH139" s="257">
        <f>IF(N139="sníž. přenesená",J139,0)</f>
        <v>0</v>
      </c>
      <c r="BI139" s="257">
        <f>IF(N139="nulová",J139,0)</f>
        <v>0</v>
      </c>
      <c r="BJ139" s="17" t="s">
        <v>14</v>
      </c>
      <c r="BK139" s="257">
        <f>ROUND(I139*H139,2)</f>
        <v>0</v>
      </c>
      <c r="BL139" s="17" t="s">
        <v>546</v>
      </c>
      <c r="BM139" s="256" t="s">
        <v>3780</v>
      </c>
    </row>
    <row r="140" s="2" customFormat="1" ht="21.75" customHeight="1">
      <c r="A140" s="38"/>
      <c r="B140" s="39"/>
      <c r="C140" s="245" t="s">
        <v>310</v>
      </c>
      <c r="D140" s="245" t="s">
        <v>252</v>
      </c>
      <c r="E140" s="246" t="s">
        <v>3781</v>
      </c>
      <c r="F140" s="247" t="s">
        <v>3782</v>
      </c>
      <c r="G140" s="248" t="s">
        <v>3783</v>
      </c>
      <c r="H140" s="249">
        <v>2</v>
      </c>
      <c r="I140" s="250"/>
      <c r="J140" s="251">
        <f>ROUND(I140*H140,2)</f>
        <v>0</v>
      </c>
      <c r="K140" s="247" t="s">
        <v>1</v>
      </c>
      <c r="L140" s="44"/>
      <c r="M140" s="252" t="s">
        <v>1</v>
      </c>
      <c r="N140" s="253" t="s">
        <v>47</v>
      </c>
      <c r="O140" s="91"/>
      <c r="P140" s="254">
        <f>O140*H140</f>
        <v>0</v>
      </c>
      <c r="Q140" s="254">
        <v>0</v>
      </c>
      <c r="R140" s="254">
        <f>Q140*H140</f>
        <v>0</v>
      </c>
      <c r="S140" s="254">
        <v>0</v>
      </c>
      <c r="T140" s="255">
        <f>S140*H140</f>
        <v>0</v>
      </c>
      <c r="U140" s="38"/>
      <c r="V140" s="38"/>
      <c r="W140" s="38"/>
      <c r="X140" s="38"/>
      <c r="Y140" s="38"/>
      <c r="Z140" s="38"/>
      <c r="AA140" s="38"/>
      <c r="AB140" s="38"/>
      <c r="AC140" s="38"/>
      <c r="AD140" s="38"/>
      <c r="AE140" s="38"/>
      <c r="AR140" s="256" t="s">
        <v>546</v>
      </c>
      <c r="AT140" s="256" t="s">
        <v>252</v>
      </c>
      <c r="AU140" s="256" t="s">
        <v>91</v>
      </c>
      <c r="AY140" s="17" t="s">
        <v>250</v>
      </c>
      <c r="BE140" s="257">
        <f>IF(N140="základní",J140,0)</f>
        <v>0</v>
      </c>
      <c r="BF140" s="257">
        <f>IF(N140="snížená",J140,0)</f>
        <v>0</v>
      </c>
      <c r="BG140" s="257">
        <f>IF(N140="zákl. přenesená",J140,0)</f>
        <v>0</v>
      </c>
      <c r="BH140" s="257">
        <f>IF(N140="sníž. přenesená",J140,0)</f>
        <v>0</v>
      </c>
      <c r="BI140" s="257">
        <f>IF(N140="nulová",J140,0)</f>
        <v>0</v>
      </c>
      <c r="BJ140" s="17" t="s">
        <v>14</v>
      </c>
      <c r="BK140" s="257">
        <f>ROUND(I140*H140,2)</f>
        <v>0</v>
      </c>
      <c r="BL140" s="17" t="s">
        <v>546</v>
      </c>
      <c r="BM140" s="256" t="s">
        <v>3784</v>
      </c>
    </row>
    <row r="141" s="2" customFormat="1" ht="21.75" customHeight="1">
      <c r="A141" s="38"/>
      <c r="B141" s="39"/>
      <c r="C141" s="245" t="s">
        <v>8</v>
      </c>
      <c r="D141" s="245" t="s">
        <v>252</v>
      </c>
      <c r="E141" s="246" t="s">
        <v>3785</v>
      </c>
      <c r="F141" s="247" t="s">
        <v>3786</v>
      </c>
      <c r="G141" s="248" t="s">
        <v>189</v>
      </c>
      <c r="H141" s="249">
        <v>8</v>
      </c>
      <c r="I141" s="250"/>
      <c r="J141" s="251">
        <f>ROUND(I141*H141,2)</f>
        <v>0</v>
      </c>
      <c r="K141" s="247" t="s">
        <v>1</v>
      </c>
      <c r="L141" s="44"/>
      <c r="M141" s="252" t="s">
        <v>1</v>
      </c>
      <c r="N141" s="253" t="s">
        <v>47</v>
      </c>
      <c r="O141" s="91"/>
      <c r="P141" s="254">
        <f>O141*H141</f>
        <v>0</v>
      </c>
      <c r="Q141" s="254">
        <v>0</v>
      </c>
      <c r="R141" s="254">
        <f>Q141*H141</f>
        <v>0</v>
      </c>
      <c r="S141" s="254">
        <v>0</v>
      </c>
      <c r="T141" s="255">
        <f>S141*H141</f>
        <v>0</v>
      </c>
      <c r="U141" s="38"/>
      <c r="V141" s="38"/>
      <c r="W141" s="38"/>
      <c r="X141" s="38"/>
      <c r="Y141" s="38"/>
      <c r="Z141" s="38"/>
      <c r="AA141" s="38"/>
      <c r="AB141" s="38"/>
      <c r="AC141" s="38"/>
      <c r="AD141" s="38"/>
      <c r="AE141" s="38"/>
      <c r="AR141" s="256" t="s">
        <v>546</v>
      </c>
      <c r="AT141" s="256" t="s">
        <v>252</v>
      </c>
      <c r="AU141" s="256" t="s">
        <v>91</v>
      </c>
      <c r="AY141" s="17" t="s">
        <v>250</v>
      </c>
      <c r="BE141" s="257">
        <f>IF(N141="základní",J141,0)</f>
        <v>0</v>
      </c>
      <c r="BF141" s="257">
        <f>IF(N141="snížená",J141,0)</f>
        <v>0</v>
      </c>
      <c r="BG141" s="257">
        <f>IF(N141="zákl. přenesená",J141,0)</f>
        <v>0</v>
      </c>
      <c r="BH141" s="257">
        <f>IF(N141="sníž. přenesená",J141,0)</f>
        <v>0</v>
      </c>
      <c r="BI141" s="257">
        <f>IF(N141="nulová",J141,0)</f>
        <v>0</v>
      </c>
      <c r="BJ141" s="17" t="s">
        <v>14</v>
      </c>
      <c r="BK141" s="257">
        <f>ROUND(I141*H141,2)</f>
        <v>0</v>
      </c>
      <c r="BL141" s="17" t="s">
        <v>546</v>
      </c>
      <c r="BM141" s="256" t="s">
        <v>3787</v>
      </c>
    </row>
    <row r="142" s="2" customFormat="1" ht="21.75" customHeight="1">
      <c r="A142" s="38"/>
      <c r="B142" s="39"/>
      <c r="C142" s="245" t="s">
        <v>317</v>
      </c>
      <c r="D142" s="245" t="s">
        <v>252</v>
      </c>
      <c r="E142" s="246" t="s">
        <v>3788</v>
      </c>
      <c r="F142" s="247" t="s">
        <v>3789</v>
      </c>
      <c r="G142" s="248" t="s">
        <v>189</v>
      </c>
      <c r="H142" s="249">
        <v>2</v>
      </c>
      <c r="I142" s="250"/>
      <c r="J142" s="251">
        <f>ROUND(I142*H142,2)</f>
        <v>0</v>
      </c>
      <c r="K142" s="247" t="s">
        <v>1</v>
      </c>
      <c r="L142" s="44"/>
      <c r="M142" s="252" t="s">
        <v>1</v>
      </c>
      <c r="N142" s="253" t="s">
        <v>47</v>
      </c>
      <c r="O142" s="91"/>
      <c r="P142" s="254">
        <f>O142*H142</f>
        <v>0</v>
      </c>
      <c r="Q142" s="254">
        <v>0</v>
      </c>
      <c r="R142" s="254">
        <f>Q142*H142</f>
        <v>0</v>
      </c>
      <c r="S142" s="254">
        <v>0</v>
      </c>
      <c r="T142" s="255">
        <f>S142*H142</f>
        <v>0</v>
      </c>
      <c r="U142" s="38"/>
      <c r="V142" s="38"/>
      <c r="W142" s="38"/>
      <c r="X142" s="38"/>
      <c r="Y142" s="38"/>
      <c r="Z142" s="38"/>
      <c r="AA142" s="38"/>
      <c r="AB142" s="38"/>
      <c r="AC142" s="38"/>
      <c r="AD142" s="38"/>
      <c r="AE142" s="38"/>
      <c r="AR142" s="256" t="s">
        <v>546</v>
      </c>
      <c r="AT142" s="256" t="s">
        <v>252</v>
      </c>
      <c r="AU142" s="256" t="s">
        <v>91</v>
      </c>
      <c r="AY142" s="17" t="s">
        <v>250</v>
      </c>
      <c r="BE142" s="257">
        <f>IF(N142="základní",J142,0)</f>
        <v>0</v>
      </c>
      <c r="BF142" s="257">
        <f>IF(N142="snížená",J142,0)</f>
        <v>0</v>
      </c>
      <c r="BG142" s="257">
        <f>IF(N142="zákl. přenesená",J142,0)</f>
        <v>0</v>
      </c>
      <c r="BH142" s="257">
        <f>IF(N142="sníž. přenesená",J142,0)</f>
        <v>0</v>
      </c>
      <c r="BI142" s="257">
        <f>IF(N142="nulová",J142,0)</f>
        <v>0</v>
      </c>
      <c r="BJ142" s="17" t="s">
        <v>14</v>
      </c>
      <c r="BK142" s="257">
        <f>ROUND(I142*H142,2)</f>
        <v>0</v>
      </c>
      <c r="BL142" s="17" t="s">
        <v>546</v>
      </c>
      <c r="BM142" s="256" t="s">
        <v>3790</v>
      </c>
    </row>
    <row r="143" s="2" customFormat="1" ht="21.75" customHeight="1">
      <c r="A143" s="38"/>
      <c r="B143" s="39"/>
      <c r="C143" s="245" t="s">
        <v>321</v>
      </c>
      <c r="D143" s="245" t="s">
        <v>252</v>
      </c>
      <c r="E143" s="246" t="s">
        <v>3791</v>
      </c>
      <c r="F143" s="247" t="s">
        <v>3792</v>
      </c>
      <c r="G143" s="248" t="s">
        <v>3783</v>
      </c>
      <c r="H143" s="249">
        <v>1</v>
      </c>
      <c r="I143" s="250"/>
      <c r="J143" s="251">
        <f>ROUND(I143*H143,2)</f>
        <v>0</v>
      </c>
      <c r="K143" s="247" t="s">
        <v>1</v>
      </c>
      <c r="L143" s="44"/>
      <c r="M143" s="252" t="s">
        <v>1</v>
      </c>
      <c r="N143" s="253" t="s">
        <v>47</v>
      </c>
      <c r="O143" s="91"/>
      <c r="P143" s="254">
        <f>O143*H143</f>
        <v>0</v>
      </c>
      <c r="Q143" s="254">
        <v>0</v>
      </c>
      <c r="R143" s="254">
        <f>Q143*H143</f>
        <v>0</v>
      </c>
      <c r="S143" s="254">
        <v>0</v>
      </c>
      <c r="T143" s="255">
        <f>S143*H143</f>
        <v>0</v>
      </c>
      <c r="U143" s="38"/>
      <c r="V143" s="38"/>
      <c r="W143" s="38"/>
      <c r="X143" s="38"/>
      <c r="Y143" s="38"/>
      <c r="Z143" s="38"/>
      <c r="AA143" s="38"/>
      <c r="AB143" s="38"/>
      <c r="AC143" s="38"/>
      <c r="AD143" s="38"/>
      <c r="AE143" s="38"/>
      <c r="AR143" s="256" t="s">
        <v>546</v>
      </c>
      <c r="AT143" s="256" t="s">
        <v>252</v>
      </c>
      <c r="AU143" s="256" t="s">
        <v>91</v>
      </c>
      <c r="AY143" s="17" t="s">
        <v>250</v>
      </c>
      <c r="BE143" s="257">
        <f>IF(N143="základní",J143,0)</f>
        <v>0</v>
      </c>
      <c r="BF143" s="257">
        <f>IF(N143="snížená",J143,0)</f>
        <v>0</v>
      </c>
      <c r="BG143" s="257">
        <f>IF(N143="zákl. přenesená",J143,0)</f>
        <v>0</v>
      </c>
      <c r="BH143" s="257">
        <f>IF(N143="sníž. přenesená",J143,0)</f>
        <v>0</v>
      </c>
      <c r="BI143" s="257">
        <f>IF(N143="nulová",J143,0)</f>
        <v>0</v>
      </c>
      <c r="BJ143" s="17" t="s">
        <v>14</v>
      </c>
      <c r="BK143" s="257">
        <f>ROUND(I143*H143,2)</f>
        <v>0</v>
      </c>
      <c r="BL143" s="17" t="s">
        <v>546</v>
      </c>
      <c r="BM143" s="256" t="s">
        <v>3793</v>
      </c>
    </row>
    <row r="144" s="2" customFormat="1" ht="21.75" customHeight="1">
      <c r="A144" s="38"/>
      <c r="B144" s="39"/>
      <c r="C144" s="294" t="s">
        <v>325</v>
      </c>
      <c r="D144" s="294" t="s">
        <v>643</v>
      </c>
      <c r="E144" s="295" t="s">
        <v>3794</v>
      </c>
      <c r="F144" s="296" t="s">
        <v>3795</v>
      </c>
      <c r="G144" s="297" t="s">
        <v>3783</v>
      </c>
      <c r="H144" s="298">
        <v>1</v>
      </c>
      <c r="I144" s="299"/>
      <c r="J144" s="300">
        <f>ROUND(I144*H144,2)</f>
        <v>0</v>
      </c>
      <c r="K144" s="296" t="s">
        <v>1</v>
      </c>
      <c r="L144" s="301"/>
      <c r="M144" s="302" t="s">
        <v>1</v>
      </c>
      <c r="N144" s="303" t="s">
        <v>47</v>
      </c>
      <c r="O144" s="91"/>
      <c r="P144" s="254">
        <f>O144*H144</f>
        <v>0</v>
      </c>
      <c r="Q144" s="254">
        <v>0</v>
      </c>
      <c r="R144" s="254">
        <f>Q144*H144</f>
        <v>0</v>
      </c>
      <c r="S144" s="254">
        <v>0</v>
      </c>
      <c r="T144" s="255">
        <f>S144*H144</f>
        <v>0</v>
      </c>
      <c r="U144" s="38"/>
      <c r="V144" s="38"/>
      <c r="W144" s="38"/>
      <c r="X144" s="38"/>
      <c r="Y144" s="38"/>
      <c r="Z144" s="38"/>
      <c r="AA144" s="38"/>
      <c r="AB144" s="38"/>
      <c r="AC144" s="38"/>
      <c r="AD144" s="38"/>
      <c r="AE144" s="38"/>
      <c r="AR144" s="256" t="s">
        <v>3746</v>
      </c>
      <c r="AT144" s="256" t="s">
        <v>643</v>
      </c>
      <c r="AU144" s="256" t="s">
        <v>91</v>
      </c>
      <c r="AY144" s="17" t="s">
        <v>250</v>
      </c>
      <c r="BE144" s="257">
        <f>IF(N144="základní",J144,0)</f>
        <v>0</v>
      </c>
      <c r="BF144" s="257">
        <f>IF(N144="snížená",J144,0)</f>
        <v>0</v>
      </c>
      <c r="BG144" s="257">
        <f>IF(N144="zákl. přenesená",J144,0)</f>
        <v>0</v>
      </c>
      <c r="BH144" s="257">
        <f>IF(N144="sníž. přenesená",J144,0)</f>
        <v>0</v>
      </c>
      <c r="BI144" s="257">
        <f>IF(N144="nulová",J144,0)</f>
        <v>0</v>
      </c>
      <c r="BJ144" s="17" t="s">
        <v>14</v>
      </c>
      <c r="BK144" s="257">
        <f>ROUND(I144*H144,2)</f>
        <v>0</v>
      </c>
      <c r="BL144" s="17" t="s">
        <v>546</v>
      </c>
      <c r="BM144" s="256" t="s">
        <v>3796</v>
      </c>
    </row>
    <row r="145" s="2" customFormat="1" ht="16.5" customHeight="1">
      <c r="A145" s="38"/>
      <c r="B145" s="39"/>
      <c r="C145" s="245" t="s">
        <v>331</v>
      </c>
      <c r="D145" s="245" t="s">
        <v>252</v>
      </c>
      <c r="E145" s="246" t="s">
        <v>3797</v>
      </c>
      <c r="F145" s="247" t="s">
        <v>3798</v>
      </c>
      <c r="G145" s="248" t="s">
        <v>3745</v>
      </c>
      <c r="H145" s="249">
        <v>3</v>
      </c>
      <c r="I145" s="250"/>
      <c r="J145" s="251">
        <f>ROUND(I145*H145,2)</f>
        <v>0</v>
      </c>
      <c r="K145" s="247" t="s">
        <v>1</v>
      </c>
      <c r="L145" s="44"/>
      <c r="M145" s="252" t="s">
        <v>1</v>
      </c>
      <c r="N145" s="253" t="s">
        <v>47</v>
      </c>
      <c r="O145" s="91"/>
      <c r="P145" s="254">
        <f>O145*H145</f>
        <v>0</v>
      </c>
      <c r="Q145" s="254">
        <v>0</v>
      </c>
      <c r="R145" s="254">
        <f>Q145*H145</f>
        <v>0</v>
      </c>
      <c r="S145" s="254">
        <v>0</v>
      </c>
      <c r="T145" s="255">
        <f>S145*H145</f>
        <v>0</v>
      </c>
      <c r="U145" s="38"/>
      <c r="V145" s="38"/>
      <c r="W145" s="38"/>
      <c r="X145" s="38"/>
      <c r="Y145" s="38"/>
      <c r="Z145" s="38"/>
      <c r="AA145" s="38"/>
      <c r="AB145" s="38"/>
      <c r="AC145" s="38"/>
      <c r="AD145" s="38"/>
      <c r="AE145" s="38"/>
      <c r="AR145" s="256" t="s">
        <v>546</v>
      </c>
      <c r="AT145" s="256" t="s">
        <v>252</v>
      </c>
      <c r="AU145" s="256" t="s">
        <v>91</v>
      </c>
      <c r="AY145" s="17" t="s">
        <v>250</v>
      </c>
      <c r="BE145" s="257">
        <f>IF(N145="základní",J145,0)</f>
        <v>0</v>
      </c>
      <c r="BF145" s="257">
        <f>IF(N145="snížená",J145,0)</f>
        <v>0</v>
      </c>
      <c r="BG145" s="257">
        <f>IF(N145="zákl. přenesená",J145,0)</f>
        <v>0</v>
      </c>
      <c r="BH145" s="257">
        <f>IF(N145="sníž. přenesená",J145,0)</f>
        <v>0</v>
      </c>
      <c r="BI145" s="257">
        <f>IF(N145="nulová",J145,0)</f>
        <v>0</v>
      </c>
      <c r="BJ145" s="17" t="s">
        <v>14</v>
      </c>
      <c r="BK145" s="257">
        <f>ROUND(I145*H145,2)</f>
        <v>0</v>
      </c>
      <c r="BL145" s="17" t="s">
        <v>546</v>
      </c>
      <c r="BM145" s="256" t="s">
        <v>3799</v>
      </c>
    </row>
    <row r="146" s="2" customFormat="1" ht="21.75" customHeight="1">
      <c r="A146" s="38"/>
      <c r="B146" s="39"/>
      <c r="C146" s="245" t="s">
        <v>336</v>
      </c>
      <c r="D146" s="245" t="s">
        <v>252</v>
      </c>
      <c r="E146" s="246" t="s">
        <v>3800</v>
      </c>
      <c r="F146" s="247" t="s">
        <v>3789</v>
      </c>
      <c r="G146" s="248" t="s">
        <v>189</v>
      </c>
      <c r="H146" s="249">
        <v>4</v>
      </c>
      <c r="I146" s="250"/>
      <c r="J146" s="251">
        <f>ROUND(I146*H146,2)</f>
        <v>0</v>
      </c>
      <c r="K146" s="247" t="s">
        <v>1</v>
      </c>
      <c r="L146" s="44"/>
      <c r="M146" s="252" t="s">
        <v>1</v>
      </c>
      <c r="N146" s="253" t="s">
        <v>47</v>
      </c>
      <c r="O146" s="91"/>
      <c r="P146" s="254">
        <f>O146*H146</f>
        <v>0</v>
      </c>
      <c r="Q146" s="254">
        <v>0</v>
      </c>
      <c r="R146" s="254">
        <f>Q146*H146</f>
        <v>0</v>
      </c>
      <c r="S146" s="254">
        <v>0</v>
      </c>
      <c r="T146" s="255">
        <f>S146*H146</f>
        <v>0</v>
      </c>
      <c r="U146" s="38"/>
      <c r="V146" s="38"/>
      <c r="W146" s="38"/>
      <c r="X146" s="38"/>
      <c r="Y146" s="38"/>
      <c r="Z146" s="38"/>
      <c r="AA146" s="38"/>
      <c r="AB146" s="38"/>
      <c r="AC146" s="38"/>
      <c r="AD146" s="38"/>
      <c r="AE146" s="38"/>
      <c r="AR146" s="256" t="s">
        <v>546</v>
      </c>
      <c r="AT146" s="256" t="s">
        <v>252</v>
      </c>
      <c r="AU146" s="256" t="s">
        <v>91</v>
      </c>
      <c r="AY146" s="17" t="s">
        <v>250</v>
      </c>
      <c r="BE146" s="257">
        <f>IF(N146="základní",J146,0)</f>
        <v>0</v>
      </c>
      <c r="BF146" s="257">
        <f>IF(N146="snížená",J146,0)</f>
        <v>0</v>
      </c>
      <c r="BG146" s="257">
        <f>IF(N146="zákl. přenesená",J146,0)</f>
        <v>0</v>
      </c>
      <c r="BH146" s="257">
        <f>IF(N146="sníž. přenesená",J146,0)</f>
        <v>0</v>
      </c>
      <c r="BI146" s="257">
        <f>IF(N146="nulová",J146,0)</f>
        <v>0</v>
      </c>
      <c r="BJ146" s="17" t="s">
        <v>14</v>
      </c>
      <c r="BK146" s="257">
        <f>ROUND(I146*H146,2)</f>
        <v>0</v>
      </c>
      <c r="BL146" s="17" t="s">
        <v>546</v>
      </c>
      <c r="BM146" s="256" t="s">
        <v>3801</v>
      </c>
    </row>
    <row r="147" s="2" customFormat="1" ht="21.75" customHeight="1">
      <c r="A147" s="38"/>
      <c r="B147" s="39"/>
      <c r="C147" s="245" t="s">
        <v>7</v>
      </c>
      <c r="D147" s="245" t="s">
        <v>252</v>
      </c>
      <c r="E147" s="246" t="s">
        <v>3802</v>
      </c>
      <c r="F147" s="247" t="s">
        <v>3803</v>
      </c>
      <c r="G147" s="248" t="s">
        <v>179</v>
      </c>
      <c r="H147" s="249">
        <v>396</v>
      </c>
      <c r="I147" s="250"/>
      <c r="J147" s="251">
        <f>ROUND(I147*H147,2)</f>
        <v>0</v>
      </c>
      <c r="K147" s="247" t="s">
        <v>1</v>
      </c>
      <c r="L147" s="44"/>
      <c r="M147" s="252" t="s">
        <v>1</v>
      </c>
      <c r="N147" s="253" t="s">
        <v>47</v>
      </c>
      <c r="O147" s="91"/>
      <c r="P147" s="254">
        <f>O147*H147</f>
        <v>0</v>
      </c>
      <c r="Q147" s="254">
        <v>0</v>
      </c>
      <c r="R147" s="254">
        <f>Q147*H147</f>
        <v>0</v>
      </c>
      <c r="S147" s="254">
        <v>0</v>
      </c>
      <c r="T147" s="255">
        <f>S147*H147</f>
        <v>0</v>
      </c>
      <c r="U147" s="38"/>
      <c r="V147" s="38"/>
      <c r="W147" s="38"/>
      <c r="X147" s="38"/>
      <c r="Y147" s="38"/>
      <c r="Z147" s="38"/>
      <c r="AA147" s="38"/>
      <c r="AB147" s="38"/>
      <c r="AC147" s="38"/>
      <c r="AD147" s="38"/>
      <c r="AE147" s="38"/>
      <c r="AR147" s="256" t="s">
        <v>546</v>
      </c>
      <c r="AT147" s="256" t="s">
        <v>252</v>
      </c>
      <c r="AU147" s="256" t="s">
        <v>91</v>
      </c>
      <c r="AY147" s="17" t="s">
        <v>250</v>
      </c>
      <c r="BE147" s="257">
        <f>IF(N147="základní",J147,0)</f>
        <v>0</v>
      </c>
      <c r="BF147" s="257">
        <f>IF(N147="snížená",J147,0)</f>
        <v>0</v>
      </c>
      <c r="BG147" s="257">
        <f>IF(N147="zákl. přenesená",J147,0)</f>
        <v>0</v>
      </c>
      <c r="BH147" s="257">
        <f>IF(N147="sníž. přenesená",J147,0)</f>
        <v>0</v>
      </c>
      <c r="BI147" s="257">
        <f>IF(N147="nulová",J147,0)</f>
        <v>0</v>
      </c>
      <c r="BJ147" s="17" t="s">
        <v>14</v>
      </c>
      <c r="BK147" s="257">
        <f>ROUND(I147*H147,2)</f>
        <v>0</v>
      </c>
      <c r="BL147" s="17" t="s">
        <v>546</v>
      </c>
      <c r="BM147" s="256" t="s">
        <v>3804</v>
      </c>
    </row>
    <row r="148" s="2" customFormat="1" ht="16.5" customHeight="1">
      <c r="A148" s="38"/>
      <c r="B148" s="39"/>
      <c r="C148" s="294" t="s">
        <v>347</v>
      </c>
      <c r="D148" s="294" t="s">
        <v>643</v>
      </c>
      <c r="E148" s="295" t="s">
        <v>3805</v>
      </c>
      <c r="F148" s="296" t="s">
        <v>3806</v>
      </c>
      <c r="G148" s="297" t="s">
        <v>179</v>
      </c>
      <c r="H148" s="298">
        <v>396</v>
      </c>
      <c r="I148" s="299"/>
      <c r="J148" s="300">
        <f>ROUND(I148*H148,2)</f>
        <v>0</v>
      </c>
      <c r="K148" s="296" t="s">
        <v>1</v>
      </c>
      <c r="L148" s="301"/>
      <c r="M148" s="302" t="s">
        <v>1</v>
      </c>
      <c r="N148" s="303" t="s">
        <v>47</v>
      </c>
      <c r="O148" s="91"/>
      <c r="P148" s="254">
        <f>O148*H148</f>
        <v>0</v>
      </c>
      <c r="Q148" s="254">
        <v>0</v>
      </c>
      <c r="R148" s="254">
        <f>Q148*H148</f>
        <v>0</v>
      </c>
      <c r="S148" s="254">
        <v>0</v>
      </c>
      <c r="T148" s="255">
        <f>S148*H148</f>
        <v>0</v>
      </c>
      <c r="U148" s="38"/>
      <c r="V148" s="38"/>
      <c r="W148" s="38"/>
      <c r="X148" s="38"/>
      <c r="Y148" s="38"/>
      <c r="Z148" s="38"/>
      <c r="AA148" s="38"/>
      <c r="AB148" s="38"/>
      <c r="AC148" s="38"/>
      <c r="AD148" s="38"/>
      <c r="AE148" s="38"/>
      <c r="AR148" s="256" t="s">
        <v>3746</v>
      </c>
      <c r="AT148" s="256" t="s">
        <v>643</v>
      </c>
      <c r="AU148" s="256" t="s">
        <v>91</v>
      </c>
      <c r="AY148" s="17" t="s">
        <v>250</v>
      </c>
      <c r="BE148" s="257">
        <f>IF(N148="základní",J148,0)</f>
        <v>0</v>
      </c>
      <c r="BF148" s="257">
        <f>IF(N148="snížená",J148,0)</f>
        <v>0</v>
      </c>
      <c r="BG148" s="257">
        <f>IF(N148="zákl. přenesená",J148,0)</f>
        <v>0</v>
      </c>
      <c r="BH148" s="257">
        <f>IF(N148="sníž. přenesená",J148,0)</f>
        <v>0</v>
      </c>
      <c r="BI148" s="257">
        <f>IF(N148="nulová",J148,0)</f>
        <v>0</v>
      </c>
      <c r="BJ148" s="17" t="s">
        <v>14</v>
      </c>
      <c r="BK148" s="257">
        <f>ROUND(I148*H148,2)</f>
        <v>0</v>
      </c>
      <c r="BL148" s="17" t="s">
        <v>546</v>
      </c>
      <c r="BM148" s="256" t="s">
        <v>3807</v>
      </c>
    </row>
    <row r="149" s="2" customFormat="1" ht="21.75" customHeight="1">
      <c r="A149" s="38"/>
      <c r="B149" s="39"/>
      <c r="C149" s="245" t="s">
        <v>352</v>
      </c>
      <c r="D149" s="245" t="s">
        <v>252</v>
      </c>
      <c r="E149" s="246" t="s">
        <v>3808</v>
      </c>
      <c r="F149" s="247" t="s">
        <v>3809</v>
      </c>
      <c r="G149" s="248" t="s">
        <v>179</v>
      </c>
      <c r="H149" s="249">
        <v>380</v>
      </c>
      <c r="I149" s="250"/>
      <c r="J149" s="251">
        <f>ROUND(I149*H149,2)</f>
        <v>0</v>
      </c>
      <c r="K149" s="247" t="s">
        <v>1</v>
      </c>
      <c r="L149" s="44"/>
      <c r="M149" s="252" t="s">
        <v>1</v>
      </c>
      <c r="N149" s="253" t="s">
        <v>47</v>
      </c>
      <c r="O149" s="91"/>
      <c r="P149" s="254">
        <f>O149*H149</f>
        <v>0</v>
      </c>
      <c r="Q149" s="254">
        <v>0</v>
      </c>
      <c r="R149" s="254">
        <f>Q149*H149</f>
        <v>0</v>
      </c>
      <c r="S149" s="254">
        <v>0</v>
      </c>
      <c r="T149" s="255">
        <f>S149*H149</f>
        <v>0</v>
      </c>
      <c r="U149" s="38"/>
      <c r="V149" s="38"/>
      <c r="W149" s="38"/>
      <c r="X149" s="38"/>
      <c r="Y149" s="38"/>
      <c r="Z149" s="38"/>
      <c r="AA149" s="38"/>
      <c r="AB149" s="38"/>
      <c r="AC149" s="38"/>
      <c r="AD149" s="38"/>
      <c r="AE149" s="38"/>
      <c r="AR149" s="256" t="s">
        <v>546</v>
      </c>
      <c r="AT149" s="256" t="s">
        <v>252</v>
      </c>
      <c r="AU149" s="256" t="s">
        <v>91</v>
      </c>
      <c r="AY149" s="17" t="s">
        <v>250</v>
      </c>
      <c r="BE149" s="257">
        <f>IF(N149="základní",J149,0)</f>
        <v>0</v>
      </c>
      <c r="BF149" s="257">
        <f>IF(N149="snížená",J149,0)</f>
        <v>0</v>
      </c>
      <c r="BG149" s="257">
        <f>IF(N149="zákl. přenesená",J149,0)</f>
        <v>0</v>
      </c>
      <c r="BH149" s="257">
        <f>IF(N149="sníž. přenesená",J149,0)</f>
        <v>0</v>
      </c>
      <c r="BI149" s="257">
        <f>IF(N149="nulová",J149,0)</f>
        <v>0</v>
      </c>
      <c r="BJ149" s="17" t="s">
        <v>14</v>
      </c>
      <c r="BK149" s="257">
        <f>ROUND(I149*H149,2)</f>
        <v>0</v>
      </c>
      <c r="BL149" s="17" t="s">
        <v>546</v>
      </c>
      <c r="BM149" s="256" t="s">
        <v>3810</v>
      </c>
    </row>
    <row r="150" s="2" customFormat="1" ht="21.75" customHeight="1">
      <c r="A150" s="38"/>
      <c r="B150" s="39"/>
      <c r="C150" s="245" t="s">
        <v>192</v>
      </c>
      <c r="D150" s="245" t="s">
        <v>252</v>
      </c>
      <c r="E150" s="246" t="s">
        <v>3811</v>
      </c>
      <c r="F150" s="247" t="s">
        <v>3812</v>
      </c>
      <c r="G150" s="248" t="s">
        <v>1244</v>
      </c>
      <c r="H150" s="249">
        <v>2</v>
      </c>
      <c r="I150" s="250"/>
      <c r="J150" s="251">
        <f>ROUND(I150*H150,2)</f>
        <v>0</v>
      </c>
      <c r="K150" s="247" t="s">
        <v>1</v>
      </c>
      <c r="L150" s="44"/>
      <c r="M150" s="252" t="s">
        <v>1</v>
      </c>
      <c r="N150" s="253" t="s">
        <v>47</v>
      </c>
      <c r="O150" s="91"/>
      <c r="P150" s="254">
        <f>O150*H150</f>
        <v>0</v>
      </c>
      <c r="Q150" s="254">
        <v>0</v>
      </c>
      <c r="R150" s="254">
        <f>Q150*H150</f>
        <v>0</v>
      </c>
      <c r="S150" s="254">
        <v>0</v>
      </c>
      <c r="T150" s="255">
        <f>S150*H150</f>
        <v>0</v>
      </c>
      <c r="U150" s="38"/>
      <c r="V150" s="38"/>
      <c r="W150" s="38"/>
      <c r="X150" s="38"/>
      <c r="Y150" s="38"/>
      <c r="Z150" s="38"/>
      <c r="AA150" s="38"/>
      <c r="AB150" s="38"/>
      <c r="AC150" s="38"/>
      <c r="AD150" s="38"/>
      <c r="AE150" s="38"/>
      <c r="AR150" s="256" t="s">
        <v>546</v>
      </c>
      <c r="AT150" s="256" t="s">
        <v>252</v>
      </c>
      <c r="AU150" s="256" t="s">
        <v>91</v>
      </c>
      <c r="AY150" s="17" t="s">
        <v>250</v>
      </c>
      <c r="BE150" s="257">
        <f>IF(N150="základní",J150,0)</f>
        <v>0</v>
      </c>
      <c r="BF150" s="257">
        <f>IF(N150="snížená",J150,0)</f>
        <v>0</v>
      </c>
      <c r="BG150" s="257">
        <f>IF(N150="zákl. přenesená",J150,0)</f>
        <v>0</v>
      </c>
      <c r="BH150" s="257">
        <f>IF(N150="sníž. přenesená",J150,0)</f>
        <v>0</v>
      </c>
      <c r="BI150" s="257">
        <f>IF(N150="nulová",J150,0)</f>
        <v>0</v>
      </c>
      <c r="BJ150" s="17" t="s">
        <v>14</v>
      </c>
      <c r="BK150" s="257">
        <f>ROUND(I150*H150,2)</f>
        <v>0</v>
      </c>
      <c r="BL150" s="17" t="s">
        <v>546</v>
      </c>
      <c r="BM150" s="256" t="s">
        <v>3813</v>
      </c>
    </row>
    <row r="151" s="2" customFormat="1" ht="16.5" customHeight="1">
      <c r="A151" s="38"/>
      <c r="B151" s="39"/>
      <c r="C151" s="294" t="s">
        <v>362</v>
      </c>
      <c r="D151" s="294" t="s">
        <v>643</v>
      </c>
      <c r="E151" s="295" t="s">
        <v>3814</v>
      </c>
      <c r="F151" s="296" t="s">
        <v>3815</v>
      </c>
      <c r="G151" s="297" t="s">
        <v>3745</v>
      </c>
      <c r="H151" s="298">
        <v>8</v>
      </c>
      <c r="I151" s="299"/>
      <c r="J151" s="300">
        <f>ROUND(I151*H151,2)</f>
        <v>0</v>
      </c>
      <c r="K151" s="296" t="s">
        <v>1</v>
      </c>
      <c r="L151" s="301"/>
      <c r="M151" s="302" t="s">
        <v>1</v>
      </c>
      <c r="N151" s="303" t="s">
        <v>47</v>
      </c>
      <c r="O151" s="91"/>
      <c r="P151" s="254">
        <f>O151*H151</f>
        <v>0</v>
      </c>
      <c r="Q151" s="254">
        <v>0</v>
      </c>
      <c r="R151" s="254">
        <f>Q151*H151</f>
        <v>0</v>
      </c>
      <c r="S151" s="254">
        <v>0</v>
      </c>
      <c r="T151" s="255">
        <f>S151*H151</f>
        <v>0</v>
      </c>
      <c r="U151" s="38"/>
      <c r="V151" s="38"/>
      <c r="W151" s="38"/>
      <c r="X151" s="38"/>
      <c r="Y151" s="38"/>
      <c r="Z151" s="38"/>
      <c r="AA151" s="38"/>
      <c r="AB151" s="38"/>
      <c r="AC151" s="38"/>
      <c r="AD151" s="38"/>
      <c r="AE151" s="38"/>
      <c r="AR151" s="256" t="s">
        <v>3746</v>
      </c>
      <c r="AT151" s="256" t="s">
        <v>643</v>
      </c>
      <c r="AU151" s="256" t="s">
        <v>91</v>
      </c>
      <c r="AY151" s="17" t="s">
        <v>250</v>
      </c>
      <c r="BE151" s="257">
        <f>IF(N151="základní",J151,0)</f>
        <v>0</v>
      </c>
      <c r="BF151" s="257">
        <f>IF(N151="snížená",J151,0)</f>
        <v>0</v>
      </c>
      <c r="BG151" s="257">
        <f>IF(N151="zákl. přenesená",J151,0)</f>
        <v>0</v>
      </c>
      <c r="BH151" s="257">
        <f>IF(N151="sníž. přenesená",J151,0)</f>
        <v>0</v>
      </c>
      <c r="BI151" s="257">
        <f>IF(N151="nulová",J151,0)</f>
        <v>0</v>
      </c>
      <c r="BJ151" s="17" t="s">
        <v>14</v>
      </c>
      <c r="BK151" s="257">
        <f>ROUND(I151*H151,2)</f>
        <v>0</v>
      </c>
      <c r="BL151" s="17" t="s">
        <v>546</v>
      </c>
      <c r="BM151" s="256" t="s">
        <v>3816</v>
      </c>
    </row>
    <row r="152" s="2" customFormat="1" ht="16.5" customHeight="1">
      <c r="A152" s="38"/>
      <c r="B152" s="39"/>
      <c r="C152" s="294" t="s">
        <v>368</v>
      </c>
      <c r="D152" s="294" t="s">
        <v>643</v>
      </c>
      <c r="E152" s="295" t="s">
        <v>3817</v>
      </c>
      <c r="F152" s="296" t="s">
        <v>3818</v>
      </c>
      <c r="G152" s="297" t="s">
        <v>3745</v>
      </c>
      <c r="H152" s="298">
        <v>8</v>
      </c>
      <c r="I152" s="299"/>
      <c r="J152" s="300">
        <f>ROUND(I152*H152,2)</f>
        <v>0</v>
      </c>
      <c r="K152" s="296" t="s">
        <v>1</v>
      </c>
      <c r="L152" s="301"/>
      <c r="M152" s="302" t="s">
        <v>1</v>
      </c>
      <c r="N152" s="303" t="s">
        <v>47</v>
      </c>
      <c r="O152" s="91"/>
      <c r="P152" s="254">
        <f>O152*H152</f>
        <v>0</v>
      </c>
      <c r="Q152" s="254">
        <v>0</v>
      </c>
      <c r="R152" s="254">
        <f>Q152*H152</f>
        <v>0</v>
      </c>
      <c r="S152" s="254">
        <v>0</v>
      </c>
      <c r="T152" s="255">
        <f>S152*H152</f>
        <v>0</v>
      </c>
      <c r="U152" s="38"/>
      <c r="V152" s="38"/>
      <c r="W152" s="38"/>
      <c r="X152" s="38"/>
      <c r="Y152" s="38"/>
      <c r="Z152" s="38"/>
      <c r="AA152" s="38"/>
      <c r="AB152" s="38"/>
      <c r="AC152" s="38"/>
      <c r="AD152" s="38"/>
      <c r="AE152" s="38"/>
      <c r="AR152" s="256" t="s">
        <v>3746</v>
      </c>
      <c r="AT152" s="256" t="s">
        <v>643</v>
      </c>
      <c r="AU152" s="256" t="s">
        <v>91</v>
      </c>
      <c r="AY152" s="17" t="s">
        <v>250</v>
      </c>
      <c r="BE152" s="257">
        <f>IF(N152="základní",J152,0)</f>
        <v>0</v>
      </c>
      <c r="BF152" s="257">
        <f>IF(N152="snížená",J152,0)</f>
        <v>0</v>
      </c>
      <c r="BG152" s="257">
        <f>IF(N152="zákl. přenesená",J152,0)</f>
        <v>0</v>
      </c>
      <c r="BH152" s="257">
        <f>IF(N152="sníž. přenesená",J152,0)</f>
        <v>0</v>
      </c>
      <c r="BI152" s="257">
        <f>IF(N152="nulová",J152,0)</f>
        <v>0</v>
      </c>
      <c r="BJ152" s="17" t="s">
        <v>14</v>
      </c>
      <c r="BK152" s="257">
        <f>ROUND(I152*H152,2)</f>
        <v>0</v>
      </c>
      <c r="BL152" s="17" t="s">
        <v>546</v>
      </c>
      <c r="BM152" s="256" t="s">
        <v>3819</v>
      </c>
    </row>
    <row r="153" s="2" customFormat="1" ht="21.75" customHeight="1">
      <c r="A153" s="38"/>
      <c r="B153" s="39"/>
      <c r="C153" s="245" t="s">
        <v>374</v>
      </c>
      <c r="D153" s="245" t="s">
        <v>252</v>
      </c>
      <c r="E153" s="246" t="s">
        <v>3820</v>
      </c>
      <c r="F153" s="247" t="s">
        <v>3821</v>
      </c>
      <c r="G153" s="248" t="s">
        <v>179</v>
      </c>
      <c r="H153" s="249">
        <v>260</v>
      </c>
      <c r="I153" s="250"/>
      <c r="J153" s="251">
        <f>ROUND(I153*H153,2)</f>
        <v>0</v>
      </c>
      <c r="K153" s="247" t="s">
        <v>1</v>
      </c>
      <c r="L153" s="44"/>
      <c r="M153" s="252" t="s">
        <v>1</v>
      </c>
      <c r="N153" s="253" t="s">
        <v>47</v>
      </c>
      <c r="O153" s="91"/>
      <c r="P153" s="254">
        <f>O153*H153</f>
        <v>0</v>
      </c>
      <c r="Q153" s="254">
        <v>0</v>
      </c>
      <c r="R153" s="254">
        <f>Q153*H153</f>
        <v>0</v>
      </c>
      <c r="S153" s="254">
        <v>0</v>
      </c>
      <c r="T153" s="255">
        <f>S153*H153</f>
        <v>0</v>
      </c>
      <c r="U153" s="38"/>
      <c r="V153" s="38"/>
      <c r="W153" s="38"/>
      <c r="X153" s="38"/>
      <c r="Y153" s="38"/>
      <c r="Z153" s="38"/>
      <c r="AA153" s="38"/>
      <c r="AB153" s="38"/>
      <c r="AC153" s="38"/>
      <c r="AD153" s="38"/>
      <c r="AE153" s="38"/>
      <c r="AR153" s="256" t="s">
        <v>546</v>
      </c>
      <c r="AT153" s="256" t="s">
        <v>252</v>
      </c>
      <c r="AU153" s="256" t="s">
        <v>91</v>
      </c>
      <c r="AY153" s="17" t="s">
        <v>250</v>
      </c>
      <c r="BE153" s="257">
        <f>IF(N153="základní",J153,0)</f>
        <v>0</v>
      </c>
      <c r="BF153" s="257">
        <f>IF(N153="snížená",J153,0)</f>
        <v>0</v>
      </c>
      <c r="BG153" s="257">
        <f>IF(N153="zákl. přenesená",J153,0)</f>
        <v>0</v>
      </c>
      <c r="BH153" s="257">
        <f>IF(N153="sníž. přenesená",J153,0)</f>
        <v>0</v>
      </c>
      <c r="BI153" s="257">
        <f>IF(N153="nulová",J153,0)</f>
        <v>0</v>
      </c>
      <c r="BJ153" s="17" t="s">
        <v>14</v>
      </c>
      <c r="BK153" s="257">
        <f>ROUND(I153*H153,2)</f>
        <v>0</v>
      </c>
      <c r="BL153" s="17" t="s">
        <v>546</v>
      </c>
      <c r="BM153" s="256" t="s">
        <v>3822</v>
      </c>
    </row>
    <row r="154" s="2" customFormat="1" ht="21.75" customHeight="1">
      <c r="A154" s="38"/>
      <c r="B154" s="39"/>
      <c r="C154" s="245" t="s">
        <v>379</v>
      </c>
      <c r="D154" s="245" t="s">
        <v>252</v>
      </c>
      <c r="E154" s="246" t="s">
        <v>3823</v>
      </c>
      <c r="F154" s="247" t="s">
        <v>3824</v>
      </c>
      <c r="G154" s="248" t="s">
        <v>179</v>
      </c>
      <c r="H154" s="249">
        <v>268</v>
      </c>
      <c r="I154" s="250"/>
      <c r="J154" s="251">
        <f>ROUND(I154*H154,2)</f>
        <v>0</v>
      </c>
      <c r="K154" s="247" t="s">
        <v>1</v>
      </c>
      <c r="L154" s="44"/>
      <c r="M154" s="252" t="s">
        <v>1</v>
      </c>
      <c r="N154" s="253" t="s">
        <v>47</v>
      </c>
      <c r="O154" s="91"/>
      <c r="P154" s="254">
        <f>O154*H154</f>
        <v>0</v>
      </c>
      <c r="Q154" s="254">
        <v>0</v>
      </c>
      <c r="R154" s="254">
        <f>Q154*H154</f>
        <v>0</v>
      </c>
      <c r="S154" s="254">
        <v>0</v>
      </c>
      <c r="T154" s="255">
        <f>S154*H154</f>
        <v>0</v>
      </c>
      <c r="U154" s="38"/>
      <c r="V154" s="38"/>
      <c r="W154" s="38"/>
      <c r="X154" s="38"/>
      <c r="Y154" s="38"/>
      <c r="Z154" s="38"/>
      <c r="AA154" s="38"/>
      <c r="AB154" s="38"/>
      <c r="AC154" s="38"/>
      <c r="AD154" s="38"/>
      <c r="AE154" s="38"/>
      <c r="AR154" s="256" t="s">
        <v>546</v>
      </c>
      <c r="AT154" s="256" t="s">
        <v>252</v>
      </c>
      <c r="AU154" s="256" t="s">
        <v>91</v>
      </c>
      <c r="AY154" s="17" t="s">
        <v>250</v>
      </c>
      <c r="BE154" s="257">
        <f>IF(N154="základní",J154,0)</f>
        <v>0</v>
      </c>
      <c r="BF154" s="257">
        <f>IF(N154="snížená",J154,0)</f>
        <v>0</v>
      </c>
      <c r="BG154" s="257">
        <f>IF(N154="zákl. přenesená",J154,0)</f>
        <v>0</v>
      </c>
      <c r="BH154" s="257">
        <f>IF(N154="sníž. přenesená",J154,0)</f>
        <v>0</v>
      </c>
      <c r="BI154" s="257">
        <f>IF(N154="nulová",J154,0)</f>
        <v>0</v>
      </c>
      <c r="BJ154" s="17" t="s">
        <v>14</v>
      </c>
      <c r="BK154" s="257">
        <f>ROUND(I154*H154,2)</f>
        <v>0</v>
      </c>
      <c r="BL154" s="17" t="s">
        <v>546</v>
      </c>
      <c r="BM154" s="256" t="s">
        <v>3825</v>
      </c>
    </row>
    <row r="155" s="2" customFormat="1" ht="16.5" customHeight="1">
      <c r="A155" s="38"/>
      <c r="B155" s="39"/>
      <c r="C155" s="294" t="s">
        <v>384</v>
      </c>
      <c r="D155" s="294" t="s">
        <v>643</v>
      </c>
      <c r="E155" s="295" t="s">
        <v>3826</v>
      </c>
      <c r="F155" s="296" t="s">
        <v>3827</v>
      </c>
      <c r="G155" s="297" t="s">
        <v>179</v>
      </c>
      <c r="H155" s="298">
        <v>268</v>
      </c>
      <c r="I155" s="299"/>
      <c r="J155" s="300">
        <f>ROUND(I155*H155,2)</f>
        <v>0</v>
      </c>
      <c r="K155" s="296" t="s">
        <v>1</v>
      </c>
      <c r="L155" s="301"/>
      <c r="M155" s="302" t="s">
        <v>1</v>
      </c>
      <c r="N155" s="303" t="s">
        <v>47</v>
      </c>
      <c r="O155" s="91"/>
      <c r="P155" s="254">
        <f>O155*H155</f>
        <v>0</v>
      </c>
      <c r="Q155" s="254">
        <v>0</v>
      </c>
      <c r="R155" s="254">
        <f>Q155*H155</f>
        <v>0</v>
      </c>
      <c r="S155" s="254">
        <v>0</v>
      </c>
      <c r="T155" s="255">
        <f>S155*H155</f>
        <v>0</v>
      </c>
      <c r="U155" s="38"/>
      <c r="V155" s="38"/>
      <c r="W155" s="38"/>
      <c r="X155" s="38"/>
      <c r="Y155" s="38"/>
      <c r="Z155" s="38"/>
      <c r="AA155" s="38"/>
      <c r="AB155" s="38"/>
      <c r="AC155" s="38"/>
      <c r="AD155" s="38"/>
      <c r="AE155" s="38"/>
      <c r="AR155" s="256" t="s">
        <v>3746</v>
      </c>
      <c r="AT155" s="256" t="s">
        <v>643</v>
      </c>
      <c r="AU155" s="256" t="s">
        <v>91</v>
      </c>
      <c r="AY155" s="17" t="s">
        <v>250</v>
      </c>
      <c r="BE155" s="257">
        <f>IF(N155="základní",J155,0)</f>
        <v>0</v>
      </c>
      <c r="BF155" s="257">
        <f>IF(N155="snížená",J155,0)</f>
        <v>0</v>
      </c>
      <c r="BG155" s="257">
        <f>IF(N155="zákl. přenesená",J155,0)</f>
        <v>0</v>
      </c>
      <c r="BH155" s="257">
        <f>IF(N155="sníž. přenesená",J155,0)</f>
        <v>0</v>
      </c>
      <c r="BI155" s="257">
        <f>IF(N155="nulová",J155,0)</f>
        <v>0</v>
      </c>
      <c r="BJ155" s="17" t="s">
        <v>14</v>
      </c>
      <c r="BK155" s="257">
        <f>ROUND(I155*H155,2)</f>
        <v>0</v>
      </c>
      <c r="BL155" s="17" t="s">
        <v>546</v>
      </c>
      <c r="BM155" s="256" t="s">
        <v>3828</v>
      </c>
    </row>
    <row r="156" s="2" customFormat="1" ht="16.5" customHeight="1">
      <c r="A156" s="38"/>
      <c r="B156" s="39"/>
      <c r="C156" s="245" t="s">
        <v>389</v>
      </c>
      <c r="D156" s="245" t="s">
        <v>252</v>
      </c>
      <c r="E156" s="246" t="s">
        <v>3829</v>
      </c>
      <c r="F156" s="247" t="s">
        <v>3830</v>
      </c>
      <c r="G156" s="248" t="s">
        <v>189</v>
      </c>
      <c r="H156" s="249">
        <v>3</v>
      </c>
      <c r="I156" s="250"/>
      <c r="J156" s="251">
        <f>ROUND(I156*H156,2)</f>
        <v>0</v>
      </c>
      <c r="K156" s="247" t="s">
        <v>1</v>
      </c>
      <c r="L156" s="44"/>
      <c r="M156" s="252" t="s">
        <v>1</v>
      </c>
      <c r="N156" s="253" t="s">
        <v>47</v>
      </c>
      <c r="O156" s="91"/>
      <c r="P156" s="254">
        <f>O156*H156</f>
        <v>0</v>
      </c>
      <c r="Q156" s="254">
        <v>0</v>
      </c>
      <c r="R156" s="254">
        <f>Q156*H156</f>
        <v>0</v>
      </c>
      <c r="S156" s="254">
        <v>0</v>
      </c>
      <c r="T156" s="255">
        <f>S156*H156</f>
        <v>0</v>
      </c>
      <c r="U156" s="38"/>
      <c r="V156" s="38"/>
      <c r="W156" s="38"/>
      <c r="X156" s="38"/>
      <c r="Y156" s="38"/>
      <c r="Z156" s="38"/>
      <c r="AA156" s="38"/>
      <c r="AB156" s="38"/>
      <c r="AC156" s="38"/>
      <c r="AD156" s="38"/>
      <c r="AE156" s="38"/>
      <c r="AR156" s="256" t="s">
        <v>546</v>
      </c>
      <c r="AT156" s="256" t="s">
        <v>252</v>
      </c>
      <c r="AU156" s="256" t="s">
        <v>91</v>
      </c>
      <c r="AY156" s="17" t="s">
        <v>250</v>
      </c>
      <c r="BE156" s="257">
        <f>IF(N156="základní",J156,0)</f>
        <v>0</v>
      </c>
      <c r="BF156" s="257">
        <f>IF(N156="snížená",J156,0)</f>
        <v>0</v>
      </c>
      <c r="BG156" s="257">
        <f>IF(N156="zákl. přenesená",J156,0)</f>
        <v>0</v>
      </c>
      <c r="BH156" s="257">
        <f>IF(N156="sníž. přenesená",J156,0)</f>
        <v>0</v>
      </c>
      <c r="BI156" s="257">
        <f>IF(N156="nulová",J156,0)</f>
        <v>0</v>
      </c>
      <c r="BJ156" s="17" t="s">
        <v>14</v>
      </c>
      <c r="BK156" s="257">
        <f>ROUND(I156*H156,2)</f>
        <v>0</v>
      </c>
      <c r="BL156" s="17" t="s">
        <v>546</v>
      </c>
      <c r="BM156" s="256" t="s">
        <v>3831</v>
      </c>
    </row>
    <row r="157" s="2" customFormat="1" ht="16.5" customHeight="1">
      <c r="A157" s="38"/>
      <c r="B157" s="39"/>
      <c r="C157" s="294" t="s">
        <v>396</v>
      </c>
      <c r="D157" s="294" t="s">
        <v>643</v>
      </c>
      <c r="E157" s="295" t="s">
        <v>3814</v>
      </c>
      <c r="F157" s="296" t="s">
        <v>3815</v>
      </c>
      <c r="G157" s="297" t="s">
        <v>3745</v>
      </c>
      <c r="H157" s="298">
        <v>3</v>
      </c>
      <c r="I157" s="299"/>
      <c r="J157" s="300">
        <f>ROUND(I157*H157,2)</f>
        <v>0</v>
      </c>
      <c r="K157" s="296" t="s">
        <v>1</v>
      </c>
      <c r="L157" s="301"/>
      <c r="M157" s="302" t="s">
        <v>1</v>
      </c>
      <c r="N157" s="303" t="s">
        <v>47</v>
      </c>
      <c r="O157" s="91"/>
      <c r="P157" s="254">
        <f>O157*H157</f>
        <v>0</v>
      </c>
      <c r="Q157" s="254">
        <v>0</v>
      </c>
      <c r="R157" s="254">
        <f>Q157*H157</f>
        <v>0</v>
      </c>
      <c r="S157" s="254">
        <v>0</v>
      </c>
      <c r="T157" s="255">
        <f>S157*H157</f>
        <v>0</v>
      </c>
      <c r="U157" s="38"/>
      <c r="V157" s="38"/>
      <c r="W157" s="38"/>
      <c r="X157" s="38"/>
      <c r="Y157" s="38"/>
      <c r="Z157" s="38"/>
      <c r="AA157" s="38"/>
      <c r="AB157" s="38"/>
      <c r="AC157" s="38"/>
      <c r="AD157" s="38"/>
      <c r="AE157" s="38"/>
      <c r="AR157" s="256" t="s">
        <v>3746</v>
      </c>
      <c r="AT157" s="256" t="s">
        <v>643</v>
      </c>
      <c r="AU157" s="256" t="s">
        <v>91</v>
      </c>
      <c r="AY157" s="17" t="s">
        <v>250</v>
      </c>
      <c r="BE157" s="257">
        <f>IF(N157="základní",J157,0)</f>
        <v>0</v>
      </c>
      <c r="BF157" s="257">
        <f>IF(N157="snížená",J157,0)</f>
        <v>0</v>
      </c>
      <c r="BG157" s="257">
        <f>IF(N157="zákl. přenesená",J157,0)</f>
        <v>0</v>
      </c>
      <c r="BH157" s="257">
        <f>IF(N157="sníž. přenesená",J157,0)</f>
        <v>0</v>
      </c>
      <c r="BI157" s="257">
        <f>IF(N157="nulová",J157,0)</f>
        <v>0</v>
      </c>
      <c r="BJ157" s="17" t="s">
        <v>14</v>
      </c>
      <c r="BK157" s="257">
        <f>ROUND(I157*H157,2)</f>
        <v>0</v>
      </c>
      <c r="BL157" s="17" t="s">
        <v>546</v>
      </c>
      <c r="BM157" s="256" t="s">
        <v>3832</v>
      </c>
    </row>
    <row r="158" s="2" customFormat="1" ht="16.5" customHeight="1">
      <c r="A158" s="38"/>
      <c r="B158" s="39"/>
      <c r="C158" s="294" t="s">
        <v>402</v>
      </c>
      <c r="D158" s="294" t="s">
        <v>643</v>
      </c>
      <c r="E158" s="295" t="s">
        <v>3817</v>
      </c>
      <c r="F158" s="296" t="s">
        <v>3818</v>
      </c>
      <c r="G158" s="297" t="s">
        <v>3745</v>
      </c>
      <c r="H158" s="298">
        <v>3</v>
      </c>
      <c r="I158" s="299"/>
      <c r="J158" s="300">
        <f>ROUND(I158*H158,2)</f>
        <v>0</v>
      </c>
      <c r="K158" s="296" t="s">
        <v>1</v>
      </c>
      <c r="L158" s="301"/>
      <c r="M158" s="302" t="s">
        <v>1</v>
      </c>
      <c r="N158" s="303" t="s">
        <v>47</v>
      </c>
      <c r="O158" s="91"/>
      <c r="P158" s="254">
        <f>O158*H158</f>
        <v>0</v>
      </c>
      <c r="Q158" s="254">
        <v>0</v>
      </c>
      <c r="R158" s="254">
        <f>Q158*H158</f>
        <v>0</v>
      </c>
      <c r="S158" s="254">
        <v>0</v>
      </c>
      <c r="T158" s="255">
        <f>S158*H158</f>
        <v>0</v>
      </c>
      <c r="U158" s="38"/>
      <c r="V158" s="38"/>
      <c r="W158" s="38"/>
      <c r="X158" s="38"/>
      <c r="Y158" s="38"/>
      <c r="Z158" s="38"/>
      <c r="AA158" s="38"/>
      <c r="AB158" s="38"/>
      <c r="AC158" s="38"/>
      <c r="AD158" s="38"/>
      <c r="AE158" s="38"/>
      <c r="AR158" s="256" t="s">
        <v>3746</v>
      </c>
      <c r="AT158" s="256" t="s">
        <v>643</v>
      </c>
      <c r="AU158" s="256" t="s">
        <v>91</v>
      </c>
      <c r="AY158" s="17" t="s">
        <v>250</v>
      </c>
      <c r="BE158" s="257">
        <f>IF(N158="základní",J158,0)</f>
        <v>0</v>
      </c>
      <c r="BF158" s="257">
        <f>IF(N158="snížená",J158,0)</f>
        <v>0</v>
      </c>
      <c r="BG158" s="257">
        <f>IF(N158="zákl. přenesená",J158,0)</f>
        <v>0</v>
      </c>
      <c r="BH158" s="257">
        <f>IF(N158="sníž. přenesená",J158,0)</f>
        <v>0</v>
      </c>
      <c r="BI158" s="257">
        <f>IF(N158="nulová",J158,0)</f>
        <v>0</v>
      </c>
      <c r="BJ158" s="17" t="s">
        <v>14</v>
      </c>
      <c r="BK158" s="257">
        <f>ROUND(I158*H158,2)</f>
        <v>0</v>
      </c>
      <c r="BL158" s="17" t="s">
        <v>546</v>
      </c>
      <c r="BM158" s="256" t="s">
        <v>3833</v>
      </c>
    </row>
    <row r="159" s="2" customFormat="1" ht="16.5" customHeight="1">
      <c r="A159" s="38"/>
      <c r="B159" s="39"/>
      <c r="C159" s="245" t="s">
        <v>407</v>
      </c>
      <c r="D159" s="245" t="s">
        <v>252</v>
      </c>
      <c r="E159" s="246" t="s">
        <v>3834</v>
      </c>
      <c r="F159" s="247" t="s">
        <v>3835</v>
      </c>
      <c r="G159" s="248" t="s">
        <v>189</v>
      </c>
      <c r="H159" s="249">
        <v>100</v>
      </c>
      <c r="I159" s="250"/>
      <c r="J159" s="251">
        <f>ROUND(I159*H159,2)</f>
        <v>0</v>
      </c>
      <c r="K159" s="247" t="s">
        <v>1</v>
      </c>
      <c r="L159" s="44"/>
      <c r="M159" s="252" t="s">
        <v>1</v>
      </c>
      <c r="N159" s="253" t="s">
        <v>47</v>
      </c>
      <c r="O159" s="91"/>
      <c r="P159" s="254">
        <f>O159*H159</f>
        <v>0</v>
      </c>
      <c r="Q159" s="254">
        <v>0</v>
      </c>
      <c r="R159" s="254">
        <f>Q159*H159</f>
        <v>0</v>
      </c>
      <c r="S159" s="254">
        <v>0</v>
      </c>
      <c r="T159" s="255">
        <f>S159*H159</f>
        <v>0</v>
      </c>
      <c r="U159" s="38"/>
      <c r="V159" s="38"/>
      <c r="W159" s="38"/>
      <c r="X159" s="38"/>
      <c r="Y159" s="38"/>
      <c r="Z159" s="38"/>
      <c r="AA159" s="38"/>
      <c r="AB159" s="38"/>
      <c r="AC159" s="38"/>
      <c r="AD159" s="38"/>
      <c r="AE159" s="38"/>
      <c r="AR159" s="256" t="s">
        <v>546</v>
      </c>
      <c r="AT159" s="256" t="s">
        <v>252</v>
      </c>
      <c r="AU159" s="256" t="s">
        <v>91</v>
      </c>
      <c r="AY159" s="17" t="s">
        <v>250</v>
      </c>
      <c r="BE159" s="257">
        <f>IF(N159="základní",J159,0)</f>
        <v>0</v>
      </c>
      <c r="BF159" s="257">
        <f>IF(N159="snížená",J159,0)</f>
        <v>0</v>
      </c>
      <c r="BG159" s="257">
        <f>IF(N159="zákl. přenesená",J159,0)</f>
        <v>0</v>
      </c>
      <c r="BH159" s="257">
        <f>IF(N159="sníž. přenesená",J159,0)</f>
        <v>0</v>
      </c>
      <c r="BI159" s="257">
        <f>IF(N159="nulová",J159,0)</f>
        <v>0</v>
      </c>
      <c r="BJ159" s="17" t="s">
        <v>14</v>
      </c>
      <c r="BK159" s="257">
        <f>ROUND(I159*H159,2)</f>
        <v>0</v>
      </c>
      <c r="BL159" s="17" t="s">
        <v>546</v>
      </c>
      <c r="BM159" s="256" t="s">
        <v>3836</v>
      </c>
    </row>
    <row r="160" s="2" customFormat="1" ht="16.5" customHeight="1">
      <c r="A160" s="38"/>
      <c r="B160" s="39"/>
      <c r="C160" s="294" t="s">
        <v>413</v>
      </c>
      <c r="D160" s="294" t="s">
        <v>643</v>
      </c>
      <c r="E160" s="295" t="s">
        <v>3817</v>
      </c>
      <c r="F160" s="296" t="s">
        <v>3818</v>
      </c>
      <c r="G160" s="297" t="s">
        <v>3745</v>
      </c>
      <c r="H160" s="298">
        <v>100</v>
      </c>
      <c r="I160" s="299"/>
      <c r="J160" s="300">
        <f>ROUND(I160*H160,2)</f>
        <v>0</v>
      </c>
      <c r="K160" s="296" t="s">
        <v>1</v>
      </c>
      <c r="L160" s="301"/>
      <c r="M160" s="302" t="s">
        <v>1</v>
      </c>
      <c r="N160" s="303" t="s">
        <v>47</v>
      </c>
      <c r="O160" s="91"/>
      <c r="P160" s="254">
        <f>O160*H160</f>
        <v>0</v>
      </c>
      <c r="Q160" s="254">
        <v>0</v>
      </c>
      <c r="R160" s="254">
        <f>Q160*H160</f>
        <v>0</v>
      </c>
      <c r="S160" s="254">
        <v>0</v>
      </c>
      <c r="T160" s="255">
        <f>S160*H160</f>
        <v>0</v>
      </c>
      <c r="U160" s="38"/>
      <c r="V160" s="38"/>
      <c r="W160" s="38"/>
      <c r="X160" s="38"/>
      <c r="Y160" s="38"/>
      <c r="Z160" s="38"/>
      <c r="AA160" s="38"/>
      <c r="AB160" s="38"/>
      <c r="AC160" s="38"/>
      <c r="AD160" s="38"/>
      <c r="AE160" s="38"/>
      <c r="AR160" s="256" t="s">
        <v>3746</v>
      </c>
      <c r="AT160" s="256" t="s">
        <v>643</v>
      </c>
      <c r="AU160" s="256" t="s">
        <v>91</v>
      </c>
      <c r="AY160" s="17" t="s">
        <v>250</v>
      </c>
      <c r="BE160" s="257">
        <f>IF(N160="základní",J160,0)</f>
        <v>0</v>
      </c>
      <c r="BF160" s="257">
        <f>IF(N160="snížená",J160,0)</f>
        <v>0</v>
      </c>
      <c r="BG160" s="257">
        <f>IF(N160="zákl. přenesená",J160,0)</f>
        <v>0</v>
      </c>
      <c r="BH160" s="257">
        <f>IF(N160="sníž. přenesená",J160,0)</f>
        <v>0</v>
      </c>
      <c r="BI160" s="257">
        <f>IF(N160="nulová",J160,0)</f>
        <v>0</v>
      </c>
      <c r="BJ160" s="17" t="s">
        <v>14</v>
      </c>
      <c r="BK160" s="257">
        <f>ROUND(I160*H160,2)</f>
        <v>0</v>
      </c>
      <c r="BL160" s="17" t="s">
        <v>546</v>
      </c>
      <c r="BM160" s="256" t="s">
        <v>3837</v>
      </c>
    </row>
    <row r="161" s="2" customFormat="1" ht="21.75" customHeight="1">
      <c r="A161" s="38"/>
      <c r="B161" s="39"/>
      <c r="C161" s="245" t="s">
        <v>418</v>
      </c>
      <c r="D161" s="245" t="s">
        <v>252</v>
      </c>
      <c r="E161" s="246" t="s">
        <v>3838</v>
      </c>
      <c r="F161" s="247" t="s">
        <v>3839</v>
      </c>
      <c r="G161" s="248" t="s">
        <v>189</v>
      </c>
      <c r="H161" s="249">
        <v>1</v>
      </c>
      <c r="I161" s="250"/>
      <c r="J161" s="251">
        <f>ROUND(I161*H161,2)</f>
        <v>0</v>
      </c>
      <c r="K161" s="247" t="s">
        <v>1</v>
      </c>
      <c r="L161" s="44"/>
      <c r="M161" s="252" t="s">
        <v>1</v>
      </c>
      <c r="N161" s="253" t="s">
        <v>47</v>
      </c>
      <c r="O161" s="91"/>
      <c r="P161" s="254">
        <f>O161*H161</f>
        <v>0</v>
      </c>
      <c r="Q161" s="254">
        <v>0</v>
      </c>
      <c r="R161" s="254">
        <f>Q161*H161</f>
        <v>0</v>
      </c>
      <c r="S161" s="254">
        <v>0</v>
      </c>
      <c r="T161" s="255">
        <f>S161*H161</f>
        <v>0</v>
      </c>
      <c r="U161" s="38"/>
      <c r="V161" s="38"/>
      <c r="W161" s="38"/>
      <c r="X161" s="38"/>
      <c r="Y161" s="38"/>
      <c r="Z161" s="38"/>
      <c r="AA161" s="38"/>
      <c r="AB161" s="38"/>
      <c r="AC161" s="38"/>
      <c r="AD161" s="38"/>
      <c r="AE161" s="38"/>
      <c r="AR161" s="256" t="s">
        <v>546</v>
      </c>
      <c r="AT161" s="256" t="s">
        <v>252</v>
      </c>
      <c r="AU161" s="256" t="s">
        <v>91</v>
      </c>
      <c r="AY161" s="17" t="s">
        <v>250</v>
      </c>
      <c r="BE161" s="257">
        <f>IF(N161="základní",J161,0)</f>
        <v>0</v>
      </c>
      <c r="BF161" s="257">
        <f>IF(N161="snížená",J161,0)</f>
        <v>0</v>
      </c>
      <c r="BG161" s="257">
        <f>IF(N161="zákl. přenesená",J161,0)</f>
        <v>0</v>
      </c>
      <c r="BH161" s="257">
        <f>IF(N161="sníž. přenesená",J161,0)</f>
        <v>0</v>
      </c>
      <c r="BI161" s="257">
        <f>IF(N161="nulová",J161,0)</f>
        <v>0</v>
      </c>
      <c r="BJ161" s="17" t="s">
        <v>14</v>
      </c>
      <c r="BK161" s="257">
        <f>ROUND(I161*H161,2)</f>
        <v>0</v>
      </c>
      <c r="BL161" s="17" t="s">
        <v>546</v>
      </c>
      <c r="BM161" s="256" t="s">
        <v>3840</v>
      </c>
    </row>
    <row r="162" s="2" customFormat="1" ht="21.75" customHeight="1">
      <c r="A162" s="38"/>
      <c r="B162" s="39"/>
      <c r="C162" s="294" t="s">
        <v>422</v>
      </c>
      <c r="D162" s="294" t="s">
        <v>643</v>
      </c>
      <c r="E162" s="295" t="s">
        <v>3841</v>
      </c>
      <c r="F162" s="296" t="s">
        <v>3842</v>
      </c>
      <c r="G162" s="297" t="s">
        <v>189</v>
      </c>
      <c r="H162" s="298">
        <v>1</v>
      </c>
      <c r="I162" s="299"/>
      <c r="J162" s="300">
        <f>ROUND(I162*H162,2)</f>
        <v>0</v>
      </c>
      <c r="K162" s="296" t="s">
        <v>1</v>
      </c>
      <c r="L162" s="301"/>
      <c r="M162" s="302" t="s">
        <v>1</v>
      </c>
      <c r="N162" s="303" t="s">
        <v>47</v>
      </c>
      <c r="O162" s="91"/>
      <c r="P162" s="254">
        <f>O162*H162</f>
        <v>0</v>
      </c>
      <c r="Q162" s="254">
        <v>0</v>
      </c>
      <c r="R162" s="254">
        <f>Q162*H162</f>
        <v>0</v>
      </c>
      <c r="S162" s="254">
        <v>0</v>
      </c>
      <c r="T162" s="255">
        <f>S162*H162</f>
        <v>0</v>
      </c>
      <c r="U162" s="38"/>
      <c r="V162" s="38"/>
      <c r="W162" s="38"/>
      <c r="X162" s="38"/>
      <c r="Y162" s="38"/>
      <c r="Z162" s="38"/>
      <c r="AA162" s="38"/>
      <c r="AB162" s="38"/>
      <c r="AC162" s="38"/>
      <c r="AD162" s="38"/>
      <c r="AE162" s="38"/>
      <c r="AR162" s="256" t="s">
        <v>3746</v>
      </c>
      <c r="AT162" s="256" t="s">
        <v>643</v>
      </c>
      <c r="AU162" s="256" t="s">
        <v>91</v>
      </c>
      <c r="AY162" s="17" t="s">
        <v>250</v>
      </c>
      <c r="BE162" s="257">
        <f>IF(N162="základní",J162,0)</f>
        <v>0</v>
      </c>
      <c r="BF162" s="257">
        <f>IF(N162="snížená",J162,0)</f>
        <v>0</v>
      </c>
      <c r="BG162" s="257">
        <f>IF(N162="zákl. přenesená",J162,0)</f>
        <v>0</v>
      </c>
      <c r="BH162" s="257">
        <f>IF(N162="sníž. přenesená",J162,0)</f>
        <v>0</v>
      </c>
      <c r="BI162" s="257">
        <f>IF(N162="nulová",J162,0)</f>
        <v>0</v>
      </c>
      <c r="BJ162" s="17" t="s">
        <v>14</v>
      </c>
      <c r="BK162" s="257">
        <f>ROUND(I162*H162,2)</f>
        <v>0</v>
      </c>
      <c r="BL162" s="17" t="s">
        <v>546</v>
      </c>
      <c r="BM162" s="256" t="s">
        <v>3843</v>
      </c>
    </row>
    <row r="163" s="2" customFormat="1" ht="16.5" customHeight="1">
      <c r="A163" s="38"/>
      <c r="B163" s="39"/>
      <c r="C163" s="245" t="s">
        <v>432</v>
      </c>
      <c r="D163" s="245" t="s">
        <v>252</v>
      </c>
      <c r="E163" s="246" t="s">
        <v>3844</v>
      </c>
      <c r="F163" s="247" t="s">
        <v>3845</v>
      </c>
      <c r="G163" s="248" t="s">
        <v>1244</v>
      </c>
      <c r="H163" s="249">
        <v>16400</v>
      </c>
      <c r="I163" s="250"/>
      <c r="J163" s="251">
        <f>ROUND(I163*H163,2)</f>
        <v>0</v>
      </c>
      <c r="K163" s="247" t="s">
        <v>1</v>
      </c>
      <c r="L163" s="44"/>
      <c r="M163" s="252" t="s">
        <v>1</v>
      </c>
      <c r="N163" s="253" t="s">
        <v>47</v>
      </c>
      <c r="O163" s="91"/>
      <c r="P163" s="254">
        <f>O163*H163</f>
        <v>0</v>
      </c>
      <c r="Q163" s="254">
        <v>0</v>
      </c>
      <c r="R163" s="254">
        <f>Q163*H163</f>
        <v>0</v>
      </c>
      <c r="S163" s="254">
        <v>0</v>
      </c>
      <c r="T163" s="255">
        <f>S163*H163</f>
        <v>0</v>
      </c>
      <c r="U163" s="38"/>
      <c r="V163" s="38"/>
      <c r="W163" s="38"/>
      <c r="X163" s="38"/>
      <c r="Y163" s="38"/>
      <c r="Z163" s="38"/>
      <c r="AA163" s="38"/>
      <c r="AB163" s="38"/>
      <c r="AC163" s="38"/>
      <c r="AD163" s="38"/>
      <c r="AE163" s="38"/>
      <c r="AR163" s="256" t="s">
        <v>546</v>
      </c>
      <c r="AT163" s="256" t="s">
        <v>252</v>
      </c>
      <c r="AU163" s="256" t="s">
        <v>91</v>
      </c>
      <c r="AY163" s="17" t="s">
        <v>250</v>
      </c>
      <c r="BE163" s="257">
        <f>IF(N163="základní",J163,0)</f>
        <v>0</v>
      </c>
      <c r="BF163" s="257">
        <f>IF(N163="snížená",J163,0)</f>
        <v>0</v>
      </c>
      <c r="BG163" s="257">
        <f>IF(N163="zákl. přenesená",J163,0)</f>
        <v>0</v>
      </c>
      <c r="BH163" s="257">
        <f>IF(N163="sníž. přenesená",J163,0)</f>
        <v>0</v>
      </c>
      <c r="BI163" s="257">
        <f>IF(N163="nulová",J163,0)</f>
        <v>0</v>
      </c>
      <c r="BJ163" s="17" t="s">
        <v>14</v>
      </c>
      <c r="BK163" s="257">
        <f>ROUND(I163*H163,2)</f>
        <v>0</v>
      </c>
      <c r="BL163" s="17" t="s">
        <v>546</v>
      </c>
      <c r="BM163" s="256" t="s">
        <v>3846</v>
      </c>
    </row>
    <row r="164" s="12" customFormat="1" ht="22.8" customHeight="1">
      <c r="A164" s="12"/>
      <c r="B164" s="229"/>
      <c r="C164" s="230"/>
      <c r="D164" s="231" t="s">
        <v>81</v>
      </c>
      <c r="E164" s="243" t="s">
        <v>3847</v>
      </c>
      <c r="F164" s="243" t="s">
        <v>3848</v>
      </c>
      <c r="G164" s="230"/>
      <c r="H164" s="230"/>
      <c r="I164" s="233"/>
      <c r="J164" s="244">
        <f>BK164</f>
        <v>0</v>
      </c>
      <c r="K164" s="230"/>
      <c r="L164" s="235"/>
      <c r="M164" s="236"/>
      <c r="N164" s="237"/>
      <c r="O164" s="237"/>
      <c r="P164" s="238">
        <f>P165+SUM(P166:P186)+P195</f>
        <v>0</v>
      </c>
      <c r="Q164" s="237"/>
      <c r="R164" s="238">
        <f>R165+SUM(R166:R186)+R195</f>
        <v>83.050039999999996</v>
      </c>
      <c r="S164" s="237"/>
      <c r="T164" s="239">
        <f>T165+SUM(T166:T186)+T195</f>
        <v>0</v>
      </c>
      <c r="U164" s="12"/>
      <c r="V164" s="12"/>
      <c r="W164" s="12"/>
      <c r="X164" s="12"/>
      <c r="Y164" s="12"/>
      <c r="Z164" s="12"/>
      <c r="AA164" s="12"/>
      <c r="AB164" s="12"/>
      <c r="AC164" s="12"/>
      <c r="AD164" s="12"/>
      <c r="AE164" s="12"/>
      <c r="AR164" s="240" t="s">
        <v>115</v>
      </c>
      <c r="AT164" s="241" t="s">
        <v>81</v>
      </c>
      <c r="AU164" s="241" t="s">
        <v>14</v>
      </c>
      <c r="AY164" s="240" t="s">
        <v>250</v>
      </c>
      <c r="BK164" s="242">
        <f>BK165+SUM(BK166:BK186)+BK195</f>
        <v>0</v>
      </c>
    </row>
    <row r="165" s="2" customFormat="1" ht="16.5" customHeight="1">
      <c r="A165" s="38"/>
      <c r="B165" s="39"/>
      <c r="C165" s="245" t="s">
        <v>437</v>
      </c>
      <c r="D165" s="245" t="s">
        <v>252</v>
      </c>
      <c r="E165" s="246" t="s">
        <v>3849</v>
      </c>
      <c r="F165" s="247" t="s">
        <v>3850</v>
      </c>
      <c r="G165" s="248" t="s">
        <v>168</v>
      </c>
      <c r="H165" s="249">
        <v>258</v>
      </c>
      <c r="I165" s="250"/>
      <c r="J165" s="251">
        <f>ROUND(I165*H165,2)</f>
        <v>0</v>
      </c>
      <c r="K165" s="247" t="s">
        <v>1</v>
      </c>
      <c r="L165" s="44"/>
      <c r="M165" s="252" t="s">
        <v>1</v>
      </c>
      <c r="N165" s="253" t="s">
        <v>47</v>
      </c>
      <c r="O165" s="91"/>
      <c r="P165" s="254">
        <f>O165*H165</f>
        <v>0</v>
      </c>
      <c r="Q165" s="254">
        <v>0</v>
      </c>
      <c r="R165" s="254">
        <f>Q165*H165</f>
        <v>0</v>
      </c>
      <c r="S165" s="254">
        <v>0</v>
      </c>
      <c r="T165" s="255">
        <f>S165*H165</f>
        <v>0</v>
      </c>
      <c r="U165" s="38"/>
      <c r="V165" s="38"/>
      <c r="W165" s="38"/>
      <c r="X165" s="38"/>
      <c r="Y165" s="38"/>
      <c r="Z165" s="38"/>
      <c r="AA165" s="38"/>
      <c r="AB165" s="38"/>
      <c r="AC165" s="38"/>
      <c r="AD165" s="38"/>
      <c r="AE165" s="38"/>
      <c r="AR165" s="256" t="s">
        <v>546</v>
      </c>
      <c r="AT165" s="256" t="s">
        <v>252</v>
      </c>
      <c r="AU165" s="256" t="s">
        <v>91</v>
      </c>
      <c r="AY165" s="17" t="s">
        <v>250</v>
      </c>
      <c r="BE165" s="257">
        <f>IF(N165="základní",J165,0)</f>
        <v>0</v>
      </c>
      <c r="BF165" s="257">
        <f>IF(N165="snížená",J165,0)</f>
        <v>0</v>
      </c>
      <c r="BG165" s="257">
        <f>IF(N165="zákl. přenesená",J165,0)</f>
        <v>0</v>
      </c>
      <c r="BH165" s="257">
        <f>IF(N165="sníž. přenesená",J165,0)</f>
        <v>0</v>
      </c>
      <c r="BI165" s="257">
        <f>IF(N165="nulová",J165,0)</f>
        <v>0</v>
      </c>
      <c r="BJ165" s="17" t="s">
        <v>14</v>
      </c>
      <c r="BK165" s="257">
        <f>ROUND(I165*H165,2)</f>
        <v>0</v>
      </c>
      <c r="BL165" s="17" t="s">
        <v>546</v>
      </c>
      <c r="BM165" s="256" t="s">
        <v>3851</v>
      </c>
    </row>
    <row r="166" s="2" customFormat="1" ht="21.75" customHeight="1">
      <c r="A166" s="38"/>
      <c r="B166" s="39"/>
      <c r="C166" s="245" t="s">
        <v>441</v>
      </c>
      <c r="D166" s="245" t="s">
        <v>252</v>
      </c>
      <c r="E166" s="246" t="s">
        <v>3852</v>
      </c>
      <c r="F166" s="247" t="s">
        <v>3853</v>
      </c>
      <c r="G166" s="248" t="s">
        <v>168</v>
      </c>
      <c r="H166" s="249">
        <v>258</v>
      </c>
      <c r="I166" s="250"/>
      <c r="J166" s="251">
        <f>ROUND(I166*H166,2)</f>
        <v>0</v>
      </c>
      <c r="K166" s="247" t="s">
        <v>1</v>
      </c>
      <c r="L166" s="44"/>
      <c r="M166" s="252" t="s">
        <v>1</v>
      </c>
      <c r="N166" s="253" t="s">
        <v>47</v>
      </c>
      <c r="O166" s="91"/>
      <c r="P166" s="254">
        <f>O166*H166</f>
        <v>0</v>
      </c>
      <c r="Q166" s="254">
        <v>0</v>
      </c>
      <c r="R166" s="254">
        <f>Q166*H166</f>
        <v>0</v>
      </c>
      <c r="S166" s="254">
        <v>0</v>
      </c>
      <c r="T166" s="255">
        <f>S166*H166</f>
        <v>0</v>
      </c>
      <c r="U166" s="38"/>
      <c r="V166" s="38"/>
      <c r="W166" s="38"/>
      <c r="X166" s="38"/>
      <c r="Y166" s="38"/>
      <c r="Z166" s="38"/>
      <c r="AA166" s="38"/>
      <c r="AB166" s="38"/>
      <c r="AC166" s="38"/>
      <c r="AD166" s="38"/>
      <c r="AE166" s="38"/>
      <c r="AR166" s="256" t="s">
        <v>546</v>
      </c>
      <c r="AT166" s="256" t="s">
        <v>252</v>
      </c>
      <c r="AU166" s="256" t="s">
        <v>91</v>
      </c>
      <c r="AY166" s="17" t="s">
        <v>250</v>
      </c>
      <c r="BE166" s="257">
        <f>IF(N166="základní",J166,0)</f>
        <v>0</v>
      </c>
      <c r="BF166" s="257">
        <f>IF(N166="snížená",J166,0)</f>
        <v>0</v>
      </c>
      <c r="BG166" s="257">
        <f>IF(N166="zákl. přenesená",J166,0)</f>
        <v>0</v>
      </c>
      <c r="BH166" s="257">
        <f>IF(N166="sníž. přenesená",J166,0)</f>
        <v>0</v>
      </c>
      <c r="BI166" s="257">
        <f>IF(N166="nulová",J166,0)</f>
        <v>0</v>
      </c>
      <c r="BJ166" s="17" t="s">
        <v>14</v>
      </c>
      <c r="BK166" s="257">
        <f>ROUND(I166*H166,2)</f>
        <v>0</v>
      </c>
      <c r="BL166" s="17" t="s">
        <v>546</v>
      </c>
      <c r="BM166" s="256" t="s">
        <v>3854</v>
      </c>
    </row>
    <row r="167" s="2" customFormat="1" ht="21.75" customHeight="1">
      <c r="A167" s="38"/>
      <c r="B167" s="39"/>
      <c r="C167" s="245" t="s">
        <v>445</v>
      </c>
      <c r="D167" s="245" t="s">
        <v>252</v>
      </c>
      <c r="E167" s="246" t="s">
        <v>3855</v>
      </c>
      <c r="F167" s="247" t="s">
        <v>3856</v>
      </c>
      <c r="G167" s="248" t="s">
        <v>179</v>
      </c>
      <c r="H167" s="249">
        <v>166</v>
      </c>
      <c r="I167" s="250"/>
      <c r="J167" s="251">
        <f>ROUND(I167*H167,2)</f>
        <v>0</v>
      </c>
      <c r="K167" s="247" t="s">
        <v>1</v>
      </c>
      <c r="L167" s="44"/>
      <c r="M167" s="252" t="s">
        <v>1</v>
      </c>
      <c r="N167" s="253" t="s">
        <v>47</v>
      </c>
      <c r="O167" s="91"/>
      <c r="P167" s="254">
        <f>O167*H167</f>
        <v>0</v>
      </c>
      <c r="Q167" s="254">
        <v>0</v>
      </c>
      <c r="R167" s="254">
        <f>Q167*H167</f>
        <v>0</v>
      </c>
      <c r="S167" s="254">
        <v>0</v>
      </c>
      <c r="T167" s="255">
        <f>S167*H167</f>
        <v>0</v>
      </c>
      <c r="U167" s="38"/>
      <c r="V167" s="38"/>
      <c r="W167" s="38"/>
      <c r="X167" s="38"/>
      <c r="Y167" s="38"/>
      <c r="Z167" s="38"/>
      <c r="AA167" s="38"/>
      <c r="AB167" s="38"/>
      <c r="AC167" s="38"/>
      <c r="AD167" s="38"/>
      <c r="AE167" s="38"/>
      <c r="AR167" s="256" t="s">
        <v>546</v>
      </c>
      <c r="AT167" s="256" t="s">
        <v>252</v>
      </c>
      <c r="AU167" s="256" t="s">
        <v>91</v>
      </c>
      <c r="AY167" s="17" t="s">
        <v>250</v>
      </c>
      <c r="BE167" s="257">
        <f>IF(N167="základní",J167,0)</f>
        <v>0</v>
      </c>
      <c r="BF167" s="257">
        <f>IF(N167="snížená",J167,0)</f>
        <v>0</v>
      </c>
      <c r="BG167" s="257">
        <f>IF(N167="zákl. přenesená",J167,0)</f>
        <v>0</v>
      </c>
      <c r="BH167" s="257">
        <f>IF(N167="sníž. přenesená",J167,0)</f>
        <v>0</v>
      </c>
      <c r="BI167" s="257">
        <f>IF(N167="nulová",J167,0)</f>
        <v>0</v>
      </c>
      <c r="BJ167" s="17" t="s">
        <v>14</v>
      </c>
      <c r="BK167" s="257">
        <f>ROUND(I167*H167,2)</f>
        <v>0</v>
      </c>
      <c r="BL167" s="17" t="s">
        <v>546</v>
      </c>
      <c r="BM167" s="256" t="s">
        <v>3857</v>
      </c>
    </row>
    <row r="168" s="2" customFormat="1" ht="33" customHeight="1">
      <c r="A168" s="38"/>
      <c r="B168" s="39"/>
      <c r="C168" s="245" t="s">
        <v>449</v>
      </c>
      <c r="D168" s="245" t="s">
        <v>252</v>
      </c>
      <c r="E168" s="246" t="s">
        <v>3858</v>
      </c>
      <c r="F168" s="247" t="s">
        <v>3859</v>
      </c>
      <c r="G168" s="248" t="s">
        <v>179</v>
      </c>
      <c r="H168" s="249">
        <v>400</v>
      </c>
      <c r="I168" s="250"/>
      <c r="J168" s="251">
        <f>ROUND(I168*H168,2)</f>
        <v>0</v>
      </c>
      <c r="K168" s="247" t="s">
        <v>1</v>
      </c>
      <c r="L168" s="44"/>
      <c r="M168" s="252" t="s">
        <v>1</v>
      </c>
      <c r="N168" s="253" t="s">
        <v>47</v>
      </c>
      <c r="O168" s="91"/>
      <c r="P168" s="254">
        <f>O168*H168</f>
        <v>0</v>
      </c>
      <c r="Q168" s="254">
        <v>0</v>
      </c>
      <c r="R168" s="254">
        <f>Q168*H168</f>
        <v>0</v>
      </c>
      <c r="S168" s="254">
        <v>0</v>
      </c>
      <c r="T168" s="255">
        <f>S168*H168</f>
        <v>0</v>
      </c>
      <c r="U168" s="38"/>
      <c r="V168" s="38"/>
      <c r="W168" s="38"/>
      <c r="X168" s="38"/>
      <c r="Y168" s="38"/>
      <c r="Z168" s="38"/>
      <c r="AA168" s="38"/>
      <c r="AB168" s="38"/>
      <c r="AC168" s="38"/>
      <c r="AD168" s="38"/>
      <c r="AE168" s="38"/>
      <c r="AR168" s="256" t="s">
        <v>546</v>
      </c>
      <c r="AT168" s="256" t="s">
        <v>252</v>
      </c>
      <c r="AU168" s="256" t="s">
        <v>91</v>
      </c>
      <c r="AY168" s="17" t="s">
        <v>250</v>
      </c>
      <c r="BE168" s="257">
        <f>IF(N168="základní",J168,0)</f>
        <v>0</v>
      </c>
      <c r="BF168" s="257">
        <f>IF(N168="snížená",J168,0)</f>
        <v>0</v>
      </c>
      <c r="BG168" s="257">
        <f>IF(N168="zákl. přenesená",J168,0)</f>
        <v>0</v>
      </c>
      <c r="BH168" s="257">
        <f>IF(N168="sníž. přenesená",J168,0)</f>
        <v>0</v>
      </c>
      <c r="BI168" s="257">
        <f>IF(N168="nulová",J168,0)</f>
        <v>0</v>
      </c>
      <c r="BJ168" s="17" t="s">
        <v>14</v>
      </c>
      <c r="BK168" s="257">
        <f>ROUND(I168*H168,2)</f>
        <v>0</v>
      </c>
      <c r="BL168" s="17" t="s">
        <v>546</v>
      </c>
      <c r="BM168" s="256" t="s">
        <v>3860</v>
      </c>
    </row>
    <row r="169" s="2" customFormat="1" ht="21.75" customHeight="1">
      <c r="A169" s="38"/>
      <c r="B169" s="39"/>
      <c r="C169" s="245" t="s">
        <v>453</v>
      </c>
      <c r="D169" s="245" t="s">
        <v>252</v>
      </c>
      <c r="E169" s="246" t="s">
        <v>3861</v>
      </c>
      <c r="F169" s="247" t="s">
        <v>3862</v>
      </c>
      <c r="G169" s="248" t="s">
        <v>179</v>
      </c>
      <c r="H169" s="249">
        <v>25</v>
      </c>
      <c r="I169" s="250"/>
      <c r="J169" s="251">
        <f>ROUND(I169*H169,2)</f>
        <v>0</v>
      </c>
      <c r="K169" s="247" t="s">
        <v>1</v>
      </c>
      <c r="L169" s="44"/>
      <c r="M169" s="252" t="s">
        <v>1</v>
      </c>
      <c r="N169" s="253" t="s">
        <v>47</v>
      </c>
      <c r="O169" s="91"/>
      <c r="P169" s="254">
        <f>O169*H169</f>
        <v>0</v>
      </c>
      <c r="Q169" s="254">
        <v>0</v>
      </c>
      <c r="R169" s="254">
        <f>Q169*H169</f>
        <v>0</v>
      </c>
      <c r="S169" s="254">
        <v>0</v>
      </c>
      <c r="T169" s="255">
        <f>S169*H169</f>
        <v>0</v>
      </c>
      <c r="U169" s="38"/>
      <c r="V169" s="38"/>
      <c r="W169" s="38"/>
      <c r="X169" s="38"/>
      <c r="Y169" s="38"/>
      <c r="Z169" s="38"/>
      <c r="AA169" s="38"/>
      <c r="AB169" s="38"/>
      <c r="AC169" s="38"/>
      <c r="AD169" s="38"/>
      <c r="AE169" s="38"/>
      <c r="AR169" s="256" t="s">
        <v>546</v>
      </c>
      <c r="AT169" s="256" t="s">
        <v>252</v>
      </c>
      <c r="AU169" s="256" t="s">
        <v>91</v>
      </c>
      <c r="AY169" s="17" t="s">
        <v>250</v>
      </c>
      <c r="BE169" s="257">
        <f>IF(N169="základní",J169,0)</f>
        <v>0</v>
      </c>
      <c r="BF169" s="257">
        <f>IF(N169="snížená",J169,0)</f>
        <v>0</v>
      </c>
      <c r="BG169" s="257">
        <f>IF(N169="zákl. přenesená",J169,0)</f>
        <v>0</v>
      </c>
      <c r="BH169" s="257">
        <f>IF(N169="sníž. přenesená",J169,0)</f>
        <v>0</v>
      </c>
      <c r="BI169" s="257">
        <f>IF(N169="nulová",J169,0)</f>
        <v>0</v>
      </c>
      <c r="BJ169" s="17" t="s">
        <v>14</v>
      </c>
      <c r="BK169" s="257">
        <f>ROUND(I169*H169,2)</f>
        <v>0</v>
      </c>
      <c r="BL169" s="17" t="s">
        <v>546</v>
      </c>
      <c r="BM169" s="256" t="s">
        <v>3863</v>
      </c>
    </row>
    <row r="170" s="2" customFormat="1" ht="21.75" customHeight="1">
      <c r="A170" s="38"/>
      <c r="B170" s="39"/>
      <c r="C170" s="245" t="s">
        <v>457</v>
      </c>
      <c r="D170" s="245" t="s">
        <v>252</v>
      </c>
      <c r="E170" s="246" t="s">
        <v>3864</v>
      </c>
      <c r="F170" s="247" t="s">
        <v>3865</v>
      </c>
      <c r="G170" s="248" t="s">
        <v>179</v>
      </c>
      <c r="H170" s="249">
        <v>50</v>
      </c>
      <c r="I170" s="250"/>
      <c r="J170" s="251">
        <f>ROUND(I170*H170,2)</f>
        <v>0</v>
      </c>
      <c r="K170" s="247" t="s">
        <v>1</v>
      </c>
      <c r="L170" s="44"/>
      <c r="M170" s="252" t="s">
        <v>1</v>
      </c>
      <c r="N170" s="253" t="s">
        <v>47</v>
      </c>
      <c r="O170" s="91"/>
      <c r="P170" s="254">
        <f>O170*H170</f>
        <v>0</v>
      </c>
      <c r="Q170" s="254">
        <v>0</v>
      </c>
      <c r="R170" s="254">
        <f>Q170*H170</f>
        <v>0</v>
      </c>
      <c r="S170" s="254">
        <v>0</v>
      </c>
      <c r="T170" s="255">
        <f>S170*H170</f>
        <v>0</v>
      </c>
      <c r="U170" s="38"/>
      <c r="V170" s="38"/>
      <c r="W170" s="38"/>
      <c r="X170" s="38"/>
      <c r="Y170" s="38"/>
      <c r="Z170" s="38"/>
      <c r="AA170" s="38"/>
      <c r="AB170" s="38"/>
      <c r="AC170" s="38"/>
      <c r="AD170" s="38"/>
      <c r="AE170" s="38"/>
      <c r="AR170" s="256" t="s">
        <v>546</v>
      </c>
      <c r="AT170" s="256" t="s">
        <v>252</v>
      </c>
      <c r="AU170" s="256" t="s">
        <v>91</v>
      </c>
      <c r="AY170" s="17" t="s">
        <v>250</v>
      </c>
      <c r="BE170" s="257">
        <f>IF(N170="základní",J170,0)</f>
        <v>0</v>
      </c>
      <c r="BF170" s="257">
        <f>IF(N170="snížená",J170,0)</f>
        <v>0</v>
      </c>
      <c r="BG170" s="257">
        <f>IF(N170="zákl. přenesená",J170,0)</f>
        <v>0</v>
      </c>
      <c r="BH170" s="257">
        <f>IF(N170="sníž. přenesená",J170,0)</f>
        <v>0</v>
      </c>
      <c r="BI170" s="257">
        <f>IF(N170="nulová",J170,0)</f>
        <v>0</v>
      </c>
      <c r="BJ170" s="17" t="s">
        <v>14</v>
      </c>
      <c r="BK170" s="257">
        <f>ROUND(I170*H170,2)</f>
        <v>0</v>
      </c>
      <c r="BL170" s="17" t="s">
        <v>546</v>
      </c>
      <c r="BM170" s="256" t="s">
        <v>3866</v>
      </c>
    </row>
    <row r="171" s="2" customFormat="1" ht="21.75" customHeight="1">
      <c r="A171" s="38"/>
      <c r="B171" s="39"/>
      <c r="C171" s="245" t="s">
        <v>461</v>
      </c>
      <c r="D171" s="245" t="s">
        <v>252</v>
      </c>
      <c r="E171" s="246" t="s">
        <v>3867</v>
      </c>
      <c r="F171" s="247" t="s">
        <v>3868</v>
      </c>
      <c r="G171" s="248" t="s">
        <v>179</v>
      </c>
      <c r="H171" s="249">
        <v>276</v>
      </c>
      <c r="I171" s="250"/>
      <c r="J171" s="251">
        <f>ROUND(I171*H171,2)</f>
        <v>0</v>
      </c>
      <c r="K171" s="247" t="s">
        <v>1</v>
      </c>
      <c r="L171" s="44"/>
      <c r="M171" s="252" t="s">
        <v>1</v>
      </c>
      <c r="N171" s="253" t="s">
        <v>47</v>
      </c>
      <c r="O171" s="91"/>
      <c r="P171" s="254">
        <f>O171*H171</f>
        <v>0</v>
      </c>
      <c r="Q171" s="254">
        <v>0</v>
      </c>
      <c r="R171" s="254">
        <f>Q171*H171</f>
        <v>0</v>
      </c>
      <c r="S171" s="254">
        <v>0</v>
      </c>
      <c r="T171" s="255">
        <f>S171*H171</f>
        <v>0</v>
      </c>
      <c r="U171" s="38"/>
      <c r="V171" s="38"/>
      <c r="W171" s="38"/>
      <c r="X171" s="38"/>
      <c r="Y171" s="38"/>
      <c r="Z171" s="38"/>
      <c r="AA171" s="38"/>
      <c r="AB171" s="38"/>
      <c r="AC171" s="38"/>
      <c r="AD171" s="38"/>
      <c r="AE171" s="38"/>
      <c r="AR171" s="256" t="s">
        <v>546</v>
      </c>
      <c r="AT171" s="256" t="s">
        <v>252</v>
      </c>
      <c r="AU171" s="256" t="s">
        <v>91</v>
      </c>
      <c r="AY171" s="17" t="s">
        <v>250</v>
      </c>
      <c r="BE171" s="257">
        <f>IF(N171="základní",J171,0)</f>
        <v>0</v>
      </c>
      <c r="BF171" s="257">
        <f>IF(N171="snížená",J171,0)</f>
        <v>0</v>
      </c>
      <c r="BG171" s="257">
        <f>IF(N171="zákl. přenesená",J171,0)</f>
        <v>0</v>
      </c>
      <c r="BH171" s="257">
        <f>IF(N171="sníž. přenesená",J171,0)</f>
        <v>0</v>
      </c>
      <c r="BI171" s="257">
        <f>IF(N171="nulová",J171,0)</f>
        <v>0</v>
      </c>
      <c r="BJ171" s="17" t="s">
        <v>14</v>
      </c>
      <c r="BK171" s="257">
        <f>ROUND(I171*H171,2)</f>
        <v>0</v>
      </c>
      <c r="BL171" s="17" t="s">
        <v>546</v>
      </c>
      <c r="BM171" s="256" t="s">
        <v>3869</v>
      </c>
    </row>
    <row r="172" s="2" customFormat="1" ht="21.75" customHeight="1">
      <c r="A172" s="38"/>
      <c r="B172" s="39"/>
      <c r="C172" s="245" t="s">
        <v>465</v>
      </c>
      <c r="D172" s="245" t="s">
        <v>252</v>
      </c>
      <c r="E172" s="246" t="s">
        <v>3870</v>
      </c>
      <c r="F172" s="247" t="s">
        <v>3871</v>
      </c>
      <c r="G172" s="248" t="s">
        <v>179</v>
      </c>
      <c r="H172" s="249">
        <v>78</v>
      </c>
      <c r="I172" s="250"/>
      <c r="J172" s="251">
        <f>ROUND(I172*H172,2)</f>
        <v>0</v>
      </c>
      <c r="K172" s="247" t="s">
        <v>1</v>
      </c>
      <c r="L172" s="44"/>
      <c r="M172" s="252" t="s">
        <v>1</v>
      </c>
      <c r="N172" s="253" t="s">
        <v>47</v>
      </c>
      <c r="O172" s="91"/>
      <c r="P172" s="254">
        <f>O172*H172</f>
        <v>0</v>
      </c>
      <c r="Q172" s="254">
        <v>0</v>
      </c>
      <c r="R172" s="254">
        <f>Q172*H172</f>
        <v>0</v>
      </c>
      <c r="S172" s="254">
        <v>0</v>
      </c>
      <c r="T172" s="255">
        <f>S172*H172</f>
        <v>0</v>
      </c>
      <c r="U172" s="38"/>
      <c r="V172" s="38"/>
      <c r="W172" s="38"/>
      <c r="X172" s="38"/>
      <c r="Y172" s="38"/>
      <c r="Z172" s="38"/>
      <c r="AA172" s="38"/>
      <c r="AB172" s="38"/>
      <c r="AC172" s="38"/>
      <c r="AD172" s="38"/>
      <c r="AE172" s="38"/>
      <c r="AR172" s="256" t="s">
        <v>546</v>
      </c>
      <c r="AT172" s="256" t="s">
        <v>252</v>
      </c>
      <c r="AU172" s="256" t="s">
        <v>91</v>
      </c>
      <c r="AY172" s="17" t="s">
        <v>250</v>
      </c>
      <c r="BE172" s="257">
        <f>IF(N172="základní",J172,0)</f>
        <v>0</v>
      </c>
      <c r="BF172" s="257">
        <f>IF(N172="snížená",J172,0)</f>
        <v>0</v>
      </c>
      <c r="BG172" s="257">
        <f>IF(N172="zákl. přenesená",J172,0)</f>
        <v>0</v>
      </c>
      <c r="BH172" s="257">
        <f>IF(N172="sníž. přenesená",J172,0)</f>
        <v>0</v>
      </c>
      <c r="BI172" s="257">
        <f>IF(N172="nulová",J172,0)</f>
        <v>0</v>
      </c>
      <c r="BJ172" s="17" t="s">
        <v>14</v>
      </c>
      <c r="BK172" s="257">
        <f>ROUND(I172*H172,2)</f>
        <v>0</v>
      </c>
      <c r="BL172" s="17" t="s">
        <v>546</v>
      </c>
      <c r="BM172" s="256" t="s">
        <v>3872</v>
      </c>
    </row>
    <row r="173" s="2" customFormat="1" ht="21.75" customHeight="1">
      <c r="A173" s="38"/>
      <c r="B173" s="39"/>
      <c r="C173" s="245" t="s">
        <v>469</v>
      </c>
      <c r="D173" s="245" t="s">
        <v>252</v>
      </c>
      <c r="E173" s="246" t="s">
        <v>3873</v>
      </c>
      <c r="F173" s="247" t="s">
        <v>3874</v>
      </c>
      <c r="G173" s="248" t="s">
        <v>208</v>
      </c>
      <c r="H173" s="249">
        <v>20</v>
      </c>
      <c r="I173" s="250"/>
      <c r="J173" s="251">
        <f>ROUND(I173*H173,2)</f>
        <v>0</v>
      </c>
      <c r="K173" s="247" t="s">
        <v>1</v>
      </c>
      <c r="L173" s="44"/>
      <c r="M173" s="252" t="s">
        <v>1</v>
      </c>
      <c r="N173" s="253" t="s">
        <v>47</v>
      </c>
      <c r="O173" s="91"/>
      <c r="P173" s="254">
        <f>O173*H173</f>
        <v>0</v>
      </c>
      <c r="Q173" s="254">
        <v>0</v>
      </c>
      <c r="R173" s="254">
        <f>Q173*H173</f>
        <v>0</v>
      </c>
      <c r="S173" s="254">
        <v>0</v>
      </c>
      <c r="T173" s="255">
        <f>S173*H173</f>
        <v>0</v>
      </c>
      <c r="U173" s="38"/>
      <c r="V173" s="38"/>
      <c r="W173" s="38"/>
      <c r="X173" s="38"/>
      <c r="Y173" s="38"/>
      <c r="Z173" s="38"/>
      <c r="AA173" s="38"/>
      <c r="AB173" s="38"/>
      <c r="AC173" s="38"/>
      <c r="AD173" s="38"/>
      <c r="AE173" s="38"/>
      <c r="AR173" s="256" t="s">
        <v>546</v>
      </c>
      <c r="AT173" s="256" t="s">
        <v>252</v>
      </c>
      <c r="AU173" s="256" t="s">
        <v>91</v>
      </c>
      <c r="AY173" s="17" t="s">
        <v>250</v>
      </c>
      <c r="BE173" s="257">
        <f>IF(N173="základní",J173,0)</f>
        <v>0</v>
      </c>
      <c r="BF173" s="257">
        <f>IF(N173="snížená",J173,0)</f>
        <v>0</v>
      </c>
      <c r="BG173" s="257">
        <f>IF(N173="zákl. přenesená",J173,0)</f>
        <v>0</v>
      </c>
      <c r="BH173" s="257">
        <f>IF(N173="sníž. přenesená",J173,0)</f>
        <v>0</v>
      </c>
      <c r="BI173" s="257">
        <f>IF(N173="nulová",J173,0)</f>
        <v>0</v>
      </c>
      <c r="BJ173" s="17" t="s">
        <v>14</v>
      </c>
      <c r="BK173" s="257">
        <f>ROUND(I173*H173,2)</f>
        <v>0</v>
      </c>
      <c r="BL173" s="17" t="s">
        <v>546</v>
      </c>
      <c r="BM173" s="256" t="s">
        <v>3875</v>
      </c>
    </row>
    <row r="174" s="2" customFormat="1" ht="21.75" customHeight="1">
      <c r="A174" s="38"/>
      <c r="B174" s="39"/>
      <c r="C174" s="245" t="s">
        <v>473</v>
      </c>
      <c r="D174" s="245" t="s">
        <v>252</v>
      </c>
      <c r="E174" s="246" t="s">
        <v>3876</v>
      </c>
      <c r="F174" s="247" t="s">
        <v>3877</v>
      </c>
      <c r="G174" s="248" t="s">
        <v>208</v>
      </c>
      <c r="H174" s="249">
        <v>20</v>
      </c>
      <c r="I174" s="250"/>
      <c r="J174" s="251">
        <f>ROUND(I174*H174,2)</f>
        <v>0</v>
      </c>
      <c r="K174" s="247" t="s">
        <v>1</v>
      </c>
      <c r="L174" s="44"/>
      <c r="M174" s="252" t="s">
        <v>1</v>
      </c>
      <c r="N174" s="253" t="s">
        <v>47</v>
      </c>
      <c r="O174" s="91"/>
      <c r="P174" s="254">
        <f>O174*H174</f>
        <v>0</v>
      </c>
      <c r="Q174" s="254">
        <v>0</v>
      </c>
      <c r="R174" s="254">
        <f>Q174*H174</f>
        <v>0</v>
      </c>
      <c r="S174" s="254">
        <v>0</v>
      </c>
      <c r="T174" s="255">
        <f>S174*H174</f>
        <v>0</v>
      </c>
      <c r="U174" s="38"/>
      <c r="V174" s="38"/>
      <c r="W174" s="38"/>
      <c r="X174" s="38"/>
      <c r="Y174" s="38"/>
      <c r="Z174" s="38"/>
      <c r="AA174" s="38"/>
      <c r="AB174" s="38"/>
      <c r="AC174" s="38"/>
      <c r="AD174" s="38"/>
      <c r="AE174" s="38"/>
      <c r="AR174" s="256" t="s">
        <v>546</v>
      </c>
      <c r="AT174" s="256" t="s">
        <v>252</v>
      </c>
      <c r="AU174" s="256" t="s">
        <v>91</v>
      </c>
      <c r="AY174" s="17" t="s">
        <v>250</v>
      </c>
      <c r="BE174" s="257">
        <f>IF(N174="základní",J174,0)</f>
        <v>0</v>
      </c>
      <c r="BF174" s="257">
        <f>IF(N174="snížená",J174,0)</f>
        <v>0</v>
      </c>
      <c r="BG174" s="257">
        <f>IF(N174="zákl. přenesená",J174,0)</f>
        <v>0</v>
      </c>
      <c r="BH174" s="257">
        <f>IF(N174="sníž. přenesená",J174,0)</f>
        <v>0</v>
      </c>
      <c r="BI174" s="257">
        <f>IF(N174="nulová",J174,0)</f>
        <v>0</v>
      </c>
      <c r="BJ174" s="17" t="s">
        <v>14</v>
      </c>
      <c r="BK174" s="257">
        <f>ROUND(I174*H174,2)</f>
        <v>0</v>
      </c>
      <c r="BL174" s="17" t="s">
        <v>546</v>
      </c>
      <c r="BM174" s="256" t="s">
        <v>3878</v>
      </c>
    </row>
    <row r="175" s="2" customFormat="1" ht="16.5" customHeight="1">
      <c r="A175" s="38"/>
      <c r="B175" s="39"/>
      <c r="C175" s="294" t="s">
        <v>477</v>
      </c>
      <c r="D175" s="294" t="s">
        <v>643</v>
      </c>
      <c r="E175" s="295" t="s">
        <v>3879</v>
      </c>
      <c r="F175" s="296" t="s">
        <v>3880</v>
      </c>
      <c r="G175" s="297" t="s">
        <v>179</v>
      </c>
      <c r="H175" s="298">
        <v>32</v>
      </c>
      <c r="I175" s="299"/>
      <c r="J175" s="300">
        <f>ROUND(I175*H175,2)</f>
        <v>0</v>
      </c>
      <c r="K175" s="296" t="s">
        <v>1</v>
      </c>
      <c r="L175" s="301"/>
      <c r="M175" s="302" t="s">
        <v>1</v>
      </c>
      <c r="N175" s="303" t="s">
        <v>47</v>
      </c>
      <c r="O175" s="91"/>
      <c r="P175" s="254">
        <f>O175*H175</f>
        <v>0</v>
      </c>
      <c r="Q175" s="254">
        <v>0</v>
      </c>
      <c r="R175" s="254">
        <f>Q175*H175</f>
        <v>0</v>
      </c>
      <c r="S175" s="254">
        <v>0</v>
      </c>
      <c r="T175" s="255">
        <f>S175*H175</f>
        <v>0</v>
      </c>
      <c r="U175" s="38"/>
      <c r="V175" s="38"/>
      <c r="W175" s="38"/>
      <c r="X175" s="38"/>
      <c r="Y175" s="38"/>
      <c r="Z175" s="38"/>
      <c r="AA175" s="38"/>
      <c r="AB175" s="38"/>
      <c r="AC175" s="38"/>
      <c r="AD175" s="38"/>
      <c r="AE175" s="38"/>
      <c r="AR175" s="256" t="s">
        <v>3746</v>
      </c>
      <c r="AT175" s="256" t="s">
        <v>643</v>
      </c>
      <c r="AU175" s="256" t="s">
        <v>91</v>
      </c>
      <c r="AY175" s="17" t="s">
        <v>250</v>
      </c>
      <c r="BE175" s="257">
        <f>IF(N175="základní",J175,0)</f>
        <v>0</v>
      </c>
      <c r="BF175" s="257">
        <f>IF(N175="snížená",J175,0)</f>
        <v>0</v>
      </c>
      <c r="BG175" s="257">
        <f>IF(N175="zákl. přenesená",J175,0)</f>
        <v>0</v>
      </c>
      <c r="BH175" s="257">
        <f>IF(N175="sníž. přenesená",J175,0)</f>
        <v>0</v>
      </c>
      <c r="BI175" s="257">
        <f>IF(N175="nulová",J175,0)</f>
        <v>0</v>
      </c>
      <c r="BJ175" s="17" t="s">
        <v>14</v>
      </c>
      <c r="BK175" s="257">
        <f>ROUND(I175*H175,2)</f>
        <v>0</v>
      </c>
      <c r="BL175" s="17" t="s">
        <v>546</v>
      </c>
      <c r="BM175" s="256" t="s">
        <v>3881</v>
      </c>
    </row>
    <row r="176" s="2" customFormat="1" ht="21.75" customHeight="1">
      <c r="A176" s="38"/>
      <c r="B176" s="39"/>
      <c r="C176" s="245" t="s">
        <v>481</v>
      </c>
      <c r="D176" s="245" t="s">
        <v>252</v>
      </c>
      <c r="E176" s="246" t="s">
        <v>3882</v>
      </c>
      <c r="F176" s="247" t="s">
        <v>3883</v>
      </c>
      <c r="G176" s="248" t="s">
        <v>179</v>
      </c>
      <c r="H176" s="249">
        <v>370</v>
      </c>
      <c r="I176" s="250"/>
      <c r="J176" s="251">
        <f>ROUND(I176*H176,2)</f>
        <v>0</v>
      </c>
      <c r="K176" s="247" t="s">
        <v>1</v>
      </c>
      <c r="L176" s="44"/>
      <c r="M176" s="252" t="s">
        <v>1</v>
      </c>
      <c r="N176" s="253" t="s">
        <v>47</v>
      </c>
      <c r="O176" s="91"/>
      <c r="P176" s="254">
        <f>O176*H176</f>
        <v>0</v>
      </c>
      <c r="Q176" s="254">
        <v>0.14099999999999999</v>
      </c>
      <c r="R176" s="254">
        <f>Q176*H176</f>
        <v>52.169999999999995</v>
      </c>
      <c r="S176" s="254">
        <v>0</v>
      </c>
      <c r="T176" s="255">
        <f>S176*H176</f>
        <v>0</v>
      </c>
      <c r="U176" s="38"/>
      <c r="V176" s="38"/>
      <c r="W176" s="38"/>
      <c r="X176" s="38"/>
      <c r="Y176" s="38"/>
      <c r="Z176" s="38"/>
      <c r="AA176" s="38"/>
      <c r="AB176" s="38"/>
      <c r="AC176" s="38"/>
      <c r="AD176" s="38"/>
      <c r="AE176" s="38"/>
      <c r="AR176" s="256" t="s">
        <v>546</v>
      </c>
      <c r="AT176" s="256" t="s">
        <v>252</v>
      </c>
      <c r="AU176" s="256" t="s">
        <v>91</v>
      </c>
      <c r="AY176" s="17" t="s">
        <v>250</v>
      </c>
      <c r="BE176" s="257">
        <f>IF(N176="základní",J176,0)</f>
        <v>0</v>
      </c>
      <c r="BF176" s="257">
        <f>IF(N176="snížená",J176,0)</f>
        <v>0</v>
      </c>
      <c r="BG176" s="257">
        <f>IF(N176="zákl. přenesená",J176,0)</f>
        <v>0</v>
      </c>
      <c r="BH176" s="257">
        <f>IF(N176="sníž. přenesená",J176,0)</f>
        <v>0</v>
      </c>
      <c r="BI176" s="257">
        <f>IF(N176="nulová",J176,0)</f>
        <v>0</v>
      </c>
      <c r="BJ176" s="17" t="s">
        <v>14</v>
      </c>
      <c r="BK176" s="257">
        <f>ROUND(I176*H176,2)</f>
        <v>0</v>
      </c>
      <c r="BL176" s="17" t="s">
        <v>546</v>
      </c>
      <c r="BM176" s="256" t="s">
        <v>3884</v>
      </c>
    </row>
    <row r="177" s="2" customFormat="1" ht="16.5" customHeight="1">
      <c r="A177" s="38"/>
      <c r="B177" s="39"/>
      <c r="C177" s="294" t="s">
        <v>485</v>
      </c>
      <c r="D177" s="294" t="s">
        <v>643</v>
      </c>
      <c r="E177" s="295" t="s">
        <v>3885</v>
      </c>
      <c r="F177" s="296" t="s">
        <v>3886</v>
      </c>
      <c r="G177" s="297" t="s">
        <v>189</v>
      </c>
      <c r="H177" s="298">
        <v>740</v>
      </c>
      <c r="I177" s="299"/>
      <c r="J177" s="300">
        <f>ROUND(I177*H177,2)</f>
        <v>0</v>
      </c>
      <c r="K177" s="296" t="s">
        <v>1</v>
      </c>
      <c r="L177" s="301"/>
      <c r="M177" s="302" t="s">
        <v>1</v>
      </c>
      <c r="N177" s="303" t="s">
        <v>47</v>
      </c>
      <c r="O177" s="91"/>
      <c r="P177" s="254">
        <f>O177*H177</f>
        <v>0</v>
      </c>
      <c r="Q177" s="254">
        <v>0.0088000000000000005</v>
      </c>
      <c r="R177" s="254">
        <f>Q177*H177</f>
        <v>6.5120000000000005</v>
      </c>
      <c r="S177" s="254">
        <v>0</v>
      </c>
      <c r="T177" s="255">
        <f>S177*H177</f>
        <v>0</v>
      </c>
      <c r="U177" s="38"/>
      <c r="V177" s="38"/>
      <c r="W177" s="38"/>
      <c r="X177" s="38"/>
      <c r="Y177" s="38"/>
      <c r="Z177" s="38"/>
      <c r="AA177" s="38"/>
      <c r="AB177" s="38"/>
      <c r="AC177" s="38"/>
      <c r="AD177" s="38"/>
      <c r="AE177" s="38"/>
      <c r="AR177" s="256" t="s">
        <v>3746</v>
      </c>
      <c r="AT177" s="256" t="s">
        <v>643</v>
      </c>
      <c r="AU177" s="256" t="s">
        <v>91</v>
      </c>
      <c r="AY177" s="17" t="s">
        <v>250</v>
      </c>
      <c r="BE177" s="257">
        <f>IF(N177="základní",J177,0)</f>
        <v>0</v>
      </c>
      <c r="BF177" s="257">
        <f>IF(N177="snížená",J177,0)</f>
        <v>0</v>
      </c>
      <c r="BG177" s="257">
        <f>IF(N177="zákl. přenesená",J177,0)</f>
        <v>0</v>
      </c>
      <c r="BH177" s="257">
        <f>IF(N177="sníž. přenesená",J177,0)</f>
        <v>0</v>
      </c>
      <c r="BI177" s="257">
        <f>IF(N177="nulová",J177,0)</f>
        <v>0</v>
      </c>
      <c r="BJ177" s="17" t="s">
        <v>14</v>
      </c>
      <c r="BK177" s="257">
        <f>ROUND(I177*H177,2)</f>
        <v>0</v>
      </c>
      <c r="BL177" s="17" t="s">
        <v>546</v>
      </c>
      <c r="BM177" s="256" t="s">
        <v>3887</v>
      </c>
    </row>
    <row r="178" s="2" customFormat="1" ht="21.75" customHeight="1">
      <c r="A178" s="38"/>
      <c r="B178" s="39"/>
      <c r="C178" s="245" t="s">
        <v>489</v>
      </c>
      <c r="D178" s="245" t="s">
        <v>252</v>
      </c>
      <c r="E178" s="246" t="s">
        <v>3888</v>
      </c>
      <c r="F178" s="247" t="s">
        <v>3889</v>
      </c>
      <c r="G178" s="248" t="s">
        <v>179</v>
      </c>
      <c r="H178" s="249">
        <v>108</v>
      </c>
      <c r="I178" s="250"/>
      <c r="J178" s="251">
        <f>ROUND(I178*H178,2)</f>
        <v>0</v>
      </c>
      <c r="K178" s="247" t="s">
        <v>1</v>
      </c>
      <c r="L178" s="44"/>
      <c r="M178" s="252" t="s">
        <v>1</v>
      </c>
      <c r="N178" s="253" t="s">
        <v>47</v>
      </c>
      <c r="O178" s="91"/>
      <c r="P178" s="254">
        <f>O178*H178</f>
        <v>0</v>
      </c>
      <c r="Q178" s="254">
        <v>0.22563</v>
      </c>
      <c r="R178" s="254">
        <f>Q178*H178</f>
        <v>24.368040000000001</v>
      </c>
      <c r="S178" s="254">
        <v>0</v>
      </c>
      <c r="T178" s="255">
        <f>S178*H178</f>
        <v>0</v>
      </c>
      <c r="U178" s="38"/>
      <c r="V178" s="38"/>
      <c r="W178" s="38"/>
      <c r="X178" s="38"/>
      <c r="Y178" s="38"/>
      <c r="Z178" s="38"/>
      <c r="AA178" s="38"/>
      <c r="AB178" s="38"/>
      <c r="AC178" s="38"/>
      <c r="AD178" s="38"/>
      <c r="AE178" s="38"/>
      <c r="AR178" s="256" t="s">
        <v>546</v>
      </c>
      <c r="AT178" s="256" t="s">
        <v>252</v>
      </c>
      <c r="AU178" s="256" t="s">
        <v>91</v>
      </c>
      <c r="AY178" s="17" t="s">
        <v>250</v>
      </c>
      <c r="BE178" s="257">
        <f>IF(N178="základní",J178,0)</f>
        <v>0</v>
      </c>
      <c r="BF178" s="257">
        <f>IF(N178="snížená",J178,0)</f>
        <v>0</v>
      </c>
      <c r="BG178" s="257">
        <f>IF(N178="zákl. přenesená",J178,0)</f>
        <v>0</v>
      </c>
      <c r="BH178" s="257">
        <f>IF(N178="sníž. přenesená",J178,0)</f>
        <v>0</v>
      </c>
      <c r="BI178" s="257">
        <f>IF(N178="nulová",J178,0)</f>
        <v>0</v>
      </c>
      <c r="BJ178" s="17" t="s">
        <v>14</v>
      </c>
      <c r="BK178" s="257">
        <f>ROUND(I178*H178,2)</f>
        <v>0</v>
      </c>
      <c r="BL178" s="17" t="s">
        <v>546</v>
      </c>
      <c r="BM178" s="256" t="s">
        <v>3890</v>
      </c>
    </row>
    <row r="179" s="2" customFormat="1" ht="16.5" customHeight="1">
      <c r="A179" s="38"/>
      <c r="B179" s="39"/>
      <c r="C179" s="294" t="s">
        <v>493</v>
      </c>
      <c r="D179" s="294" t="s">
        <v>643</v>
      </c>
      <c r="E179" s="295" t="s">
        <v>3891</v>
      </c>
      <c r="F179" s="296" t="s">
        <v>3892</v>
      </c>
      <c r="G179" s="297" t="s">
        <v>179</v>
      </c>
      <c r="H179" s="298">
        <v>108</v>
      </c>
      <c r="I179" s="299"/>
      <c r="J179" s="300">
        <f>ROUND(I179*H179,2)</f>
        <v>0</v>
      </c>
      <c r="K179" s="296" t="s">
        <v>1</v>
      </c>
      <c r="L179" s="301"/>
      <c r="M179" s="302" t="s">
        <v>1</v>
      </c>
      <c r="N179" s="303" t="s">
        <v>47</v>
      </c>
      <c r="O179" s="91"/>
      <c r="P179" s="254">
        <f>O179*H179</f>
        <v>0</v>
      </c>
      <c r="Q179" s="254">
        <v>0</v>
      </c>
      <c r="R179" s="254">
        <f>Q179*H179</f>
        <v>0</v>
      </c>
      <c r="S179" s="254">
        <v>0</v>
      </c>
      <c r="T179" s="255">
        <f>S179*H179</f>
        <v>0</v>
      </c>
      <c r="U179" s="38"/>
      <c r="V179" s="38"/>
      <c r="W179" s="38"/>
      <c r="X179" s="38"/>
      <c r="Y179" s="38"/>
      <c r="Z179" s="38"/>
      <c r="AA179" s="38"/>
      <c r="AB179" s="38"/>
      <c r="AC179" s="38"/>
      <c r="AD179" s="38"/>
      <c r="AE179" s="38"/>
      <c r="AR179" s="256" t="s">
        <v>3746</v>
      </c>
      <c r="AT179" s="256" t="s">
        <v>643</v>
      </c>
      <c r="AU179" s="256" t="s">
        <v>91</v>
      </c>
      <c r="AY179" s="17" t="s">
        <v>250</v>
      </c>
      <c r="BE179" s="257">
        <f>IF(N179="základní",J179,0)</f>
        <v>0</v>
      </c>
      <c r="BF179" s="257">
        <f>IF(N179="snížená",J179,0)</f>
        <v>0</v>
      </c>
      <c r="BG179" s="257">
        <f>IF(N179="zákl. přenesená",J179,0)</f>
        <v>0</v>
      </c>
      <c r="BH179" s="257">
        <f>IF(N179="sníž. přenesená",J179,0)</f>
        <v>0</v>
      </c>
      <c r="BI179" s="257">
        <f>IF(N179="nulová",J179,0)</f>
        <v>0</v>
      </c>
      <c r="BJ179" s="17" t="s">
        <v>14</v>
      </c>
      <c r="BK179" s="257">
        <f>ROUND(I179*H179,2)</f>
        <v>0</v>
      </c>
      <c r="BL179" s="17" t="s">
        <v>546</v>
      </c>
      <c r="BM179" s="256" t="s">
        <v>3893</v>
      </c>
    </row>
    <row r="180" s="2" customFormat="1" ht="16.5" customHeight="1">
      <c r="A180" s="38"/>
      <c r="B180" s="39"/>
      <c r="C180" s="294" t="s">
        <v>497</v>
      </c>
      <c r="D180" s="294" t="s">
        <v>643</v>
      </c>
      <c r="E180" s="295" t="s">
        <v>3894</v>
      </c>
      <c r="F180" s="296" t="s">
        <v>3895</v>
      </c>
      <c r="G180" s="297" t="s">
        <v>179</v>
      </c>
      <c r="H180" s="298">
        <v>108</v>
      </c>
      <c r="I180" s="299"/>
      <c r="J180" s="300">
        <f>ROUND(I180*H180,2)</f>
        <v>0</v>
      </c>
      <c r="K180" s="296" t="s">
        <v>1</v>
      </c>
      <c r="L180" s="301"/>
      <c r="M180" s="302" t="s">
        <v>1</v>
      </c>
      <c r="N180" s="303" t="s">
        <v>47</v>
      </c>
      <c r="O180" s="91"/>
      <c r="P180" s="254">
        <f>O180*H180</f>
        <v>0</v>
      </c>
      <c r="Q180" s="254">
        <v>0</v>
      </c>
      <c r="R180" s="254">
        <f>Q180*H180</f>
        <v>0</v>
      </c>
      <c r="S180" s="254">
        <v>0</v>
      </c>
      <c r="T180" s="255">
        <f>S180*H180</f>
        <v>0</v>
      </c>
      <c r="U180" s="38"/>
      <c r="V180" s="38"/>
      <c r="W180" s="38"/>
      <c r="X180" s="38"/>
      <c r="Y180" s="38"/>
      <c r="Z180" s="38"/>
      <c r="AA180" s="38"/>
      <c r="AB180" s="38"/>
      <c r="AC180" s="38"/>
      <c r="AD180" s="38"/>
      <c r="AE180" s="38"/>
      <c r="AR180" s="256" t="s">
        <v>3746</v>
      </c>
      <c r="AT180" s="256" t="s">
        <v>643</v>
      </c>
      <c r="AU180" s="256" t="s">
        <v>91</v>
      </c>
      <c r="AY180" s="17" t="s">
        <v>250</v>
      </c>
      <c r="BE180" s="257">
        <f>IF(N180="základní",J180,0)</f>
        <v>0</v>
      </c>
      <c r="BF180" s="257">
        <f>IF(N180="snížená",J180,0)</f>
        <v>0</v>
      </c>
      <c r="BG180" s="257">
        <f>IF(N180="zákl. přenesená",J180,0)</f>
        <v>0</v>
      </c>
      <c r="BH180" s="257">
        <f>IF(N180="sníž. přenesená",J180,0)</f>
        <v>0</v>
      </c>
      <c r="BI180" s="257">
        <f>IF(N180="nulová",J180,0)</f>
        <v>0</v>
      </c>
      <c r="BJ180" s="17" t="s">
        <v>14</v>
      </c>
      <c r="BK180" s="257">
        <f>ROUND(I180*H180,2)</f>
        <v>0</v>
      </c>
      <c r="BL180" s="17" t="s">
        <v>546</v>
      </c>
      <c r="BM180" s="256" t="s">
        <v>3896</v>
      </c>
    </row>
    <row r="181" s="2" customFormat="1" ht="21.75" customHeight="1">
      <c r="A181" s="38"/>
      <c r="B181" s="39"/>
      <c r="C181" s="245" t="s">
        <v>501</v>
      </c>
      <c r="D181" s="245" t="s">
        <v>252</v>
      </c>
      <c r="E181" s="246" t="s">
        <v>3897</v>
      </c>
      <c r="F181" s="247" t="s">
        <v>3898</v>
      </c>
      <c r="G181" s="248" t="s">
        <v>179</v>
      </c>
      <c r="H181" s="249">
        <v>166</v>
      </c>
      <c r="I181" s="250"/>
      <c r="J181" s="251">
        <f>ROUND(I181*H181,2)</f>
        <v>0</v>
      </c>
      <c r="K181" s="247" t="s">
        <v>1</v>
      </c>
      <c r="L181" s="44"/>
      <c r="M181" s="252" t="s">
        <v>1</v>
      </c>
      <c r="N181" s="253" t="s">
        <v>47</v>
      </c>
      <c r="O181" s="91"/>
      <c r="P181" s="254">
        <f>O181*H181</f>
        <v>0</v>
      </c>
      <c r="Q181" s="254">
        <v>0</v>
      </c>
      <c r="R181" s="254">
        <f>Q181*H181</f>
        <v>0</v>
      </c>
      <c r="S181" s="254">
        <v>0</v>
      </c>
      <c r="T181" s="255">
        <f>S181*H181</f>
        <v>0</v>
      </c>
      <c r="U181" s="38"/>
      <c r="V181" s="38"/>
      <c r="W181" s="38"/>
      <c r="X181" s="38"/>
      <c r="Y181" s="38"/>
      <c r="Z181" s="38"/>
      <c r="AA181" s="38"/>
      <c r="AB181" s="38"/>
      <c r="AC181" s="38"/>
      <c r="AD181" s="38"/>
      <c r="AE181" s="38"/>
      <c r="AR181" s="256" t="s">
        <v>546</v>
      </c>
      <c r="AT181" s="256" t="s">
        <v>252</v>
      </c>
      <c r="AU181" s="256" t="s">
        <v>91</v>
      </c>
      <c r="AY181" s="17" t="s">
        <v>250</v>
      </c>
      <c r="BE181" s="257">
        <f>IF(N181="základní",J181,0)</f>
        <v>0</v>
      </c>
      <c r="BF181" s="257">
        <f>IF(N181="snížená",J181,0)</f>
        <v>0</v>
      </c>
      <c r="BG181" s="257">
        <f>IF(N181="zákl. přenesená",J181,0)</f>
        <v>0</v>
      </c>
      <c r="BH181" s="257">
        <f>IF(N181="sníž. přenesená",J181,0)</f>
        <v>0</v>
      </c>
      <c r="BI181" s="257">
        <f>IF(N181="nulová",J181,0)</f>
        <v>0</v>
      </c>
      <c r="BJ181" s="17" t="s">
        <v>14</v>
      </c>
      <c r="BK181" s="257">
        <f>ROUND(I181*H181,2)</f>
        <v>0</v>
      </c>
      <c r="BL181" s="17" t="s">
        <v>546</v>
      </c>
      <c r="BM181" s="256" t="s">
        <v>3899</v>
      </c>
    </row>
    <row r="182" s="2" customFormat="1" ht="21.75" customHeight="1">
      <c r="A182" s="38"/>
      <c r="B182" s="39"/>
      <c r="C182" s="245" t="s">
        <v>505</v>
      </c>
      <c r="D182" s="245" t="s">
        <v>252</v>
      </c>
      <c r="E182" s="246" t="s">
        <v>3900</v>
      </c>
      <c r="F182" s="247" t="s">
        <v>3901</v>
      </c>
      <c r="G182" s="248" t="s">
        <v>179</v>
      </c>
      <c r="H182" s="249">
        <v>276</v>
      </c>
      <c r="I182" s="250"/>
      <c r="J182" s="251">
        <f>ROUND(I182*H182,2)</f>
        <v>0</v>
      </c>
      <c r="K182" s="247" t="s">
        <v>1</v>
      </c>
      <c r="L182" s="44"/>
      <c r="M182" s="252" t="s">
        <v>1</v>
      </c>
      <c r="N182" s="253" t="s">
        <v>47</v>
      </c>
      <c r="O182" s="91"/>
      <c r="P182" s="254">
        <f>O182*H182</f>
        <v>0</v>
      </c>
      <c r="Q182" s="254">
        <v>0</v>
      </c>
      <c r="R182" s="254">
        <f>Q182*H182</f>
        <v>0</v>
      </c>
      <c r="S182" s="254">
        <v>0</v>
      </c>
      <c r="T182" s="255">
        <f>S182*H182</f>
        <v>0</v>
      </c>
      <c r="U182" s="38"/>
      <c r="V182" s="38"/>
      <c r="W182" s="38"/>
      <c r="X182" s="38"/>
      <c r="Y182" s="38"/>
      <c r="Z182" s="38"/>
      <c r="AA182" s="38"/>
      <c r="AB182" s="38"/>
      <c r="AC182" s="38"/>
      <c r="AD182" s="38"/>
      <c r="AE182" s="38"/>
      <c r="AR182" s="256" t="s">
        <v>546</v>
      </c>
      <c r="AT182" s="256" t="s">
        <v>252</v>
      </c>
      <c r="AU182" s="256" t="s">
        <v>91</v>
      </c>
      <c r="AY182" s="17" t="s">
        <v>250</v>
      </c>
      <c r="BE182" s="257">
        <f>IF(N182="základní",J182,0)</f>
        <v>0</v>
      </c>
      <c r="BF182" s="257">
        <f>IF(N182="snížená",J182,0)</f>
        <v>0</v>
      </c>
      <c r="BG182" s="257">
        <f>IF(N182="zákl. přenesená",J182,0)</f>
        <v>0</v>
      </c>
      <c r="BH182" s="257">
        <f>IF(N182="sníž. přenesená",J182,0)</f>
        <v>0</v>
      </c>
      <c r="BI182" s="257">
        <f>IF(N182="nulová",J182,0)</f>
        <v>0</v>
      </c>
      <c r="BJ182" s="17" t="s">
        <v>14</v>
      </c>
      <c r="BK182" s="257">
        <f>ROUND(I182*H182,2)</f>
        <v>0</v>
      </c>
      <c r="BL182" s="17" t="s">
        <v>546</v>
      </c>
      <c r="BM182" s="256" t="s">
        <v>3902</v>
      </c>
    </row>
    <row r="183" s="2" customFormat="1" ht="16.5" customHeight="1">
      <c r="A183" s="38"/>
      <c r="B183" s="39"/>
      <c r="C183" s="245" t="s">
        <v>510</v>
      </c>
      <c r="D183" s="245" t="s">
        <v>252</v>
      </c>
      <c r="E183" s="246" t="s">
        <v>3903</v>
      </c>
      <c r="F183" s="247" t="s">
        <v>3904</v>
      </c>
      <c r="G183" s="248" t="s">
        <v>189</v>
      </c>
      <c r="H183" s="249">
        <v>40</v>
      </c>
      <c r="I183" s="250"/>
      <c r="J183" s="251">
        <f>ROUND(I183*H183,2)</f>
        <v>0</v>
      </c>
      <c r="K183" s="247" t="s">
        <v>1</v>
      </c>
      <c r="L183" s="44"/>
      <c r="M183" s="252" t="s">
        <v>1</v>
      </c>
      <c r="N183" s="253" t="s">
        <v>47</v>
      </c>
      <c r="O183" s="91"/>
      <c r="P183" s="254">
        <f>O183*H183</f>
        <v>0</v>
      </c>
      <c r="Q183" s="254">
        <v>0</v>
      </c>
      <c r="R183" s="254">
        <f>Q183*H183</f>
        <v>0</v>
      </c>
      <c r="S183" s="254">
        <v>0</v>
      </c>
      <c r="T183" s="255">
        <f>S183*H183</f>
        <v>0</v>
      </c>
      <c r="U183" s="38"/>
      <c r="V183" s="38"/>
      <c r="W183" s="38"/>
      <c r="X183" s="38"/>
      <c r="Y183" s="38"/>
      <c r="Z183" s="38"/>
      <c r="AA183" s="38"/>
      <c r="AB183" s="38"/>
      <c r="AC183" s="38"/>
      <c r="AD183" s="38"/>
      <c r="AE183" s="38"/>
      <c r="AR183" s="256" t="s">
        <v>546</v>
      </c>
      <c r="AT183" s="256" t="s">
        <v>252</v>
      </c>
      <c r="AU183" s="256" t="s">
        <v>91</v>
      </c>
      <c r="AY183" s="17" t="s">
        <v>250</v>
      </c>
      <c r="BE183" s="257">
        <f>IF(N183="základní",J183,0)</f>
        <v>0</v>
      </c>
      <c r="BF183" s="257">
        <f>IF(N183="snížená",J183,0)</f>
        <v>0</v>
      </c>
      <c r="BG183" s="257">
        <f>IF(N183="zákl. přenesená",J183,0)</f>
        <v>0</v>
      </c>
      <c r="BH183" s="257">
        <f>IF(N183="sníž. přenesená",J183,0)</f>
        <v>0</v>
      </c>
      <c r="BI183" s="257">
        <f>IF(N183="nulová",J183,0)</f>
        <v>0</v>
      </c>
      <c r="BJ183" s="17" t="s">
        <v>14</v>
      </c>
      <c r="BK183" s="257">
        <f>ROUND(I183*H183,2)</f>
        <v>0</v>
      </c>
      <c r="BL183" s="17" t="s">
        <v>546</v>
      </c>
      <c r="BM183" s="256" t="s">
        <v>3905</v>
      </c>
    </row>
    <row r="184" s="2" customFormat="1" ht="16.5" customHeight="1">
      <c r="A184" s="38"/>
      <c r="B184" s="39"/>
      <c r="C184" s="245" t="s">
        <v>515</v>
      </c>
      <c r="D184" s="245" t="s">
        <v>252</v>
      </c>
      <c r="E184" s="246" t="s">
        <v>3906</v>
      </c>
      <c r="F184" s="247" t="s">
        <v>3907</v>
      </c>
      <c r="G184" s="248" t="s">
        <v>208</v>
      </c>
      <c r="H184" s="249">
        <v>188.19999999999999</v>
      </c>
      <c r="I184" s="250"/>
      <c r="J184" s="251">
        <f>ROUND(I184*H184,2)</f>
        <v>0</v>
      </c>
      <c r="K184" s="247" t="s">
        <v>1</v>
      </c>
      <c r="L184" s="44"/>
      <c r="M184" s="252" t="s">
        <v>1</v>
      </c>
      <c r="N184" s="253" t="s">
        <v>47</v>
      </c>
      <c r="O184" s="91"/>
      <c r="P184" s="254">
        <f>O184*H184</f>
        <v>0</v>
      </c>
      <c r="Q184" s="254">
        <v>0</v>
      </c>
      <c r="R184" s="254">
        <f>Q184*H184</f>
        <v>0</v>
      </c>
      <c r="S184" s="254">
        <v>0</v>
      </c>
      <c r="T184" s="255">
        <f>S184*H184</f>
        <v>0</v>
      </c>
      <c r="U184" s="38"/>
      <c r="V184" s="38"/>
      <c r="W184" s="38"/>
      <c r="X184" s="38"/>
      <c r="Y184" s="38"/>
      <c r="Z184" s="38"/>
      <c r="AA184" s="38"/>
      <c r="AB184" s="38"/>
      <c r="AC184" s="38"/>
      <c r="AD184" s="38"/>
      <c r="AE184" s="38"/>
      <c r="AR184" s="256" t="s">
        <v>546</v>
      </c>
      <c r="AT184" s="256" t="s">
        <v>252</v>
      </c>
      <c r="AU184" s="256" t="s">
        <v>91</v>
      </c>
      <c r="AY184" s="17" t="s">
        <v>250</v>
      </c>
      <c r="BE184" s="257">
        <f>IF(N184="základní",J184,0)</f>
        <v>0</v>
      </c>
      <c r="BF184" s="257">
        <f>IF(N184="snížená",J184,0)</f>
        <v>0</v>
      </c>
      <c r="BG184" s="257">
        <f>IF(N184="zákl. přenesená",J184,0)</f>
        <v>0</v>
      </c>
      <c r="BH184" s="257">
        <f>IF(N184="sníž. přenesená",J184,0)</f>
        <v>0</v>
      </c>
      <c r="BI184" s="257">
        <f>IF(N184="nulová",J184,0)</f>
        <v>0</v>
      </c>
      <c r="BJ184" s="17" t="s">
        <v>14</v>
      </c>
      <c r="BK184" s="257">
        <f>ROUND(I184*H184,2)</f>
        <v>0</v>
      </c>
      <c r="BL184" s="17" t="s">
        <v>546</v>
      </c>
      <c r="BM184" s="256" t="s">
        <v>3908</v>
      </c>
    </row>
    <row r="185" s="2" customFormat="1" ht="21.75" customHeight="1">
      <c r="A185" s="38"/>
      <c r="B185" s="39"/>
      <c r="C185" s="245" t="s">
        <v>520</v>
      </c>
      <c r="D185" s="245" t="s">
        <v>252</v>
      </c>
      <c r="E185" s="246" t="s">
        <v>3909</v>
      </c>
      <c r="F185" s="247" t="s">
        <v>3910</v>
      </c>
      <c r="G185" s="248" t="s">
        <v>208</v>
      </c>
      <c r="H185" s="249">
        <v>188.19999999999999</v>
      </c>
      <c r="I185" s="250"/>
      <c r="J185" s="251">
        <f>ROUND(I185*H185,2)</f>
        <v>0</v>
      </c>
      <c r="K185" s="247" t="s">
        <v>1</v>
      </c>
      <c r="L185" s="44"/>
      <c r="M185" s="252" t="s">
        <v>1</v>
      </c>
      <c r="N185" s="253" t="s">
        <v>47</v>
      </c>
      <c r="O185" s="91"/>
      <c r="P185" s="254">
        <f>O185*H185</f>
        <v>0</v>
      </c>
      <c r="Q185" s="254">
        <v>0</v>
      </c>
      <c r="R185" s="254">
        <f>Q185*H185</f>
        <v>0</v>
      </c>
      <c r="S185" s="254">
        <v>0</v>
      </c>
      <c r="T185" s="255">
        <f>S185*H185</f>
        <v>0</v>
      </c>
      <c r="U185" s="38"/>
      <c r="V185" s="38"/>
      <c r="W185" s="38"/>
      <c r="X185" s="38"/>
      <c r="Y185" s="38"/>
      <c r="Z185" s="38"/>
      <c r="AA185" s="38"/>
      <c r="AB185" s="38"/>
      <c r="AC185" s="38"/>
      <c r="AD185" s="38"/>
      <c r="AE185" s="38"/>
      <c r="AR185" s="256" t="s">
        <v>546</v>
      </c>
      <c r="AT185" s="256" t="s">
        <v>252</v>
      </c>
      <c r="AU185" s="256" t="s">
        <v>91</v>
      </c>
      <c r="AY185" s="17" t="s">
        <v>250</v>
      </c>
      <c r="BE185" s="257">
        <f>IF(N185="základní",J185,0)</f>
        <v>0</v>
      </c>
      <c r="BF185" s="257">
        <f>IF(N185="snížená",J185,0)</f>
        <v>0</v>
      </c>
      <c r="BG185" s="257">
        <f>IF(N185="zákl. přenesená",J185,0)</f>
        <v>0</v>
      </c>
      <c r="BH185" s="257">
        <f>IF(N185="sníž. přenesená",J185,0)</f>
        <v>0</v>
      </c>
      <c r="BI185" s="257">
        <f>IF(N185="nulová",J185,0)</f>
        <v>0</v>
      </c>
      <c r="BJ185" s="17" t="s">
        <v>14</v>
      </c>
      <c r="BK185" s="257">
        <f>ROUND(I185*H185,2)</f>
        <v>0</v>
      </c>
      <c r="BL185" s="17" t="s">
        <v>546</v>
      </c>
      <c r="BM185" s="256" t="s">
        <v>3911</v>
      </c>
    </row>
    <row r="186" s="12" customFormat="1" ht="20.88" customHeight="1">
      <c r="A186" s="12"/>
      <c r="B186" s="229"/>
      <c r="C186" s="230"/>
      <c r="D186" s="231" t="s">
        <v>81</v>
      </c>
      <c r="E186" s="243" t="s">
        <v>3912</v>
      </c>
      <c r="F186" s="243" t="s">
        <v>3913</v>
      </c>
      <c r="G186" s="230"/>
      <c r="H186" s="230"/>
      <c r="I186" s="233"/>
      <c r="J186" s="244">
        <f>BK186</f>
        <v>0</v>
      </c>
      <c r="K186" s="230"/>
      <c r="L186" s="235"/>
      <c r="M186" s="236"/>
      <c r="N186" s="237"/>
      <c r="O186" s="237"/>
      <c r="P186" s="238">
        <f>SUM(P187:P194)</f>
        <v>0</v>
      </c>
      <c r="Q186" s="237"/>
      <c r="R186" s="238">
        <f>SUM(R187:R194)</f>
        <v>0</v>
      </c>
      <c r="S186" s="237"/>
      <c r="T186" s="239">
        <f>SUM(T187:T194)</f>
        <v>0</v>
      </c>
      <c r="U186" s="12"/>
      <c r="V186" s="12"/>
      <c r="W186" s="12"/>
      <c r="X186" s="12"/>
      <c r="Y186" s="12"/>
      <c r="Z186" s="12"/>
      <c r="AA186" s="12"/>
      <c r="AB186" s="12"/>
      <c r="AC186" s="12"/>
      <c r="AD186" s="12"/>
      <c r="AE186" s="12"/>
      <c r="AR186" s="240" t="s">
        <v>14</v>
      </c>
      <c r="AT186" s="241" t="s">
        <v>81</v>
      </c>
      <c r="AU186" s="241" t="s">
        <v>91</v>
      </c>
      <c r="AY186" s="240" t="s">
        <v>250</v>
      </c>
      <c r="BK186" s="242">
        <f>SUM(BK187:BK194)</f>
        <v>0</v>
      </c>
    </row>
    <row r="187" s="2" customFormat="1" ht="16.5" customHeight="1">
      <c r="A187" s="38"/>
      <c r="B187" s="39"/>
      <c r="C187" s="245" t="s">
        <v>525</v>
      </c>
      <c r="D187" s="245" t="s">
        <v>252</v>
      </c>
      <c r="E187" s="246" t="s">
        <v>3914</v>
      </c>
      <c r="F187" s="247" t="s">
        <v>3915</v>
      </c>
      <c r="G187" s="248" t="s">
        <v>1244</v>
      </c>
      <c r="H187" s="249">
        <v>2</v>
      </c>
      <c r="I187" s="250"/>
      <c r="J187" s="251">
        <f>ROUND(I187*H187,2)</f>
        <v>0</v>
      </c>
      <c r="K187" s="247" t="s">
        <v>1</v>
      </c>
      <c r="L187" s="44"/>
      <c r="M187" s="252" t="s">
        <v>1</v>
      </c>
      <c r="N187" s="253" t="s">
        <v>47</v>
      </c>
      <c r="O187" s="91"/>
      <c r="P187" s="254">
        <f>O187*H187</f>
        <v>0</v>
      </c>
      <c r="Q187" s="254">
        <v>0</v>
      </c>
      <c r="R187" s="254">
        <f>Q187*H187</f>
        <v>0</v>
      </c>
      <c r="S187" s="254">
        <v>0</v>
      </c>
      <c r="T187" s="255">
        <f>S187*H187</f>
        <v>0</v>
      </c>
      <c r="U187" s="38"/>
      <c r="V187" s="38"/>
      <c r="W187" s="38"/>
      <c r="X187" s="38"/>
      <c r="Y187" s="38"/>
      <c r="Z187" s="38"/>
      <c r="AA187" s="38"/>
      <c r="AB187" s="38"/>
      <c r="AC187" s="38"/>
      <c r="AD187" s="38"/>
      <c r="AE187" s="38"/>
      <c r="AR187" s="256" t="s">
        <v>256</v>
      </c>
      <c r="AT187" s="256" t="s">
        <v>252</v>
      </c>
      <c r="AU187" s="256" t="s">
        <v>115</v>
      </c>
      <c r="AY187" s="17" t="s">
        <v>250</v>
      </c>
      <c r="BE187" s="257">
        <f>IF(N187="základní",J187,0)</f>
        <v>0</v>
      </c>
      <c r="BF187" s="257">
        <f>IF(N187="snížená",J187,0)</f>
        <v>0</v>
      </c>
      <c r="BG187" s="257">
        <f>IF(N187="zákl. přenesená",J187,0)</f>
        <v>0</v>
      </c>
      <c r="BH187" s="257">
        <f>IF(N187="sníž. přenesená",J187,0)</f>
        <v>0</v>
      </c>
      <c r="BI187" s="257">
        <f>IF(N187="nulová",J187,0)</f>
        <v>0</v>
      </c>
      <c r="BJ187" s="17" t="s">
        <v>14</v>
      </c>
      <c r="BK187" s="257">
        <f>ROUND(I187*H187,2)</f>
        <v>0</v>
      </c>
      <c r="BL187" s="17" t="s">
        <v>256</v>
      </c>
      <c r="BM187" s="256" t="s">
        <v>3916</v>
      </c>
    </row>
    <row r="188" s="2" customFormat="1" ht="21.75" customHeight="1">
      <c r="A188" s="38"/>
      <c r="B188" s="39"/>
      <c r="C188" s="245" t="s">
        <v>529</v>
      </c>
      <c r="D188" s="245" t="s">
        <v>252</v>
      </c>
      <c r="E188" s="246" t="s">
        <v>3917</v>
      </c>
      <c r="F188" s="247" t="s">
        <v>3918</v>
      </c>
      <c r="G188" s="248" t="s">
        <v>1244</v>
      </c>
      <c r="H188" s="249">
        <v>4</v>
      </c>
      <c r="I188" s="250"/>
      <c r="J188" s="251">
        <f>ROUND(I188*H188,2)</f>
        <v>0</v>
      </c>
      <c r="K188" s="247" t="s">
        <v>1</v>
      </c>
      <c r="L188" s="44"/>
      <c r="M188" s="252" t="s">
        <v>1</v>
      </c>
      <c r="N188" s="253" t="s">
        <v>47</v>
      </c>
      <c r="O188" s="91"/>
      <c r="P188" s="254">
        <f>O188*H188</f>
        <v>0</v>
      </c>
      <c r="Q188" s="254">
        <v>0</v>
      </c>
      <c r="R188" s="254">
        <f>Q188*H188</f>
        <v>0</v>
      </c>
      <c r="S188" s="254">
        <v>0</v>
      </c>
      <c r="T188" s="255">
        <f>S188*H188</f>
        <v>0</v>
      </c>
      <c r="U188" s="38"/>
      <c r="V188" s="38"/>
      <c r="W188" s="38"/>
      <c r="X188" s="38"/>
      <c r="Y188" s="38"/>
      <c r="Z188" s="38"/>
      <c r="AA188" s="38"/>
      <c r="AB188" s="38"/>
      <c r="AC188" s="38"/>
      <c r="AD188" s="38"/>
      <c r="AE188" s="38"/>
      <c r="AR188" s="256" t="s">
        <v>256</v>
      </c>
      <c r="AT188" s="256" t="s">
        <v>252</v>
      </c>
      <c r="AU188" s="256" t="s">
        <v>115</v>
      </c>
      <c r="AY188" s="17" t="s">
        <v>250</v>
      </c>
      <c r="BE188" s="257">
        <f>IF(N188="základní",J188,0)</f>
        <v>0</v>
      </c>
      <c r="BF188" s="257">
        <f>IF(N188="snížená",J188,0)</f>
        <v>0</v>
      </c>
      <c r="BG188" s="257">
        <f>IF(N188="zákl. přenesená",J188,0)</f>
        <v>0</v>
      </c>
      <c r="BH188" s="257">
        <f>IF(N188="sníž. přenesená",J188,0)</f>
        <v>0</v>
      </c>
      <c r="BI188" s="257">
        <f>IF(N188="nulová",J188,0)</f>
        <v>0</v>
      </c>
      <c r="BJ188" s="17" t="s">
        <v>14</v>
      </c>
      <c r="BK188" s="257">
        <f>ROUND(I188*H188,2)</f>
        <v>0</v>
      </c>
      <c r="BL188" s="17" t="s">
        <v>256</v>
      </c>
      <c r="BM188" s="256" t="s">
        <v>3919</v>
      </c>
    </row>
    <row r="189" s="2" customFormat="1" ht="16.5" customHeight="1">
      <c r="A189" s="38"/>
      <c r="B189" s="39"/>
      <c r="C189" s="245" t="s">
        <v>534</v>
      </c>
      <c r="D189" s="245" t="s">
        <v>252</v>
      </c>
      <c r="E189" s="246" t="s">
        <v>3920</v>
      </c>
      <c r="F189" s="247" t="s">
        <v>3921</v>
      </c>
      <c r="G189" s="248" t="s">
        <v>1244</v>
      </c>
      <c r="H189" s="249">
        <v>2</v>
      </c>
      <c r="I189" s="250"/>
      <c r="J189" s="251">
        <f>ROUND(I189*H189,2)</f>
        <v>0</v>
      </c>
      <c r="K189" s="247" t="s">
        <v>1</v>
      </c>
      <c r="L189" s="44"/>
      <c r="M189" s="252" t="s">
        <v>1</v>
      </c>
      <c r="N189" s="253" t="s">
        <v>47</v>
      </c>
      <c r="O189" s="91"/>
      <c r="P189" s="254">
        <f>O189*H189</f>
        <v>0</v>
      </c>
      <c r="Q189" s="254">
        <v>0</v>
      </c>
      <c r="R189" s="254">
        <f>Q189*H189</f>
        <v>0</v>
      </c>
      <c r="S189" s="254">
        <v>0</v>
      </c>
      <c r="T189" s="255">
        <f>S189*H189</f>
        <v>0</v>
      </c>
      <c r="U189" s="38"/>
      <c r="V189" s="38"/>
      <c r="W189" s="38"/>
      <c r="X189" s="38"/>
      <c r="Y189" s="38"/>
      <c r="Z189" s="38"/>
      <c r="AA189" s="38"/>
      <c r="AB189" s="38"/>
      <c r="AC189" s="38"/>
      <c r="AD189" s="38"/>
      <c r="AE189" s="38"/>
      <c r="AR189" s="256" t="s">
        <v>256</v>
      </c>
      <c r="AT189" s="256" t="s">
        <v>252</v>
      </c>
      <c r="AU189" s="256" t="s">
        <v>115</v>
      </c>
      <c r="AY189" s="17" t="s">
        <v>250</v>
      </c>
      <c r="BE189" s="257">
        <f>IF(N189="základní",J189,0)</f>
        <v>0</v>
      </c>
      <c r="BF189" s="257">
        <f>IF(N189="snížená",J189,0)</f>
        <v>0</v>
      </c>
      <c r="BG189" s="257">
        <f>IF(N189="zákl. přenesená",J189,0)</f>
        <v>0</v>
      </c>
      <c r="BH189" s="257">
        <f>IF(N189="sníž. přenesená",J189,0)</f>
        <v>0</v>
      </c>
      <c r="BI189" s="257">
        <f>IF(N189="nulová",J189,0)</f>
        <v>0</v>
      </c>
      <c r="BJ189" s="17" t="s">
        <v>14</v>
      </c>
      <c r="BK189" s="257">
        <f>ROUND(I189*H189,2)</f>
        <v>0</v>
      </c>
      <c r="BL189" s="17" t="s">
        <v>256</v>
      </c>
      <c r="BM189" s="256" t="s">
        <v>3922</v>
      </c>
    </row>
    <row r="190" s="2" customFormat="1" ht="21.75" customHeight="1">
      <c r="A190" s="38"/>
      <c r="B190" s="39"/>
      <c r="C190" s="245" t="s">
        <v>538</v>
      </c>
      <c r="D190" s="245" t="s">
        <v>252</v>
      </c>
      <c r="E190" s="246" t="s">
        <v>3923</v>
      </c>
      <c r="F190" s="247" t="s">
        <v>3924</v>
      </c>
      <c r="G190" s="248" t="s">
        <v>1244</v>
      </c>
      <c r="H190" s="249">
        <v>2</v>
      </c>
      <c r="I190" s="250"/>
      <c r="J190" s="251">
        <f>ROUND(I190*H190,2)</f>
        <v>0</v>
      </c>
      <c r="K190" s="247" t="s">
        <v>1</v>
      </c>
      <c r="L190" s="44"/>
      <c r="M190" s="252" t="s">
        <v>1</v>
      </c>
      <c r="N190" s="253" t="s">
        <v>47</v>
      </c>
      <c r="O190" s="91"/>
      <c r="P190" s="254">
        <f>O190*H190</f>
        <v>0</v>
      </c>
      <c r="Q190" s="254">
        <v>0</v>
      </c>
      <c r="R190" s="254">
        <f>Q190*H190</f>
        <v>0</v>
      </c>
      <c r="S190" s="254">
        <v>0</v>
      </c>
      <c r="T190" s="255">
        <f>S190*H190</f>
        <v>0</v>
      </c>
      <c r="U190" s="38"/>
      <c r="V190" s="38"/>
      <c r="W190" s="38"/>
      <c r="X190" s="38"/>
      <c r="Y190" s="38"/>
      <c r="Z190" s="38"/>
      <c r="AA190" s="38"/>
      <c r="AB190" s="38"/>
      <c r="AC190" s="38"/>
      <c r="AD190" s="38"/>
      <c r="AE190" s="38"/>
      <c r="AR190" s="256" t="s">
        <v>256</v>
      </c>
      <c r="AT190" s="256" t="s">
        <v>252</v>
      </c>
      <c r="AU190" s="256" t="s">
        <v>115</v>
      </c>
      <c r="AY190" s="17" t="s">
        <v>250</v>
      </c>
      <c r="BE190" s="257">
        <f>IF(N190="základní",J190,0)</f>
        <v>0</v>
      </c>
      <c r="BF190" s="257">
        <f>IF(N190="snížená",J190,0)</f>
        <v>0</v>
      </c>
      <c r="BG190" s="257">
        <f>IF(N190="zákl. přenesená",J190,0)</f>
        <v>0</v>
      </c>
      <c r="BH190" s="257">
        <f>IF(N190="sníž. přenesená",J190,0)</f>
        <v>0</v>
      </c>
      <c r="BI190" s="257">
        <f>IF(N190="nulová",J190,0)</f>
        <v>0</v>
      </c>
      <c r="BJ190" s="17" t="s">
        <v>14</v>
      </c>
      <c r="BK190" s="257">
        <f>ROUND(I190*H190,2)</f>
        <v>0</v>
      </c>
      <c r="BL190" s="17" t="s">
        <v>256</v>
      </c>
      <c r="BM190" s="256" t="s">
        <v>3925</v>
      </c>
    </row>
    <row r="191" s="2" customFormat="1" ht="16.5" customHeight="1">
      <c r="A191" s="38"/>
      <c r="B191" s="39"/>
      <c r="C191" s="245" t="s">
        <v>542</v>
      </c>
      <c r="D191" s="245" t="s">
        <v>252</v>
      </c>
      <c r="E191" s="246" t="s">
        <v>3926</v>
      </c>
      <c r="F191" s="247" t="s">
        <v>3927</v>
      </c>
      <c r="G191" s="248" t="s">
        <v>1244</v>
      </c>
      <c r="H191" s="249">
        <v>4</v>
      </c>
      <c r="I191" s="250"/>
      <c r="J191" s="251">
        <f>ROUND(I191*H191,2)</f>
        <v>0</v>
      </c>
      <c r="K191" s="247" t="s">
        <v>1</v>
      </c>
      <c r="L191" s="44"/>
      <c r="M191" s="252" t="s">
        <v>1</v>
      </c>
      <c r="N191" s="253" t="s">
        <v>47</v>
      </c>
      <c r="O191" s="91"/>
      <c r="P191" s="254">
        <f>O191*H191</f>
        <v>0</v>
      </c>
      <c r="Q191" s="254">
        <v>0</v>
      </c>
      <c r="R191" s="254">
        <f>Q191*H191</f>
        <v>0</v>
      </c>
      <c r="S191" s="254">
        <v>0</v>
      </c>
      <c r="T191" s="255">
        <f>S191*H191</f>
        <v>0</v>
      </c>
      <c r="U191" s="38"/>
      <c r="V191" s="38"/>
      <c r="W191" s="38"/>
      <c r="X191" s="38"/>
      <c r="Y191" s="38"/>
      <c r="Z191" s="38"/>
      <c r="AA191" s="38"/>
      <c r="AB191" s="38"/>
      <c r="AC191" s="38"/>
      <c r="AD191" s="38"/>
      <c r="AE191" s="38"/>
      <c r="AR191" s="256" t="s">
        <v>256</v>
      </c>
      <c r="AT191" s="256" t="s">
        <v>252</v>
      </c>
      <c r="AU191" s="256" t="s">
        <v>115</v>
      </c>
      <c r="AY191" s="17" t="s">
        <v>250</v>
      </c>
      <c r="BE191" s="257">
        <f>IF(N191="základní",J191,0)</f>
        <v>0</v>
      </c>
      <c r="BF191" s="257">
        <f>IF(N191="snížená",J191,0)</f>
        <v>0</v>
      </c>
      <c r="BG191" s="257">
        <f>IF(N191="zákl. přenesená",J191,0)</f>
        <v>0</v>
      </c>
      <c r="BH191" s="257">
        <f>IF(N191="sníž. přenesená",J191,0)</f>
        <v>0</v>
      </c>
      <c r="BI191" s="257">
        <f>IF(N191="nulová",J191,0)</f>
        <v>0</v>
      </c>
      <c r="BJ191" s="17" t="s">
        <v>14</v>
      </c>
      <c r="BK191" s="257">
        <f>ROUND(I191*H191,2)</f>
        <v>0</v>
      </c>
      <c r="BL191" s="17" t="s">
        <v>256</v>
      </c>
      <c r="BM191" s="256" t="s">
        <v>3928</v>
      </c>
    </row>
    <row r="192" s="2" customFormat="1" ht="16.5" customHeight="1">
      <c r="A192" s="38"/>
      <c r="B192" s="39"/>
      <c r="C192" s="245" t="s">
        <v>546</v>
      </c>
      <c r="D192" s="245" t="s">
        <v>252</v>
      </c>
      <c r="E192" s="246" t="s">
        <v>3929</v>
      </c>
      <c r="F192" s="247" t="s">
        <v>3930</v>
      </c>
      <c r="G192" s="248" t="s">
        <v>1244</v>
      </c>
      <c r="H192" s="249">
        <v>2</v>
      </c>
      <c r="I192" s="250"/>
      <c r="J192" s="251">
        <f>ROUND(I192*H192,2)</f>
        <v>0</v>
      </c>
      <c r="K192" s="247" t="s">
        <v>1</v>
      </c>
      <c r="L192" s="44"/>
      <c r="M192" s="252" t="s">
        <v>1</v>
      </c>
      <c r="N192" s="253" t="s">
        <v>47</v>
      </c>
      <c r="O192" s="91"/>
      <c r="P192" s="254">
        <f>O192*H192</f>
        <v>0</v>
      </c>
      <c r="Q192" s="254">
        <v>0</v>
      </c>
      <c r="R192" s="254">
        <f>Q192*H192</f>
        <v>0</v>
      </c>
      <c r="S192" s="254">
        <v>0</v>
      </c>
      <c r="T192" s="255">
        <f>S192*H192</f>
        <v>0</v>
      </c>
      <c r="U192" s="38"/>
      <c r="V192" s="38"/>
      <c r="W192" s="38"/>
      <c r="X192" s="38"/>
      <c r="Y192" s="38"/>
      <c r="Z192" s="38"/>
      <c r="AA192" s="38"/>
      <c r="AB192" s="38"/>
      <c r="AC192" s="38"/>
      <c r="AD192" s="38"/>
      <c r="AE192" s="38"/>
      <c r="AR192" s="256" t="s">
        <v>256</v>
      </c>
      <c r="AT192" s="256" t="s">
        <v>252</v>
      </c>
      <c r="AU192" s="256" t="s">
        <v>115</v>
      </c>
      <c r="AY192" s="17" t="s">
        <v>250</v>
      </c>
      <c r="BE192" s="257">
        <f>IF(N192="základní",J192,0)</f>
        <v>0</v>
      </c>
      <c r="BF192" s="257">
        <f>IF(N192="snížená",J192,0)</f>
        <v>0</v>
      </c>
      <c r="BG192" s="257">
        <f>IF(N192="zákl. přenesená",J192,0)</f>
        <v>0</v>
      </c>
      <c r="BH192" s="257">
        <f>IF(N192="sníž. přenesená",J192,0)</f>
        <v>0</v>
      </c>
      <c r="BI192" s="257">
        <f>IF(N192="nulová",J192,0)</f>
        <v>0</v>
      </c>
      <c r="BJ192" s="17" t="s">
        <v>14</v>
      </c>
      <c r="BK192" s="257">
        <f>ROUND(I192*H192,2)</f>
        <v>0</v>
      </c>
      <c r="BL192" s="17" t="s">
        <v>256</v>
      </c>
      <c r="BM192" s="256" t="s">
        <v>3931</v>
      </c>
    </row>
    <row r="193" s="2" customFormat="1" ht="21.75" customHeight="1">
      <c r="A193" s="38"/>
      <c r="B193" s="39"/>
      <c r="C193" s="245" t="s">
        <v>550</v>
      </c>
      <c r="D193" s="245" t="s">
        <v>252</v>
      </c>
      <c r="E193" s="246" t="s">
        <v>3932</v>
      </c>
      <c r="F193" s="247" t="s">
        <v>3933</v>
      </c>
      <c r="G193" s="248" t="s">
        <v>3934</v>
      </c>
      <c r="H193" s="249">
        <v>1.3</v>
      </c>
      <c r="I193" s="250"/>
      <c r="J193" s="251">
        <f>ROUND(I193*H193,2)</f>
        <v>0</v>
      </c>
      <c r="K193" s="247" t="s">
        <v>1</v>
      </c>
      <c r="L193" s="44"/>
      <c r="M193" s="252" t="s">
        <v>1</v>
      </c>
      <c r="N193" s="253" t="s">
        <v>47</v>
      </c>
      <c r="O193" s="91"/>
      <c r="P193" s="254">
        <f>O193*H193</f>
        <v>0</v>
      </c>
      <c r="Q193" s="254">
        <v>0</v>
      </c>
      <c r="R193" s="254">
        <f>Q193*H193</f>
        <v>0</v>
      </c>
      <c r="S193" s="254">
        <v>0</v>
      </c>
      <c r="T193" s="255">
        <f>S193*H193</f>
        <v>0</v>
      </c>
      <c r="U193" s="38"/>
      <c r="V193" s="38"/>
      <c r="W193" s="38"/>
      <c r="X193" s="38"/>
      <c r="Y193" s="38"/>
      <c r="Z193" s="38"/>
      <c r="AA193" s="38"/>
      <c r="AB193" s="38"/>
      <c r="AC193" s="38"/>
      <c r="AD193" s="38"/>
      <c r="AE193" s="38"/>
      <c r="AR193" s="256" t="s">
        <v>256</v>
      </c>
      <c r="AT193" s="256" t="s">
        <v>252</v>
      </c>
      <c r="AU193" s="256" t="s">
        <v>115</v>
      </c>
      <c r="AY193" s="17" t="s">
        <v>250</v>
      </c>
      <c r="BE193" s="257">
        <f>IF(N193="základní",J193,0)</f>
        <v>0</v>
      </c>
      <c r="BF193" s="257">
        <f>IF(N193="snížená",J193,0)</f>
        <v>0</v>
      </c>
      <c r="BG193" s="257">
        <f>IF(N193="zákl. přenesená",J193,0)</f>
        <v>0</v>
      </c>
      <c r="BH193" s="257">
        <f>IF(N193="sníž. přenesená",J193,0)</f>
        <v>0</v>
      </c>
      <c r="BI193" s="257">
        <f>IF(N193="nulová",J193,0)</f>
        <v>0</v>
      </c>
      <c r="BJ193" s="17" t="s">
        <v>14</v>
      </c>
      <c r="BK193" s="257">
        <f>ROUND(I193*H193,2)</f>
        <v>0</v>
      </c>
      <c r="BL193" s="17" t="s">
        <v>256</v>
      </c>
      <c r="BM193" s="256" t="s">
        <v>3935</v>
      </c>
    </row>
    <row r="194" s="2" customFormat="1" ht="33" customHeight="1">
      <c r="A194" s="38"/>
      <c r="B194" s="39"/>
      <c r="C194" s="245" t="s">
        <v>554</v>
      </c>
      <c r="D194" s="245" t="s">
        <v>252</v>
      </c>
      <c r="E194" s="246" t="s">
        <v>3936</v>
      </c>
      <c r="F194" s="247" t="s">
        <v>3937</v>
      </c>
      <c r="G194" s="248" t="s">
        <v>1244</v>
      </c>
      <c r="H194" s="249">
        <v>2</v>
      </c>
      <c r="I194" s="250"/>
      <c r="J194" s="251">
        <f>ROUND(I194*H194,2)</f>
        <v>0</v>
      </c>
      <c r="K194" s="247" t="s">
        <v>1</v>
      </c>
      <c r="L194" s="44"/>
      <c r="M194" s="252" t="s">
        <v>1</v>
      </c>
      <c r="N194" s="253" t="s">
        <v>47</v>
      </c>
      <c r="O194" s="91"/>
      <c r="P194" s="254">
        <f>O194*H194</f>
        <v>0</v>
      </c>
      <c r="Q194" s="254">
        <v>0</v>
      </c>
      <c r="R194" s="254">
        <f>Q194*H194</f>
        <v>0</v>
      </c>
      <c r="S194" s="254">
        <v>0</v>
      </c>
      <c r="T194" s="255">
        <f>S194*H194</f>
        <v>0</v>
      </c>
      <c r="U194" s="38"/>
      <c r="V194" s="38"/>
      <c r="W194" s="38"/>
      <c r="X194" s="38"/>
      <c r="Y194" s="38"/>
      <c r="Z194" s="38"/>
      <c r="AA194" s="38"/>
      <c r="AB194" s="38"/>
      <c r="AC194" s="38"/>
      <c r="AD194" s="38"/>
      <c r="AE194" s="38"/>
      <c r="AR194" s="256" t="s">
        <v>256</v>
      </c>
      <c r="AT194" s="256" t="s">
        <v>252</v>
      </c>
      <c r="AU194" s="256" t="s">
        <v>115</v>
      </c>
      <c r="AY194" s="17" t="s">
        <v>250</v>
      </c>
      <c r="BE194" s="257">
        <f>IF(N194="základní",J194,0)</f>
        <v>0</v>
      </c>
      <c r="BF194" s="257">
        <f>IF(N194="snížená",J194,0)</f>
        <v>0</v>
      </c>
      <c r="BG194" s="257">
        <f>IF(N194="zákl. přenesená",J194,0)</f>
        <v>0</v>
      </c>
      <c r="BH194" s="257">
        <f>IF(N194="sníž. přenesená",J194,0)</f>
        <v>0</v>
      </c>
      <c r="BI194" s="257">
        <f>IF(N194="nulová",J194,0)</f>
        <v>0</v>
      </c>
      <c r="BJ194" s="17" t="s">
        <v>14</v>
      </c>
      <c r="BK194" s="257">
        <f>ROUND(I194*H194,2)</f>
        <v>0</v>
      </c>
      <c r="BL194" s="17" t="s">
        <v>256</v>
      </c>
      <c r="BM194" s="256" t="s">
        <v>3938</v>
      </c>
    </row>
    <row r="195" s="12" customFormat="1" ht="20.88" customHeight="1">
      <c r="A195" s="12"/>
      <c r="B195" s="229"/>
      <c r="C195" s="230"/>
      <c r="D195" s="231" t="s">
        <v>81</v>
      </c>
      <c r="E195" s="243" t="s">
        <v>3939</v>
      </c>
      <c r="F195" s="243" t="s">
        <v>3940</v>
      </c>
      <c r="G195" s="230"/>
      <c r="H195" s="230"/>
      <c r="I195" s="233"/>
      <c r="J195" s="244">
        <f>BK195</f>
        <v>0</v>
      </c>
      <c r="K195" s="230"/>
      <c r="L195" s="235"/>
      <c r="M195" s="236"/>
      <c r="N195" s="237"/>
      <c r="O195" s="237"/>
      <c r="P195" s="238">
        <f>SUM(P196:P199)</f>
        <v>0</v>
      </c>
      <c r="Q195" s="237"/>
      <c r="R195" s="238">
        <f>SUM(R196:R199)</f>
        <v>0</v>
      </c>
      <c r="S195" s="237"/>
      <c r="T195" s="239">
        <f>SUM(T196:T199)</f>
        <v>0</v>
      </c>
      <c r="U195" s="12"/>
      <c r="V195" s="12"/>
      <c r="W195" s="12"/>
      <c r="X195" s="12"/>
      <c r="Y195" s="12"/>
      <c r="Z195" s="12"/>
      <c r="AA195" s="12"/>
      <c r="AB195" s="12"/>
      <c r="AC195" s="12"/>
      <c r="AD195" s="12"/>
      <c r="AE195" s="12"/>
      <c r="AR195" s="240" t="s">
        <v>14</v>
      </c>
      <c r="AT195" s="241" t="s">
        <v>81</v>
      </c>
      <c r="AU195" s="241" t="s">
        <v>91</v>
      </c>
      <c r="AY195" s="240" t="s">
        <v>250</v>
      </c>
      <c r="BK195" s="242">
        <f>SUM(BK196:BK199)</f>
        <v>0</v>
      </c>
    </row>
    <row r="196" s="2" customFormat="1" ht="16.5" customHeight="1">
      <c r="A196" s="38"/>
      <c r="B196" s="39"/>
      <c r="C196" s="245" t="s">
        <v>558</v>
      </c>
      <c r="D196" s="245" t="s">
        <v>252</v>
      </c>
      <c r="E196" s="246" t="s">
        <v>3941</v>
      </c>
      <c r="F196" s="247" t="s">
        <v>3942</v>
      </c>
      <c r="G196" s="248" t="s">
        <v>1244</v>
      </c>
      <c r="H196" s="249">
        <v>4</v>
      </c>
      <c r="I196" s="250"/>
      <c r="J196" s="251">
        <f>ROUND(I196*H196,2)</f>
        <v>0</v>
      </c>
      <c r="K196" s="247" t="s">
        <v>1</v>
      </c>
      <c r="L196" s="44"/>
      <c r="M196" s="252" t="s">
        <v>1</v>
      </c>
      <c r="N196" s="253" t="s">
        <v>47</v>
      </c>
      <c r="O196" s="91"/>
      <c r="P196" s="254">
        <f>O196*H196</f>
        <v>0</v>
      </c>
      <c r="Q196" s="254">
        <v>0</v>
      </c>
      <c r="R196" s="254">
        <f>Q196*H196</f>
        <v>0</v>
      </c>
      <c r="S196" s="254">
        <v>0</v>
      </c>
      <c r="T196" s="255">
        <f>S196*H196</f>
        <v>0</v>
      </c>
      <c r="U196" s="38"/>
      <c r="V196" s="38"/>
      <c r="W196" s="38"/>
      <c r="X196" s="38"/>
      <c r="Y196" s="38"/>
      <c r="Z196" s="38"/>
      <c r="AA196" s="38"/>
      <c r="AB196" s="38"/>
      <c r="AC196" s="38"/>
      <c r="AD196" s="38"/>
      <c r="AE196" s="38"/>
      <c r="AR196" s="256" t="s">
        <v>256</v>
      </c>
      <c r="AT196" s="256" t="s">
        <v>252</v>
      </c>
      <c r="AU196" s="256" t="s">
        <v>115</v>
      </c>
      <c r="AY196" s="17" t="s">
        <v>250</v>
      </c>
      <c r="BE196" s="257">
        <f>IF(N196="základní",J196,0)</f>
        <v>0</v>
      </c>
      <c r="BF196" s="257">
        <f>IF(N196="snížená",J196,0)</f>
        <v>0</v>
      </c>
      <c r="BG196" s="257">
        <f>IF(N196="zákl. přenesená",J196,0)</f>
        <v>0</v>
      </c>
      <c r="BH196" s="257">
        <f>IF(N196="sníž. přenesená",J196,0)</f>
        <v>0</v>
      </c>
      <c r="BI196" s="257">
        <f>IF(N196="nulová",J196,0)</f>
        <v>0</v>
      </c>
      <c r="BJ196" s="17" t="s">
        <v>14</v>
      </c>
      <c r="BK196" s="257">
        <f>ROUND(I196*H196,2)</f>
        <v>0</v>
      </c>
      <c r="BL196" s="17" t="s">
        <v>256</v>
      </c>
      <c r="BM196" s="256" t="s">
        <v>3943</v>
      </c>
    </row>
    <row r="197" s="2" customFormat="1" ht="21.75" customHeight="1">
      <c r="A197" s="38"/>
      <c r="B197" s="39"/>
      <c r="C197" s="245" t="s">
        <v>562</v>
      </c>
      <c r="D197" s="245" t="s">
        <v>252</v>
      </c>
      <c r="E197" s="246" t="s">
        <v>3944</v>
      </c>
      <c r="F197" s="247" t="s">
        <v>3945</v>
      </c>
      <c r="G197" s="248" t="s">
        <v>1244</v>
      </c>
      <c r="H197" s="249">
        <v>4</v>
      </c>
      <c r="I197" s="250"/>
      <c r="J197" s="251">
        <f>ROUND(I197*H197,2)</f>
        <v>0</v>
      </c>
      <c r="K197" s="247" t="s">
        <v>1</v>
      </c>
      <c r="L197" s="44"/>
      <c r="M197" s="252" t="s">
        <v>1</v>
      </c>
      <c r="N197" s="253" t="s">
        <v>47</v>
      </c>
      <c r="O197" s="91"/>
      <c r="P197" s="254">
        <f>O197*H197</f>
        <v>0</v>
      </c>
      <c r="Q197" s="254">
        <v>0</v>
      </c>
      <c r="R197" s="254">
        <f>Q197*H197</f>
        <v>0</v>
      </c>
      <c r="S197" s="254">
        <v>0</v>
      </c>
      <c r="T197" s="255">
        <f>S197*H197</f>
        <v>0</v>
      </c>
      <c r="U197" s="38"/>
      <c r="V197" s="38"/>
      <c r="W197" s="38"/>
      <c r="X197" s="38"/>
      <c r="Y197" s="38"/>
      <c r="Z197" s="38"/>
      <c r="AA197" s="38"/>
      <c r="AB197" s="38"/>
      <c r="AC197" s="38"/>
      <c r="AD197" s="38"/>
      <c r="AE197" s="38"/>
      <c r="AR197" s="256" t="s">
        <v>256</v>
      </c>
      <c r="AT197" s="256" t="s">
        <v>252</v>
      </c>
      <c r="AU197" s="256" t="s">
        <v>115</v>
      </c>
      <c r="AY197" s="17" t="s">
        <v>250</v>
      </c>
      <c r="BE197" s="257">
        <f>IF(N197="základní",J197,0)</f>
        <v>0</v>
      </c>
      <c r="BF197" s="257">
        <f>IF(N197="snížená",J197,0)</f>
        <v>0</v>
      </c>
      <c r="BG197" s="257">
        <f>IF(N197="zákl. přenesená",J197,0)</f>
        <v>0</v>
      </c>
      <c r="BH197" s="257">
        <f>IF(N197="sníž. přenesená",J197,0)</f>
        <v>0</v>
      </c>
      <c r="BI197" s="257">
        <f>IF(N197="nulová",J197,0)</f>
        <v>0</v>
      </c>
      <c r="BJ197" s="17" t="s">
        <v>14</v>
      </c>
      <c r="BK197" s="257">
        <f>ROUND(I197*H197,2)</f>
        <v>0</v>
      </c>
      <c r="BL197" s="17" t="s">
        <v>256</v>
      </c>
      <c r="BM197" s="256" t="s">
        <v>3946</v>
      </c>
    </row>
    <row r="198" s="2" customFormat="1" ht="16.5" customHeight="1">
      <c r="A198" s="38"/>
      <c r="B198" s="39"/>
      <c r="C198" s="245" t="s">
        <v>566</v>
      </c>
      <c r="D198" s="245" t="s">
        <v>252</v>
      </c>
      <c r="E198" s="246" t="s">
        <v>3947</v>
      </c>
      <c r="F198" s="247" t="s">
        <v>3948</v>
      </c>
      <c r="G198" s="248" t="s">
        <v>2107</v>
      </c>
      <c r="H198" s="249">
        <v>180</v>
      </c>
      <c r="I198" s="250"/>
      <c r="J198" s="251">
        <f>ROUND(I198*H198,2)</f>
        <v>0</v>
      </c>
      <c r="K198" s="247" t="s">
        <v>1</v>
      </c>
      <c r="L198" s="44"/>
      <c r="M198" s="252" t="s">
        <v>1</v>
      </c>
      <c r="N198" s="253" t="s">
        <v>47</v>
      </c>
      <c r="O198" s="91"/>
      <c r="P198" s="254">
        <f>O198*H198</f>
        <v>0</v>
      </c>
      <c r="Q198" s="254">
        <v>0</v>
      </c>
      <c r="R198" s="254">
        <f>Q198*H198</f>
        <v>0</v>
      </c>
      <c r="S198" s="254">
        <v>0</v>
      </c>
      <c r="T198" s="255">
        <f>S198*H198</f>
        <v>0</v>
      </c>
      <c r="U198" s="38"/>
      <c r="V198" s="38"/>
      <c r="W198" s="38"/>
      <c r="X198" s="38"/>
      <c r="Y198" s="38"/>
      <c r="Z198" s="38"/>
      <c r="AA198" s="38"/>
      <c r="AB198" s="38"/>
      <c r="AC198" s="38"/>
      <c r="AD198" s="38"/>
      <c r="AE198" s="38"/>
      <c r="AR198" s="256" t="s">
        <v>256</v>
      </c>
      <c r="AT198" s="256" t="s">
        <v>252</v>
      </c>
      <c r="AU198" s="256" t="s">
        <v>115</v>
      </c>
      <c r="AY198" s="17" t="s">
        <v>250</v>
      </c>
      <c r="BE198" s="257">
        <f>IF(N198="základní",J198,0)</f>
        <v>0</v>
      </c>
      <c r="BF198" s="257">
        <f>IF(N198="snížená",J198,0)</f>
        <v>0</v>
      </c>
      <c r="BG198" s="257">
        <f>IF(N198="zákl. přenesená",J198,0)</f>
        <v>0</v>
      </c>
      <c r="BH198" s="257">
        <f>IF(N198="sníž. přenesená",J198,0)</f>
        <v>0</v>
      </c>
      <c r="BI198" s="257">
        <f>IF(N198="nulová",J198,0)</f>
        <v>0</v>
      </c>
      <c r="BJ198" s="17" t="s">
        <v>14</v>
      </c>
      <c r="BK198" s="257">
        <f>ROUND(I198*H198,2)</f>
        <v>0</v>
      </c>
      <c r="BL198" s="17" t="s">
        <v>256</v>
      </c>
      <c r="BM198" s="256" t="s">
        <v>3949</v>
      </c>
    </row>
    <row r="199" s="2" customFormat="1" ht="21.75" customHeight="1">
      <c r="A199" s="38"/>
      <c r="B199" s="39"/>
      <c r="C199" s="245" t="s">
        <v>570</v>
      </c>
      <c r="D199" s="245" t="s">
        <v>252</v>
      </c>
      <c r="E199" s="246" t="s">
        <v>3950</v>
      </c>
      <c r="F199" s="247" t="s">
        <v>3951</v>
      </c>
      <c r="G199" s="248" t="s">
        <v>189</v>
      </c>
      <c r="H199" s="249">
        <v>4</v>
      </c>
      <c r="I199" s="250"/>
      <c r="J199" s="251">
        <f>ROUND(I199*H199,2)</f>
        <v>0</v>
      </c>
      <c r="K199" s="247" t="s">
        <v>1</v>
      </c>
      <c r="L199" s="44"/>
      <c r="M199" s="252" t="s">
        <v>1</v>
      </c>
      <c r="N199" s="253" t="s">
        <v>47</v>
      </c>
      <c r="O199" s="91"/>
      <c r="P199" s="254">
        <f>O199*H199</f>
        <v>0</v>
      </c>
      <c r="Q199" s="254">
        <v>0</v>
      </c>
      <c r="R199" s="254">
        <f>Q199*H199</f>
        <v>0</v>
      </c>
      <c r="S199" s="254">
        <v>0</v>
      </c>
      <c r="T199" s="255">
        <f>S199*H199</f>
        <v>0</v>
      </c>
      <c r="U199" s="38"/>
      <c r="V199" s="38"/>
      <c r="W199" s="38"/>
      <c r="X199" s="38"/>
      <c r="Y199" s="38"/>
      <c r="Z199" s="38"/>
      <c r="AA199" s="38"/>
      <c r="AB199" s="38"/>
      <c r="AC199" s="38"/>
      <c r="AD199" s="38"/>
      <c r="AE199" s="38"/>
      <c r="AR199" s="256" t="s">
        <v>256</v>
      </c>
      <c r="AT199" s="256" t="s">
        <v>252</v>
      </c>
      <c r="AU199" s="256" t="s">
        <v>115</v>
      </c>
      <c r="AY199" s="17" t="s">
        <v>250</v>
      </c>
      <c r="BE199" s="257">
        <f>IF(N199="základní",J199,0)</f>
        <v>0</v>
      </c>
      <c r="BF199" s="257">
        <f>IF(N199="snížená",J199,0)</f>
        <v>0</v>
      </c>
      <c r="BG199" s="257">
        <f>IF(N199="zákl. přenesená",J199,0)</f>
        <v>0</v>
      </c>
      <c r="BH199" s="257">
        <f>IF(N199="sníž. přenesená",J199,0)</f>
        <v>0</v>
      </c>
      <c r="BI199" s="257">
        <f>IF(N199="nulová",J199,0)</f>
        <v>0</v>
      </c>
      <c r="BJ199" s="17" t="s">
        <v>14</v>
      </c>
      <c r="BK199" s="257">
        <f>ROUND(I199*H199,2)</f>
        <v>0</v>
      </c>
      <c r="BL199" s="17" t="s">
        <v>256</v>
      </c>
      <c r="BM199" s="256" t="s">
        <v>3952</v>
      </c>
    </row>
    <row r="200" s="12" customFormat="1" ht="25.92" customHeight="1">
      <c r="A200" s="12"/>
      <c r="B200" s="229"/>
      <c r="C200" s="230"/>
      <c r="D200" s="231" t="s">
        <v>81</v>
      </c>
      <c r="E200" s="232" t="s">
        <v>149</v>
      </c>
      <c r="F200" s="232" t="s">
        <v>3953</v>
      </c>
      <c r="G200" s="230"/>
      <c r="H200" s="230"/>
      <c r="I200" s="233"/>
      <c r="J200" s="234">
        <f>BK200</f>
        <v>0</v>
      </c>
      <c r="K200" s="230"/>
      <c r="L200" s="235"/>
      <c r="M200" s="236"/>
      <c r="N200" s="237"/>
      <c r="O200" s="237"/>
      <c r="P200" s="238">
        <f>P201+P208</f>
        <v>0</v>
      </c>
      <c r="Q200" s="237"/>
      <c r="R200" s="238">
        <f>R201+R208</f>
        <v>0</v>
      </c>
      <c r="S200" s="237"/>
      <c r="T200" s="239">
        <f>T201+T208</f>
        <v>0</v>
      </c>
      <c r="U200" s="12"/>
      <c r="V200" s="12"/>
      <c r="W200" s="12"/>
      <c r="X200" s="12"/>
      <c r="Y200" s="12"/>
      <c r="Z200" s="12"/>
      <c r="AA200" s="12"/>
      <c r="AB200" s="12"/>
      <c r="AC200" s="12"/>
      <c r="AD200" s="12"/>
      <c r="AE200" s="12"/>
      <c r="AR200" s="240" t="s">
        <v>273</v>
      </c>
      <c r="AT200" s="241" t="s">
        <v>81</v>
      </c>
      <c r="AU200" s="241" t="s">
        <v>82</v>
      </c>
      <c r="AY200" s="240" t="s">
        <v>250</v>
      </c>
      <c r="BK200" s="242">
        <f>BK201+BK208</f>
        <v>0</v>
      </c>
    </row>
    <row r="201" s="12" customFormat="1" ht="22.8" customHeight="1">
      <c r="A201" s="12"/>
      <c r="B201" s="229"/>
      <c r="C201" s="230"/>
      <c r="D201" s="231" t="s">
        <v>81</v>
      </c>
      <c r="E201" s="243" t="s">
        <v>3954</v>
      </c>
      <c r="F201" s="243" t="s">
        <v>3955</v>
      </c>
      <c r="G201" s="230"/>
      <c r="H201" s="230"/>
      <c r="I201" s="233"/>
      <c r="J201" s="244">
        <f>BK201</f>
        <v>0</v>
      </c>
      <c r="K201" s="230"/>
      <c r="L201" s="235"/>
      <c r="M201" s="236"/>
      <c r="N201" s="237"/>
      <c r="O201" s="237"/>
      <c r="P201" s="238">
        <f>SUM(P202:P207)</f>
        <v>0</v>
      </c>
      <c r="Q201" s="237"/>
      <c r="R201" s="238">
        <f>SUM(R202:R207)</f>
        <v>0</v>
      </c>
      <c r="S201" s="237"/>
      <c r="T201" s="239">
        <f>SUM(T202:T207)</f>
        <v>0</v>
      </c>
      <c r="U201" s="12"/>
      <c r="V201" s="12"/>
      <c r="W201" s="12"/>
      <c r="X201" s="12"/>
      <c r="Y201" s="12"/>
      <c r="Z201" s="12"/>
      <c r="AA201" s="12"/>
      <c r="AB201" s="12"/>
      <c r="AC201" s="12"/>
      <c r="AD201" s="12"/>
      <c r="AE201" s="12"/>
      <c r="AR201" s="240" t="s">
        <v>273</v>
      </c>
      <c r="AT201" s="241" t="s">
        <v>81</v>
      </c>
      <c r="AU201" s="241" t="s">
        <v>14</v>
      </c>
      <c r="AY201" s="240" t="s">
        <v>250</v>
      </c>
      <c r="BK201" s="242">
        <f>SUM(BK202:BK207)</f>
        <v>0</v>
      </c>
    </row>
    <row r="202" s="2" customFormat="1" ht="16.5" customHeight="1">
      <c r="A202" s="38"/>
      <c r="B202" s="39"/>
      <c r="C202" s="245" t="s">
        <v>574</v>
      </c>
      <c r="D202" s="245" t="s">
        <v>252</v>
      </c>
      <c r="E202" s="246" t="s">
        <v>3956</v>
      </c>
      <c r="F202" s="247" t="s">
        <v>3957</v>
      </c>
      <c r="G202" s="248" t="s">
        <v>179</v>
      </c>
      <c r="H202" s="249">
        <v>500</v>
      </c>
      <c r="I202" s="250"/>
      <c r="J202" s="251">
        <f>ROUND(I202*H202,2)</f>
        <v>0</v>
      </c>
      <c r="K202" s="247" t="s">
        <v>1</v>
      </c>
      <c r="L202" s="44"/>
      <c r="M202" s="252" t="s">
        <v>1</v>
      </c>
      <c r="N202" s="253" t="s">
        <v>47</v>
      </c>
      <c r="O202" s="91"/>
      <c r="P202" s="254">
        <f>O202*H202</f>
        <v>0</v>
      </c>
      <c r="Q202" s="254">
        <v>0</v>
      </c>
      <c r="R202" s="254">
        <f>Q202*H202</f>
        <v>0</v>
      </c>
      <c r="S202" s="254">
        <v>0</v>
      </c>
      <c r="T202" s="255">
        <f>S202*H202</f>
        <v>0</v>
      </c>
      <c r="U202" s="38"/>
      <c r="V202" s="38"/>
      <c r="W202" s="38"/>
      <c r="X202" s="38"/>
      <c r="Y202" s="38"/>
      <c r="Z202" s="38"/>
      <c r="AA202" s="38"/>
      <c r="AB202" s="38"/>
      <c r="AC202" s="38"/>
      <c r="AD202" s="38"/>
      <c r="AE202" s="38"/>
      <c r="AR202" s="256" t="s">
        <v>256</v>
      </c>
      <c r="AT202" s="256" t="s">
        <v>252</v>
      </c>
      <c r="AU202" s="256" t="s">
        <v>91</v>
      </c>
      <c r="AY202" s="17" t="s">
        <v>250</v>
      </c>
      <c r="BE202" s="257">
        <f>IF(N202="základní",J202,0)</f>
        <v>0</v>
      </c>
      <c r="BF202" s="257">
        <f>IF(N202="snížená",J202,0)</f>
        <v>0</v>
      </c>
      <c r="BG202" s="257">
        <f>IF(N202="zákl. přenesená",J202,0)</f>
        <v>0</v>
      </c>
      <c r="BH202" s="257">
        <f>IF(N202="sníž. přenesená",J202,0)</f>
        <v>0</v>
      </c>
      <c r="BI202" s="257">
        <f>IF(N202="nulová",J202,0)</f>
        <v>0</v>
      </c>
      <c r="BJ202" s="17" t="s">
        <v>14</v>
      </c>
      <c r="BK202" s="257">
        <f>ROUND(I202*H202,2)</f>
        <v>0</v>
      </c>
      <c r="BL202" s="17" t="s">
        <v>256</v>
      </c>
      <c r="BM202" s="256" t="s">
        <v>3958</v>
      </c>
    </row>
    <row r="203" s="2" customFormat="1" ht="16.5" customHeight="1">
      <c r="A203" s="38"/>
      <c r="B203" s="39"/>
      <c r="C203" s="245" t="s">
        <v>578</v>
      </c>
      <c r="D203" s="245" t="s">
        <v>252</v>
      </c>
      <c r="E203" s="246" t="s">
        <v>3959</v>
      </c>
      <c r="F203" s="247" t="s">
        <v>3960</v>
      </c>
      <c r="G203" s="248" t="s">
        <v>1244</v>
      </c>
      <c r="H203" s="249">
        <v>1</v>
      </c>
      <c r="I203" s="250"/>
      <c r="J203" s="251">
        <f>ROUND(I203*H203,2)</f>
        <v>0</v>
      </c>
      <c r="K203" s="247" t="s">
        <v>1</v>
      </c>
      <c r="L203" s="44"/>
      <c r="M203" s="252" t="s">
        <v>1</v>
      </c>
      <c r="N203" s="253" t="s">
        <v>47</v>
      </c>
      <c r="O203" s="91"/>
      <c r="P203" s="254">
        <f>O203*H203</f>
        <v>0</v>
      </c>
      <c r="Q203" s="254">
        <v>0</v>
      </c>
      <c r="R203" s="254">
        <f>Q203*H203</f>
        <v>0</v>
      </c>
      <c r="S203" s="254">
        <v>0</v>
      </c>
      <c r="T203" s="255">
        <f>S203*H203</f>
        <v>0</v>
      </c>
      <c r="U203" s="38"/>
      <c r="V203" s="38"/>
      <c r="W203" s="38"/>
      <c r="X203" s="38"/>
      <c r="Y203" s="38"/>
      <c r="Z203" s="38"/>
      <c r="AA203" s="38"/>
      <c r="AB203" s="38"/>
      <c r="AC203" s="38"/>
      <c r="AD203" s="38"/>
      <c r="AE203" s="38"/>
      <c r="AR203" s="256" t="s">
        <v>256</v>
      </c>
      <c r="AT203" s="256" t="s">
        <v>252</v>
      </c>
      <c r="AU203" s="256" t="s">
        <v>91</v>
      </c>
      <c r="AY203" s="17" t="s">
        <v>250</v>
      </c>
      <c r="BE203" s="257">
        <f>IF(N203="základní",J203,0)</f>
        <v>0</v>
      </c>
      <c r="BF203" s="257">
        <f>IF(N203="snížená",J203,0)</f>
        <v>0</v>
      </c>
      <c r="BG203" s="257">
        <f>IF(N203="zákl. přenesená",J203,0)</f>
        <v>0</v>
      </c>
      <c r="BH203" s="257">
        <f>IF(N203="sníž. přenesená",J203,0)</f>
        <v>0</v>
      </c>
      <c r="BI203" s="257">
        <f>IF(N203="nulová",J203,0)</f>
        <v>0</v>
      </c>
      <c r="BJ203" s="17" t="s">
        <v>14</v>
      </c>
      <c r="BK203" s="257">
        <f>ROUND(I203*H203,2)</f>
        <v>0</v>
      </c>
      <c r="BL203" s="17" t="s">
        <v>256</v>
      </c>
      <c r="BM203" s="256" t="s">
        <v>3961</v>
      </c>
    </row>
    <row r="204" s="2" customFormat="1" ht="16.5" customHeight="1">
      <c r="A204" s="38"/>
      <c r="B204" s="39"/>
      <c r="C204" s="245" t="s">
        <v>582</v>
      </c>
      <c r="D204" s="245" t="s">
        <v>252</v>
      </c>
      <c r="E204" s="246" t="s">
        <v>3962</v>
      </c>
      <c r="F204" s="247" t="s">
        <v>3963</v>
      </c>
      <c r="G204" s="248" t="s">
        <v>1244</v>
      </c>
      <c r="H204" s="249">
        <v>1</v>
      </c>
      <c r="I204" s="250"/>
      <c r="J204" s="251">
        <f>ROUND(I204*H204,2)</f>
        <v>0</v>
      </c>
      <c r="K204" s="247" t="s">
        <v>1</v>
      </c>
      <c r="L204" s="44"/>
      <c r="M204" s="252" t="s">
        <v>1</v>
      </c>
      <c r="N204" s="253" t="s">
        <v>47</v>
      </c>
      <c r="O204" s="91"/>
      <c r="P204" s="254">
        <f>O204*H204</f>
        <v>0</v>
      </c>
      <c r="Q204" s="254">
        <v>0</v>
      </c>
      <c r="R204" s="254">
        <f>Q204*H204</f>
        <v>0</v>
      </c>
      <c r="S204" s="254">
        <v>0</v>
      </c>
      <c r="T204" s="255">
        <f>S204*H204</f>
        <v>0</v>
      </c>
      <c r="U204" s="38"/>
      <c r="V204" s="38"/>
      <c r="W204" s="38"/>
      <c r="X204" s="38"/>
      <c r="Y204" s="38"/>
      <c r="Z204" s="38"/>
      <c r="AA204" s="38"/>
      <c r="AB204" s="38"/>
      <c r="AC204" s="38"/>
      <c r="AD204" s="38"/>
      <c r="AE204" s="38"/>
      <c r="AR204" s="256" t="s">
        <v>256</v>
      </c>
      <c r="AT204" s="256" t="s">
        <v>252</v>
      </c>
      <c r="AU204" s="256" t="s">
        <v>91</v>
      </c>
      <c r="AY204" s="17" t="s">
        <v>250</v>
      </c>
      <c r="BE204" s="257">
        <f>IF(N204="základní",J204,0)</f>
        <v>0</v>
      </c>
      <c r="BF204" s="257">
        <f>IF(N204="snížená",J204,0)</f>
        <v>0</v>
      </c>
      <c r="BG204" s="257">
        <f>IF(N204="zákl. přenesená",J204,0)</f>
        <v>0</v>
      </c>
      <c r="BH204" s="257">
        <f>IF(N204="sníž. přenesená",J204,0)</f>
        <v>0</v>
      </c>
      <c r="BI204" s="257">
        <f>IF(N204="nulová",J204,0)</f>
        <v>0</v>
      </c>
      <c r="BJ204" s="17" t="s">
        <v>14</v>
      </c>
      <c r="BK204" s="257">
        <f>ROUND(I204*H204,2)</f>
        <v>0</v>
      </c>
      <c r="BL204" s="17" t="s">
        <v>256</v>
      </c>
      <c r="BM204" s="256" t="s">
        <v>3964</v>
      </c>
    </row>
    <row r="205" s="2" customFormat="1" ht="16.5" customHeight="1">
      <c r="A205" s="38"/>
      <c r="B205" s="39"/>
      <c r="C205" s="245" t="s">
        <v>590</v>
      </c>
      <c r="D205" s="245" t="s">
        <v>252</v>
      </c>
      <c r="E205" s="246" t="s">
        <v>3965</v>
      </c>
      <c r="F205" s="247" t="s">
        <v>3966</v>
      </c>
      <c r="G205" s="248" t="s">
        <v>1244</v>
      </c>
      <c r="H205" s="249">
        <v>1</v>
      </c>
      <c r="I205" s="250"/>
      <c r="J205" s="251">
        <f>ROUND(I205*H205,2)</f>
        <v>0</v>
      </c>
      <c r="K205" s="247" t="s">
        <v>1</v>
      </c>
      <c r="L205" s="44"/>
      <c r="M205" s="252" t="s">
        <v>1</v>
      </c>
      <c r="N205" s="253" t="s">
        <v>47</v>
      </c>
      <c r="O205" s="91"/>
      <c r="P205" s="254">
        <f>O205*H205</f>
        <v>0</v>
      </c>
      <c r="Q205" s="254">
        <v>0</v>
      </c>
      <c r="R205" s="254">
        <f>Q205*H205</f>
        <v>0</v>
      </c>
      <c r="S205" s="254">
        <v>0</v>
      </c>
      <c r="T205" s="255">
        <f>S205*H205</f>
        <v>0</v>
      </c>
      <c r="U205" s="38"/>
      <c r="V205" s="38"/>
      <c r="W205" s="38"/>
      <c r="X205" s="38"/>
      <c r="Y205" s="38"/>
      <c r="Z205" s="38"/>
      <c r="AA205" s="38"/>
      <c r="AB205" s="38"/>
      <c r="AC205" s="38"/>
      <c r="AD205" s="38"/>
      <c r="AE205" s="38"/>
      <c r="AR205" s="256" t="s">
        <v>256</v>
      </c>
      <c r="AT205" s="256" t="s">
        <v>252</v>
      </c>
      <c r="AU205" s="256" t="s">
        <v>91</v>
      </c>
      <c r="AY205" s="17" t="s">
        <v>250</v>
      </c>
      <c r="BE205" s="257">
        <f>IF(N205="základní",J205,0)</f>
        <v>0</v>
      </c>
      <c r="BF205" s="257">
        <f>IF(N205="snížená",J205,0)</f>
        <v>0</v>
      </c>
      <c r="BG205" s="257">
        <f>IF(N205="zákl. přenesená",J205,0)</f>
        <v>0</v>
      </c>
      <c r="BH205" s="257">
        <f>IF(N205="sníž. přenesená",J205,0)</f>
        <v>0</v>
      </c>
      <c r="BI205" s="257">
        <f>IF(N205="nulová",J205,0)</f>
        <v>0</v>
      </c>
      <c r="BJ205" s="17" t="s">
        <v>14</v>
      </c>
      <c r="BK205" s="257">
        <f>ROUND(I205*H205,2)</f>
        <v>0</v>
      </c>
      <c r="BL205" s="17" t="s">
        <v>256</v>
      </c>
      <c r="BM205" s="256" t="s">
        <v>3967</v>
      </c>
    </row>
    <row r="206" s="2" customFormat="1" ht="16.5" customHeight="1">
      <c r="A206" s="38"/>
      <c r="B206" s="39"/>
      <c r="C206" s="245" t="s">
        <v>594</v>
      </c>
      <c r="D206" s="245" t="s">
        <v>252</v>
      </c>
      <c r="E206" s="246" t="s">
        <v>3968</v>
      </c>
      <c r="F206" s="247" t="s">
        <v>3969</v>
      </c>
      <c r="G206" s="248" t="s">
        <v>1244</v>
      </c>
      <c r="H206" s="249">
        <v>1</v>
      </c>
      <c r="I206" s="250"/>
      <c r="J206" s="251">
        <f>ROUND(I206*H206,2)</f>
        <v>0</v>
      </c>
      <c r="K206" s="247" t="s">
        <v>1</v>
      </c>
      <c r="L206" s="44"/>
      <c r="M206" s="252" t="s">
        <v>1</v>
      </c>
      <c r="N206" s="253" t="s">
        <v>47</v>
      </c>
      <c r="O206" s="91"/>
      <c r="P206" s="254">
        <f>O206*H206</f>
        <v>0</v>
      </c>
      <c r="Q206" s="254">
        <v>0</v>
      </c>
      <c r="R206" s="254">
        <f>Q206*H206</f>
        <v>0</v>
      </c>
      <c r="S206" s="254">
        <v>0</v>
      </c>
      <c r="T206" s="255">
        <f>S206*H206</f>
        <v>0</v>
      </c>
      <c r="U206" s="38"/>
      <c r="V206" s="38"/>
      <c r="W206" s="38"/>
      <c r="X206" s="38"/>
      <c r="Y206" s="38"/>
      <c r="Z206" s="38"/>
      <c r="AA206" s="38"/>
      <c r="AB206" s="38"/>
      <c r="AC206" s="38"/>
      <c r="AD206" s="38"/>
      <c r="AE206" s="38"/>
      <c r="AR206" s="256" t="s">
        <v>256</v>
      </c>
      <c r="AT206" s="256" t="s">
        <v>252</v>
      </c>
      <c r="AU206" s="256" t="s">
        <v>91</v>
      </c>
      <c r="AY206" s="17" t="s">
        <v>250</v>
      </c>
      <c r="BE206" s="257">
        <f>IF(N206="základní",J206,0)</f>
        <v>0</v>
      </c>
      <c r="BF206" s="257">
        <f>IF(N206="snížená",J206,0)</f>
        <v>0</v>
      </c>
      <c r="BG206" s="257">
        <f>IF(N206="zákl. přenesená",J206,0)</f>
        <v>0</v>
      </c>
      <c r="BH206" s="257">
        <f>IF(N206="sníž. přenesená",J206,0)</f>
        <v>0</v>
      </c>
      <c r="BI206" s="257">
        <f>IF(N206="nulová",J206,0)</f>
        <v>0</v>
      </c>
      <c r="BJ206" s="17" t="s">
        <v>14</v>
      </c>
      <c r="BK206" s="257">
        <f>ROUND(I206*H206,2)</f>
        <v>0</v>
      </c>
      <c r="BL206" s="17" t="s">
        <v>256</v>
      </c>
      <c r="BM206" s="256" t="s">
        <v>3970</v>
      </c>
    </row>
    <row r="207" s="2" customFormat="1" ht="16.5" customHeight="1">
      <c r="A207" s="38"/>
      <c r="B207" s="39"/>
      <c r="C207" s="245" t="s">
        <v>598</v>
      </c>
      <c r="D207" s="245" t="s">
        <v>252</v>
      </c>
      <c r="E207" s="246" t="s">
        <v>3971</v>
      </c>
      <c r="F207" s="247" t="s">
        <v>3972</v>
      </c>
      <c r="G207" s="248" t="s">
        <v>1244</v>
      </c>
      <c r="H207" s="249">
        <v>5</v>
      </c>
      <c r="I207" s="250"/>
      <c r="J207" s="251">
        <f>ROUND(I207*H207,2)</f>
        <v>0</v>
      </c>
      <c r="K207" s="247" t="s">
        <v>1</v>
      </c>
      <c r="L207" s="44"/>
      <c r="M207" s="252" t="s">
        <v>1</v>
      </c>
      <c r="N207" s="253" t="s">
        <v>47</v>
      </c>
      <c r="O207" s="91"/>
      <c r="P207" s="254">
        <f>O207*H207</f>
        <v>0</v>
      </c>
      <c r="Q207" s="254">
        <v>0</v>
      </c>
      <c r="R207" s="254">
        <f>Q207*H207</f>
        <v>0</v>
      </c>
      <c r="S207" s="254">
        <v>0</v>
      </c>
      <c r="T207" s="255">
        <f>S207*H207</f>
        <v>0</v>
      </c>
      <c r="U207" s="38"/>
      <c r="V207" s="38"/>
      <c r="W207" s="38"/>
      <c r="X207" s="38"/>
      <c r="Y207" s="38"/>
      <c r="Z207" s="38"/>
      <c r="AA207" s="38"/>
      <c r="AB207" s="38"/>
      <c r="AC207" s="38"/>
      <c r="AD207" s="38"/>
      <c r="AE207" s="38"/>
      <c r="AR207" s="256" t="s">
        <v>256</v>
      </c>
      <c r="AT207" s="256" t="s">
        <v>252</v>
      </c>
      <c r="AU207" s="256" t="s">
        <v>91</v>
      </c>
      <c r="AY207" s="17" t="s">
        <v>250</v>
      </c>
      <c r="BE207" s="257">
        <f>IF(N207="základní",J207,0)</f>
        <v>0</v>
      </c>
      <c r="BF207" s="257">
        <f>IF(N207="snížená",J207,0)</f>
        <v>0</v>
      </c>
      <c r="BG207" s="257">
        <f>IF(N207="zákl. přenesená",J207,0)</f>
        <v>0</v>
      </c>
      <c r="BH207" s="257">
        <f>IF(N207="sníž. přenesená",J207,0)</f>
        <v>0</v>
      </c>
      <c r="BI207" s="257">
        <f>IF(N207="nulová",J207,0)</f>
        <v>0</v>
      </c>
      <c r="BJ207" s="17" t="s">
        <v>14</v>
      </c>
      <c r="BK207" s="257">
        <f>ROUND(I207*H207,2)</f>
        <v>0</v>
      </c>
      <c r="BL207" s="17" t="s">
        <v>256</v>
      </c>
      <c r="BM207" s="256" t="s">
        <v>3973</v>
      </c>
    </row>
    <row r="208" s="12" customFormat="1" ht="22.8" customHeight="1">
      <c r="A208" s="12"/>
      <c r="B208" s="229"/>
      <c r="C208" s="230"/>
      <c r="D208" s="231" t="s">
        <v>81</v>
      </c>
      <c r="E208" s="243" t="s">
        <v>3974</v>
      </c>
      <c r="F208" s="243" t="s">
        <v>3975</v>
      </c>
      <c r="G208" s="230"/>
      <c r="H208" s="230"/>
      <c r="I208" s="233"/>
      <c r="J208" s="244">
        <f>BK208</f>
        <v>0</v>
      </c>
      <c r="K208" s="230"/>
      <c r="L208" s="235"/>
      <c r="M208" s="236"/>
      <c r="N208" s="237"/>
      <c r="O208" s="237"/>
      <c r="P208" s="238">
        <f>SUM(P209:P211)</f>
        <v>0</v>
      </c>
      <c r="Q208" s="237"/>
      <c r="R208" s="238">
        <f>SUM(R209:R211)</f>
        <v>0</v>
      </c>
      <c r="S208" s="237"/>
      <c r="T208" s="239">
        <f>SUM(T209:T211)</f>
        <v>0</v>
      </c>
      <c r="U208" s="12"/>
      <c r="V208" s="12"/>
      <c r="W208" s="12"/>
      <c r="X208" s="12"/>
      <c r="Y208" s="12"/>
      <c r="Z208" s="12"/>
      <c r="AA208" s="12"/>
      <c r="AB208" s="12"/>
      <c r="AC208" s="12"/>
      <c r="AD208" s="12"/>
      <c r="AE208" s="12"/>
      <c r="AR208" s="240" t="s">
        <v>273</v>
      </c>
      <c r="AT208" s="241" t="s">
        <v>81</v>
      </c>
      <c r="AU208" s="241" t="s">
        <v>14</v>
      </c>
      <c r="AY208" s="240" t="s">
        <v>250</v>
      </c>
      <c r="BK208" s="242">
        <f>SUM(BK209:BK211)</f>
        <v>0</v>
      </c>
    </row>
    <row r="209" s="2" customFormat="1" ht="16.5" customHeight="1">
      <c r="A209" s="38"/>
      <c r="B209" s="39"/>
      <c r="C209" s="245" t="s">
        <v>604</v>
      </c>
      <c r="D209" s="245" t="s">
        <v>252</v>
      </c>
      <c r="E209" s="246" t="s">
        <v>3976</v>
      </c>
      <c r="F209" s="247" t="s">
        <v>3977</v>
      </c>
      <c r="G209" s="248" t="s">
        <v>2107</v>
      </c>
      <c r="H209" s="249">
        <v>40</v>
      </c>
      <c r="I209" s="250"/>
      <c r="J209" s="251">
        <f>ROUND(I209*H209,2)</f>
        <v>0</v>
      </c>
      <c r="K209" s="247" t="s">
        <v>1</v>
      </c>
      <c r="L209" s="44"/>
      <c r="M209" s="252" t="s">
        <v>1</v>
      </c>
      <c r="N209" s="253" t="s">
        <v>47</v>
      </c>
      <c r="O209" s="91"/>
      <c r="P209" s="254">
        <f>O209*H209</f>
        <v>0</v>
      </c>
      <c r="Q209" s="254">
        <v>0</v>
      </c>
      <c r="R209" s="254">
        <f>Q209*H209</f>
        <v>0</v>
      </c>
      <c r="S209" s="254">
        <v>0</v>
      </c>
      <c r="T209" s="255">
        <f>S209*H209</f>
        <v>0</v>
      </c>
      <c r="U209" s="38"/>
      <c r="V209" s="38"/>
      <c r="W209" s="38"/>
      <c r="X209" s="38"/>
      <c r="Y209" s="38"/>
      <c r="Z209" s="38"/>
      <c r="AA209" s="38"/>
      <c r="AB209" s="38"/>
      <c r="AC209" s="38"/>
      <c r="AD209" s="38"/>
      <c r="AE209" s="38"/>
      <c r="AR209" s="256" t="s">
        <v>256</v>
      </c>
      <c r="AT209" s="256" t="s">
        <v>252</v>
      </c>
      <c r="AU209" s="256" t="s">
        <v>91</v>
      </c>
      <c r="AY209" s="17" t="s">
        <v>250</v>
      </c>
      <c r="BE209" s="257">
        <f>IF(N209="základní",J209,0)</f>
        <v>0</v>
      </c>
      <c r="BF209" s="257">
        <f>IF(N209="snížená",J209,0)</f>
        <v>0</v>
      </c>
      <c r="BG209" s="257">
        <f>IF(N209="zákl. přenesená",J209,0)</f>
        <v>0</v>
      </c>
      <c r="BH209" s="257">
        <f>IF(N209="sníž. přenesená",J209,0)</f>
        <v>0</v>
      </c>
      <c r="BI209" s="257">
        <f>IF(N209="nulová",J209,0)</f>
        <v>0</v>
      </c>
      <c r="BJ209" s="17" t="s">
        <v>14</v>
      </c>
      <c r="BK209" s="257">
        <f>ROUND(I209*H209,2)</f>
        <v>0</v>
      </c>
      <c r="BL209" s="17" t="s">
        <v>256</v>
      </c>
      <c r="BM209" s="256" t="s">
        <v>3978</v>
      </c>
    </row>
    <row r="210" s="2" customFormat="1" ht="16.5" customHeight="1">
      <c r="A210" s="38"/>
      <c r="B210" s="39"/>
      <c r="C210" s="245" t="s">
        <v>199</v>
      </c>
      <c r="D210" s="245" t="s">
        <v>252</v>
      </c>
      <c r="E210" s="246" t="s">
        <v>3979</v>
      </c>
      <c r="F210" s="247" t="s">
        <v>3980</v>
      </c>
      <c r="G210" s="248" t="s">
        <v>2107</v>
      </c>
      <c r="H210" s="249">
        <v>32</v>
      </c>
      <c r="I210" s="250"/>
      <c r="J210" s="251">
        <f>ROUND(I210*H210,2)</f>
        <v>0</v>
      </c>
      <c r="K210" s="247" t="s">
        <v>1</v>
      </c>
      <c r="L210" s="44"/>
      <c r="M210" s="252" t="s">
        <v>1</v>
      </c>
      <c r="N210" s="253" t="s">
        <v>47</v>
      </c>
      <c r="O210" s="91"/>
      <c r="P210" s="254">
        <f>O210*H210</f>
        <v>0</v>
      </c>
      <c r="Q210" s="254">
        <v>0</v>
      </c>
      <c r="R210" s="254">
        <f>Q210*H210</f>
        <v>0</v>
      </c>
      <c r="S210" s="254">
        <v>0</v>
      </c>
      <c r="T210" s="255">
        <f>S210*H210</f>
        <v>0</v>
      </c>
      <c r="U210" s="38"/>
      <c r="V210" s="38"/>
      <c r="W210" s="38"/>
      <c r="X210" s="38"/>
      <c r="Y210" s="38"/>
      <c r="Z210" s="38"/>
      <c r="AA210" s="38"/>
      <c r="AB210" s="38"/>
      <c r="AC210" s="38"/>
      <c r="AD210" s="38"/>
      <c r="AE210" s="38"/>
      <c r="AR210" s="256" t="s">
        <v>256</v>
      </c>
      <c r="AT210" s="256" t="s">
        <v>252</v>
      </c>
      <c r="AU210" s="256" t="s">
        <v>91</v>
      </c>
      <c r="AY210" s="17" t="s">
        <v>250</v>
      </c>
      <c r="BE210" s="257">
        <f>IF(N210="základní",J210,0)</f>
        <v>0</v>
      </c>
      <c r="BF210" s="257">
        <f>IF(N210="snížená",J210,0)</f>
        <v>0</v>
      </c>
      <c r="BG210" s="257">
        <f>IF(N210="zákl. přenesená",J210,0)</f>
        <v>0</v>
      </c>
      <c r="BH210" s="257">
        <f>IF(N210="sníž. přenesená",J210,0)</f>
        <v>0</v>
      </c>
      <c r="BI210" s="257">
        <f>IF(N210="nulová",J210,0)</f>
        <v>0</v>
      </c>
      <c r="BJ210" s="17" t="s">
        <v>14</v>
      </c>
      <c r="BK210" s="257">
        <f>ROUND(I210*H210,2)</f>
        <v>0</v>
      </c>
      <c r="BL210" s="17" t="s">
        <v>256</v>
      </c>
      <c r="BM210" s="256" t="s">
        <v>3981</v>
      </c>
    </row>
    <row r="211" s="2" customFormat="1" ht="16.5" customHeight="1">
      <c r="A211" s="38"/>
      <c r="B211" s="39"/>
      <c r="C211" s="245" t="s">
        <v>612</v>
      </c>
      <c r="D211" s="245" t="s">
        <v>252</v>
      </c>
      <c r="E211" s="246" t="s">
        <v>3982</v>
      </c>
      <c r="F211" s="247" t="s">
        <v>3983</v>
      </c>
      <c r="G211" s="248" t="s">
        <v>2107</v>
      </c>
      <c r="H211" s="249">
        <v>12</v>
      </c>
      <c r="I211" s="250"/>
      <c r="J211" s="251">
        <f>ROUND(I211*H211,2)</f>
        <v>0</v>
      </c>
      <c r="K211" s="247" t="s">
        <v>1</v>
      </c>
      <c r="L211" s="44"/>
      <c r="M211" s="311" t="s">
        <v>1</v>
      </c>
      <c r="N211" s="312" t="s">
        <v>47</v>
      </c>
      <c r="O211" s="306"/>
      <c r="P211" s="313">
        <f>O211*H211</f>
        <v>0</v>
      </c>
      <c r="Q211" s="313">
        <v>0</v>
      </c>
      <c r="R211" s="313">
        <f>Q211*H211</f>
        <v>0</v>
      </c>
      <c r="S211" s="313">
        <v>0</v>
      </c>
      <c r="T211" s="314">
        <f>S211*H211</f>
        <v>0</v>
      </c>
      <c r="U211" s="38"/>
      <c r="V211" s="38"/>
      <c r="W211" s="38"/>
      <c r="X211" s="38"/>
      <c r="Y211" s="38"/>
      <c r="Z211" s="38"/>
      <c r="AA211" s="38"/>
      <c r="AB211" s="38"/>
      <c r="AC211" s="38"/>
      <c r="AD211" s="38"/>
      <c r="AE211" s="38"/>
      <c r="AR211" s="256" t="s">
        <v>256</v>
      </c>
      <c r="AT211" s="256" t="s">
        <v>252</v>
      </c>
      <c r="AU211" s="256" t="s">
        <v>91</v>
      </c>
      <c r="AY211" s="17" t="s">
        <v>250</v>
      </c>
      <c r="BE211" s="257">
        <f>IF(N211="základní",J211,0)</f>
        <v>0</v>
      </c>
      <c r="BF211" s="257">
        <f>IF(N211="snížená",J211,0)</f>
        <v>0</v>
      </c>
      <c r="BG211" s="257">
        <f>IF(N211="zákl. přenesená",J211,0)</f>
        <v>0</v>
      </c>
      <c r="BH211" s="257">
        <f>IF(N211="sníž. přenesená",J211,0)</f>
        <v>0</v>
      </c>
      <c r="BI211" s="257">
        <f>IF(N211="nulová",J211,0)</f>
        <v>0</v>
      </c>
      <c r="BJ211" s="17" t="s">
        <v>14</v>
      </c>
      <c r="BK211" s="257">
        <f>ROUND(I211*H211,2)</f>
        <v>0</v>
      </c>
      <c r="BL211" s="17" t="s">
        <v>256</v>
      </c>
      <c r="BM211" s="256" t="s">
        <v>3984</v>
      </c>
    </row>
    <row r="212" s="2" customFormat="1" ht="6.96" customHeight="1">
      <c r="A212" s="38"/>
      <c r="B212" s="66"/>
      <c r="C212" s="67"/>
      <c r="D212" s="67"/>
      <c r="E212" s="67"/>
      <c r="F212" s="67"/>
      <c r="G212" s="67"/>
      <c r="H212" s="67"/>
      <c r="I212" s="194"/>
      <c r="J212" s="67"/>
      <c r="K212" s="67"/>
      <c r="L212" s="44"/>
      <c r="M212" s="38"/>
      <c r="O212" s="38"/>
      <c r="P212" s="38"/>
      <c r="Q212" s="38"/>
      <c r="R212" s="38"/>
      <c r="S212" s="38"/>
      <c r="T212" s="38"/>
      <c r="U212" s="38"/>
      <c r="V212" s="38"/>
      <c r="W212" s="38"/>
      <c r="X212" s="38"/>
      <c r="Y212" s="38"/>
      <c r="Z212" s="38"/>
      <c r="AA212" s="38"/>
      <c r="AB212" s="38"/>
      <c r="AC212" s="38"/>
      <c r="AD212" s="38"/>
      <c r="AE212" s="38"/>
    </row>
  </sheetData>
  <sheetProtection sheet="1" autoFilter="0" formatColumns="0" formatRows="0" objects="1" scenarios="1" spinCount="100000" saltValue="FHcy9WlfkWrhDKwRijR76GDUUyK4C4Z+Nwdml2pFaOQGBCOr7DmM8esxoxhI1ZOaM4V6Yj+XOYO903Wol0Jd0w==" hashValue="MW/zNauzaG5M9+APQGvK6v+oM05CTP2K+tzUVZv93/uVmJXKe9VtuQSZUnMi1NrfBPMT0bl/OWrua2ANspZTDw==" algorithmName="SHA-512" password="CC35"/>
  <autoFilter ref="C123:K211"/>
  <mergeCells count="9">
    <mergeCell ref="E7:H7"/>
    <mergeCell ref="E9:H9"/>
    <mergeCell ref="E18:H18"/>
    <mergeCell ref="E27:H27"/>
    <mergeCell ref="E85:H85"/>
    <mergeCell ref="E87:H87"/>
    <mergeCell ref="E114:H114"/>
    <mergeCell ref="E116:H116"/>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7"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7"/>
      <c r="L2" s="1"/>
      <c r="M2" s="1"/>
      <c r="N2" s="1"/>
      <c r="O2" s="1"/>
      <c r="P2" s="1"/>
      <c r="Q2" s="1"/>
      <c r="R2" s="1"/>
      <c r="S2" s="1"/>
      <c r="T2" s="1"/>
      <c r="U2" s="1"/>
      <c r="V2" s="1"/>
      <c r="AT2" s="17" t="s">
        <v>136</v>
      </c>
    </row>
    <row r="3" s="1" customFormat="1" ht="6.96" customHeight="1">
      <c r="B3" s="149"/>
      <c r="C3" s="150"/>
      <c r="D3" s="150"/>
      <c r="E3" s="150"/>
      <c r="F3" s="150"/>
      <c r="G3" s="150"/>
      <c r="H3" s="150"/>
      <c r="I3" s="151"/>
      <c r="J3" s="150"/>
      <c r="K3" s="150"/>
      <c r="L3" s="20"/>
      <c r="AT3" s="17" t="s">
        <v>91</v>
      </c>
    </row>
    <row r="4" s="1" customFormat="1" ht="24.96" customHeight="1">
      <c r="B4" s="20"/>
      <c r="D4" s="152" t="s">
        <v>162</v>
      </c>
      <c r="I4" s="147"/>
      <c r="L4" s="20"/>
      <c r="M4" s="153" t="s">
        <v>10</v>
      </c>
      <c r="AT4" s="17" t="s">
        <v>4</v>
      </c>
    </row>
    <row r="5" s="1" customFormat="1" ht="6.96" customHeight="1">
      <c r="B5" s="20"/>
      <c r="I5" s="147"/>
      <c r="L5" s="20"/>
    </row>
    <row r="6" s="1" customFormat="1" ht="12" customHeight="1">
      <c r="B6" s="20"/>
      <c r="D6" s="154" t="s">
        <v>16</v>
      </c>
      <c r="I6" s="147"/>
      <c r="L6" s="20"/>
    </row>
    <row r="7" s="1" customFormat="1" ht="16.5" customHeight="1">
      <c r="B7" s="20"/>
      <c r="E7" s="155" t="str">
        <f>'Rekapitulace stavby'!K6</f>
        <v>Strakonická - rozšíření, č. akce 999 170, Praha 5</v>
      </c>
      <c r="F7" s="154"/>
      <c r="G7" s="154"/>
      <c r="H7" s="154"/>
      <c r="I7" s="147"/>
      <c r="L7" s="20"/>
    </row>
    <row r="8" s="2" customFormat="1" ht="12" customHeight="1">
      <c r="A8" s="38"/>
      <c r="B8" s="44"/>
      <c r="C8" s="38"/>
      <c r="D8" s="154" t="s">
        <v>176</v>
      </c>
      <c r="E8" s="38"/>
      <c r="F8" s="38"/>
      <c r="G8" s="38"/>
      <c r="H8" s="38"/>
      <c r="I8" s="156"/>
      <c r="J8" s="38"/>
      <c r="K8" s="38"/>
      <c r="L8" s="63"/>
      <c r="S8" s="38"/>
      <c r="T8" s="38"/>
      <c r="U8" s="38"/>
      <c r="V8" s="38"/>
      <c r="W8" s="38"/>
      <c r="X8" s="38"/>
      <c r="Y8" s="38"/>
      <c r="Z8" s="38"/>
      <c r="AA8" s="38"/>
      <c r="AB8" s="38"/>
      <c r="AC8" s="38"/>
      <c r="AD8" s="38"/>
      <c r="AE8" s="38"/>
    </row>
    <row r="9" s="2" customFormat="1" ht="16.5" customHeight="1">
      <c r="A9" s="38"/>
      <c r="B9" s="44"/>
      <c r="C9" s="38"/>
      <c r="D9" s="38"/>
      <c r="E9" s="157" t="s">
        <v>3985</v>
      </c>
      <c r="F9" s="38"/>
      <c r="G9" s="38"/>
      <c r="H9" s="38"/>
      <c r="I9" s="156"/>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156"/>
      <c r="J10" s="38"/>
      <c r="K10" s="38"/>
      <c r="L10" s="63"/>
      <c r="S10" s="38"/>
      <c r="T10" s="38"/>
      <c r="U10" s="38"/>
      <c r="V10" s="38"/>
      <c r="W10" s="38"/>
      <c r="X10" s="38"/>
      <c r="Y10" s="38"/>
      <c r="Z10" s="38"/>
      <c r="AA10" s="38"/>
      <c r="AB10" s="38"/>
      <c r="AC10" s="38"/>
      <c r="AD10" s="38"/>
      <c r="AE10" s="38"/>
    </row>
    <row r="11" s="2" customFormat="1" ht="12" customHeight="1">
      <c r="A11" s="38"/>
      <c r="B11" s="44"/>
      <c r="C11" s="38"/>
      <c r="D11" s="154" t="s">
        <v>18</v>
      </c>
      <c r="E11" s="38"/>
      <c r="F11" s="141" t="s">
        <v>1</v>
      </c>
      <c r="G11" s="38"/>
      <c r="H11" s="38"/>
      <c r="I11" s="158" t="s">
        <v>19</v>
      </c>
      <c r="J11" s="141" t="s">
        <v>1</v>
      </c>
      <c r="K11" s="38"/>
      <c r="L11" s="63"/>
      <c r="S11" s="38"/>
      <c r="T11" s="38"/>
      <c r="U11" s="38"/>
      <c r="V11" s="38"/>
      <c r="W11" s="38"/>
      <c r="X11" s="38"/>
      <c r="Y11" s="38"/>
      <c r="Z11" s="38"/>
      <c r="AA11" s="38"/>
      <c r="AB11" s="38"/>
      <c r="AC11" s="38"/>
      <c r="AD11" s="38"/>
      <c r="AE11" s="38"/>
    </row>
    <row r="12" s="2" customFormat="1" ht="12" customHeight="1">
      <c r="A12" s="38"/>
      <c r="B12" s="44"/>
      <c r="C12" s="38"/>
      <c r="D12" s="154" t="s">
        <v>20</v>
      </c>
      <c r="E12" s="38"/>
      <c r="F12" s="141" t="s">
        <v>21</v>
      </c>
      <c r="G12" s="38"/>
      <c r="H12" s="38"/>
      <c r="I12" s="158" t="s">
        <v>22</v>
      </c>
      <c r="J12" s="159" t="str">
        <f>'Rekapitulace stavby'!AN8</f>
        <v>10. 1. 2020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156"/>
      <c r="J13" s="38"/>
      <c r="K13" s="38"/>
      <c r="L13" s="63"/>
      <c r="S13" s="38"/>
      <c r="T13" s="38"/>
      <c r="U13" s="38"/>
      <c r="V13" s="38"/>
      <c r="W13" s="38"/>
      <c r="X13" s="38"/>
      <c r="Y13" s="38"/>
      <c r="Z13" s="38"/>
      <c r="AA13" s="38"/>
      <c r="AB13" s="38"/>
      <c r="AC13" s="38"/>
      <c r="AD13" s="38"/>
      <c r="AE13" s="38"/>
    </row>
    <row r="14" s="2" customFormat="1" ht="12" customHeight="1">
      <c r="A14" s="38"/>
      <c r="B14" s="44"/>
      <c r="C14" s="38"/>
      <c r="D14" s="154" t="s">
        <v>24</v>
      </c>
      <c r="E14" s="38"/>
      <c r="F14" s="38"/>
      <c r="G14" s="38"/>
      <c r="H14" s="38"/>
      <c r="I14" s="158" t="s">
        <v>25</v>
      </c>
      <c r="J14" s="141"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1" t="s">
        <v>27</v>
      </c>
      <c r="F15" s="38"/>
      <c r="G15" s="38"/>
      <c r="H15" s="38"/>
      <c r="I15" s="158" t="s">
        <v>28</v>
      </c>
      <c r="J15" s="141"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156"/>
      <c r="J16" s="38"/>
      <c r="K16" s="38"/>
      <c r="L16" s="63"/>
      <c r="S16" s="38"/>
      <c r="T16" s="38"/>
      <c r="U16" s="38"/>
      <c r="V16" s="38"/>
      <c r="W16" s="38"/>
      <c r="X16" s="38"/>
      <c r="Y16" s="38"/>
      <c r="Z16" s="38"/>
      <c r="AA16" s="38"/>
      <c r="AB16" s="38"/>
      <c r="AC16" s="38"/>
      <c r="AD16" s="38"/>
      <c r="AE16" s="38"/>
    </row>
    <row r="17" s="2" customFormat="1" ht="12" customHeight="1">
      <c r="A17" s="38"/>
      <c r="B17" s="44"/>
      <c r="C17" s="38"/>
      <c r="D17" s="154" t="s">
        <v>30</v>
      </c>
      <c r="E17" s="38"/>
      <c r="F17" s="38"/>
      <c r="G17" s="38"/>
      <c r="H17" s="38"/>
      <c r="I17" s="158"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1"/>
      <c r="G18" s="141"/>
      <c r="H18" s="141"/>
      <c r="I18" s="158"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156"/>
      <c r="J19" s="38"/>
      <c r="K19" s="38"/>
      <c r="L19" s="63"/>
      <c r="S19" s="38"/>
      <c r="T19" s="38"/>
      <c r="U19" s="38"/>
      <c r="V19" s="38"/>
      <c r="W19" s="38"/>
      <c r="X19" s="38"/>
      <c r="Y19" s="38"/>
      <c r="Z19" s="38"/>
      <c r="AA19" s="38"/>
      <c r="AB19" s="38"/>
      <c r="AC19" s="38"/>
      <c r="AD19" s="38"/>
      <c r="AE19" s="38"/>
    </row>
    <row r="20" s="2" customFormat="1" ht="12" customHeight="1">
      <c r="A20" s="38"/>
      <c r="B20" s="44"/>
      <c r="C20" s="38"/>
      <c r="D20" s="154" t="s">
        <v>32</v>
      </c>
      <c r="E20" s="38"/>
      <c r="F20" s="38"/>
      <c r="G20" s="38"/>
      <c r="H20" s="38"/>
      <c r="I20" s="158" t="s">
        <v>25</v>
      </c>
      <c r="J20" s="141"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1" t="s">
        <v>34</v>
      </c>
      <c r="F21" s="38"/>
      <c r="G21" s="38"/>
      <c r="H21" s="38"/>
      <c r="I21" s="158" t="s">
        <v>28</v>
      </c>
      <c r="J21" s="141"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156"/>
      <c r="J22" s="38"/>
      <c r="K22" s="38"/>
      <c r="L22" s="63"/>
      <c r="S22" s="38"/>
      <c r="T22" s="38"/>
      <c r="U22" s="38"/>
      <c r="V22" s="38"/>
      <c r="W22" s="38"/>
      <c r="X22" s="38"/>
      <c r="Y22" s="38"/>
      <c r="Z22" s="38"/>
      <c r="AA22" s="38"/>
      <c r="AB22" s="38"/>
      <c r="AC22" s="38"/>
      <c r="AD22" s="38"/>
      <c r="AE22" s="38"/>
    </row>
    <row r="23" s="2" customFormat="1" ht="12" customHeight="1">
      <c r="A23" s="38"/>
      <c r="B23" s="44"/>
      <c r="C23" s="38"/>
      <c r="D23" s="154" t="s">
        <v>37</v>
      </c>
      <c r="E23" s="38"/>
      <c r="F23" s="38"/>
      <c r="G23" s="38"/>
      <c r="H23" s="38"/>
      <c r="I23" s="158" t="s">
        <v>25</v>
      </c>
      <c r="J23" s="141" t="s">
        <v>38</v>
      </c>
      <c r="K23" s="38"/>
      <c r="L23" s="63"/>
      <c r="S23" s="38"/>
      <c r="T23" s="38"/>
      <c r="U23" s="38"/>
      <c r="V23" s="38"/>
      <c r="W23" s="38"/>
      <c r="X23" s="38"/>
      <c r="Y23" s="38"/>
      <c r="Z23" s="38"/>
      <c r="AA23" s="38"/>
      <c r="AB23" s="38"/>
      <c r="AC23" s="38"/>
      <c r="AD23" s="38"/>
      <c r="AE23" s="38"/>
    </row>
    <row r="24" s="2" customFormat="1" ht="18" customHeight="1">
      <c r="A24" s="38"/>
      <c r="B24" s="44"/>
      <c r="C24" s="38"/>
      <c r="D24" s="38"/>
      <c r="E24" s="141" t="s">
        <v>39</v>
      </c>
      <c r="F24" s="38"/>
      <c r="G24" s="38"/>
      <c r="H24" s="38"/>
      <c r="I24" s="158" t="s">
        <v>28</v>
      </c>
      <c r="J24" s="141" t="s">
        <v>40</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56"/>
      <c r="J25" s="38"/>
      <c r="K25" s="38"/>
      <c r="L25" s="63"/>
      <c r="S25" s="38"/>
      <c r="T25" s="38"/>
      <c r="U25" s="38"/>
      <c r="V25" s="38"/>
      <c r="W25" s="38"/>
      <c r="X25" s="38"/>
      <c r="Y25" s="38"/>
      <c r="Z25" s="38"/>
      <c r="AA25" s="38"/>
      <c r="AB25" s="38"/>
      <c r="AC25" s="38"/>
      <c r="AD25" s="38"/>
      <c r="AE25" s="38"/>
    </row>
    <row r="26" s="2" customFormat="1" ht="12" customHeight="1">
      <c r="A26" s="38"/>
      <c r="B26" s="44"/>
      <c r="C26" s="38"/>
      <c r="D26" s="154" t="s">
        <v>41</v>
      </c>
      <c r="E26" s="38"/>
      <c r="F26" s="38"/>
      <c r="G26" s="38"/>
      <c r="H26" s="38"/>
      <c r="I26" s="156"/>
      <c r="J26" s="38"/>
      <c r="K26" s="38"/>
      <c r="L26" s="63"/>
      <c r="S26" s="38"/>
      <c r="T26" s="38"/>
      <c r="U26" s="38"/>
      <c r="V26" s="38"/>
      <c r="W26" s="38"/>
      <c r="X26" s="38"/>
      <c r="Y26" s="38"/>
      <c r="Z26" s="38"/>
      <c r="AA26" s="38"/>
      <c r="AB26" s="38"/>
      <c r="AC26" s="38"/>
      <c r="AD26" s="38"/>
      <c r="AE26" s="38"/>
    </row>
    <row r="27" s="8" customFormat="1" ht="16.5" customHeight="1">
      <c r="A27" s="160"/>
      <c r="B27" s="161"/>
      <c r="C27" s="160"/>
      <c r="D27" s="160"/>
      <c r="E27" s="162" t="s">
        <v>1</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38"/>
      <c r="B28" s="44"/>
      <c r="C28" s="38"/>
      <c r="D28" s="38"/>
      <c r="E28" s="38"/>
      <c r="F28" s="38"/>
      <c r="G28" s="38"/>
      <c r="H28" s="38"/>
      <c r="I28" s="156"/>
      <c r="J28" s="38"/>
      <c r="K28" s="38"/>
      <c r="L28" s="63"/>
      <c r="S28" s="38"/>
      <c r="T28" s="38"/>
      <c r="U28" s="38"/>
      <c r="V28" s="38"/>
      <c r="W28" s="38"/>
      <c r="X28" s="38"/>
      <c r="Y28" s="38"/>
      <c r="Z28" s="38"/>
      <c r="AA28" s="38"/>
      <c r="AB28" s="38"/>
      <c r="AC28" s="38"/>
      <c r="AD28" s="38"/>
      <c r="AE28" s="38"/>
    </row>
    <row r="29" s="2" customFormat="1" ht="6.96" customHeight="1">
      <c r="A29" s="38"/>
      <c r="B29" s="44"/>
      <c r="C29" s="38"/>
      <c r="D29" s="165"/>
      <c r="E29" s="165"/>
      <c r="F29" s="165"/>
      <c r="G29" s="165"/>
      <c r="H29" s="165"/>
      <c r="I29" s="166"/>
      <c r="J29" s="165"/>
      <c r="K29" s="165"/>
      <c r="L29" s="63"/>
      <c r="S29" s="38"/>
      <c r="T29" s="38"/>
      <c r="U29" s="38"/>
      <c r="V29" s="38"/>
      <c r="W29" s="38"/>
      <c r="X29" s="38"/>
      <c r="Y29" s="38"/>
      <c r="Z29" s="38"/>
      <c r="AA29" s="38"/>
      <c r="AB29" s="38"/>
      <c r="AC29" s="38"/>
      <c r="AD29" s="38"/>
      <c r="AE29" s="38"/>
    </row>
    <row r="30" s="2" customFormat="1" ht="25.44" customHeight="1">
      <c r="A30" s="38"/>
      <c r="B30" s="44"/>
      <c r="C30" s="38"/>
      <c r="D30" s="167" t="s">
        <v>42</v>
      </c>
      <c r="E30" s="38"/>
      <c r="F30" s="38"/>
      <c r="G30" s="38"/>
      <c r="H30" s="38"/>
      <c r="I30" s="156"/>
      <c r="J30" s="168">
        <f>ROUND(J125, 2)</f>
        <v>0</v>
      </c>
      <c r="K30" s="38"/>
      <c r="L30" s="63"/>
      <c r="S30" s="38"/>
      <c r="T30" s="38"/>
      <c r="U30" s="38"/>
      <c r="V30" s="38"/>
      <c r="W30" s="38"/>
      <c r="X30" s="38"/>
      <c r="Y30" s="38"/>
      <c r="Z30" s="38"/>
      <c r="AA30" s="38"/>
      <c r="AB30" s="38"/>
      <c r="AC30" s="38"/>
      <c r="AD30" s="38"/>
      <c r="AE30" s="38"/>
    </row>
    <row r="31" s="2" customFormat="1" ht="6.96" customHeight="1">
      <c r="A31" s="38"/>
      <c r="B31" s="44"/>
      <c r="C31" s="38"/>
      <c r="D31" s="165"/>
      <c r="E31" s="165"/>
      <c r="F31" s="165"/>
      <c r="G31" s="165"/>
      <c r="H31" s="165"/>
      <c r="I31" s="166"/>
      <c r="J31" s="165"/>
      <c r="K31" s="165"/>
      <c r="L31" s="63"/>
      <c r="S31" s="38"/>
      <c r="T31" s="38"/>
      <c r="U31" s="38"/>
      <c r="V31" s="38"/>
      <c r="W31" s="38"/>
      <c r="X31" s="38"/>
      <c r="Y31" s="38"/>
      <c r="Z31" s="38"/>
      <c r="AA31" s="38"/>
      <c r="AB31" s="38"/>
      <c r="AC31" s="38"/>
      <c r="AD31" s="38"/>
      <c r="AE31" s="38"/>
    </row>
    <row r="32" s="2" customFormat="1" ht="14.4" customHeight="1">
      <c r="A32" s="38"/>
      <c r="B32" s="44"/>
      <c r="C32" s="38"/>
      <c r="D32" s="38"/>
      <c r="E32" s="38"/>
      <c r="F32" s="169" t="s">
        <v>44</v>
      </c>
      <c r="G32" s="38"/>
      <c r="H32" s="38"/>
      <c r="I32" s="170" t="s">
        <v>43</v>
      </c>
      <c r="J32" s="169" t="s">
        <v>45</v>
      </c>
      <c r="K32" s="38"/>
      <c r="L32" s="63"/>
      <c r="S32" s="38"/>
      <c r="T32" s="38"/>
      <c r="U32" s="38"/>
      <c r="V32" s="38"/>
      <c r="W32" s="38"/>
      <c r="X32" s="38"/>
      <c r="Y32" s="38"/>
      <c r="Z32" s="38"/>
      <c r="AA32" s="38"/>
      <c r="AB32" s="38"/>
      <c r="AC32" s="38"/>
      <c r="AD32" s="38"/>
      <c r="AE32" s="38"/>
    </row>
    <row r="33" s="2" customFormat="1" ht="14.4" customHeight="1">
      <c r="A33" s="38"/>
      <c r="B33" s="44"/>
      <c r="C33" s="38"/>
      <c r="D33" s="171" t="s">
        <v>46</v>
      </c>
      <c r="E33" s="154" t="s">
        <v>47</v>
      </c>
      <c r="F33" s="172">
        <f>ROUND((SUM(BE125:BE162)),  2)</f>
        <v>0</v>
      </c>
      <c r="G33" s="38"/>
      <c r="H33" s="38"/>
      <c r="I33" s="173">
        <v>0.20999999999999999</v>
      </c>
      <c r="J33" s="172">
        <f>ROUND(((SUM(BE125:BE162))*I33),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54" t="s">
        <v>48</v>
      </c>
      <c r="F34" s="172">
        <f>ROUND((SUM(BF125:BF162)),  2)</f>
        <v>0</v>
      </c>
      <c r="G34" s="38"/>
      <c r="H34" s="38"/>
      <c r="I34" s="173">
        <v>0.14999999999999999</v>
      </c>
      <c r="J34" s="172">
        <f>ROUND(((SUM(BF125:BF162))*I34),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54" t="s">
        <v>49</v>
      </c>
      <c r="F35" s="172">
        <f>ROUND((SUM(BG125:BG162)),  2)</f>
        <v>0</v>
      </c>
      <c r="G35" s="38"/>
      <c r="H35" s="38"/>
      <c r="I35" s="173">
        <v>0.20999999999999999</v>
      </c>
      <c r="J35" s="172">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54" t="s">
        <v>50</v>
      </c>
      <c r="F36" s="172">
        <f>ROUND((SUM(BH125:BH162)),  2)</f>
        <v>0</v>
      </c>
      <c r="G36" s="38"/>
      <c r="H36" s="38"/>
      <c r="I36" s="173">
        <v>0.14999999999999999</v>
      </c>
      <c r="J36" s="172">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4" t="s">
        <v>51</v>
      </c>
      <c r="F37" s="172">
        <f>ROUND((SUM(BI125:BI162)),  2)</f>
        <v>0</v>
      </c>
      <c r="G37" s="38"/>
      <c r="H37" s="38"/>
      <c r="I37" s="173">
        <v>0</v>
      </c>
      <c r="J37" s="172">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56"/>
      <c r="J38" s="38"/>
      <c r="K38" s="38"/>
      <c r="L38" s="63"/>
      <c r="S38" s="38"/>
      <c r="T38" s="38"/>
      <c r="U38" s="38"/>
      <c r="V38" s="38"/>
      <c r="W38" s="38"/>
      <c r="X38" s="38"/>
      <c r="Y38" s="38"/>
      <c r="Z38" s="38"/>
      <c r="AA38" s="38"/>
      <c r="AB38" s="38"/>
      <c r="AC38" s="38"/>
      <c r="AD38" s="38"/>
      <c r="AE38" s="38"/>
    </row>
    <row r="39" s="2" customFormat="1" ht="25.44" customHeight="1">
      <c r="A39" s="38"/>
      <c r="B39" s="44"/>
      <c r="C39" s="174"/>
      <c r="D39" s="175" t="s">
        <v>52</v>
      </c>
      <c r="E39" s="176"/>
      <c r="F39" s="176"/>
      <c r="G39" s="177" t="s">
        <v>53</v>
      </c>
      <c r="H39" s="178" t="s">
        <v>54</v>
      </c>
      <c r="I39" s="179"/>
      <c r="J39" s="180">
        <f>SUM(J30:J37)</f>
        <v>0</v>
      </c>
      <c r="K39" s="181"/>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156"/>
      <c r="J40" s="38"/>
      <c r="K40" s="38"/>
      <c r="L40" s="63"/>
      <c r="S40" s="38"/>
      <c r="T40" s="38"/>
      <c r="U40" s="38"/>
      <c r="V40" s="38"/>
      <c r="W40" s="38"/>
      <c r="X40" s="38"/>
      <c r="Y40" s="38"/>
      <c r="Z40" s="38"/>
      <c r="AA40" s="38"/>
      <c r="AB40" s="38"/>
      <c r="AC40" s="38"/>
      <c r="AD40" s="38"/>
      <c r="AE40" s="38"/>
    </row>
    <row r="41" s="1" customFormat="1" ht="14.4" customHeight="1">
      <c r="B41" s="20"/>
      <c r="I41" s="147"/>
      <c r="L41" s="20"/>
    </row>
    <row r="42" s="1" customFormat="1" ht="14.4" customHeight="1">
      <c r="B42" s="20"/>
      <c r="I42" s="147"/>
      <c r="L42" s="20"/>
    </row>
    <row r="43" s="1" customFormat="1" ht="14.4" customHeight="1">
      <c r="B43" s="20"/>
      <c r="I43" s="147"/>
      <c r="L43" s="20"/>
    </row>
    <row r="44" s="1" customFormat="1" ht="14.4" customHeight="1">
      <c r="B44" s="20"/>
      <c r="I44" s="147"/>
      <c r="L44" s="20"/>
    </row>
    <row r="45" s="1" customFormat="1" ht="14.4" customHeight="1">
      <c r="B45" s="20"/>
      <c r="I45" s="147"/>
      <c r="L45" s="20"/>
    </row>
    <row r="46" s="1" customFormat="1" ht="14.4" customHeight="1">
      <c r="B46" s="20"/>
      <c r="I46" s="147"/>
      <c r="L46" s="20"/>
    </row>
    <row r="47" s="1" customFormat="1" ht="14.4" customHeight="1">
      <c r="B47" s="20"/>
      <c r="I47" s="147"/>
      <c r="L47" s="20"/>
    </row>
    <row r="48" s="1" customFormat="1" ht="14.4" customHeight="1">
      <c r="B48" s="20"/>
      <c r="I48" s="147"/>
      <c r="L48" s="20"/>
    </row>
    <row r="49" s="1" customFormat="1" ht="14.4" customHeight="1">
      <c r="B49" s="20"/>
      <c r="I49" s="147"/>
      <c r="L49" s="20"/>
    </row>
    <row r="50" s="2" customFormat="1" ht="14.4" customHeight="1">
      <c r="B50" s="63"/>
      <c r="D50" s="182" t="s">
        <v>55</v>
      </c>
      <c r="E50" s="183"/>
      <c r="F50" s="183"/>
      <c r="G50" s="182" t="s">
        <v>56</v>
      </c>
      <c r="H50" s="183"/>
      <c r="I50" s="184"/>
      <c r="J50" s="183"/>
      <c r="K50" s="18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5" t="s">
        <v>57</v>
      </c>
      <c r="E61" s="186"/>
      <c r="F61" s="187" t="s">
        <v>58</v>
      </c>
      <c r="G61" s="185" t="s">
        <v>57</v>
      </c>
      <c r="H61" s="186"/>
      <c r="I61" s="188"/>
      <c r="J61" s="189" t="s">
        <v>58</v>
      </c>
      <c r="K61" s="18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2" t="s">
        <v>59</v>
      </c>
      <c r="E65" s="190"/>
      <c r="F65" s="190"/>
      <c r="G65" s="182" t="s">
        <v>60</v>
      </c>
      <c r="H65" s="190"/>
      <c r="I65" s="191"/>
      <c r="J65" s="190"/>
      <c r="K65" s="19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5" t="s">
        <v>57</v>
      </c>
      <c r="E76" s="186"/>
      <c r="F76" s="187" t="s">
        <v>58</v>
      </c>
      <c r="G76" s="185" t="s">
        <v>57</v>
      </c>
      <c r="H76" s="186"/>
      <c r="I76" s="188"/>
      <c r="J76" s="189" t="s">
        <v>58</v>
      </c>
      <c r="K76" s="186"/>
      <c r="L76" s="63"/>
      <c r="S76" s="38"/>
      <c r="T76" s="38"/>
      <c r="U76" s="38"/>
      <c r="V76" s="38"/>
      <c r="W76" s="38"/>
      <c r="X76" s="38"/>
      <c r="Y76" s="38"/>
      <c r="Z76" s="38"/>
      <c r="AA76" s="38"/>
      <c r="AB76" s="38"/>
      <c r="AC76" s="38"/>
      <c r="AD76" s="38"/>
      <c r="AE76" s="38"/>
    </row>
    <row r="77" s="2" customFormat="1" ht="14.4" customHeight="1">
      <c r="A77" s="38"/>
      <c r="B77" s="192"/>
      <c r="C77" s="193"/>
      <c r="D77" s="193"/>
      <c r="E77" s="193"/>
      <c r="F77" s="193"/>
      <c r="G77" s="193"/>
      <c r="H77" s="193"/>
      <c r="I77" s="194"/>
      <c r="J77" s="193"/>
      <c r="K77" s="193"/>
      <c r="L77" s="63"/>
      <c r="S77" s="38"/>
      <c r="T77" s="38"/>
      <c r="U77" s="38"/>
      <c r="V77" s="38"/>
      <c r="W77" s="38"/>
      <c r="X77" s="38"/>
      <c r="Y77" s="38"/>
      <c r="Z77" s="38"/>
      <c r="AA77" s="38"/>
      <c r="AB77" s="38"/>
      <c r="AC77" s="38"/>
      <c r="AD77" s="38"/>
      <c r="AE77" s="38"/>
    </row>
    <row r="81" s="2" customFormat="1" ht="6.96" customHeight="1">
      <c r="A81" s="38"/>
      <c r="B81" s="195"/>
      <c r="C81" s="196"/>
      <c r="D81" s="196"/>
      <c r="E81" s="196"/>
      <c r="F81" s="196"/>
      <c r="G81" s="196"/>
      <c r="H81" s="196"/>
      <c r="I81" s="197"/>
      <c r="J81" s="196"/>
      <c r="K81" s="196"/>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156"/>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56"/>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56"/>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98" t="str">
        <f>E7</f>
        <v>Strakonická - rozšíření, č. akce 999 170, Praha 5</v>
      </c>
      <c r="F85" s="32"/>
      <c r="G85" s="32"/>
      <c r="H85" s="32"/>
      <c r="I85" s="156"/>
      <c r="J85" s="40"/>
      <c r="K85" s="40"/>
      <c r="L85" s="63"/>
      <c r="S85" s="38"/>
      <c r="T85" s="38"/>
      <c r="U85" s="38"/>
      <c r="V85" s="38"/>
      <c r="W85" s="38"/>
      <c r="X85" s="38"/>
      <c r="Y85" s="38"/>
      <c r="Z85" s="38"/>
      <c r="AA85" s="38"/>
      <c r="AB85" s="38"/>
      <c r="AC85" s="38"/>
      <c r="AD85" s="38"/>
      <c r="AE85" s="38"/>
    </row>
    <row r="86" s="2" customFormat="1" ht="12" customHeight="1">
      <c r="A86" s="38"/>
      <c r="B86" s="39"/>
      <c r="C86" s="32" t="s">
        <v>176</v>
      </c>
      <c r="D86" s="40"/>
      <c r="E86" s="40"/>
      <c r="F86" s="40"/>
      <c r="G86" s="40"/>
      <c r="H86" s="40"/>
      <c r="I86" s="156"/>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SO 420 - Přeložky VO</v>
      </c>
      <c r="F87" s="40"/>
      <c r="G87" s="40"/>
      <c r="H87" s="40"/>
      <c r="I87" s="156"/>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156"/>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Strakonická</v>
      </c>
      <c r="G89" s="40"/>
      <c r="H89" s="40"/>
      <c r="I89" s="158" t="s">
        <v>22</v>
      </c>
      <c r="J89" s="79" t="str">
        <f>IF(J12="","",J12)</f>
        <v>10. 1. 2020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156"/>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158" t="s">
        <v>32</v>
      </c>
      <c r="J91" s="36" t="str">
        <f>E21</f>
        <v>DIPRO, spol s 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158" t="s">
        <v>37</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156"/>
      <c r="J93" s="40"/>
      <c r="K93" s="40"/>
      <c r="L93" s="63"/>
      <c r="S93" s="38"/>
      <c r="T93" s="38"/>
      <c r="U93" s="38"/>
      <c r="V93" s="38"/>
      <c r="W93" s="38"/>
      <c r="X93" s="38"/>
      <c r="Y93" s="38"/>
      <c r="Z93" s="38"/>
      <c r="AA93" s="38"/>
      <c r="AB93" s="38"/>
      <c r="AC93" s="38"/>
      <c r="AD93" s="38"/>
      <c r="AE93" s="38"/>
    </row>
    <row r="94" s="2" customFormat="1" ht="29.28" customHeight="1">
      <c r="A94" s="38"/>
      <c r="B94" s="39"/>
      <c r="C94" s="199" t="s">
        <v>224</v>
      </c>
      <c r="D94" s="200"/>
      <c r="E94" s="200"/>
      <c r="F94" s="200"/>
      <c r="G94" s="200"/>
      <c r="H94" s="200"/>
      <c r="I94" s="201"/>
      <c r="J94" s="202" t="s">
        <v>225</v>
      </c>
      <c r="K94" s="20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156"/>
      <c r="J95" s="40"/>
      <c r="K95" s="40"/>
      <c r="L95" s="63"/>
      <c r="S95" s="38"/>
      <c r="T95" s="38"/>
      <c r="U95" s="38"/>
      <c r="V95" s="38"/>
      <c r="W95" s="38"/>
      <c r="X95" s="38"/>
      <c r="Y95" s="38"/>
      <c r="Z95" s="38"/>
      <c r="AA95" s="38"/>
      <c r="AB95" s="38"/>
      <c r="AC95" s="38"/>
      <c r="AD95" s="38"/>
      <c r="AE95" s="38"/>
    </row>
    <row r="96" s="2" customFormat="1" ht="22.8" customHeight="1">
      <c r="A96" s="38"/>
      <c r="B96" s="39"/>
      <c r="C96" s="203" t="s">
        <v>226</v>
      </c>
      <c r="D96" s="40"/>
      <c r="E96" s="40"/>
      <c r="F96" s="40"/>
      <c r="G96" s="40"/>
      <c r="H96" s="40"/>
      <c r="I96" s="156"/>
      <c r="J96" s="110">
        <f>J125</f>
        <v>0</v>
      </c>
      <c r="K96" s="40"/>
      <c r="L96" s="63"/>
      <c r="S96" s="38"/>
      <c r="T96" s="38"/>
      <c r="U96" s="38"/>
      <c r="V96" s="38"/>
      <c r="W96" s="38"/>
      <c r="X96" s="38"/>
      <c r="Y96" s="38"/>
      <c r="Z96" s="38"/>
      <c r="AA96" s="38"/>
      <c r="AB96" s="38"/>
      <c r="AC96" s="38"/>
      <c r="AD96" s="38"/>
      <c r="AE96" s="38"/>
      <c r="AU96" s="17" t="s">
        <v>227</v>
      </c>
    </row>
    <row r="97" s="9" customFormat="1" ht="24.96" customHeight="1">
      <c r="A97" s="9"/>
      <c r="B97" s="204"/>
      <c r="C97" s="205"/>
      <c r="D97" s="206" t="s">
        <v>3986</v>
      </c>
      <c r="E97" s="207"/>
      <c r="F97" s="207"/>
      <c r="G97" s="207"/>
      <c r="H97" s="207"/>
      <c r="I97" s="208"/>
      <c r="J97" s="209">
        <f>J126</f>
        <v>0</v>
      </c>
      <c r="K97" s="205"/>
      <c r="L97" s="210"/>
      <c r="S97" s="9"/>
      <c r="T97" s="9"/>
      <c r="U97" s="9"/>
      <c r="V97" s="9"/>
      <c r="W97" s="9"/>
      <c r="X97" s="9"/>
      <c r="Y97" s="9"/>
      <c r="Z97" s="9"/>
      <c r="AA97" s="9"/>
      <c r="AB97" s="9"/>
      <c r="AC97" s="9"/>
      <c r="AD97" s="9"/>
      <c r="AE97" s="9"/>
    </row>
    <row r="98" s="10" customFormat="1" ht="19.92" customHeight="1">
      <c r="A98" s="10"/>
      <c r="B98" s="211"/>
      <c r="C98" s="133"/>
      <c r="D98" s="212" t="s">
        <v>3987</v>
      </c>
      <c r="E98" s="213"/>
      <c r="F98" s="213"/>
      <c r="G98" s="213"/>
      <c r="H98" s="213"/>
      <c r="I98" s="214"/>
      <c r="J98" s="215">
        <f>J127</f>
        <v>0</v>
      </c>
      <c r="K98" s="133"/>
      <c r="L98" s="216"/>
      <c r="S98" s="10"/>
      <c r="T98" s="10"/>
      <c r="U98" s="10"/>
      <c r="V98" s="10"/>
      <c r="W98" s="10"/>
      <c r="X98" s="10"/>
      <c r="Y98" s="10"/>
      <c r="Z98" s="10"/>
      <c r="AA98" s="10"/>
      <c r="AB98" s="10"/>
      <c r="AC98" s="10"/>
      <c r="AD98" s="10"/>
      <c r="AE98" s="10"/>
    </row>
    <row r="99" s="9" customFormat="1" ht="24.96" customHeight="1">
      <c r="A99" s="9"/>
      <c r="B99" s="204"/>
      <c r="C99" s="205"/>
      <c r="D99" s="206" t="s">
        <v>3729</v>
      </c>
      <c r="E99" s="207"/>
      <c r="F99" s="207"/>
      <c r="G99" s="207"/>
      <c r="H99" s="207"/>
      <c r="I99" s="208"/>
      <c r="J99" s="209">
        <f>J134</f>
        <v>0</v>
      </c>
      <c r="K99" s="205"/>
      <c r="L99" s="210"/>
      <c r="S99" s="9"/>
      <c r="T99" s="9"/>
      <c r="U99" s="9"/>
      <c r="V99" s="9"/>
      <c r="W99" s="9"/>
      <c r="X99" s="9"/>
      <c r="Y99" s="9"/>
      <c r="Z99" s="9"/>
      <c r="AA99" s="9"/>
      <c r="AB99" s="9"/>
      <c r="AC99" s="9"/>
      <c r="AD99" s="9"/>
      <c r="AE99" s="9"/>
    </row>
    <row r="100" s="10" customFormat="1" ht="19.92" customHeight="1">
      <c r="A100" s="10"/>
      <c r="B100" s="211"/>
      <c r="C100" s="133"/>
      <c r="D100" s="212" t="s">
        <v>3730</v>
      </c>
      <c r="E100" s="213"/>
      <c r="F100" s="213"/>
      <c r="G100" s="213"/>
      <c r="H100" s="213"/>
      <c r="I100" s="214"/>
      <c r="J100" s="215">
        <f>J135</f>
        <v>0</v>
      </c>
      <c r="K100" s="133"/>
      <c r="L100" s="216"/>
      <c r="S100" s="10"/>
      <c r="T100" s="10"/>
      <c r="U100" s="10"/>
      <c r="V100" s="10"/>
      <c r="W100" s="10"/>
      <c r="X100" s="10"/>
      <c r="Y100" s="10"/>
      <c r="Z100" s="10"/>
      <c r="AA100" s="10"/>
      <c r="AB100" s="10"/>
      <c r="AC100" s="10"/>
      <c r="AD100" s="10"/>
      <c r="AE100" s="10"/>
    </row>
    <row r="101" s="10" customFormat="1" ht="19.92" customHeight="1">
      <c r="A101" s="10"/>
      <c r="B101" s="211"/>
      <c r="C101" s="133"/>
      <c r="D101" s="212" t="s">
        <v>3988</v>
      </c>
      <c r="E101" s="213"/>
      <c r="F101" s="213"/>
      <c r="G101" s="213"/>
      <c r="H101" s="213"/>
      <c r="I101" s="214"/>
      <c r="J101" s="215">
        <f>J140</f>
        <v>0</v>
      </c>
      <c r="K101" s="133"/>
      <c r="L101" s="216"/>
      <c r="S101" s="10"/>
      <c r="T101" s="10"/>
      <c r="U101" s="10"/>
      <c r="V101" s="10"/>
      <c r="W101" s="10"/>
      <c r="X101" s="10"/>
      <c r="Y101" s="10"/>
      <c r="Z101" s="10"/>
      <c r="AA101" s="10"/>
      <c r="AB101" s="10"/>
      <c r="AC101" s="10"/>
      <c r="AD101" s="10"/>
      <c r="AE101" s="10"/>
    </row>
    <row r="102" s="10" customFormat="1" ht="19.92" customHeight="1">
      <c r="A102" s="10"/>
      <c r="B102" s="211"/>
      <c r="C102" s="133"/>
      <c r="D102" s="212" t="s">
        <v>3731</v>
      </c>
      <c r="E102" s="213"/>
      <c r="F102" s="213"/>
      <c r="G102" s="213"/>
      <c r="H102" s="213"/>
      <c r="I102" s="214"/>
      <c r="J102" s="215">
        <f>J143</f>
        <v>0</v>
      </c>
      <c r="K102" s="133"/>
      <c r="L102" s="216"/>
      <c r="S102" s="10"/>
      <c r="T102" s="10"/>
      <c r="U102" s="10"/>
      <c r="V102" s="10"/>
      <c r="W102" s="10"/>
      <c r="X102" s="10"/>
      <c r="Y102" s="10"/>
      <c r="Z102" s="10"/>
      <c r="AA102" s="10"/>
      <c r="AB102" s="10"/>
      <c r="AC102" s="10"/>
      <c r="AD102" s="10"/>
      <c r="AE102" s="10"/>
    </row>
    <row r="103" s="9" customFormat="1" ht="24.96" customHeight="1">
      <c r="A103" s="9"/>
      <c r="B103" s="204"/>
      <c r="C103" s="205"/>
      <c r="D103" s="206" t="s">
        <v>3734</v>
      </c>
      <c r="E103" s="207"/>
      <c r="F103" s="207"/>
      <c r="G103" s="207"/>
      <c r="H103" s="207"/>
      <c r="I103" s="208"/>
      <c r="J103" s="209">
        <f>J155</f>
        <v>0</v>
      </c>
      <c r="K103" s="205"/>
      <c r="L103" s="210"/>
      <c r="S103" s="9"/>
      <c r="T103" s="9"/>
      <c r="U103" s="9"/>
      <c r="V103" s="9"/>
      <c r="W103" s="9"/>
      <c r="X103" s="9"/>
      <c r="Y103" s="9"/>
      <c r="Z103" s="9"/>
      <c r="AA103" s="9"/>
      <c r="AB103" s="9"/>
      <c r="AC103" s="9"/>
      <c r="AD103" s="9"/>
      <c r="AE103" s="9"/>
    </row>
    <row r="104" s="10" customFormat="1" ht="19.92" customHeight="1">
      <c r="A104" s="10"/>
      <c r="B104" s="211"/>
      <c r="C104" s="133"/>
      <c r="D104" s="212" t="s">
        <v>3735</v>
      </c>
      <c r="E104" s="213"/>
      <c r="F104" s="213"/>
      <c r="G104" s="213"/>
      <c r="H104" s="213"/>
      <c r="I104" s="214"/>
      <c r="J104" s="215">
        <f>J156</f>
        <v>0</v>
      </c>
      <c r="K104" s="133"/>
      <c r="L104" s="216"/>
      <c r="S104" s="10"/>
      <c r="T104" s="10"/>
      <c r="U104" s="10"/>
      <c r="V104" s="10"/>
      <c r="W104" s="10"/>
      <c r="X104" s="10"/>
      <c r="Y104" s="10"/>
      <c r="Z104" s="10"/>
      <c r="AA104" s="10"/>
      <c r="AB104" s="10"/>
      <c r="AC104" s="10"/>
      <c r="AD104" s="10"/>
      <c r="AE104" s="10"/>
    </row>
    <row r="105" s="10" customFormat="1" ht="19.92" customHeight="1">
      <c r="A105" s="10"/>
      <c r="B105" s="211"/>
      <c r="C105" s="133"/>
      <c r="D105" s="212" t="s">
        <v>3736</v>
      </c>
      <c r="E105" s="213"/>
      <c r="F105" s="213"/>
      <c r="G105" s="213"/>
      <c r="H105" s="213"/>
      <c r="I105" s="214"/>
      <c r="J105" s="215">
        <f>J159</f>
        <v>0</v>
      </c>
      <c r="K105" s="133"/>
      <c r="L105" s="216"/>
      <c r="S105" s="10"/>
      <c r="T105" s="10"/>
      <c r="U105" s="10"/>
      <c r="V105" s="10"/>
      <c r="W105" s="10"/>
      <c r="X105" s="10"/>
      <c r="Y105" s="10"/>
      <c r="Z105" s="10"/>
      <c r="AA105" s="10"/>
      <c r="AB105" s="10"/>
      <c r="AC105" s="10"/>
      <c r="AD105" s="10"/>
      <c r="AE105" s="10"/>
    </row>
    <row r="106" s="2" customFormat="1" ht="21.84" customHeight="1">
      <c r="A106" s="38"/>
      <c r="B106" s="39"/>
      <c r="C106" s="40"/>
      <c r="D106" s="40"/>
      <c r="E106" s="40"/>
      <c r="F106" s="40"/>
      <c r="G106" s="40"/>
      <c r="H106" s="40"/>
      <c r="I106" s="156"/>
      <c r="J106" s="40"/>
      <c r="K106" s="40"/>
      <c r="L106" s="63"/>
      <c r="S106" s="38"/>
      <c r="T106" s="38"/>
      <c r="U106" s="38"/>
      <c r="V106" s="38"/>
      <c r="W106" s="38"/>
      <c r="X106" s="38"/>
      <c r="Y106" s="38"/>
      <c r="Z106" s="38"/>
      <c r="AA106" s="38"/>
      <c r="AB106" s="38"/>
      <c r="AC106" s="38"/>
      <c r="AD106" s="38"/>
      <c r="AE106" s="38"/>
    </row>
    <row r="107" s="2" customFormat="1" ht="6.96" customHeight="1">
      <c r="A107" s="38"/>
      <c r="B107" s="66"/>
      <c r="C107" s="67"/>
      <c r="D107" s="67"/>
      <c r="E107" s="67"/>
      <c r="F107" s="67"/>
      <c r="G107" s="67"/>
      <c r="H107" s="67"/>
      <c r="I107" s="194"/>
      <c r="J107" s="67"/>
      <c r="K107" s="67"/>
      <c r="L107" s="63"/>
      <c r="S107" s="38"/>
      <c r="T107" s="38"/>
      <c r="U107" s="38"/>
      <c r="V107" s="38"/>
      <c r="W107" s="38"/>
      <c r="X107" s="38"/>
      <c r="Y107" s="38"/>
      <c r="Z107" s="38"/>
      <c r="AA107" s="38"/>
      <c r="AB107" s="38"/>
      <c r="AC107" s="38"/>
      <c r="AD107" s="38"/>
      <c r="AE107" s="38"/>
    </row>
    <row r="111" s="2" customFormat="1" ht="6.96" customHeight="1">
      <c r="A111" s="38"/>
      <c r="B111" s="68"/>
      <c r="C111" s="69"/>
      <c r="D111" s="69"/>
      <c r="E111" s="69"/>
      <c r="F111" s="69"/>
      <c r="G111" s="69"/>
      <c r="H111" s="69"/>
      <c r="I111" s="197"/>
      <c r="J111" s="69"/>
      <c r="K111" s="69"/>
      <c r="L111" s="63"/>
      <c r="S111" s="38"/>
      <c r="T111" s="38"/>
      <c r="U111" s="38"/>
      <c r="V111" s="38"/>
      <c r="W111" s="38"/>
      <c r="X111" s="38"/>
      <c r="Y111" s="38"/>
      <c r="Z111" s="38"/>
      <c r="AA111" s="38"/>
      <c r="AB111" s="38"/>
      <c r="AC111" s="38"/>
      <c r="AD111" s="38"/>
      <c r="AE111" s="38"/>
    </row>
    <row r="112" s="2" customFormat="1" ht="24.96" customHeight="1">
      <c r="A112" s="38"/>
      <c r="B112" s="39"/>
      <c r="C112" s="23" t="s">
        <v>235</v>
      </c>
      <c r="D112" s="40"/>
      <c r="E112" s="40"/>
      <c r="F112" s="40"/>
      <c r="G112" s="40"/>
      <c r="H112" s="40"/>
      <c r="I112" s="156"/>
      <c r="J112" s="40"/>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156"/>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16</v>
      </c>
      <c r="D114" s="40"/>
      <c r="E114" s="40"/>
      <c r="F114" s="40"/>
      <c r="G114" s="40"/>
      <c r="H114" s="40"/>
      <c r="I114" s="156"/>
      <c r="J114" s="40"/>
      <c r="K114" s="40"/>
      <c r="L114" s="63"/>
      <c r="S114" s="38"/>
      <c r="T114" s="38"/>
      <c r="U114" s="38"/>
      <c r="V114" s="38"/>
      <c r="W114" s="38"/>
      <c r="X114" s="38"/>
      <c r="Y114" s="38"/>
      <c r="Z114" s="38"/>
      <c r="AA114" s="38"/>
      <c r="AB114" s="38"/>
      <c r="AC114" s="38"/>
      <c r="AD114" s="38"/>
      <c r="AE114" s="38"/>
    </row>
    <row r="115" s="2" customFormat="1" ht="16.5" customHeight="1">
      <c r="A115" s="38"/>
      <c r="B115" s="39"/>
      <c r="C115" s="40"/>
      <c r="D115" s="40"/>
      <c r="E115" s="198" t="str">
        <f>E7</f>
        <v>Strakonická - rozšíření, č. akce 999 170, Praha 5</v>
      </c>
      <c r="F115" s="32"/>
      <c r="G115" s="32"/>
      <c r="H115" s="32"/>
      <c r="I115" s="156"/>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176</v>
      </c>
      <c r="D116" s="40"/>
      <c r="E116" s="40"/>
      <c r="F116" s="40"/>
      <c r="G116" s="40"/>
      <c r="H116" s="40"/>
      <c r="I116" s="156"/>
      <c r="J116" s="40"/>
      <c r="K116" s="40"/>
      <c r="L116" s="63"/>
      <c r="S116" s="38"/>
      <c r="T116" s="38"/>
      <c r="U116" s="38"/>
      <c r="V116" s="38"/>
      <c r="W116" s="38"/>
      <c r="X116" s="38"/>
      <c r="Y116" s="38"/>
      <c r="Z116" s="38"/>
      <c r="AA116" s="38"/>
      <c r="AB116" s="38"/>
      <c r="AC116" s="38"/>
      <c r="AD116" s="38"/>
      <c r="AE116" s="38"/>
    </row>
    <row r="117" s="2" customFormat="1" ht="16.5" customHeight="1">
      <c r="A117" s="38"/>
      <c r="B117" s="39"/>
      <c r="C117" s="40"/>
      <c r="D117" s="40"/>
      <c r="E117" s="76" t="str">
        <f>E9</f>
        <v>SO 420 - Přeložky VO</v>
      </c>
      <c r="F117" s="40"/>
      <c r="G117" s="40"/>
      <c r="H117" s="40"/>
      <c r="I117" s="156"/>
      <c r="J117" s="40"/>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156"/>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20</v>
      </c>
      <c r="D119" s="40"/>
      <c r="E119" s="40"/>
      <c r="F119" s="27" t="str">
        <f>F12</f>
        <v>ulice Strakonická</v>
      </c>
      <c r="G119" s="40"/>
      <c r="H119" s="40"/>
      <c r="I119" s="158" t="s">
        <v>22</v>
      </c>
      <c r="J119" s="79" t="str">
        <f>IF(J12="","",J12)</f>
        <v>10. 1. 2020</v>
      </c>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156"/>
      <c r="J120" s="40"/>
      <c r="K120" s="40"/>
      <c r="L120" s="63"/>
      <c r="S120" s="38"/>
      <c r="T120" s="38"/>
      <c r="U120" s="38"/>
      <c r="V120" s="38"/>
      <c r="W120" s="38"/>
      <c r="X120" s="38"/>
      <c r="Y120" s="38"/>
      <c r="Z120" s="38"/>
      <c r="AA120" s="38"/>
      <c r="AB120" s="38"/>
      <c r="AC120" s="38"/>
      <c r="AD120" s="38"/>
      <c r="AE120" s="38"/>
    </row>
    <row r="121" s="2" customFormat="1" ht="15.15" customHeight="1">
      <c r="A121" s="38"/>
      <c r="B121" s="39"/>
      <c r="C121" s="32" t="s">
        <v>24</v>
      </c>
      <c r="D121" s="40"/>
      <c r="E121" s="40"/>
      <c r="F121" s="27" t="str">
        <f>E15</f>
        <v>Technická správa komunikací hl. m. Prahy a.s.</v>
      </c>
      <c r="G121" s="40"/>
      <c r="H121" s="40"/>
      <c r="I121" s="158" t="s">
        <v>32</v>
      </c>
      <c r="J121" s="36" t="str">
        <f>E21</f>
        <v>DIPRO, spol s r.o.</v>
      </c>
      <c r="K121" s="40"/>
      <c r="L121" s="63"/>
      <c r="S121" s="38"/>
      <c r="T121" s="38"/>
      <c r="U121" s="38"/>
      <c r="V121" s="38"/>
      <c r="W121" s="38"/>
      <c r="X121" s="38"/>
      <c r="Y121" s="38"/>
      <c r="Z121" s="38"/>
      <c r="AA121" s="38"/>
      <c r="AB121" s="38"/>
      <c r="AC121" s="38"/>
      <c r="AD121" s="38"/>
      <c r="AE121" s="38"/>
    </row>
    <row r="122" s="2" customFormat="1" ht="15.15" customHeight="1">
      <c r="A122" s="38"/>
      <c r="B122" s="39"/>
      <c r="C122" s="32" t="s">
        <v>30</v>
      </c>
      <c r="D122" s="40"/>
      <c r="E122" s="40"/>
      <c r="F122" s="27" t="str">
        <f>IF(E18="","",E18)</f>
        <v>Vyplň údaj</v>
      </c>
      <c r="G122" s="40"/>
      <c r="H122" s="40"/>
      <c r="I122" s="158" t="s">
        <v>37</v>
      </c>
      <c r="J122" s="36" t="str">
        <f>E24</f>
        <v>TMI Building s.r.o.</v>
      </c>
      <c r="K122" s="40"/>
      <c r="L122" s="63"/>
      <c r="S122" s="38"/>
      <c r="T122" s="38"/>
      <c r="U122" s="38"/>
      <c r="V122" s="38"/>
      <c r="W122" s="38"/>
      <c r="X122" s="38"/>
      <c r="Y122" s="38"/>
      <c r="Z122" s="38"/>
      <c r="AA122" s="38"/>
      <c r="AB122" s="38"/>
      <c r="AC122" s="38"/>
      <c r="AD122" s="38"/>
      <c r="AE122" s="38"/>
    </row>
    <row r="123" s="2" customFormat="1" ht="10.32" customHeight="1">
      <c r="A123" s="38"/>
      <c r="B123" s="39"/>
      <c r="C123" s="40"/>
      <c r="D123" s="40"/>
      <c r="E123" s="40"/>
      <c r="F123" s="40"/>
      <c r="G123" s="40"/>
      <c r="H123" s="40"/>
      <c r="I123" s="156"/>
      <c r="J123" s="40"/>
      <c r="K123" s="40"/>
      <c r="L123" s="63"/>
      <c r="S123" s="38"/>
      <c r="T123" s="38"/>
      <c r="U123" s="38"/>
      <c r="V123" s="38"/>
      <c r="W123" s="38"/>
      <c r="X123" s="38"/>
      <c r="Y123" s="38"/>
      <c r="Z123" s="38"/>
      <c r="AA123" s="38"/>
      <c r="AB123" s="38"/>
      <c r="AC123" s="38"/>
      <c r="AD123" s="38"/>
      <c r="AE123" s="38"/>
    </row>
    <row r="124" s="11" customFormat="1" ht="29.28" customHeight="1">
      <c r="A124" s="217"/>
      <c r="B124" s="218"/>
      <c r="C124" s="219" t="s">
        <v>236</v>
      </c>
      <c r="D124" s="220" t="s">
        <v>67</v>
      </c>
      <c r="E124" s="220" t="s">
        <v>63</v>
      </c>
      <c r="F124" s="220" t="s">
        <v>64</v>
      </c>
      <c r="G124" s="220" t="s">
        <v>237</v>
      </c>
      <c r="H124" s="220" t="s">
        <v>238</v>
      </c>
      <c r="I124" s="221" t="s">
        <v>239</v>
      </c>
      <c r="J124" s="220" t="s">
        <v>225</v>
      </c>
      <c r="K124" s="222" t="s">
        <v>240</v>
      </c>
      <c r="L124" s="223"/>
      <c r="M124" s="100" t="s">
        <v>1</v>
      </c>
      <c r="N124" s="101" t="s">
        <v>46</v>
      </c>
      <c r="O124" s="101" t="s">
        <v>241</v>
      </c>
      <c r="P124" s="101" t="s">
        <v>242</v>
      </c>
      <c r="Q124" s="101" t="s">
        <v>243</v>
      </c>
      <c r="R124" s="101" t="s">
        <v>244</v>
      </c>
      <c r="S124" s="101" t="s">
        <v>245</v>
      </c>
      <c r="T124" s="102" t="s">
        <v>246</v>
      </c>
      <c r="U124" s="217"/>
      <c r="V124" s="217"/>
      <c r="W124" s="217"/>
      <c r="X124" s="217"/>
      <c r="Y124" s="217"/>
      <c r="Z124" s="217"/>
      <c r="AA124" s="217"/>
      <c r="AB124" s="217"/>
      <c r="AC124" s="217"/>
      <c r="AD124" s="217"/>
      <c r="AE124" s="217"/>
    </row>
    <row r="125" s="2" customFormat="1" ht="22.8" customHeight="1">
      <c r="A125" s="38"/>
      <c r="B125" s="39"/>
      <c r="C125" s="107" t="s">
        <v>247</v>
      </c>
      <c r="D125" s="40"/>
      <c r="E125" s="40"/>
      <c r="F125" s="40"/>
      <c r="G125" s="40"/>
      <c r="H125" s="40"/>
      <c r="I125" s="156"/>
      <c r="J125" s="224">
        <f>BK125</f>
        <v>0</v>
      </c>
      <c r="K125" s="40"/>
      <c r="L125" s="44"/>
      <c r="M125" s="103"/>
      <c r="N125" s="225"/>
      <c r="O125" s="104"/>
      <c r="P125" s="226">
        <f>P126+P134+P155</f>
        <v>0</v>
      </c>
      <c r="Q125" s="104"/>
      <c r="R125" s="226">
        <f>R126+R134+R155</f>
        <v>0</v>
      </c>
      <c r="S125" s="104"/>
      <c r="T125" s="227">
        <f>T126+T134+T155</f>
        <v>0</v>
      </c>
      <c r="U125" s="38"/>
      <c r="V125" s="38"/>
      <c r="W125" s="38"/>
      <c r="X125" s="38"/>
      <c r="Y125" s="38"/>
      <c r="Z125" s="38"/>
      <c r="AA125" s="38"/>
      <c r="AB125" s="38"/>
      <c r="AC125" s="38"/>
      <c r="AD125" s="38"/>
      <c r="AE125" s="38"/>
      <c r="AT125" s="17" t="s">
        <v>81</v>
      </c>
      <c r="AU125" s="17" t="s">
        <v>227</v>
      </c>
      <c r="BK125" s="228">
        <f>BK126+BK134+BK155</f>
        <v>0</v>
      </c>
    </row>
    <row r="126" s="12" customFormat="1" ht="25.92" customHeight="1">
      <c r="A126" s="12"/>
      <c r="B126" s="229"/>
      <c r="C126" s="230"/>
      <c r="D126" s="231" t="s">
        <v>81</v>
      </c>
      <c r="E126" s="232" t="s">
        <v>1623</v>
      </c>
      <c r="F126" s="232" t="s">
        <v>3989</v>
      </c>
      <c r="G126" s="230"/>
      <c r="H126" s="230"/>
      <c r="I126" s="233"/>
      <c r="J126" s="234">
        <f>BK126</f>
        <v>0</v>
      </c>
      <c r="K126" s="230"/>
      <c r="L126" s="235"/>
      <c r="M126" s="236"/>
      <c r="N126" s="237"/>
      <c r="O126" s="237"/>
      <c r="P126" s="238">
        <f>P127</f>
        <v>0</v>
      </c>
      <c r="Q126" s="237"/>
      <c r="R126" s="238">
        <f>R127</f>
        <v>0</v>
      </c>
      <c r="S126" s="237"/>
      <c r="T126" s="239">
        <f>T127</f>
        <v>0</v>
      </c>
      <c r="U126" s="12"/>
      <c r="V126" s="12"/>
      <c r="W126" s="12"/>
      <c r="X126" s="12"/>
      <c r="Y126" s="12"/>
      <c r="Z126" s="12"/>
      <c r="AA126" s="12"/>
      <c r="AB126" s="12"/>
      <c r="AC126" s="12"/>
      <c r="AD126" s="12"/>
      <c r="AE126" s="12"/>
      <c r="AR126" s="240" t="s">
        <v>91</v>
      </c>
      <c r="AT126" s="241" t="s">
        <v>81</v>
      </c>
      <c r="AU126" s="241" t="s">
        <v>82</v>
      </c>
      <c r="AY126" s="240" t="s">
        <v>250</v>
      </c>
      <c r="BK126" s="242">
        <f>BK127</f>
        <v>0</v>
      </c>
    </row>
    <row r="127" s="12" customFormat="1" ht="22.8" customHeight="1">
      <c r="A127" s="12"/>
      <c r="B127" s="229"/>
      <c r="C127" s="230"/>
      <c r="D127" s="231" t="s">
        <v>81</v>
      </c>
      <c r="E127" s="243" t="s">
        <v>3990</v>
      </c>
      <c r="F127" s="243" t="s">
        <v>3991</v>
      </c>
      <c r="G127" s="230"/>
      <c r="H127" s="230"/>
      <c r="I127" s="233"/>
      <c r="J127" s="244">
        <f>BK127</f>
        <v>0</v>
      </c>
      <c r="K127" s="230"/>
      <c r="L127" s="235"/>
      <c r="M127" s="236"/>
      <c r="N127" s="237"/>
      <c r="O127" s="237"/>
      <c r="P127" s="238">
        <f>SUM(P128:P133)</f>
        <v>0</v>
      </c>
      <c r="Q127" s="237"/>
      <c r="R127" s="238">
        <f>SUM(R128:R133)</f>
        <v>0</v>
      </c>
      <c r="S127" s="237"/>
      <c r="T127" s="239">
        <f>SUM(T128:T133)</f>
        <v>0</v>
      </c>
      <c r="U127" s="12"/>
      <c r="V127" s="12"/>
      <c r="W127" s="12"/>
      <c r="X127" s="12"/>
      <c r="Y127" s="12"/>
      <c r="Z127" s="12"/>
      <c r="AA127" s="12"/>
      <c r="AB127" s="12"/>
      <c r="AC127" s="12"/>
      <c r="AD127" s="12"/>
      <c r="AE127" s="12"/>
      <c r="AR127" s="240" t="s">
        <v>91</v>
      </c>
      <c r="AT127" s="241" t="s">
        <v>81</v>
      </c>
      <c r="AU127" s="241" t="s">
        <v>14</v>
      </c>
      <c r="AY127" s="240" t="s">
        <v>250</v>
      </c>
      <c r="BK127" s="242">
        <f>SUM(BK128:BK133)</f>
        <v>0</v>
      </c>
    </row>
    <row r="128" s="2" customFormat="1" ht="21.75" customHeight="1">
      <c r="A128" s="38"/>
      <c r="B128" s="39"/>
      <c r="C128" s="245" t="s">
        <v>14</v>
      </c>
      <c r="D128" s="245" t="s">
        <v>252</v>
      </c>
      <c r="E128" s="246" t="s">
        <v>3992</v>
      </c>
      <c r="F128" s="247" t="s">
        <v>3993</v>
      </c>
      <c r="G128" s="248" t="s">
        <v>179</v>
      </c>
      <c r="H128" s="249">
        <v>650</v>
      </c>
      <c r="I128" s="250"/>
      <c r="J128" s="251">
        <f>ROUND(I128*H128,2)</f>
        <v>0</v>
      </c>
      <c r="K128" s="247" t="s">
        <v>1</v>
      </c>
      <c r="L128" s="44"/>
      <c r="M128" s="252" t="s">
        <v>1</v>
      </c>
      <c r="N128" s="253" t="s">
        <v>47</v>
      </c>
      <c r="O128" s="91"/>
      <c r="P128" s="254">
        <f>O128*H128</f>
        <v>0</v>
      </c>
      <c r="Q128" s="254">
        <v>0</v>
      </c>
      <c r="R128" s="254">
        <f>Q128*H128</f>
        <v>0</v>
      </c>
      <c r="S128" s="254">
        <v>0</v>
      </c>
      <c r="T128" s="255">
        <f>S128*H128</f>
        <v>0</v>
      </c>
      <c r="U128" s="38"/>
      <c r="V128" s="38"/>
      <c r="W128" s="38"/>
      <c r="X128" s="38"/>
      <c r="Y128" s="38"/>
      <c r="Z128" s="38"/>
      <c r="AA128" s="38"/>
      <c r="AB128" s="38"/>
      <c r="AC128" s="38"/>
      <c r="AD128" s="38"/>
      <c r="AE128" s="38"/>
      <c r="AR128" s="256" t="s">
        <v>317</v>
      </c>
      <c r="AT128" s="256" t="s">
        <v>252</v>
      </c>
      <c r="AU128" s="256" t="s">
        <v>91</v>
      </c>
      <c r="AY128" s="17" t="s">
        <v>250</v>
      </c>
      <c r="BE128" s="257">
        <f>IF(N128="základní",J128,0)</f>
        <v>0</v>
      </c>
      <c r="BF128" s="257">
        <f>IF(N128="snížená",J128,0)</f>
        <v>0</v>
      </c>
      <c r="BG128" s="257">
        <f>IF(N128="zákl. přenesená",J128,0)</f>
        <v>0</v>
      </c>
      <c r="BH128" s="257">
        <f>IF(N128="sníž. přenesená",J128,0)</f>
        <v>0</v>
      </c>
      <c r="BI128" s="257">
        <f>IF(N128="nulová",J128,0)</f>
        <v>0</v>
      </c>
      <c r="BJ128" s="17" t="s">
        <v>14</v>
      </c>
      <c r="BK128" s="257">
        <f>ROUND(I128*H128,2)</f>
        <v>0</v>
      </c>
      <c r="BL128" s="17" t="s">
        <v>317</v>
      </c>
      <c r="BM128" s="256" t="s">
        <v>3994</v>
      </c>
    </row>
    <row r="129" s="2" customFormat="1" ht="16.5" customHeight="1">
      <c r="A129" s="38"/>
      <c r="B129" s="39"/>
      <c r="C129" s="294" t="s">
        <v>91</v>
      </c>
      <c r="D129" s="294" t="s">
        <v>643</v>
      </c>
      <c r="E129" s="295" t="s">
        <v>3995</v>
      </c>
      <c r="F129" s="296" t="s">
        <v>3996</v>
      </c>
      <c r="G129" s="297" t="s">
        <v>179</v>
      </c>
      <c r="H129" s="298">
        <v>650</v>
      </c>
      <c r="I129" s="299"/>
      <c r="J129" s="300">
        <f>ROUND(I129*H129,2)</f>
        <v>0</v>
      </c>
      <c r="K129" s="296" t="s">
        <v>1</v>
      </c>
      <c r="L129" s="301"/>
      <c r="M129" s="302" t="s">
        <v>1</v>
      </c>
      <c r="N129" s="303" t="s">
        <v>47</v>
      </c>
      <c r="O129" s="91"/>
      <c r="P129" s="254">
        <f>O129*H129</f>
        <v>0</v>
      </c>
      <c r="Q129" s="254">
        <v>0</v>
      </c>
      <c r="R129" s="254">
        <f>Q129*H129</f>
        <v>0</v>
      </c>
      <c r="S129" s="254">
        <v>0</v>
      </c>
      <c r="T129" s="255">
        <f>S129*H129</f>
        <v>0</v>
      </c>
      <c r="U129" s="38"/>
      <c r="V129" s="38"/>
      <c r="W129" s="38"/>
      <c r="X129" s="38"/>
      <c r="Y129" s="38"/>
      <c r="Z129" s="38"/>
      <c r="AA129" s="38"/>
      <c r="AB129" s="38"/>
      <c r="AC129" s="38"/>
      <c r="AD129" s="38"/>
      <c r="AE129" s="38"/>
      <c r="AR129" s="256" t="s">
        <v>402</v>
      </c>
      <c r="AT129" s="256" t="s">
        <v>643</v>
      </c>
      <c r="AU129" s="256" t="s">
        <v>91</v>
      </c>
      <c r="AY129" s="17" t="s">
        <v>250</v>
      </c>
      <c r="BE129" s="257">
        <f>IF(N129="základní",J129,0)</f>
        <v>0</v>
      </c>
      <c r="BF129" s="257">
        <f>IF(N129="snížená",J129,0)</f>
        <v>0</v>
      </c>
      <c r="BG129" s="257">
        <f>IF(N129="zákl. přenesená",J129,0)</f>
        <v>0</v>
      </c>
      <c r="BH129" s="257">
        <f>IF(N129="sníž. přenesená",J129,0)</f>
        <v>0</v>
      </c>
      <c r="BI129" s="257">
        <f>IF(N129="nulová",J129,0)</f>
        <v>0</v>
      </c>
      <c r="BJ129" s="17" t="s">
        <v>14</v>
      </c>
      <c r="BK129" s="257">
        <f>ROUND(I129*H129,2)</f>
        <v>0</v>
      </c>
      <c r="BL129" s="17" t="s">
        <v>317</v>
      </c>
      <c r="BM129" s="256" t="s">
        <v>3997</v>
      </c>
    </row>
    <row r="130" s="2" customFormat="1" ht="21.75" customHeight="1">
      <c r="A130" s="38"/>
      <c r="B130" s="39"/>
      <c r="C130" s="245" t="s">
        <v>115</v>
      </c>
      <c r="D130" s="245" t="s">
        <v>252</v>
      </c>
      <c r="E130" s="246" t="s">
        <v>3998</v>
      </c>
      <c r="F130" s="247" t="s">
        <v>3999</v>
      </c>
      <c r="G130" s="248" t="s">
        <v>189</v>
      </c>
      <c r="H130" s="249">
        <v>108</v>
      </c>
      <c r="I130" s="250"/>
      <c r="J130" s="251">
        <f>ROUND(I130*H130,2)</f>
        <v>0</v>
      </c>
      <c r="K130" s="247" t="s">
        <v>1</v>
      </c>
      <c r="L130" s="44"/>
      <c r="M130" s="252" t="s">
        <v>1</v>
      </c>
      <c r="N130" s="253" t="s">
        <v>47</v>
      </c>
      <c r="O130" s="91"/>
      <c r="P130" s="254">
        <f>O130*H130</f>
        <v>0</v>
      </c>
      <c r="Q130" s="254">
        <v>0</v>
      </c>
      <c r="R130" s="254">
        <f>Q130*H130</f>
        <v>0</v>
      </c>
      <c r="S130" s="254">
        <v>0</v>
      </c>
      <c r="T130" s="255">
        <f>S130*H130</f>
        <v>0</v>
      </c>
      <c r="U130" s="38"/>
      <c r="V130" s="38"/>
      <c r="W130" s="38"/>
      <c r="X130" s="38"/>
      <c r="Y130" s="38"/>
      <c r="Z130" s="38"/>
      <c r="AA130" s="38"/>
      <c r="AB130" s="38"/>
      <c r="AC130" s="38"/>
      <c r="AD130" s="38"/>
      <c r="AE130" s="38"/>
      <c r="AR130" s="256" t="s">
        <v>317</v>
      </c>
      <c r="AT130" s="256" t="s">
        <v>252</v>
      </c>
      <c r="AU130" s="256" t="s">
        <v>91</v>
      </c>
      <c r="AY130" s="17" t="s">
        <v>250</v>
      </c>
      <c r="BE130" s="257">
        <f>IF(N130="základní",J130,0)</f>
        <v>0</v>
      </c>
      <c r="BF130" s="257">
        <f>IF(N130="snížená",J130,0)</f>
        <v>0</v>
      </c>
      <c r="BG130" s="257">
        <f>IF(N130="zákl. přenesená",J130,0)</f>
        <v>0</v>
      </c>
      <c r="BH130" s="257">
        <f>IF(N130="sníž. přenesená",J130,0)</f>
        <v>0</v>
      </c>
      <c r="BI130" s="257">
        <f>IF(N130="nulová",J130,0)</f>
        <v>0</v>
      </c>
      <c r="BJ130" s="17" t="s">
        <v>14</v>
      </c>
      <c r="BK130" s="257">
        <f>ROUND(I130*H130,2)</f>
        <v>0</v>
      </c>
      <c r="BL130" s="17" t="s">
        <v>317</v>
      </c>
      <c r="BM130" s="256" t="s">
        <v>4000</v>
      </c>
    </row>
    <row r="131" s="2" customFormat="1" ht="21.75" customHeight="1">
      <c r="A131" s="38"/>
      <c r="B131" s="39"/>
      <c r="C131" s="245" t="s">
        <v>256</v>
      </c>
      <c r="D131" s="245" t="s">
        <v>252</v>
      </c>
      <c r="E131" s="246" t="s">
        <v>4001</v>
      </c>
      <c r="F131" s="247" t="s">
        <v>4002</v>
      </c>
      <c r="G131" s="248" t="s">
        <v>189</v>
      </c>
      <c r="H131" s="249">
        <v>54</v>
      </c>
      <c r="I131" s="250"/>
      <c r="J131" s="251">
        <f>ROUND(I131*H131,2)</f>
        <v>0</v>
      </c>
      <c r="K131" s="247" t="s">
        <v>1</v>
      </c>
      <c r="L131" s="44"/>
      <c r="M131" s="252" t="s">
        <v>1</v>
      </c>
      <c r="N131" s="253" t="s">
        <v>47</v>
      </c>
      <c r="O131" s="91"/>
      <c r="P131" s="254">
        <f>O131*H131</f>
        <v>0</v>
      </c>
      <c r="Q131" s="254">
        <v>0</v>
      </c>
      <c r="R131" s="254">
        <f>Q131*H131</f>
        <v>0</v>
      </c>
      <c r="S131" s="254">
        <v>0</v>
      </c>
      <c r="T131" s="255">
        <f>S131*H131</f>
        <v>0</v>
      </c>
      <c r="U131" s="38"/>
      <c r="V131" s="38"/>
      <c r="W131" s="38"/>
      <c r="X131" s="38"/>
      <c r="Y131" s="38"/>
      <c r="Z131" s="38"/>
      <c r="AA131" s="38"/>
      <c r="AB131" s="38"/>
      <c r="AC131" s="38"/>
      <c r="AD131" s="38"/>
      <c r="AE131" s="38"/>
      <c r="AR131" s="256" t="s">
        <v>317</v>
      </c>
      <c r="AT131" s="256" t="s">
        <v>252</v>
      </c>
      <c r="AU131" s="256" t="s">
        <v>91</v>
      </c>
      <c r="AY131" s="17" t="s">
        <v>250</v>
      </c>
      <c r="BE131" s="257">
        <f>IF(N131="základní",J131,0)</f>
        <v>0</v>
      </c>
      <c r="BF131" s="257">
        <f>IF(N131="snížená",J131,0)</f>
        <v>0</v>
      </c>
      <c r="BG131" s="257">
        <f>IF(N131="zákl. přenesená",J131,0)</f>
        <v>0</v>
      </c>
      <c r="BH131" s="257">
        <f>IF(N131="sníž. přenesená",J131,0)</f>
        <v>0</v>
      </c>
      <c r="BI131" s="257">
        <f>IF(N131="nulová",J131,0)</f>
        <v>0</v>
      </c>
      <c r="BJ131" s="17" t="s">
        <v>14</v>
      </c>
      <c r="BK131" s="257">
        <f>ROUND(I131*H131,2)</f>
        <v>0</v>
      </c>
      <c r="BL131" s="17" t="s">
        <v>317</v>
      </c>
      <c r="BM131" s="256" t="s">
        <v>4003</v>
      </c>
    </row>
    <row r="132" s="2" customFormat="1" ht="16.5" customHeight="1">
      <c r="A132" s="38"/>
      <c r="B132" s="39"/>
      <c r="C132" s="245" t="s">
        <v>273</v>
      </c>
      <c r="D132" s="245" t="s">
        <v>252</v>
      </c>
      <c r="E132" s="246" t="s">
        <v>4004</v>
      </c>
      <c r="F132" s="247" t="s">
        <v>4005</v>
      </c>
      <c r="G132" s="248" t="s">
        <v>3745</v>
      </c>
      <c r="H132" s="249">
        <v>108</v>
      </c>
      <c r="I132" s="250"/>
      <c r="J132" s="251">
        <f>ROUND(I132*H132,2)</f>
        <v>0</v>
      </c>
      <c r="K132" s="247" t="s">
        <v>1</v>
      </c>
      <c r="L132" s="44"/>
      <c r="M132" s="252" t="s">
        <v>1</v>
      </c>
      <c r="N132" s="253" t="s">
        <v>47</v>
      </c>
      <c r="O132" s="91"/>
      <c r="P132" s="254">
        <f>O132*H132</f>
        <v>0</v>
      </c>
      <c r="Q132" s="254">
        <v>0</v>
      </c>
      <c r="R132" s="254">
        <f>Q132*H132</f>
        <v>0</v>
      </c>
      <c r="S132" s="254">
        <v>0</v>
      </c>
      <c r="T132" s="255">
        <f>S132*H132</f>
        <v>0</v>
      </c>
      <c r="U132" s="38"/>
      <c r="V132" s="38"/>
      <c r="W132" s="38"/>
      <c r="X132" s="38"/>
      <c r="Y132" s="38"/>
      <c r="Z132" s="38"/>
      <c r="AA132" s="38"/>
      <c r="AB132" s="38"/>
      <c r="AC132" s="38"/>
      <c r="AD132" s="38"/>
      <c r="AE132" s="38"/>
      <c r="AR132" s="256" t="s">
        <v>317</v>
      </c>
      <c r="AT132" s="256" t="s">
        <v>252</v>
      </c>
      <c r="AU132" s="256" t="s">
        <v>91</v>
      </c>
      <c r="AY132" s="17" t="s">
        <v>250</v>
      </c>
      <c r="BE132" s="257">
        <f>IF(N132="základní",J132,0)</f>
        <v>0</v>
      </c>
      <c r="BF132" s="257">
        <f>IF(N132="snížená",J132,0)</f>
        <v>0</v>
      </c>
      <c r="BG132" s="257">
        <f>IF(N132="zákl. přenesená",J132,0)</f>
        <v>0</v>
      </c>
      <c r="BH132" s="257">
        <f>IF(N132="sníž. přenesená",J132,0)</f>
        <v>0</v>
      </c>
      <c r="BI132" s="257">
        <f>IF(N132="nulová",J132,0)</f>
        <v>0</v>
      </c>
      <c r="BJ132" s="17" t="s">
        <v>14</v>
      </c>
      <c r="BK132" s="257">
        <f>ROUND(I132*H132,2)</f>
        <v>0</v>
      </c>
      <c r="BL132" s="17" t="s">
        <v>317</v>
      </c>
      <c r="BM132" s="256" t="s">
        <v>4006</v>
      </c>
    </row>
    <row r="133" s="2" customFormat="1" ht="21.75" customHeight="1">
      <c r="A133" s="38"/>
      <c r="B133" s="39"/>
      <c r="C133" s="294" t="s">
        <v>277</v>
      </c>
      <c r="D133" s="294" t="s">
        <v>643</v>
      </c>
      <c r="E133" s="295" t="s">
        <v>4007</v>
      </c>
      <c r="F133" s="296" t="s">
        <v>4008</v>
      </c>
      <c r="G133" s="297" t="s">
        <v>3745</v>
      </c>
      <c r="H133" s="298">
        <v>108</v>
      </c>
      <c r="I133" s="299"/>
      <c r="J133" s="300">
        <f>ROUND(I133*H133,2)</f>
        <v>0</v>
      </c>
      <c r="K133" s="296" t="s">
        <v>1</v>
      </c>
      <c r="L133" s="301"/>
      <c r="M133" s="302" t="s">
        <v>1</v>
      </c>
      <c r="N133" s="303" t="s">
        <v>47</v>
      </c>
      <c r="O133" s="91"/>
      <c r="P133" s="254">
        <f>O133*H133</f>
        <v>0</v>
      </c>
      <c r="Q133" s="254">
        <v>0</v>
      </c>
      <c r="R133" s="254">
        <f>Q133*H133</f>
        <v>0</v>
      </c>
      <c r="S133" s="254">
        <v>0</v>
      </c>
      <c r="T133" s="255">
        <f>S133*H133</f>
        <v>0</v>
      </c>
      <c r="U133" s="38"/>
      <c r="V133" s="38"/>
      <c r="W133" s="38"/>
      <c r="X133" s="38"/>
      <c r="Y133" s="38"/>
      <c r="Z133" s="38"/>
      <c r="AA133" s="38"/>
      <c r="AB133" s="38"/>
      <c r="AC133" s="38"/>
      <c r="AD133" s="38"/>
      <c r="AE133" s="38"/>
      <c r="AR133" s="256" t="s">
        <v>402</v>
      </c>
      <c r="AT133" s="256" t="s">
        <v>643</v>
      </c>
      <c r="AU133" s="256" t="s">
        <v>91</v>
      </c>
      <c r="AY133" s="17" t="s">
        <v>250</v>
      </c>
      <c r="BE133" s="257">
        <f>IF(N133="základní",J133,0)</f>
        <v>0</v>
      </c>
      <c r="BF133" s="257">
        <f>IF(N133="snížená",J133,0)</f>
        <v>0</v>
      </c>
      <c r="BG133" s="257">
        <f>IF(N133="zákl. přenesená",J133,0)</f>
        <v>0</v>
      </c>
      <c r="BH133" s="257">
        <f>IF(N133="sníž. přenesená",J133,0)</f>
        <v>0</v>
      </c>
      <c r="BI133" s="257">
        <f>IF(N133="nulová",J133,0)</f>
        <v>0</v>
      </c>
      <c r="BJ133" s="17" t="s">
        <v>14</v>
      </c>
      <c r="BK133" s="257">
        <f>ROUND(I133*H133,2)</f>
        <v>0</v>
      </c>
      <c r="BL133" s="17" t="s">
        <v>317</v>
      </c>
      <c r="BM133" s="256" t="s">
        <v>4009</v>
      </c>
    </row>
    <row r="134" s="12" customFormat="1" ht="25.92" customHeight="1">
      <c r="A134" s="12"/>
      <c r="B134" s="229"/>
      <c r="C134" s="230"/>
      <c r="D134" s="231" t="s">
        <v>81</v>
      </c>
      <c r="E134" s="232" t="s">
        <v>643</v>
      </c>
      <c r="F134" s="232" t="s">
        <v>3737</v>
      </c>
      <c r="G134" s="230"/>
      <c r="H134" s="230"/>
      <c r="I134" s="233"/>
      <c r="J134" s="234">
        <f>BK134</f>
        <v>0</v>
      </c>
      <c r="K134" s="230"/>
      <c r="L134" s="235"/>
      <c r="M134" s="236"/>
      <c r="N134" s="237"/>
      <c r="O134" s="237"/>
      <c r="P134" s="238">
        <f>P135+P140+P143</f>
        <v>0</v>
      </c>
      <c r="Q134" s="237"/>
      <c r="R134" s="238">
        <f>R135+R140+R143</f>
        <v>0</v>
      </c>
      <c r="S134" s="237"/>
      <c r="T134" s="239">
        <f>T135+T140+T143</f>
        <v>0</v>
      </c>
      <c r="U134" s="12"/>
      <c r="V134" s="12"/>
      <c r="W134" s="12"/>
      <c r="X134" s="12"/>
      <c r="Y134" s="12"/>
      <c r="Z134" s="12"/>
      <c r="AA134" s="12"/>
      <c r="AB134" s="12"/>
      <c r="AC134" s="12"/>
      <c r="AD134" s="12"/>
      <c r="AE134" s="12"/>
      <c r="AR134" s="240" t="s">
        <v>115</v>
      </c>
      <c r="AT134" s="241" t="s">
        <v>81</v>
      </c>
      <c r="AU134" s="241" t="s">
        <v>82</v>
      </c>
      <c r="AY134" s="240" t="s">
        <v>250</v>
      </c>
      <c r="BK134" s="242">
        <f>BK135+BK140+BK143</f>
        <v>0</v>
      </c>
    </row>
    <row r="135" s="12" customFormat="1" ht="22.8" customHeight="1">
      <c r="A135" s="12"/>
      <c r="B135" s="229"/>
      <c r="C135" s="230"/>
      <c r="D135" s="231" t="s">
        <v>81</v>
      </c>
      <c r="E135" s="243" t="s">
        <v>3738</v>
      </c>
      <c r="F135" s="243" t="s">
        <v>3739</v>
      </c>
      <c r="G135" s="230"/>
      <c r="H135" s="230"/>
      <c r="I135" s="233"/>
      <c r="J135" s="244">
        <f>BK135</f>
        <v>0</v>
      </c>
      <c r="K135" s="230"/>
      <c r="L135" s="235"/>
      <c r="M135" s="236"/>
      <c r="N135" s="237"/>
      <c r="O135" s="237"/>
      <c r="P135" s="238">
        <f>SUM(P136:P139)</f>
        <v>0</v>
      </c>
      <c r="Q135" s="237"/>
      <c r="R135" s="238">
        <f>SUM(R136:R139)</f>
        <v>0</v>
      </c>
      <c r="S135" s="237"/>
      <c r="T135" s="239">
        <f>SUM(T136:T139)</f>
        <v>0</v>
      </c>
      <c r="U135" s="12"/>
      <c r="V135" s="12"/>
      <c r="W135" s="12"/>
      <c r="X135" s="12"/>
      <c r="Y135" s="12"/>
      <c r="Z135" s="12"/>
      <c r="AA135" s="12"/>
      <c r="AB135" s="12"/>
      <c r="AC135" s="12"/>
      <c r="AD135" s="12"/>
      <c r="AE135" s="12"/>
      <c r="AR135" s="240" t="s">
        <v>115</v>
      </c>
      <c r="AT135" s="241" t="s">
        <v>81</v>
      </c>
      <c r="AU135" s="241" t="s">
        <v>14</v>
      </c>
      <c r="AY135" s="240" t="s">
        <v>250</v>
      </c>
      <c r="BK135" s="242">
        <f>SUM(BK136:BK139)</f>
        <v>0</v>
      </c>
    </row>
    <row r="136" s="2" customFormat="1" ht="21.75" customHeight="1">
      <c r="A136" s="38"/>
      <c r="B136" s="39"/>
      <c r="C136" s="245" t="s">
        <v>281</v>
      </c>
      <c r="D136" s="245" t="s">
        <v>252</v>
      </c>
      <c r="E136" s="246" t="s">
        <v>4010</v>
      </c>
      <c r="F136" s="247" t="s">
        <v>4011</v>
      </c>
      <c r="G136" s="248" t="s">
        <v>189</v>
      </c>
      <c r="H136" s="249">
        <v>54</v>
      </c>
      <c r="I136" s="250"/>
      <c r="J136" s="251">
        <f>ROUND(I136*H136,2)</f>
        <v>0</v>
      </c>
      <c r="K136" s="247" t="s">
        <v>1</v>
      </c>
      <c r="L136" s="44"/>
      <c r="M136" s="252" t="s">
        <v>1</v>
      </c>
      <c r="N136" s="253" t="s">
        <v>47</v>
      </c>
      <c r="O136" s="91"/>
      <c r="P136" s="254">
        <f>O136*H136</f>
        <v>0</v>
      </c>
      <c r="Q136" s="254">
        <v>0</v>
      </c>
      <c r="R136" s="254">
        <f>Q136*H136</f>
        <v>0</v>
      </c>
      <c r="S136" s="254">
        <v>0</v>
      </c>
      <c r="T136" s="255">
        <f>S136*H136</f>
        <v>0</v>
      </c>
      <c r="U136" s="38"/>
      <c r="V136" s="38"/>
      <c r="W136" s="38"/>
      <c r="X136" s="38"/>
      <c r="Y136" s="38"/>
      <c r="Z136" s="38"/>
      <c r="AA136" s="38"/>
      <c r="AB136" s="38"/>
      <c r="AC136" s="38"/>
      <c r="AD136" s="38"/>
      <c r="AE136" s="38"/>
      <c r="AR136" s="256" t="s">
        <v>546</v>
      </c>
      <c r="AT136" s="256" t="s">
        <v>252</v>
      </c>
      <c r="AU136" s="256" t="s">
        <v>91</v>
      </c>
      <c r="AY136" s="17" t="s">
        <v>250</v>
      </c>
      <c r="BE136" s="257">
        <f>IF(N136="základní",J136,0)</f>
        <v>0</v>
      </c>
      <c r="BF136" s="257">
        <f>IF(N136="snížená",J136,0)</f>
        <v>0</v>
      </c>
      <c r="BG136" s="257">
        <f>IF(N136="zákl. přenesená",J136,0)</f>
        <v>0</v>
      </c>
      <c r="BH136" s="257">
        <f>IF(N136="sníž. přenesená",J136,0)</f>
        <v>0</v>
      </c>
      <c r="BI136" s="257">
        <f>IF(N136="nulová",J136,0)</f>
        <v>0</v>
      </c>
      <c r="BJ136" s="17" t="s">
        <v>14</v>
      </c>
      <c r="BK136" s="257">
        <f>ROUND(I136*H136,2)</f>
        <v>0</v>
      </c>
      <c r="BL136" s="17" t="s">
        <v>546</v>
      </c>
      <c r="BM136" s="256" t="s">
        <v>4012</v>
      </c>
    </row>
    <row r="137" s="2" customFormat="1" ht="21.75" customHeight="1">
      <c r="A137" s="38"/>
      <c r="B137" s="39"/>
      <c r="C137" s="294" t="s">
        <v>285</v>
      </c>
      <c r="D137" s="294" t="s">
        <v>643</v>
      </c>
      <c r="E137" s="295" t="s">
        <v>4013</v>
      </c>
      <c r="F137" s="296" t="s">
        <v>4014</v>
      </c>
      <c r="G137" s="297" t="s">
        <v>189</v>
      </c>
      <c r="H137" s="298">
        <v>54</v>
      </c>
      <c r="I137" s="299"/>
      <c r="J137" s="300">
        <f>ROUND(I137*H137,2)</f>
        <v>0</v>
      </c>
      <c r="K137" s="296" t="s">
        <v>1</v>
      </c>
      <c r="L137" s="301"/>
      <c r="M137" s="302" t="s">
        <v>1</v>
      </c>
      <c r="N137" s="303" t="s">
        <v>47</v>
      </c>
      <c r="O137" s="91"/>
      <c r="P137" s="254">
        <f>O137*H137</f>
        <v>0</v>
      </c>
      <c r="Q137" s="254">
        <v>0</v>
      </c>
      <c r="R137" s="254">
        <f>Q137*H137</f>
        <v>0</v>
      </c>
      <c r="S137" s="254">
        <v>0</v>
      </c>
      <c r="T137" s="255">
        <f>S137*H137</f>
        <v>0</v>
      </c>
      <c r="U137" s="38"/>
      <c r="V137" s="38"/>
      <c r="W137" s="38"/>
      <c r="X137" s="38"/>
      <c r="Y137" s="38"/>
      <c r="Z137" s="38"/>
      <c r="AA137" s="38"/>
      <c r="AB137" s="38"/>
      <c r="AC137" s="38"/>
      <c r="AD137" s="38"/>
      <c r="AE137" s="38"/>
      <c r="AR137" s="256" t="s">
        <v>3746</v>
      </c>
      <c r="AT137" s="256" t="s">
        <v>643</v>
      </c>
      <c r="AU137" s="256" t="s">
        <v>91</v>
      </c>
      <c r="AY137" s="17" t="s">
        <v>250</v>
      </c>
      <c r="BE137" s="257">
        <f>IF(N137="základní",J137,0)</f>
        <v>0</v>
      </c>
      <c r="BF137" s="257">
        <f>IF(N137="snížená",J137,0)</f>
        <v>0</v>
      </c>
      <c r="BG137" s="257">
        <f>IF(N137="zákl. přenesená",J137,0)</f>
        <v>0</v>
      </c>
      <c r="BH137" s="257">
        <f>IF(N137="sníž. přenesená",J137,0)</f>
        <v>0</v>
      </c>
      <c r="BI137" s="257">
        <f>IF(N137="nulová",J137,0)</f>
        <v>0</v>
      </c>
      <c r="BJ137" s="17" t="s">
        <v>14</v>
      </c>
      <c r="BK137" s="257">
        <f>ROUND(I137*H137,2)</f>
        <v>0</v>
      </c>
      <c r="BL137" s="17" t="s">
        <v>546</v>
      </c>
      <c r="BM137" s="256" t="s">
        <v>4015</v>
      </c>
    </row>
    <row r="138" s="2" customFormat="1" ht="21.75" customHeight="1">
      <c r="A138" s="38"/>
      <c r="B138" s="39"/>
      <c r="C138" s="294" t="s">
        <v>289</v>
      </c>
      <c r="D138" s="294" t="s">
        <v>643</v>
      </c>
      <c r="E138" s="295" t="s">
        <v>4016</v>
      </c>
      <c r="F138" s="296" t="s">
        <v>4017</v>
      </c>
      <c r="G138" s="297" t="s">
        <v>1244</v>
      </c>
      <c r="H138" s="298">
        <v>1</v>
      </c>
      <c r="I138" s="299"/>
      <c r="J138" s="300">
        <f>ROUND(I138*H138,2)</f>
        <v>0</v>
      </c>
      <c r="K138" s="296" t="s">
        <v>1</v>
      </c>
      <c r="L138" s="301"/>
      <c r="M138" s="302" t="s">
        <v>1</v>
      </c>
      <c r="N138" s="303" t="s">
        <v>47</v>
      </c>
      <c r="O138" s="91"/>
      <c r="P138" s="254">
        <f>O138*H138</f>
        <v>0</v>
      </c>
      <c r="Q138" s="254">
        <v>0</v>
      </c>
      <c r="R138" s="254">
        <f>Q138*H138</f>
        <v>0</v>
      </c>
      <c r="S138" s="254">
        <v>0</v>
      </c>
      <c r="T138" s="255">
        <f>S138*H138</f>
        <v>0</v>
      </c>
      <c r="U138" s="38"/>
      <c r="V138" s="38"/>
      <c r="W138" s="38"/>
      <c r="X138" s="38"/>
      <c r="Y138" s="38"/>
      <c r="Z138" s="38"/>
      <c r="AA138" s="38"/>
      <c r="AB138" s="38"/>
      <c r="AC138" s="38"/>
      <c r="AD138" s="38"/>
      <c r="AE138" s="38"/>
      <c r="AR138" s="256" t="s">
        <v>3746</v>
      </c>
      <c r="AT138" s="256" t="s">
        <v>643</v>
      </c>
      <c r="AU138" s="256" t="s">
        <v>91</v>
      </c>
      <c r="AY138" s="17" t="s">
        <v>250</v>
      </c>
      <c r="BE138" s="257">
        <f>IF(N138="základní",J138,0)</f>
        <v>0</v>
      </c>
      <c r="BF138" s="257">
        <f>IF(N138="snížená",J138,0)</f>
        <v>0</v>
      </c>
      <c r="BG138" s="257">
        <f>IF(N138="zákl. přenesená",J138,0)</f>
        <v>0</v>
      </c>
      <c r="BH138" s="257">
        <f>IF(N138="sníž. přenesená",J138,0)</f>
        <v>0</v>
      </c>
      <c r="BI138" s="257">
        <f>IF(N138="nulová",J138,0)</f>
        <v>0</v>
      </c>
      <c r="BJ138" s="17" t="s">
        <v>14</v>
      </c>
      <c r="BK138" s="257">
        <f>ROUND(I138*H138,2)</f>
        <v>0</v>
      </c>
      <c r="BL138" s="17" t="s">
        <v>546</v>
      </c>
      <c r="BM138" s="256" t="s">
        <v>4018</v>
      </c>
    </row>
    <row r="139" s="2" customFormat="1" ht="21.75" customHeight="1">
      <c r="A139" s="38"/>
      <c r="B139" s="39"/>
      <c r="C139" s="245" t="s">
        <v>293</v>
      </c>
      <c r="D139" s="245" t="s">
        <v>252</v>
      </c>
      <c r="E139" s="246" t="s">
        <v>4019</v>
      </c>
      <c r="F139" s="247" t="s">
        <v>4020</v>
      </c>
      <c r="G139" s="248" t="s">
        <v>189</v>
      </c>
      <c r="H139" s="249">
        <v>108</v>
      </c>
      <c r="I139" s="250"/>
      <c r="J139" s="251">
        <f>ROUND(I139*H139,2)</f>
        <v>0</v>
      </c>
      <c r="K139" s="247" t="s">
        <v>1</v>
      </c>
      <c r="L139" s="44"/>
      <c r="M139" s="252" t="s">
        <v>1</v>
      </c>
      <c r="N139" s="253" t="s">
        <v>47</v>
      </c>
      <c r="O139" s="91"/>
      <c r="P139" s="254">
        <f>O139*H139</f>
        <v>0</v>
      </c>
      <c r="Q139" s="254">
        <v>0</v>
      </c>
      <c r="R139" s="254">
        <f>Q139*H139</f>
        <v>0</v>
      </c>
      <c r="S139" s="254">
        <v>0</v>
      </c>
      <c r="T139" s="255">
        <f>S139*H139</f>
        <v>0</v>
      </c>
      <c r="U139" s="38"/>
      <c r="V139" s="38"/>
      <c r="W139" s="38"/>
      <c r="X139" s="38"/>
      <c r="Y139" s="38"/>
      <c r="Z139" s="38"/>
      <c r="AA139" s="38"/>
      <c r="AB139" s="38"/>
      <c r="AC139" s="38"/>
      <c r="AD139" s="38"/>
      <c r="AE139" s="38"/>
      <c r="AR139" s="256" t="s">
        <v>546</v>
      </c>
      <c r="AT139" s="256" t="s">
        <v>252</v>
      </c>
      <c r="AU139" s="256" t="s">
        <v>91</v>
      </c>
      <c r="AY139" s="17" t="s">
        <v>250</v>
      </c>
      <c r="BE139" s="257">
        <f>IF(N139="základní",J139,0)</f>
        <v>0</v>
      </c>
      <c r="BF139" s="257">
        <f>IF(N139="snížená",J139,0)</f>
        <v>0</v>
      </c>
      <c r="BG139" s="257">
        <f>IF(N139="zákl. přenesená",J139,0)</f>
        <v>0</v>
      </c>
      <c r="BH139" s="257">
        <f>IF(N139="sníž. přenesená",J139,0)</f>
        <v>0</v>
      </c>
      <c r="BI139" s="257">
        <f>IF(N139="nulová",J139,0)</f>
        <v>0</v>
      </c>
      <c r="BJ139" s="17" t="s">
        <v>14</v>
      </c>
      <c r="BK139" s="257">
        <f>ROUND(I139*H139,2)</f>
        <v>0</v>
      </c>
      <c r="BL139" s="17" t="s">
        <v>546</v>
      </c>
      <c r="BM139" s="256" t="s">
        <v>4021</v>
      </c>
    </row>
    <row r="140" s="12" customFormat="1" ht="22.8" customHeight="1">
      <c r="A140" s="12"/>
      <c r="B140" s="229"/>
      <c r="C140" s="230"/>
      <c r="D140" s="231" t="s">
        <v>81</v>
      </c>
      <c r="E140" s="243" t="s">
        <v>4022</v>
      </c>
      <c r="F140" s="243" t="s">
        <v>4023</v>
      </c>
      <c r="G140" s="230"/>
      <c r="H140" s="230"/>
      <c r="I140" s="233"/>
      <c r="J140" s="244">
        <f>BK140</f>
        <v>0</v>
      </c>
      <c r="K140" s="230"/>
      <c r="L140" s="235"/>
      <c r="M140" s="236"/>
      <c r="N140" s="237"/>
      <c r="O140" s="237"/>
      <c r="P140" s="238">
        <f>SUM(P141:P142)</f>
        <v>0</v>
      </c>
      <c r="Q140" s="237"/>
      <c r="R140" s="238">
        <f>SUM(R141:R142)</f>
        <v>0</v>
      </c>
      <c r="S140" s="237"/>
      <c r="T140" s="239">
        <f>SUM(T141:T142)</f>
        <v>0</v>
      </c>
      <c r="U140" s="12"/>
      <c r="V140" s="12"/>
      <c r="W140" s="12"/>
      <c r="X140" s="12"/>
      <c r="Y140" s="12"/>
      <c r="Z140" s="12"/>
      <c r="AA140" s="12"/>
      <c r="AB140" s="12"/>
      <c r="AC140" s="12"/>
      <c r="AD140" s="12"/>
      <c r="AE140" s="12"/>
      <c r="AR140" s="240" t="s">
        <v>115</v>
      </c>
      <c r="AT140" s="241" t="s">
        <v>81</v>
      </c>
      <c r="AU140" s="241" t="s">
        <v>14</v>
      </c>
      <c r="AY140" s="240" t="s">
        <v>250</v>
      </c>
      <c r="BK140" s="242">
        <f>SUM(BK141:BK142)</f>
        <v>0</v>
      </c>
    </row>
    <row r="141" s="2" customFormat="1" ht="16.5" customHeight="1">
      <c r="A141" s="38"/>
      <c r="B141" s="39"/>
      <c r="C141" s="245" t="s">
        <v>297</v>
      </c>
      <c r="D141" s="245" t="s">
        <v>252</v>
      </c>
      <c r="E141" s="246" t="s">
        <v>4024</v>
      </c>
      <c r="F141" s="247" t="s">
        <v>4025</v>
      </c>
      <c r="G141" s="248" t="s">
        <v>189</v>
      </c>
      <c r="H141" s="249">
        <v>54</v>
      </c>
      <c r="I141" s="250"/>
      <c r="J141" s="251">
        <f>ROUND(I141*H141,2)</f>
        <v>0</v>
      </c>
      <c r="K141" s="247" t="s">
        <v>1</v>
      </c>
      <c r="L141" s="44"/>
      <c r="M141" s="252" t="s">
        <v>1</v>
      </c>
      <c r="N141" s="253" t="s">
        <v>47</v>
      </c>
      <c r="O141" s="91"/>
      <c r="P141" s="254">
        <f>O141*H141</f>
        <v>0</v>
      </c>
      <c r="Q141" s="254">
        <v>0</v>
      </c>
      <c r="R141" s="254">
        <f>Q141*H141</f>
        <v>0</v>
      </c>
      <c r="S141" s="254">
        <v>0</v>
      </c>
      <c r="T141" s="255">
        <f>S141*H141</f>
        <v>0</v>
      </c>
      <c r="U141" s="38"/>
      <c r="V141" s="38"/>
      <c r="W141" s="38"/>
      <c r="X141" s="38"/>
      <c r="Y141" s="38"/>
      <c r="Z141" s="38"/>
      <c r="AA141" s="38"/>
      <c r="AB141" s="38"/>
      <c r="AC141" s="38"/>
      <c r="AD141" s="38"/>
      <c r="AE141" s="38"/>
      <c r="AR141" s="256" t="s">
        <v>546</v>
      </c>
      <c r="AT141" s="256" t="s">
        <v>252</v>
      </c>
      <c r="AU141" s="256" t="s">
        <v>91</v>
      </c>
      <c r="AY141" s="17" t="s">
        <v>250</v>
      </c>
      <c r="BE141" s="257">
        <f>IF(N141="základní",J141,0)</f>
        <v>0</v>
      </c>
      <c r="BF141" s="257">
        <f>IF(N141="snížená",J141,0)</f>
        <v>0</v>
      </c>
      <c r="BG141" s="257">
        <f>IF(N141="zákl. přenesená",J141,0)</f>
        <v>0</v>
      </c>
      <c r="BH141" s="257">
        <f>IF(N141="sníž. přenesená",J141,0)</f>
        <v>0</v>
      </c>
      <c r="BI141" s="257">
        <f>IF(N141="nulová",J141,0)</f>
        <v>0</v>
      </c>
      <c r="BJ141" s="17" t="s">
        <v>14</v>
      </c>
      <c r="BK141" s="257">
        <f>ROUND(I141*H141,2)</f>
        <v>0</v>
      </c>
      <c r="BL141" s="17" t="s">
        <v>546</v>
      </c>
      <c r="BM141" s="256" t="s">
        <v>4026</v>
      </c>
    </row>
    <row r="142" s="2" customFormat="1" ht="16.5" customHeight="1">
      <c r="A142" s="38"/>
      <c r="B142" s="39"/>
      <c r="C142" s="294" t="s">
        <v>301</v>
      </c>
      <c r="D142" s="294" t="s">
        <v>643</v>
      </c>
      <c r="E142" s="295" t="s">
        <v>4027</v>
      </c>
      <c r="F142" s="296" t="s">
        <v>3815</v>
      </c>
      <c r="G142" s="297" t="s">
        <v>3745</v>
      </c>
      <c r="H142" s="298">
        <v>54</v>
      </c>
      <c r="I142" s="299"/>
      <c r="J142" s="300">
        <f>ROUND(I142*H142,2)</f>
        <v>0</v>
      </c>
      <c r="K142" s="296" t="s">
        <v>1</v>
      </c>
      <c r="L142" s="301"/>
      <c r="M142" s="302" t="s">
        <v>1</v>
      </c>
      <c r="N142" s="303" t="s">
        <v>47</v>
      </c>
      <c r="O142" s="91"/>
      <c r="P142" s="254">
        <f>O142*H142</f>
        <v>0</v>
      </c>
      <c r="Q142" s="254">
        <v>0</v>
      </c>
      <c r="R142" s="254">
        <f>Q142*H142</f>
        <v>0</v>
      </c>
      <c r="S142" s="254">
        <v>0</v>
      </c>
      <c r="T142" s="255">
        <f>S142*H142</f>
        <v>0</v>
      </c>
      <c r="U142" s="38"/>
      <c r="V142" s="38"/>
      <c r="W142" s="38"/>
      <c r="X142" s="38"/>
      <c r="Y142" s="38"/>
      <c r="Z142" s="38"/>
      <c r="AA142" s="38"/>
      <c r="AB142" s="38"/>
      <c r="AC142" s="38"/>
      <c r="AD142" s="38"/>
      <c r="AE142" s="38"/>
      <c r="AR142" s="256" t="s">
        <v>3746</v>
      </c>
      <c r="AT142" s="256" t="s">
        <v>643</v>
      </c>
      <c r="AU142" s="256" t="s">
        <v>91</v>
      </c>
      <c r="AY142" s="17" t="s">
        <v>250</v>
      </c>
      <c r="BE142" s="257">
        <f>IF(N142="základní",J142,0)</f>
        <v>0</v>
      </c>
      <c r="BF142" s="257">
        <f>IF(N142="snížená",J142,0)</f>
        <v>0</v>
      </c>
      <c r="BG142" s="257">
        <f>IF(N142="zákl. přenesená",J142,0)</f>
        <v>0</v>
      </c>
      <c r="BH142" s="257">
        <f>IF(N142="sníž. přenesená",J142,0)</f>
        <v>0</v>
      </c>
      <c r="BI142" s="257">
        <f>IF(N142="nulová",J142,0)</f>
        <v>0</v>
      </c>
      <c r="BJ142" s="17" t="s">
        <v>14</v>
      </c>
      <c r="BK142" s="257">
        <f>ROUND(I142*H142,2)</f>
        <v>0</v>
      </c>
      <c r="BL142" s="17" t="s">
        <v>546</v>
      </c>
      <c r="BM142" s="256" t="s">
        <v>4028</v>
      </c>
    </row>
    <row r="143" s="12" customFormat="1" ht="22.8" customHeight="1">
      <c r="A143" s="12"/>
      <c r="B143" s="229"/>
      <c r="C143" s="230"/>
      <c r="D143" s="231" t="s">
        <v>81</v>
      </c>
      <c r="E143" s="243" t="s">
        <v>3847</v>
      </c>
      <c r="F143" s="243" t="s">
        <v>3848</v>
      </c>
      <c r="G143" s="230"/>
      <c r="H143" s="230"/>
      <c r="I143" s="233"/>
      <c r="J143" s="244">
        <f>BK143</f>
        <v>0</v>
      </c>
      <c r="K143" s="230"/>
      <c r="L143" s="235"/>
      <c r="M143" s="236"/>
      <c r="N143" s="237"/>
      <c r="O143" s="237"/>
      <c r="P143" s="238">
        <f>SUM(P144:P154)</f>
        <v>0</v>
      </c>
      <c r="Q143" s="237"/>
      <c r="R143" s="238">
        <f>SUM(R144:R154)</f>
        <v>0</v>
      </c>
      <c r="S143" s="237"/>
      <c r="T143" s="239">
        <f>SUM(T144:T154)</f>
        <v>0</v>
      </c>
      <c r="U143" s="12"/>
      <c r="V143" s="12"/>
      <c r="W143" s="12"/>
      <c r="X143" s="12"/>
      <c r="Y143" s="12"/>
      <c r="Z143" s="12"/>
      <c r="AA143" s="12"/>
      <c r="AB143" s="12"/>
      <c r="AC143" s="12"/>
      <c r="AD143" s="12"/>
      <c r="AE143" s="12"/>
      <c r="AR143" s="240" t="s">
        <v>115</v>
      </c>
      <c r="AT143" s="241" t="s">
        <v>81</v>
      </c>
      <c r="AU143" s="241" t="s">
        <v>14</v>
      </c>
      <c r="AY143" s="240" t="s">
        <v>250</v>
      </c>
      <c r="BK143" s="242">
        <f>SUM(BK144:BK154)</f>
        <v>0</v>
      </c>
    </row>
    <row r="144" s="2" customFormat="1" ht="21.75" customHeight="1">
      <c r="A144" s="38"/>
      <c r="B144" s="39"/>
      <c r="C144" s="245" t="s">
        <v>306</v>
      </c>
      <c r="D144" s="245" t="s">
        <v>252</v>
      </c>
      <c r="E144" s="246" t="s">
        <v>3855</v>
      </c>
      <c r="F144" s="247" t="s">
        <v>3856</v>
      </c>
      <c r="G144" s="248" t="s">
        <v>179</v>
      </c>
      <c r="H144" s="249">
        <v>40</v>
      </c>
      <c r="I144" s="250"/>
      <c r="J144" s="251">
        <f>ROUND(I144*H144,2)</f>
        <v>0</v>
      </c>
      <c r="K144" s="247" t="s">
        <v>1</v>
      </c>
      <c r="L144" s="44"/>
      <c r="M144" s="252" t="s">
        <v>1</v>
      </c>
      <c r="N144" s="253" t="s">
        <v>47</v>
      </c>
      <c r="O144" s="91"/>
      <c r="P144" s="254">
        <f>O144*H144</f>
        <v>0</v>
      </c>
      <c r="Q144" s="254">
        <v>0</v>
      </c>
      <c r="R144" s="254">
        <f>Q144*H144</f>
        <v>0</v>
      </c>
      <c r="S144" s="254">
        <v>0</v>
      </c>
      <c r="T144" s="255">
        <f>S144*H144</f>
        <v>0</v>
      </c>
      <c r="U144" s="38"/>
      <c r="V144" s="38"/>
      <c r="W144" s="38"/>
      <c r="X144" s="38"/>
      <c r="Y144" s="38"/>
      <c r="Z144" s="38"/>
      <c r="AA144" s="38"/>
      <c r="AB144" s="38"/>
      <c r="AC144" s="38"/>
      <c r="AD144" s="38"/>
      <c r="AE144" s="38"/>
      <c r="AR144" s="256" t="s">
        <v>546</v>
      </c>
      <c r="AT144" s="256" t="s">
        <v>252</v>
      </c>
      <c r="AU144" s="256" t="s">
        <v>91</v>
      </c>
      <c r="AY144" s="17" t="s">
        <v>250</v>
      </c>
      <c r="BE144" s="257">
        <f>IF(N144="základní",J144,0)</f>
        <v>0</v>
      </c>
      <c r="BF144" s="257">
        <f>IF(N144="snížená",J144,0)</f>
        <v>0</v>
      </c>
      <c r="BG144" s="257">
        <f>IF(N144="zákl. přenesená",J144,0)</f>
        <v>0</v>
      </c>
      <c r="BH144" s="257">
        <f>IF(N144="sníž. přenesená",J144,0)</f>
        <v>0</v>
      </c>
      <c r="BI144" s="257">
        <f>IF(N144="nulová",J144,0)</f>
        <v>0</v>
      </c>
      <c r="BJ144" s="17" t="s">
        <v>14</v>
      </c>
      <c r="BK144" s="257">
        <f>ROUND(I144*H144,2)</f>
        <v>0</v>
      </c>
      <c r="BL144" s="17" t="s">
        <v>546</v>
      </c>
      <c r="BM144" s="256" t="s">
        <v>4029</v>
      </c>
    </row>
    <row r="145" s="2" customFormat="1" ht="21.75" customHeight="1">
      <c r="A145" s="38"/>
      <c r="B145" s="39"/>
      <c r="C145" s="245" t="s">
        <v>310</v>
      </c>
      <c r="D145" s="245" t="s">
        <v>252</v>
      </c>
      <c r="E145" s="246" t="s">
        <v>3882</v>
      </c>
      <c r="F145" s="247" t="s">
        <v>3883</v>
      </c>
      <c r="G145" s="248" t="s">
        <v>179</v>
      </c>
      <c r="H145" s="249">
        <v>40</v>
      </c>
      <c r="I145" s="250"/>
      <c r="J145" s="251">
        <f>ROUND(I145*H145,2)</f>
        <v>0</v>
      </c>
      <c r="K145" s="247" t="s">
        <v>1</v>
      </c>
      <c r="L145" s="44"/>
      <c r="M145" s="252" t="s">
        <v>1</v>
      </c>
      <c r="N145" s="253" t="s">
        <v>47</v>
      </c>
      <c r="O145" s="91"/>
      <c r="P145" s="254">
        <f>O145*H145</f>
        <v>0</v>
      </c>
      <c r="Q145" s="254">
        <v>0</v>
      </c>
      <c r="R145" s="254">
        <f>Q145*H145</f>
        <v>0</v>
      </c>
      <c r="S145" s="254">
        <v>0</v>
      </c>
      <c r="T145" s="255">
        <f>S145*H145</f>
        <v>0</v>
      </c>
      <c r="U145" s="38"/>
      <c r="V145" s="38"/>
      <c r="W145" s="38"/>
      <c r="X145" s="38"/>
      <c r="Y145" s="38"/>
      <c r="Z145" s="38"/>
      <c r="AA145" s="38"/>
      <c r="AB145" s="38"/>
      <c r="AC145" s="38"/>
      <c r="AD145" s="38"/>
      <c r="AE145" s="38"/>
      <c r="AR145" s="256" t="s">
        <v>546</v>
      </c>
      <c r="AT145" s="256" t="s">
        <v>252</v>
      </c>
      <c r="AU145" s="256" t="s">
        <v>91</v>
      </c>
      <c r="AY145" s="17" t="s">
        <v>250</v>
      </c>
      <c r="BE145" s="257">
        <f>IF(N145="základní",J145,0)</f>
        <v>0</v>
      </c>
      <c r="BF145" s="257">
        <f>IF(N145="snížená",J145,0)</f>
        <v>0</v>
      </c>
      <c r="BG145" s="257">
        <f>IF(N145="zákl. přenesená",J145,0)</f>
        <v>0</v>
      </c>
      <c r="BH145" s="257">
        <f>IF(N145="sníž. přenesená",J145,0)</f>
        <v>0</v>
      </c>
      <c r="BI145" s="257">
        <f>IF(N145="nulová",J145,0)</f>
        <v>0</v>
      </c>
      <c r="BJ145" s="17" t="s">
        <v>14</v>
      </c>
      <c r="BK145" s="257">
        <f>ROUND(I145*H145,2)</f>
        <v>0</v>
      </c>
      <c r="BL145" s="17" t="s">
        <v>546</v>
      </c>
      <c r="BM145" s="256" t="s">
        <v>4030</v>
      </c>
    </row>
    <row r="146" s="2" customFormat="1" ht="16.5" customHeight="1">
      <c r="A146" s="38"/>
      <c r="B146" s="39"/>
      <c r="C146" s="294" t="s">
        <v>8</v>
      </c>
      <c r="D146" s="294" t="s">
        <v>643</v>
      </c>
      <c r="E146" s="295" t="s">
        <v>3885</v>
      </c>
      <c r="F146" s="296" t="s">
        <v>3886</v>
      </c>
      <c r="G146" s="297" t="s">
        <v>189</v>
      </c>
      <c r="H146" s="298">
        <v>80</v>
      </c>
      <c r="I146" s="299"/>
      <c r="J146" s="300">
        <f>ROUND(I146*H146,2)</f>
        <v>0</v>
      </c>
      <c r="K146" s="296" t="s">
        <v>1</v>
      </c>
      <c r="L146" s="301"/>
      <c r="M146" s="302" t="s">
        <v>1</v>
      </c>
      <c r="N146" s="303" t="s">
        <v>47</v>
      </c>
      <c r="O146" s="91"/>
      <c r="P146" s="254">
        <f>O146*H146</f>
        <v>0</v>
      </c>
      <c r="Q146" s="254">
        <v>0</v>
      </c>
      <c r="R146" s="254">
        <f>Q146*H146</f>
        <v>0</v>
      </c>
      <c r="S146" s="254">
        <v>0</v>
      </c>
      <c r="T146" s="255">
        <f>S146*H146</f>
        <v>0</v>
      </c>
      <c r="U146" s="38"/>
      <c r="V146" s="38"/>
      <c r="W146" s="38"/>
      <c r="X146" s="38"/>
      <c r="Y146" s="38"/>
      <c r="Z146" s="38"/>
      <c r="AA146" s="38"/>
      <c r="AB146" s="38"/>
      <c r="AC146" s="38"/>
      <c r="AD146" s="38"/>
      <c r="AE146" s="38"/>
      <c r="AR146" s="256" t="s">
        <v>3746</v>
      </c>
      <c r="AT146" s="256" t="s">
        <v>643</v>
      </c>
      <c r="AU146" s="256" t="s">
        <v>91</v>
      </c>
      <c r="AY146" s="17" t="s">
        <v>250</v>
      </c>
      <c r="BE146" s="257">
        <f>IF(N146="základní",J146,0)</f>
        <v>0</v>
      </c>
      <c r="BF146" s="257">
        <f>IF(N146="snížená",J146,0)</f>
        <v>0</v>
      </c>
      <c r="BG146" s="257">
        <f>IF(N146="zákl. přenesená",J146,0)</f>
        <v>0</v>
      </c>
      <c r="BH146" s="257">
        <f>IF(N146="sníž. přenesená",J146,0)</f>
        <v>0</v>
      </c>
      <c r="BI146" s="257">
        <f>IF(N146="nulová",J146,0)</f>
        <v>0</v>
      </c>
      <c r="BJ146" s="17" t="s">
        <v>14</v>
      </c>
      <c r="BK146" s="257">
        <f>ROUND(I146*H146,2)</f>
        <v>0</v>
      </c>
      <c r="BL146" s="17" t="s">
        <v>546</v>
      </c>
      <c r="BM146" s="256" t="s">
        <v>4031</v>
      </c>
    </row>
    <row r="147" s="2" customFormat="1" ht="21.75" customHeight="1">
      <c r="A147" s="38"/>
      <c r="B147" s="39"/>
      <c r="C147" s="245" t="s">
        <v>317</v>
      </c>
      <c r="D147" s="245" t="s">
        <v>252</v>
      </c>
      <c r="E147" s="246" t="s">
        <v>4032</v>
      </c>
      <c r="F147" s="247" t="s">
        <v>4033</v>
      </c>
      <c r="G147" s="248" t="s">
        <v>179</v>
      </c>
      <c r="H147" s="249">
        <v>40</v>
      </c>
      <c r="I147" s="250"/>
      <c r="J147" s="251">
        <f>ROUND(I147*H147,2)</f>
        <v>0</v>
      </c>
      <c r="K147" s="247" t="s">
        <v>1</v>
      </c>
      <c r="L147" s="44"/>
      <c r="M147" s="252" t="s">
        <v>1</v>
      </c>
      <c r="N147" s="253" t="s">
        <v>47</v>
      </c>
      <c r="O147" s="91"/>
      <c r="P147" s="254">
        <f>O147*H147</f>
        <v>0</v>
      </c>
      <c r="Q147" s="254">
        <v>0</v>
      </c>
      <c r="R147" s="254">
        <f>Q147*H147</f>
        <v>0</v>
      </c>
      <c r="S147" s="254">
        <v>0</v>
      </c>
      <c r="T147" s="255">
        <f>S147*H147</f>
        <v>0</v>
      </c>
      <c r="U147" s="38"/>
      <c r="V147" s="38"/>
      <c r="W147" s="38"/>
      <c r="X147" s="38"/>
      <c r="Y147" s="38"/>
      <c r="Z147" s="38"/>
      <c r="AA147" s="38"/>
      <c r="AB147" s="38"/>
      <c r="AC147" s="38"/>
      <c r="AD147" s="38"/>
      <c r="AE147" s="38"/>
      <c r="AR147" s="256" t="s">
        <v>546</v>
      </c>
      <c r="AT147" s="256" t="s">
        <v>252</v>
      </c>
      <c r="AU147" s="256" t="s">
        <v>91</v>
      </c>
      <c r="AY147" s="17" t="s">
        <v>250</v>
      </c>
      <c r="BE147" s="257">
        <f>IF(N147="základní",J147,0)</f>
        <v>0</v>
      </c>
      <c r="BF147" s="257">
        <f>IF(N147="snížená",J147,0)</f>
        <v>0</v>
      </c>
      <c r="BG147" s="257">
        <f>IF(N147="zákl. přenesená",J147,0)</f>
        <v>0</v>
      </c>
      <c r="BH147" s="257">
        <f>IF(N147="sníž. přenesená",J147,0)</f>
        <v>0</v>
      </c>
      <c r="BI147" s="257">
        <f>IF(N147="nulová",J147,0)</f>
        <v>0</v>
      </c>
      <c r="BJ147" s="17" t="s">
        <v>14</v>
      </c>
      <c r="BK147" s="257">
        <f>ROUND(I147*H147,2)</f>
        <v>0</v>
      </c>
      <c r="BL147" s="17" t="s">
        <v>546</v>
      </c>
      <c r="BM147" s="256" t="s">
        <v>4034</v>
      </c>
    </row>
    <row r="148" s="2" customFormat="1" ht="21.75" customHeight="1">
      <c r="A148" s="38"/>
      <c r="B148" s="39"/>
      <c r="C148" s="294" t="s">
        <v>321</v>
      </c>
      <c r="D148" s="294" t="s">
        <v>643</v>
      </c>
      <c r="E148" s="295" t="s">
        <v>4035</v>
      </c>
      <c r="F148" s="296" t="s">
        <v>4036</v>
      </c>
      <c r="G148" s="297" t="s">
        <v>179</v>
      </c>
      <c r="H148" s="298">
        <v>40</v>
      </c>
      <c r="I148" s="299"/>
      <c r="J148" s="300">
        <f>ROUND(I148*H148,2)</f>
        <v>0</v>
      </c>
      <c r="K148" s="296" t="s">
        <v>1</v>
      </c>
      <c r="L148" s="301"/>
      <c r="M148" s="302" t="s">
        <v>1</v>
      </c>
      <c r="N148" s="303" t="s">
        <v>47</v>
      </c>
      <c r="O148" s="91"/>
      <c r="P148" s="254">
        <f>O148*H148</f>
        <v>0</v>
      </c>
      <c r="Q148" s="254">
        <v>0</v>
      </c>
      <c r="R148" s="254">
        <f>Q148*H148</f>
        <v>0</v>
      </c>
      <c r="S148" s="254">
        <v>0</v>
      </c>
      <c r="T148" s="255">
        <f>S148*H148</f>
        <v>0</v>
      </c>
      <c r="U148" s="38"/>
      <c r="V148" s="38"/>
      <c r="W148" s="38"/>
      <c r="X148" s="38"/>
      <c r="Y148" s="38"/>
      <c r="Z148" s="38"/>
      <c r="AA148" s="38"/>
      <c r="AB148" s="38"/>
      <c r="AC148" s="38"/>
      <c r="AD148" s="38"/>
      <c r="AE148" s="38"/>
      <c r="AR148" s="256" t="s">
        <v>3746</v>
      </c>
      <c r="AT148" s="256" t="s">
        <v>643</v>
      </c>
      <c r="AU148" s="256" t="s">
        <v>91</v>
      </c>
      <c r="AY148" s="17" t="s">
        <v>250</v>
      </c>
      <c r="BE148" s="257">
        <f>IF(N148="základní",J148,0)</f>
        <v>0</v>
      </c>
      <c r="BF148" s="257">
        <f>IF(N148="snížená",J148,0)</f>
        <v>0</v>
      </c>
      <c r="BG148" s="257">
        <f>IF(N148="zákl. přenesená",J148,0)</f>
        <v>0</v>
      </c>
      <c r="BH148" s="257">
        <f>IF(N148="sníž. přenesená",J148,0)</f>
        <v>0</v>
      </c>
      <c r="BI148" s="257">
        <f>IF(N148="nulová",J148,0)</f>
        <v>0</v>
      </c>
      <c r="BJ148" s="17" t="s">
        <v>14</v>
      </c>
      <c r="BK148" s="257">
        <f>ROUND(I148*H148,2)</f>
        <v>0</v>
      </c>
      <c r="BL148" s="17" t="s">
        <v>546</v>
      </c>
      <c r="BM148" s="256" t="s">
        <v>4037</v>
      </c>
    </row>
    <row r="149" s="2" customFormat="1" ht="21.75" customHeight="1">
      <c r="A149" s="38"/>
      <c r="B149" s="39"/>
      <c r="C149" s="245" t="s">
        <v>325</v>
      </c>
      <c r="D149" s="245" t="s">
        <v>252</v>
      </c>
      <c r="E149" s="246" t="s">
        <v>4038</v>
      </c>
      <c r="F149" s="247" t="s">
        <v>4039</v>
      </c>
      <c r="G149" s="248" t="s">
        <v>179</v>
      </c>
      <c r="H149" s="249">
        <v>8</v>
      </c>
      <c r="I149" s="250"/>
      <c r="J149" s="251">
        <f>ROUND(I149*H149,2)</f>
        <v>0</v>
      </c>
      <c r="K149" s="247" t="s">
        <v>1</v>
      </c>
      <c r="L149" s="44"/>
      <c r="M149" s="252" t="s">
        <v>1</v>
      </c>
      <c r="N149" s="253" t="s">
        <v>47</v>
      </c>
      <c r="O149" s="91"/>
      <c r="P149" s="254">
        <f>O149*H149</f>
        <v>0</v>
      </c>
      <c r="Q149" s="254">
        <v>0</v>
      </c>
      <c r="R149" s="254">
        <f>Q149*H149</f>
        <v>0</v>
      </c>
      <c r="S149" s="254">
        <v>0</v>
      </c>
      <c r="T149" s="255">
        <f>S149*H149</f>
        <v>0</v>
      </c>
      <c r="U149" s="38"/>
      <c r="V149" s="38"/>
      <c r="W149" s="38"/>
      <c r="X149" s="38"/>
      <c r="Y149" s="38"/>
      <c r="Z149" s="38"/>
      <c r="AA149" s="38"/>
      <c r="AB149" s="38"/>
      <c r="AC149" s="38"/>
      <c r="AD149" s="38"/>
      <c r="AE149" s="38"/>
      <c r="AR149" s="256" t="s">
        <v>546</v>
      </c>
      <c r="AT149" s="256" t="s">
        <v>252</v>
      </c>
      <c r="AU149" s="256" t="s">
        <v>91</v>
      </c>
      <c r="AY149" s="17" t="s">
        <v>250</v>
      </c>
      <c r="BE149" s="257">
        <f>IF(N149="základní",J149,0)</f>
        <v>0</v>
      </c>
      <c r="BF149" s="257">
        <f>IF(N149="snížená",J149,0)</f>
        <v>0</v>
      </c>
      <c r="BG149" s="257">
        <f>IF(N149="zákl. přenesená",J149,0)</f>
        <v>0</v>
      </c>
      <c r="BH149" s="257">
        <f>IF(N149="sníž. přenesená",J149,0)</f>
        <v>0</v>
      </c>
      <c r="BI149" s="257">
        <f>IF(N149="nulová",J149,0)</f>
        <v>0</v>
      </c>
      <c r="BJ149" s="17" t="s">
        <v>14</v>
      </c>
      <c r="BK149" s="257">
        <f>ROUND(I149*H149,2)</f>
        <v>0</v>
      </c>
      <c r="BL149" s="17" t="s">
        <v>546</v>
      </c>
      <c r="BM149" s="256" t="s">
        <v>4040</v>
      </c>
    </row>
    <row r="150" s="2" customFormat="1" ht="16.5" customHeight="1">
      <c r="A150" s="38"/>
      <c r="B150" s="39"/>
      <c r="C150" s="294" t="s">
        <v>331</v>
      </c>
      <c r="D150" s="294" t="s">
        <v>643</v>
      </c>
      <c r="E150" s="295" t="s">
        <v>3891</v>
      </c>
      <c r="F150" s="296" t="s">
        <v>3892</v>
      </c>
      <c r="G150" s="297" t="s">
        <v>179</v>
      </c>
      <c r="H150" s="298">
        <v>8</v>
      </c>
      <c r="I150" s="299"/>
      <c r="J150" s="300">
        <f>ROUND(I150*H150,2)</f>
        <v>0</v>
      </c>
      <c r="K150" s="296" t="s">
        <v>1</v>
      </c>
      <c r="L150" s="301"/>
      <c r="M150" s="302" t="s">
        <v>1</v>
      </c>
      <c r="N150" s="303" t="s">
        <v>47</v>
      </c>
      <c r="O150" s="91"/>
      <c r="P150" s="254">
        <f>O150*H150</f>
        <v>0</v>
      </c>
      <c r="Q150" s="254">
        <v>0</v>
      </c>
      <c r="R150" s="254">
        <f>Q150*H150</f>
        <v>0</v>
      </c>
      <c r="S150" s="254">
        <v>0</v>
      </c>
      <c r="T150" s="255">
        <f>S150*H150</f>
        <v>0</v>
      </c>
      <c r="U150" s="38"/>
      <c r="V150" s="38"/>
      <c r="W150" s="38"/>
      <c r="X150" s="38"/>
      <c r="Y150" s="38"/>
      <c r="Z150" s="38"/>
      <c r="AA150" s="38"/>
      <c r="AB150" s="38"/>
      <c r="AC150" s="38"/>
      <c r="AD150" s="38"/>
      <c r="AE150" s="38"/>
      <c r="AR150" s="256" t="s">
        <v>3746</v>
      </c>
      <c r="AT150" s="256" t="s">
        <v>643</v>
      </c>
      <c r="AU150" s="256" t="s">
        <v>91</v>
      </c>
      <c r="AY150" s="17" t="s">
        <v>250</v>
      </c>
      <c r="BE150" s="257">
        <f>IF(N150="základní",J150,0)</f>
        <v>0</v>
      </c>
      <c r="BF150" s="257">
        <f>IF(N150="snížená",J150,0)</f>
        <v>0</v>
      </c>
      <c r="BG150" s="257">
        <f>IF(N150="zákl. přenesená",J150,0)</f>
        <v>0</v>
      </c>
      <c r="BH150" s="257">
        <f>IF(N150="sníž. přenesená",J150,0)</f>
        <v>0</v>
      </c>
      <c r="BI150" s="257">
        <f>IF(N150="nulová",J150,0)</f>
        <v>0</v>
      </c>
      <c r="BJ150" s="17" t="s">
        <v>14</v>
      </c>
      <c r="BK150" s="257">
        <f>ROUND(I150*H150,2)</f>
        <v>0</v>
      </c>
      <c r="BL150" s="17" t="s">
        <v>546</v>
      </c>
      <c r="BM150" s="256" t="s">
        <v>4041</v>
      </c>
    </row>
    <row r="151" s="2" customFormat="1" ht="21.75" customHeight="1">
      <c r="A151" s="38"/>
      <c r="B151" s="39"/>
      <c r="C151" s="245" t="s">
        <v>336</v>
      </c>
      <c r="D151" s="245" t="s">
        <v>252</v>
      </c>
      <c r="E151" s="246" t="s">
        <v>3897</v>
      </c>
      <c r="F151" s="247" t="s">
        <v>3898</v>
      </c>
      <c r="G151" s="248" t="s">
        <v>179</v>
      </c>
      <c r="H151" s="249">
        <v>40</v>
      </c>
      <c r="I151" s="250"/>
      <c r="J151" s="251">
        <f>ROUND(I151*H151,2)</f>
        <v>0</v>
      </c>
      <c r="K151" s="247" t="s">
        <v>1</v>
      </c>
      <c r="L151" s="44"/>
      <c r="M151" s="252" t="s">
        <v>1</v>
      </c>
      <c r="N151" s="253" t="s">
        <v>47</v>
      </c>
      <c r="O151" s="91"/>
      <c r="P151" s="254">
        <f>O151*H151</f>
        <v>0</v>
      </c>
      <c r="Q151" s="254">
        <v>0</v>
      </c>
      <c r="R151" s="254">
        <f>Q151*H151</f>
        <v>0</v>
      </c>
      <c r="S151" s="254">
        <v>0</v>
      </c>
      <c r="T151" s="255">
        <f>S151*H151</f>
        <v>0</v>
      </c>
      <c r="U151" s="38"/>
      <c r="V151" s="38"/>
      <c r="W151" s="38"/>
      <c r="X151" s="38"/>
      <c r="Y151" s="38"/>
      <c r="Z151" s="38"/>
      <c r="AA151" s="38"/>
      <c r="AB151" s="38"/>
      <c r="AC151" s="38"/>
      <c r="AD151" s="38"/>
      <c r="AE151" s="38"/>
      <c r="AR151" s="256" t="s">
        <v>546</v>
      </c>
      <c r="AT151" s="256" t="s">
        <v>252</v>
      </c>
      <c r="AU151" s="256" t="s">
        <v>91</v>
      </c>
      <c r="AY151" s="17" t="s">
        <v>250</v>
      </c>
      <c r="BE151" s="257">
        <f>IF(N151="základní",J151,0)</f>
        <v>0</v>
      </c>
      <c r="BF151" s="257">
        <f>IF(N151="snížená",J151,0)</f>
        <v>0</v>
      </c>
      <c r="BG151" s="257">
        <f>IF(N151="zákl. přenesená",J151,0)</f>
        <v>0</v>
      </c>
      <c r="BH151" s="257">
        <f>IF(N151="sníž. přenesená",J151,0)</f>
        <v>0</v>
      </c>
      <c r="BI151" s="257">
        <f>IF(N151="nulová",J151,0)</f>
        <v>0</v>
      </c>
      <c r="BJ151" s="17" t="s">
        <v>14</v>
      </c>
      <c r="BK151" s="257">
        <f>ROUND(I151*H151,2)</f>
        <v>0</v>
      </c>
      <c r="BL151" s="17" t="s">
        <v>546</v>
      </c>
      <c r="BM151" s="256" t="s">
        <v>4042</v>
      </c>
    </row>
    <row r="152" s="2" customFormat="1" ht="16.5" customHeight="1">
      <c r="A152" s="38"/>
      <c r="B152" s="39"/>
      <c r="C152" s="245" t="s">
        <v>7</v>
      </c>
      <c r="D152" s="245" t="s">
        <v>252</v>
      </c>
      <c r="E152" s="246" t="s">
        <v>3903</v>
      </c>
      <c r="F152" s="247" t="s">
        <v>3904</v>
      </c>
      <c r="G152" s="248" t="s">
        <v>189</v>
      </c>
      <c r="H152" s="249">
        <v>6</v>
      </c>
      <c r="I152" s="250"/>
      <c r="J152" s="251">
        <f>ROUND(I152*H152,2)</f>
        <v>0</v>
      </c>
      <c r="K152" s="247" t="s">
        <v>1</v>
      </c>
      <c r="L152" s="44"/>
      <c r="M152" s="252" t="s">
        <v>1</v>
      </c>
      <c r="N152" s="253" t="s">
        <v>47</v>
      </c>
      <c r="O152" s="91"/>
      <c r="P152" s="254">
        <f>O152*H152</f>
        <v>0</v>
      </c>
      <c r="Q152" s="254">
        <v>0</v>
      </c>
      <c r="R152" s="254">
        <f>Q152*H152</f>
        <v>0</v>
      </c>
      <c r="S152" s="254">
        <v>0</v>
      </c>
      <c r="T152" s="255">
        <f>S152*H152</f>
        <v>0</v>
      </c>
      <c r="U152" s="38"/>
      <c r="V152" s="38"/>
      <c r="W152" s="38"/>
      <c r="X152" s="38"/>
      <c r="Y152" s="38"/>
      <c r="Z152" s="38"/>
      <c r="AA152" s="38"/>
      <c r="AB152" s="38"/>
      <c r="AC152" s="38"/>
      <c r="AD152" s="38"/>
      <c r="AE152" s="38"/>
      <c r="AR152" s="256" t="s">
        <v>546</v>
      </c>
      <c r="AT152" s="256" t="s">
        <v>252</v>
      </c>
      <c r="AU152" s="256" t="s">
        <v>91</v>
      </c>
      <c r="AY152" s="17" t="s">
        <v>250</v>
      </c>
      <c r="BE152" s="257">
        <f>IF(N152="základní",J152,0)</f>
        <v>0</v>
      </c>
      <c r="BF152" s="257">
        <f>IF(N152="snížená",J152,0)</f>
        <v>0</v>
      </c>
      <c r="BG152" s="257">
        <f>IF(N152="zákl. přenesená",J152,0)</f>
        <v>0</v>
      </c>
      <c r="BH152" s="257">
        <f>IF(N152="sníž. přenesená",J152,0)</f>
        <v>0</v>
      </c>
      <c r="BI152" s="257">
        <f>IF(N152="nulová",J152,0)</f>
        <v>0</v>
      </c>
      <c r="BJ152" s="17" t="s">
        <v>14</v>
      </c>
      <c r="BK152" s="257">
        <f>ROUND(I152*H152,2)</f>
        <v>0</v>
      </c>
      <c r="BL152" s="17" t="s">
        <v>546</v>
      </c>
      <c r="BM152" s="256" t="s">
        <v>4043</v>
      </c>
    </row>
    <row r="153" s="2" customFormat="1" ht="16.5" customHeight="1">
      <c r="A153" s="38"/>
      <c r="B153" s="39"/>
      <c r="C153" s="245" t="s">
        <v>347</v>
      </c>
      <c r="D153" s="245" t="s">
        <v>252</v>
      </c>
      <c r="E153" s="246" t="s">
        <v>3906</v>
      </c>
      <c r="F153" s="247" t="s">
        <v>3907</v>
      </c>
      <c r="G153" s="248" t="s">
        <v>208</v>
      </c>
      <c r="H153" s="249">
        <v>3.2000000000000002</v>
      </c>
      <c r="I153" s="250"/>
      <c r="J153" s="251">
        <f>ROUND(I153*H153,2)</f>
        <v>0</v>
      </c>
      <c r="K153" s="247" t="s">
        <v>1</v>
      </c>
      <c r="L153" s="44"/>
      <c r="M153" s="252" t="s">
        <v>1</v>
      </c>
      <c r="N153" s="253" t="s">
        <v>47</v>
      </c>
      <c r="O153" s="91"/>
      <c r="P153" s="254">
        <f>O153*H153</f>
        <v>0</v>
      </c>
      <c r="Q153" s="254">
        <v>0</v>
      </c>
      <c r="R153" s="254">
        <f>Q153*H153</f>
        <v>0</v>
      </c>
      <c r="S153" s="254">
        <v>0</v>
      </c>
      <c r="T153" s="255">
        <f>S153*H153</f>
        <v>0</v>
      </c>
      <c r="U153" s="38"/>
      <c r="V153" s="38"/>
      <c r="W153" s="38"/>
      <c r="X153" s="38"/>
      <c r="Y153" s="38"/>
      <c r="Z153" s="38"/>
      <c r="AA153" s="38"/>
      <c r="AB153" s="38"/>
      <c r="AC153" s="38"/>
      <c r="AD153" s="38"/>
      <c r="AE153" s="38"/>
      <c r="AR153" s="256" t="s">
        <v>546</v>
      </c>
      <c r="AT153" s="256" t="s">
        <v>252</v>
      </c>
      <c r="AU153" s="256" t="s">
        <v>91</v>
      </c>
      <c r="AY153" s="17" t="s">
        <v>250</v>
      </c>
      <c r="BE153" s="257">
        <f>IF(N153="základní",J153,0)</f>
        <v>0</v>
      </c>
      <c r="BF153" s="257">
        <f>IF(N153="snížená",J153,0)</f>
        <v>0</v>
      </c>
      <c r="BG153" s="257">
        <f>IF(N153="zákl. přenesená",J153,0)</f>
        <v>0</v>
      </c>
      <c r="BH153" s="257">
        <f>IF(N153="sníž. přenesená",J153,0)</f>
        <v>0</v>
      </c>
      <c r="BI153" s="257">
        <f>IF(N153="nulová",J153,0)</f>
        <v>0</v>
      </c>
      <c r="BJ153" s="17" t="s">
        <v>14</v>
      </c>
      <c r="BK153" s="257">
        <f>ROUND(I153*H153,2)</f>
        <v>0</v>
      </c>
      <c r="BL153" s="17" t="s">
        <v>546</v>
      </c>
      <c r="BM153" s="256" t="s">
        <v>4044</v>
      </c>
    </row>
    <row r="154" s="2" customFormat="1" ht="21.75" customHeight="1">
      <c r="A154" s="38"/>
      <c r="B154" s="39"/>
      <c r="C154" s="245" t="s">
        <v>352</v>
      </c>
      <c r="D154" s="245" t="s">
        <v>252</v>
      </c>
      <c r="E154" s="246" t="s">
        <v>3909</v>
      </c>
      <c r="F154" s="247" t="s">
        <v>3910</v>
      </c>
      <c r="G154" s="248" t="s">
        <v>208</v>
      </c>
      <c r="H154" s="249">
        <v>3.2000000000000002</v>
      </c>
      <c r="I154" s="250"/>
      <c r="J154" s="251">
        <f>ROUND(I154*H154,2)</f>
        <v>0</v>
      </c>
      <c r="K154" s="247" t="s">
        <v>1</v>
      </c>
      <c r="L154" s="44"/>
      <c r="M154" s="252" t="s">
        <v>1</v>
      </c>
      <c r="N154" s="253" t="s">
        <v>47</v>
      </c>
      <c r="O154" s="91"/>
      <c r="P154" s="254">
        <f>O154*H154</f>
        <v>0</v>
      </c>
      <c r="Q154" s="254">
        <v>0</v>
      </c>
      <c r="R154" s="254">
        <f>Q154*H154</f>
        <v>0</v>
      </c>
      <c r="S154" s="254">
        <v>0</v>
      </c>
      <c r="T154" s="255">
        <f>S154*H154</f>
        <v>0</v>
      </c>
      <c r="U154" s="38"/>
      <c r="V154" s="38"/>
      <c r="W154" s="38"/>
      <c r="X154" s="38"/>
      <c r="Y154" s="38"/>
      <c r="Z154" s="38"/>
      <c r="AA154" s="38"/>
      <c r="AB154" s="38"/>
      <c r="AC154" s="38"/>
      <c r="AD154" s="38"/>
      <c r="AE154" s="38"/>
      <c r="AR154" s="256" t="s">
        <v>546</v>
      </c>
      <c r="AT154" s="256" t="s">
        <v>252</v>
      </c>
      <c r="AU154" s="256" t="s">
        <v>91</v>
      </c>
      <c r="AY154" s="17" t="s">
        <v>250</v>
      </c>
      <c r="BE154" s="257">
        <f>IF(N154="základní",J154,0)</f>
        <v>0</v>
      </c>
      <c r="BF154" s="257">
        <f>IF(N154="snížená",J154,0)</f>
        <v>0</v>
      </c>
      <c r="BG154" s="257">
        <f>IF(N154="zákl. přenesená",J154,0)</f>
        <v>0</v>
      </c>
      <c r="BH154" s="257">
        <f>IF(N154="sníž. přenesená",J154,0)</f>
        <v>0</v>
      </c>
      <c r="BI154" s="257">
        <f>IF(N154="nulová",J154,0)</f>
        <v>0</v>
      </c>
      <c r="BJ154" s="17" t="s">
        <v>14</v>
      </c>
      <c r="BK154" s="257">
        <f>ROUND(I154*H154,2)</f>
        <v>0</v>
      </c>
      <c r="BL154" s="17" t="s">
        <v>546</v>
      </c>
      <c r="BM154" s="256" t="s">
        <v>4045</v>
      </c>
    </row>
    <row r="155" s="12" customFormat="1" ht="25.92" customHeight="1">
      <c r="A155" s="12"/>
      <c r="B155" s="229"/>
      <c r="C155" s="230"/>
      <c r="D155" s="231" t="s">
        <v>81</v>
      </c>
      <c r="E155" s="232" t="s">
        <v>149</v>
      </c>
      <c r="F155" s="232" t="s">
        <v>3953</v>
      </c>
      <c r="G155" s="230"/>
      <c r="H155" s="230"/>
      <c r="I155" s="233"/>
      <c r="J155" s="234">
        <f>BK155</f>
        <v>0</v>
      </c>
      <c r="K155" s="230"/>
      <c r="L155" s="235"/>
      <c r="M155" s="236"/>
      <c r="N155" s="237"/>
      <c r="O155" s="237"/>
      <c r="P155" s="238">
        <f>P156+P159</f>
        <v>0</v>
      </c>
      <c r="Q155" s="237"/>
      <c r="R155" s="238">
        <f>R156+R159</f>
        <v>0</v>
      </c>
      <c r="S155" s="237"/>
      <c r="T155" s="239">
        <f>T156+T159</f>
        <v>0</v>
      </c>
      <c r="U155" s="12"/>
      <c r="V155" s="12"/>
      <c r="W155" s="12"/>
      <c r="X155" s="12"/>
      <c r="Y155" s="12"/>
      <c r="Z155" s="12"/>
      <c r="AA155" s="12"/>
      <c r="AB155" s="12"/>
      <c r="AC155" s="12"/>
      <c r="AD155" s="12"/>
      <c r="AE155" s="12"/>
      <c r="AR155" s="240" t="s">
        <v>273</v>
      </c>
      <c r="AT155" s="241" t="s">
        <v>81</v>
      </c>
      <c r="AU155" s="241" t="s">
        <v>82</v>
      </c>
      <c r="AY155" s="240" t="s">
        <v>250</v>
      </c>
      <c r="BK155" s="242">
        <f>BK156+BK159</f>
        <v>0</v>
      </c>
    </row>
    <row r="156" s="12" customFormat="1" ht="22.8" customHeight="1">
      <c r="A156" s="12"/>
      <c r="B156" s="229"/>
      <c r="C156" s="230"/>
      <c r="D156" s="231" t="s">
        <v>81</v>
      </c>
      <c r="E156" s="243" t="s">
        <v>3954</v>
      </c>
      <c r="F156" s="243" t="s">
        <v>3955</v>
      </c>
      <c r="G156" s="230"/>
      <c r="H156" s="230"/>
      <c r="I156" s="233"/>
      <c r="J156" s="244">
        <f>BK156</f>
        <v>0</v>
      </c>
      <c r="K156" s="230"/>
      <c r="L156" s="235"/>
      <c r="M156" s="236"/>
      <c r="N156" s="237"/>
      <c r="O156" s="237"/>
      <c r="P156" s="238">
        <f>SUM(P157:P158)</f>
        <v>0</v>
      </c>
      <c r="Q156" s="237"/>
      <c r="R156" s="238">
        <f>SUM(R157:R158)</f>
        <v>0</v>
      </c>
      <c r="S156" s="237"/>
      <c r="T156" s="239">
        <f>SUM(T157:T158)</f>
        <v>0</v>
      </c>
      <c r="U156" s="12"/>
      <c r="V156" s="12"/>
      <c r="W156" s="12"/>
      <c r="X156" s="12"/>
      <c r="Y156" s="12"/>
      <c r="Z156" s="12"/>
      <c r="AA156" s="12"/>
      <c r="AB156" s="12"/>
      <c r="AC156" s="12"/>
      <c r="AD156" s="12"/>
      <c r="AE156" s="12"/>
      <c r="AR156" s="240" t="s">
        <v>273</v>
      </c>
      <c r="AT156" s="241" t="s">
        <v>81</v>
      </c>
      <c r="AU156" s="241" t="s">
        <v>14</v>
      </c>
      <c r="AY156" s="240" t="s">
        <v>250</v>
      </c>
      <c r="BK156" s="242">
        <f>SUM(BK157:BK158)</f>
        <v>0</v>
      </c>
    </row>
    <row r="157" s="2" customFormat="1" ht="16.5" customHeight="1">
      <c r="A157" s="38"/>
      <c r="B157" s="39"/>
      <c r="C157" s="245" t="s">
        <v>192</v>
      </c>
      <c r="D157" s="245" t="s">
        <v>252</v>
      </c>
      <c r="E157" s="246" t="s">
        <v>3956</v>
      </c>
      <c r="F157" s="247" t="s">
        <v>3957</v>
      </c>
      <c r="G157" s="248" t="s">
        <v>179</v>
      </c>
      <c r="H157" s="249">
        <v>100</v>
      </c>
      <c r="I157" s="250"/>
      <c r="J157" s="251">
        <f>ROUND(I157*H157,2)</f>
        <v>0</v>
      </c>
      <c r="K157" s="247" t="s">
        <v>1</v>
      </c>
      <c r="L157" s="44"/>
      <c r="M157" s="252" t="s">
        <v>1</v>
      </c>
      <c r="N157" s="253" t="s">
        <v>47</v>
      </c>
      <c r="O157" s="91"/>
      <c r="P157" s="254">
        <f>O157*H157</f>
        <v>0</v>
      </c>
      <c r="Q157" s="254">
        <v>0</v>
      </c>
      <c r="R157" s="254">
        <f>Q157*H157</f>
        <v>0</v>
      </c>
      <c r="S157" s="254">
        <v>0</v>
      </c>
      <c r="T157" s="255">
        <f>S157*H157</f>
        <v>0</v>
      </c>
      <c r="U157" s="38"/>
      <c r="V157" s="38"/>
      <c r="W157" s="38"/>
      <c r="X157" s="38"/>
      <c r="Y157" s="38"/>
      <c r="Z157" s="38"/>
      <c r="AA157" s="38"/>
      <c r="AB157" s="38"/>
      <c r="AC157" s="38"/>
      <c r="AD157" s="38"/>
      <c r="AE157" s="38"/>
      <c r="AR157" s="256" t="s">
        <v>256</v>
      </c>
      <c r="AT157" s="256" t="s">
        <v>252</v>
      </c>
      <c r="AU157" s="256" t="s">
        <v>91</v>
      </c>
      <c r="AY157" s="17" t="s">
        <v>250</v>
      </c>
      <c r="BE157" s="257">
        <f>IF(N157="základní",J157,0)</f>
        <v>0</v>
      </c>
      <c r="BF157" s="257">
        <f>IF(N157="snížená",J157,0)</f>
        <v>0</v>
      </c>
      <c r="BG157" s="257">
        <f>IF(N157="zákl. přenesená",J157,0)</f>
        <v>0</v>
      </c>
      <c r="BH157" s="257">
        <f>IF(N157="sníž. přenesená",J157,0)</f>
        <v>0</v>
      </c>
      <c r="BI157" s="257">
        <f>IF(N157="nulová",J157,0)</f>
        <v>0</v>
      </c>
      <c r="BJ157" s="17" t="s">
        <v>14</v>
      </c>
      <c r="BK157" s="257">
        <f>ROUND(I157*H157,2)</f>
        <v>0</v>
      </c>
      <c r="BL157" s="17" t="s">
        <v>256</v>
      </c>
      <c r="BM157" s="256" t="s">
        <v>4046</v>
      </c>
    </row>
    <row r="158" s="2" customFormat="1" ht="16.5" customHeight="1">
      <c r="A158" s="38"/>
      <c r="B158" s="39"/>
      <c r="C158" s="245" t="s">
        <v>362</v>
      </c>
      <c r="D158" s="245" t="s">
        <v>252</v>
      </c>
      <c r="E158" s="246" t="s">
        <v>4047</v>
      </c>
      <c r="F158" s="247" t="s">
        <v>4048</v>
      </c>
      <c r="G158" s="248" t="s">
        <v>179</v>
      </c>
      <c r="H158" s="249">
        <v>100</v>
      </c>
      <c r="I158" s="250"/>
      <c r="J158" s="251">
        <f>ROUND(I158*H158,2)</f>
        <v>0</v>
      </c>
      <c r="K158" s="247" t="s">
        <v>1</v>
      </c>
      <c r="L158" s="44"/>
      <c r="M158" s="252" t="s">
        <v>1</v>
      </c>
      <c r="N158" s="253" t="s">
        <v>47</v>
      </c>
      <c r="O158" s="91"/>
      <c r="P158" s="254">
        <f>O158*H158</f>
        <v>0</v>
      </c>
      <c r="Q158" s="254">
        <v>0</v>
      </c>
      <c r="R158" s="254">
        <f>Q158*H158</f>
        <v>0</v>
      </c>
      <c r="S158" s="254">
        <v>0</v>
      </c>
      <c r="T158" s="255">
        <f>S158*H158</f>
        <v>0</v>
      </c>
      <c r="U158" s="38"/>
      <c r="V158" s="38"/>
      <c r="W158" s="38"/>
      <c r="X158" s="38"/>
      <c r="Y158" s="38"/>
      <c r="Z158" s="38"/>
      <c r="AA158" s="38"/>
      <c r="AB158" s="38"/>
      <c r="AC158" s="38"/>
      <c r="AD158" s="38"/>
      <c r="AE158" s="38"/>
      <c r="AR158" s="256" t="s">
        <v>256</v>
      </c>
      <c r="AT158" s="256" t="s">
        <v>252</v>
      </c>
      <c r="AU158" s="256" t="s">
        <v>91</v>
      </c>
      <c r="AY158" s="17" t="s">
        <v>250</v>
      </c>
      <c r="BE158" s="257">
        <f>IF(N158="základní",J158,0)</f>
        <v>0</v>
      </c>
      <c r="BF158" s="257">
        <f>IF(N158="snížená",J158,0)</f>
        <v>0</v>
      </c>
      <c r="BG158" s="257">
        <f>IF(N158="zákl. přenesená",J158,0)</f>
        <v>0</v>
      </c>
      <c r="BH158" s="257">
        <f>IF(N158="sníž. přenesená",J158,0)</f>
        <v>0</v>
      </c>
      <c r="BI158" s="257">
        <f>IF(N158="nulová",J158,0)</f>
        <v>0</v>
      </c>
      <c r="BJ158" s="17" t="s">
        <v>14</v>
      </c>
      <c r="BK158" s="257">
        <f>ROUND(I158*H158,2)</f>
        <v>0</v>
      </c>
      <c r="BL158" s="17" t="s">
        <v>256</v>
      </c>
      <c r="BM158" s="256" t="s">
        <v>4049</v>
      </c>
    </row>
    <row r="159" s="12" customFormat="1" ht="22.8" customHeight="1">
      <c r="A159" s="12"/>
      <c r="B159" s="229"/>
      <c r="C159" s="230"/>
      <c r="D159" s="231" t="s">
        <v>81</v>
      </c>
      <c r="E159" s="243" t="s">
        <v>3974</v>
      </c>
      <c r="F159" s="243" t="s">
        <v>3975</v>
      </c>
      <c r="G159" s="230"/>
      <c r="H159" s="230"/>
      <c r="I159" s="233"/>
      <c r="J159" s="244">
        <f>BK159</f>
        <v>0</v>
      </c>
      <c r="K159" s="230"/>
      <c r="L159" s="235"/>
      <c r="M159" s="236"/>
      <c r="N159" s="237"/>
      <c r="O159" s="237"/>
      <c r="P159" s="238">
        <f>SUM(P160:P162)</f>
        <v>0</v>
      </c>
      <c r="Q159" s="237"/>
      <c r="R159" s="238">
        <f>SUM(R160:R162)</f>
        <v>0</v>
      </c>
      <c r="S159" s="237"/>
      <c r="T159" s="239">
        <f>SUM(T160:T162)</f>
        <v>0</v>
      </c>
      <c r="U159" s="12"/>
      <c r="V159" s="12"/>
      <c r="W159" s="12"/>
      <c r="X159" s="12"/>
      <c r="Y159" s="12"/>
      <c r="Z159" s="12"/>
      <c r="AA159" s="12"/>
      <c r="AB159" s="12"/>
      <c r="AC159" s="12"/>
      <c r="AD159" s="12"/>
      <c r="AE159" s="12"/>
      <c r="AR159" s="240" t="s">
        <v>273</v>
      </c>
      <c r="AT159" s="241" t="s">
        <v>81</v>
      </c>
      <c r="AU159" s="241" t="s">
        <v>14</v>
      </c>
      <c r="AY159" s="240" t="s">
        <v>250</v>
      </c>
      <c r="BK159" s="242">
        <f>SUM(BK160:BK162)</f>
        <v>0</v>
      </c>
    </row>
    <row r="160" s="2" customFormat="1" ht="16.5" customHeight="1">
      <c r="A160" s="38"/>
      <c r="B160" s="39"/>
      <c r="C160" s="245" t="s">
        <v>368</v>
      </c>
      <c r="D160" s="245" t="s">
        <v>252</v>
      </c>
      <c r="E160" s="246" t="s">
        <v>3976</v>
      </c>
      <c r="F160" s="247" t="s">
        <v>3977</v>
      </c>
      <c r="G160" s="248" t="s">
        <v>2107</v>
      </c>
      <c r="H160" s="249">
        <v>24</v>
      </c>
      <c r="I160" s="250"/>
      <c r="J160" s="251">
        <f>ROUND(I160*H160,2)</f>
        <v>0</v>
      </c>
      <c r="K160" s="247" t="s">
        <v>1</v>
      </c>
      <c r="L160" s="44"/>
      <c r="M160" s="252" t="s">
        <v>1</v>
      </c>
      <c r="N160" s="253" t="s">
        <v>47</v>
      </c>
      <c r="O160" s="91"/>
      <c r="P160" s="254">
        <f>O160*H160</f>
        <v>0</v>
      </c>
      <c r="Q160" s="254">
        <v>0</v>
      </c>
      <c r="R160" s="254">
        <f>Q160*H160</f>
        <v>0</v>
      </c>
      <c r="S160" s="254">
        <v>0</v>
      </c>
      <c r="T160" s="255">
        <f>S160*H160</f>
        <v>0</v>
      </c>
      <c r="U160" s="38"/>
      <c r="V160" s="38"/>
      <c r="W160" s="38"/>
      <c r="X160" s="38"/>
      <c r="Y160" s="38"/>
      <c r="Z160" s="38"/>
      <c r="AA160" s="38"/>
      <c r="AB160" s="38"/>
      <c r="AC160" s="38"/>
      <c r="AD160" s="38"/>
      <c r="AE160" s="38"/>
      <c r="AR160" s="256" t="s">
        <v>256</v>
      </c>
      <c r="AT160" s="256" t="s">
        <v>252</v>
      </c>
      <c r="AU160" s="256" t="s">
        <v>91</v>
      </c>
      <c r="AY160" s="17" t="s">
        <v>250</v>
      </c>
      <c r="BE160" s="257">
        <f>IF(N160="základní",J160,0)</f>
        <v>0</v>
      </c>
      <c r="BF160" s="257">
        <f>IF(N160="snížená",J160,0)</f>
        <v>0</v>
      </c>
      <c r="BG160" s="257">
        <f>IF(N160="zákl. přenesená",J160,0)</f>
        <v>0</v>
      </c>
      <c r="BH160" s="257">
        <f>IF(N160="sníž. přenesená",J160,0)</f>
        <v>0</v>
      </c>
      <c r="BI160" s="257">
        <f>IF(N160="nulová",J160,0)</f>
        <v>0</v>
      </c>
      <c r="BJ160" s="17" t="s">
        <v>14</v>
      </c>
      <c r="BK160" s="257">
        <f>ROUND(I160*H160,2)</f>
        <v>0</v>
      </c>
      <c r="BL160" s="17" t="s">
        <v>256</v>
      </c>
      <c r="BM160" s="256" t="s">
        <v>4050</v>
      </c>
    </row>
    <row r="161" s="2" customFormat="1" ht="16.5" customHeight="1">
      <c r="A161" s="38"/>
      <c r="B161" s="39"/>
      <c r="C161" s="245" t="s">
        <v>374</v>
      </c>
      <c r="D161" s="245" t="s">
        <v>252</v>
      </c>
      <c r="E161" s="246" t="s">
        <v>3979</v>
      </c>
      <c r="F161" s="247" t="s">
        <v>3980</v>
      </c>
      <c r="G161" s="248" t="s">
        <v>2107</v>
      </c>
      <c r="H161" s="249">
        <v>24</v>
      </c>
      <c r="I161" s="250"/>
      <c r="J161" s="251">
        <f>ROUND(I161*H161,2)</f>
        <v>0</v>
      </c>
      <c r="K161" s="247" t="s">
        <v>1</v>
      </c>
      <c r="L161" s="44"/>
      <c r="M161" s="252" t="s">
        <v>1</v>
      </c>
      <c r="N161" s="253" t="s">
        <v>47</v>
      </c>
      <c r="O161" s="91"/>
      <c r="P161" s="254">
        <f>O161*H161</f>
        <v>0</v>
      </c>
      <c r="Q161" s="254">
        <v>0</v>
      </c>
      <c r="R161" s="254">
        <f>Q161*H161</f>
        <v>0</v>
      </c>
      <c r="S161" s="254">
        <v>0</v>
      </c>
      <c r="T161" s="255">
        <f>S161*H161</f>
        <v>0</v>
      </c>
      <c r="U161" s="38"/>
      <c r="V161" s="38"/>
      <c r="W161" s="38"/>
      <c r="X161" s="38"/>
      <c r="Y161" s="38"/>
      <c r="Z161" s="38"/>
      <c r="AA161" s="38"/>
      <c r="AB161" s="38"/>
      <c r="AC161" s="38"/>
      <c r="AD161" s="38"/>
      <c r="AE161" s="38"/>
      <c r="AR161" s="256" t="s">
        <v>256</v>
      </c>
      <c r="AT161" s="256" t="s">
        <v>252</v>
      </c>
      <c r="AU161" s="256" t="s">
        <v>91</v>
      </c>
      <c r="AY161" s="17" t="s">
        <v>250</v>
      </c>
      <c r="BE161" s="257">
        <f>IF(N161="základní",J161,0)</f>
        <v>0</v>
      </c>
      <c r="BF161" s="257">
        <f>IF(N161="snížená",J161,0)</f>
        <v>0</v>
      </c>
      <c r="BG161" s="257">
        <f>IF(N161="zákl. přenesená",J161,0)</f>
        <v>0</v>
      </c>
      <c r="BH161" s="257">
        <f>IF(N161="sníž. přenesená",J161,0)</f>
        <v>0</v>
      </c>
      <c r="BI161" s="257">
        <f>IF(N161="nulová",J161,0)</f>
        <v>0</v>
      </c>
      <c r="BJ161" s="17" t="s">
        <v>14</v>
      </c>
      <c r="BK161" s="257">
        <f>ROUND(I161*H161,2)</f>
        <v>0</v>
      </c>
      <c r="BL161" s="17" t="s">
        <v>256</v>
      </c>
      <c r="BM161" s="256" t="s">
        <v>4051</v>
      </c>
    </row>
    <row r="162" s="2" customFormat="1" ht="16.5" customHeight="1">
      <c r="A162" s="38"/>
      <c r="B162" s="39"/>
      <c r="C162" s="245" t="s">
        <v>379</v>
      </c>
      <c r="D162" s="245" t="s">
        <v>252</v>
      </c>
      <c r="E162" s="246" t="s">
        <v>3982</v>
      </c>
      <c r="F162" s="247" t="s">
        <v>3983</v>
      </c>
      <c r="G162" s="248" t="s">
        <v>2107</v>
      </c>
      <c r="H162" s="249">
        <v>12</v>
      </c>
      <c r="I162" s="250"/>
      <c r="J162" s="251">
        <f>ROUND(I162*H162,2)</f>
        <v>0</v>
      </c>
      <c r="K162" s="247" t="s">
        <v>1</v>
      </c>
      <c r="L162" s="44"/>
      <c r="M162" s="311" t="s">
        <v>1</v>
      </c>
      <c r="N162" s="312" t="s">
        <v>47</v>
      </c>
      <c r="O162" s="306"/>
      <c r="P162" s="313">
        <f>O162*H162</f>
        <v>0</v>
      </c>
      <c r="Q162" s="313">
        <v>0</v>
      </c>
      <c r="R162" s="313">
        <f>Q162*H162</f>
        <v>0</v>
      </c>
      <c r="S162" s="313">
        <v>0</v>
      </c>
      <c r="T162" s="314">
        <f>S162*H162</f>
        <v>0</v>
      </c>
      <c r="U162" s="38"/>
      <c r="V162" s="38"/>
      <c r="W162" s="38"/>
      <c r="X162" s="38"/>
      <c r="Y162" s="38"/>
      <c r="Z162" s="38"/>
      <c r="AA162" s="38"/>
      <c r="AB162" s="38"/>
      <c r="AC162" s="38"/>
      <c r="AD162" s="38"/>
      <c r="AE162" s="38"/>
      <c r="AR162" s="256" t="s">
        <v>256</v>
      </c>
      <c r="AT162" s="256" t="s">
        <v>252</v>
      </c>
      <c r="AU162" s="256" t="s">
        <v>91</v>
      </c>
      <c r="AY162" s="17" t="s">
        <v>250</v>
      </c>
      <c r="BE162" s="257">
        <f>IF(N162="základní",J162,0)</f>
        <v>0</v>
      </c>
      <c r="BF162" s="257">
        <f>IF(N162="snížená",J162,0)</f>
        <v>0</v>
      </c>
      <c r="BG162" s="257">
        <f>IF(N162="zákl. přenesená",J162,0)</f>
        <v>0</v>
      </c>
      <c r="BH162" s="257">
        <f>IF(N162="sníž. přenesená",J162,0)</f>
        <v>0</v>
      </c>
      <c r="BI162" s="257">
        <f>IF(N162="nulová",J162,0)</f>
        <v>0</v>
      </c>
      <c r="BJ162" s="17" t="s">
        <v>14</v>
      </c>
      <c r="BK162" s="257">
        <f>ROUND(I162*H162,2)</f>
        <v>0</v>
      </c>
      <c r="BL162" s="17" t="s">
        <v>256</v>
      </c>
      <c r="BM162" s="256" t="s">
        <v>4052</v>
      </c>
    </row>
    <row r="163" s="2" customFormat="1" ht="6.96" customHeight="1">
      <c r="A163" s="38"/>
      <c r="B163" s="66"/>
      <c r="C163" s="67"/>
      <c r="D163" s="67"/>
      <c r="E163" s="67"/>
      <c r="F163" s="67"/>
      <c r="G163" s="67"/>
      <c r="H163" s="67"/>
      <c r="I163" s="194"/>
      <c r="J163" s="67"/>
      <c r="K163" s="67"/>
      <c r="L163" s="44"/>
      <c r="M163" s="38"/>
      <c r="O163" s="38"/>
      <c r="P163" s="38"/>
      <c r="Q163" s="38"/>
      <c r="R163" s="38"/>
      <c r="S163" s="38"/>
      <c r="T163" s="38"/>
      <c r="U163" s="38"/>
      <c r="V163" s="38"/>
      <c r="W163" s="38"/>
      <c r="X163" s="38"/>
      <c r="Y163" s="38"/>
      <c r="Z163" s="38"/>
      <c r="AA163" s="38"/>
      <c r="AB163" s="38"/>
      <c r="AC163" s="38"/>
      <c r="AD163" s="38"/>
      <c r="AE163" s="38"/>
    </row>
  </sheetData>
  <sheetProtection sheet="1" autoFilter="0" formatColumns="0" formatRows="0" objects="1" scenarios="1" spinCount="100000" saltValue="m8Js9n17pd2fpBHJwTI9TTNSV4cFk/P+w2bsUdGaPdGfLPVp+8N0KmZGoveJdgOjFXlwIWwsD5LGRkeZFiwW8w==" hashValue="oAyDW/DhS4AvP0m4WjRStZxFeKV+Uc5XtMIYBLuXVB53U9sH+lN3FWbSqyvXt/oGXIJ0TLywU3ngeBHuv0tgIg==" algorithmName="SHA-512" password="CC35"/>
  <autoFilter ref="C124:K162"/>
  <mergeCells count="9">
    <mergeCell ref="E7:H7"/>
    <mergeCell ref="E9:H9"/>
    <mergeCell ref="E18:H18"/>
    <mergeCell ref="E27:H27"/>
    <mergeCell ref="E85:H85"/>
    <mergeCell ref="E87:H87"/>
    <mergeCell ref="E115:H115"/>
    <mergeCell ref="E117:H11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7"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7"/>
      <c r="L2" s="1"/>
      <c r="M2" s="1"/>
      <c r="N2" s="1"/>
      <c r="O2" s="1"/>
      <c r="P2" s="1"/>
      <c r="Q2" s="1"/>
      <c r="R2" s="1"/>
      <c r="S2" s="1"/>
      <c r="T2" s="1"/>
      <c r="U2" s="1"/>
      <c r="V2" s="1"/>
      <c r="AT2" s="17" t="s">
        <v>139</v>
      </c>
    </row>
    <row r="3" s="1" customFormat="1" ht="6.96" customHeight="1">
      <c r="B3" s="149"/>
      <c r="C3" s="150"/>
      <c r="D3" s="150"/>
      <c r="E3" s="150"/>
      <c r="F3" s="150"/>
      <c r="G3" s="150"/>
      <c r="H3" s="150"/>
      <c r="I3" s="151"/>
      <c r="J3" s="150"/>
      <c r="K3" s="150"/>
      <c r="L3" s="20"/>
      <c r="AT3" s="17" t="s">
        <v>91</v>
      </c>
    </row>
    <row r="4" s="1" customFormat="1" ht="24.96" customHeight="1">
      <c r="B4" s="20"/>
      <c r="D4" s="152" t="s">
        <v>162</v>
      </c>
      <c r="I4" s="147"/>
      <c r="L4" s="20"/>
      <c r="M4" s="153" t="s">
        <v>10</v>
      </c>
      <c r="AT4" s="17" t="s">
        <v>4</v>
      </c>
    </row>
    <row r="5" s="1" customFormat="1" ht="6.96" customHeight="1">
      <c r="B5" s="20"/>
      <c r="I5" s="147"/>
      <c r="L5" s="20"/>
    </row>
    <row r="6" s="1" customFormat="1" ht="12" customHeight="1">
      <c r="B6" s="20"/>
      <c r="D6" s="154" t="s">
        <v>16</v>
      </c>
      <c r="I6" s="147"/>
      <c r="L6" s="20"/>
    </row>
    <row r="7" s="1" customFormat="1" ht="16.5" customHeight="1">
      <c r="B7" s="20"/>
      <c r="E7" s="155" t="str">
        <f>'Rekapitulace stavby'!K6</f>
        <v>Strakonická - rozšíření, č. akce 999 170, Praha 5</v>
      </c>
      <c r="F7" s="154"/>
      <c r="G7" s="154"/>
      <c r="H7" s="154"/>
      <c r="I7" s="147"/>
      <c r="L7" s="20"/>
    </row>
    <row r="8" s="2" customFormat="1" ht="12" customHeight="1">
      <c r="A8" s="38"/>
      <c r="B8" s="44"/>
      <c r="C8" s="38"/>
      <c r="D8" s="154" t="s">
        <v>176</v>
      </c>
      <c r="E8" s="38"/>
      <c r="F8" s="38"/>
      <c r="G8" s="38"/>
      <c r="H8" s="38"/>
      <c r="I8" s="156"/>
      <c r="J8" s="38"/>
      <c r="K8" s="38"/>
      <c r="L8" s="63"/>
      <c r="S8" s="38"/>
      <c r="T8" s="38"/>
      <c r="U8" s="38"/>
      <c r="V8" s="38"/>
      <c r="W8" s="38"/>
      <c r="X8" s="38"/>
      <c r="Y8" s="38"/>
      <c r="Z8" s="38"/>
      <c r="AA8" s="38"/>
      <c r="AB8" s="38"/>
      <c r="AC8" s="38"/>
      <c r="AD8" s="38"/>
      <c r="AE8" s="38"/>
    </row>
    <row r="9" s="2" customFormat="1" ht="16.5" customHeight="1">
      <c r="A9" s="38"/>
      <c r="B9" s="44"/>
      <c r="C9" s="38"/>
      <c r="D9" s="38"/>
      <c r="E9" s="157" t="s">
        <v>4053</v>
      </c>
      <c r="F9" s="38"/>
      <c r="G9" s="38"/>
      <c r="H9" s="38"/>
      <c r="I9" s="156"/>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156"/>
      <c r="J10" s="38"/>
      <c r="K10" s="38"/>
      <c r="L10" s="63"/>
      <c r="S10" s="38"/>
      <c r="T10" s="38"/>
      <c r="U10" s="38"/>
      <c r="V10" s="38"/>
      <c r="W10" s="38"/>
      <c r="X10" s="38"/>
      <c r="Y10" s="38"/>
      <c r="Z10" s="38"/>
      <c r="AA10" s="38"/>
      <c r="AB10" s="38"/>
      <c r="AC10" s="38"/>
      <c r="AD10" s="38"/>
      <c r="AE10" s="38"/>
    </row>
    <row r="11" s="2" customFormat="1" ht="12" customHeight="1">
      <c r="A11" s="38"/>
      <c r="B11" s="44"/>
      <c r="C11" s="38"/>
      <c r="D11" s="154" t="s">
        <v>18</v>
      </c>
      <c r="E11" s="38"/>
      <c r="F11" s="141" t="s">
        <v>1</v>
      </c>
      <c r="G11" s="38"/>
      <c r="H11" s="38"/>
      <c r="I11" s="158" t="s">
        <v>19</v>
      </c>
      <c r="J11" s="141" t="s">
        <v>1</v>
      </c>
      <c r="K11" s="38"/>
      <c r="L11" s="63"/>
      <c r="S11" s="38"/>
      <c r="T11" s="38"/>
      <c r="U11" s="38"/>
      <c r="V11" s="38"/>
      <c r="W11" s="38"/>
      <c r="X11" s="38"/>
      <c r="Y11" s="38"/>
      <c r="Z11" s="38"/>
      <c r="AA11" s="38"/>
      <c r="AB11" s="38"/>
      <c r="AC11" s="38"/>
      <c r="AD11" s="38"/>
      <c r="AE11" s="38"/>
    </row>
    <row r="12" s="2" customFormat="1" ht="12" customHeight="1">
      <c r="A12" s="38"/>
      <c r="B12" s="44"/>
      <c r="C12" s="38"/>
      <c r="D12" s="154" t="s">
        <v>20</v>
      </c>
      <c r="E12" s="38"/>
      <c r="F12" s="141" t="s">
        <v>21</v>
      </c>
      <c r="G12" s="38"/>
      <c r="H12" s="38"/>
      <c r="I12" s="158" t="s">
        <v>22</v>
      </c>
      <c r="J12" s="159" t="str">
        <f>'Rekapitulace stavby'!AN8</f>
        <v>10. 1. 2020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156"/>
      <c r="J13" s="38"/>
      <c r="K13" s="38"/>
      <c r="L13" s="63"/>
      <c r="S13" s="38"/>
      <c r="T13" s="38"/>
      <c r="U13" s="38"/>
      <c r="V13" s="38"/>
      <c r="W13" s="38"/>
      <c r="X13" s="38"/>
      <c r="Y13" s="38"/>
      <c r="Z13" s="38"/>
      <c r="AA13" s="38"/>
      <c r="AB13" s="38"/>
      <c r="AC13" s="38"/>
      <c r="AD13" s="38"/>
      <c r="AE13" s="38"/>
    </row>
    <row r="14" s="2" customFormat="1" ht="12" customHeight="1">
      <c r="A14" s="38"/>
      <c r="B14" s="44"/>
      <c r="C14" s="38"/>
      <c r="D14" s="154" t="s">
        <v>24</v>
      </c>
      <c r="E14" s="38"/>
      <c r="F14" s="38"/>
      <c r="G14" s="38"/>
      <c r="H14" s="38"/>
      <c r="I14" s="158" t="s">
        <v>25</v>
      </c>
      <c r="J14" s="141"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1" t="s">
        <v>27</v>
      </c>
      <c r="F15" s="38"/>
      <c r="G15" s="38"/>
      <c r="H15" s="38"/>
      <c r="I15" s="158" t="s">
        <v>28</v>
      </c>
      <c r="J15" s="141"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156"/>
      <c r="J16" s="38"/>
      <c r="K16" s="38"/>
      <c r="L16" s="63"/>
      <c r="S16" s="38"/>
      <c r="T16" s="38"/>
      <c r="U16" s="38"/>
      <c r="V16" s="38"/>
      <c r="W16" s="38"/>
      <c r="X16" s="38"/>
      <c r="Y16" s="38"/>
      <c r="Z16" s="38"/>
      <c r="AA16" s="38"/>
      <c r="AB16" s="38"/>
      <c r="AC16" s="38"/>
      <c r="AD16" s="38"/>
      <c r="AE16" s="38"/>
    </row>
    <row r="17" s="2" customFormat="1" ht="12" customHeight="1">
      <c r="A17" s="38"/>
      <c r="B17" s="44"/>
      <c r="C17" s="38"/>
      <c r="D17" s="154" t="s">
        <v>30</v>
      </c>
      <c r="E17" s="38"/>
      <c r="F17" s="38"/>
      <c r="G17" s="38"/>
      <c r="H17" s="38"/>
      <c r="I17" s="158"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1"/>
      <c r="G18" s="141"/>
      <c r="H18" s="141"/>
      <c r="I18" s="158"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156"/>
      <c r="J19" s="38"/>
      <c r="K19" s="38"/>
      <c r="L19" s="63"/>
      <c r="S19" s="38"/>
      <c r="T19" s="38"/>
      <c r="U19" s="38"/>
      <c r="V19" s="38"/>
      <c r="W19" s="38"/>
      <c r="X19" s="38"/>
      <c r="Y19" s="38"/>
      <c r="Z19" s="38"/>
      <c r="AA19" s="38"/>
      <c r="AB19" s="38"/>
      <c r="AC19" s="38"/>
      <c r="AD19" s="38"/>
      <c r="AE19" s="38"/>
    </row>
    <row r="20" s="2" customFormat="1" ht="12" customHeight="1">
      <c r="A20" s="38"/>
      <c r="B20" s="44"/>
      <c r="C20" s="38"/>
      <c r="D20" s="154" t="s">
        <v>32</v>
      </c>
      <c r="E20" s="38"/>
      <c r="F20" s="38"/>
      <c r="G20" s="38"/>
      <c r="H20" s="38"/>
      <c r="I20" s="158" t="s">
        <v>25</v>
      </c>
      <c r="J20" s="141"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1" t="s">
        <v>34</v>
      </c>
      <c r="F21" s="38"/>
      <c r="G21" s="38"/>
      <c r="H21" s="38"/>
      <c r="I21" s="158" t="s">
        <v>28</v>
      </c>
      <c r="J21" s="141"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156"/>
      <c r="J22" s="38"/>
      <c r="K22" s="38"/>
      <c r="L22" s="63"/>
      <c r="S22" s="38"/>
      <c r="T22" s="38"/>
      <c r="U22" s="38"/>
      <c r="V22" s="38"/>
      <c r="W22" s="38"/>
      <c r="X22" s="38"/>
      <c r="Y22" s="38"/>
      <c r="Z22" s="38"/>
      <c r="AA22" s="38"/>
      <c r="AB22" s="38"/>
      <c r="AC22" s="38"/>
      <c r="AD22" s="38"/>
      <c r="AE22" s="38"/>
    </row>
    <row r="23" s="2" customFormat="1" ht="12" customHeight="1">
      <c r="A23" s="38"/>
      <c r="B23" s="44"/>
      <c r="C23" s="38"/>
      <c r="D23" s="154" t="s">
        <v>37</v>
      </c>
      <c r="E23" s="38"/>
      <c r="F23" s="38"/>
      <c r="G23" s="38"/>
      <c r="H23" s="38"/>
      <c r="I23" s="158" t="s">
        <v>25</v>
      </c>
      <c r="J23" s="141" t="s">
        <v>38</v>
      </c>
      <c r="K23" s="38"/>
      <c r="L23" s="63"/>
      <c r="S23" s="38"/>
      <c r="T23" s="38"/>
      <c r="U23" s="38"/>
      <c r="V23" s="38"/>
      <c r="W23" s="38"/>
      <c r="X23" s="38"/>
      <c r="Y23" s="38"/>
      <c r="Z23" s="38"/>
      <c r="AA23" s="38"/>
      <c r="AB23" s="38"/>
      <c r="AC23" s="38"/>
      <c r="AD23" s="38"/>
      <c r="AE23" s="38"/>
    </row>
    <row r="24" s="2" customFormat="1" ht="18" customHeight="1">
      <c r="A24" s="38"/>
      <c r="B24" s="44"/>
      <c r="C24" s="38"/>
      <c r="D24" s="38"/>
      <c r="E24" s="141" t="s">
        <v>39</v>
      </c>
      <c r="F24" s="38"/>
      <c r="G24" s="38"/>
      <c r="H24" s="38"/>
      <c r="I24" s="158" t="s">
        <v>28</v>
      </c>
      <c r="J24" s="141" t="s">
        <v>40</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56"/>
      <c r="J25" s="38"/>
      <c r="K25" s="38"/>
      <c r="L25" s="63"/>
      <c r="S25" s="38"/>
      <c r="T25" s="38"/>
      <c r="U25" s="38"/>
      <c r="V25" s="38"/>
      <c r="W25" s="38"/>
      <c r="X25" s="38"/>
      <c r="Y25" s="38"/>
      <c r="Z25" s="38"/>
      <c r="AA25" s="38"/>
      <c r="AB25" s="38"/>
      <c r="AC25" s="38"/>
      <c r="AD25" s="38"/>
      <c r="AE25" s="38"/>
    </row>
    <row r="26" s="2" customFormat="1" ht="12" customHeight="1">
      <c r="A26" s="38"/>
      <c r="B26" s="44"/>
      <c r="C26" s="38"/>
      <c r="D26" s="154" t="s">
        <v>41</v>
      </c>
      <c r="E26" s="38"/>
      <c r="F26" s="38"/>
      <c r="G26" s="38"/>
      <c r="H26" s="38"/>
      <c r="I26" s="156"/>
      <c r="J26" s="38"/>
      <c r="K26" s="38"/>
      <c r="L26" s="63"/>
      <c r="S26" s="38"/>
      <c r="T26" s="38"/>
      <c r="U26" s="38"/>
      <c r="V26" s="38"/>
      <c r="W26" s="38"/>
      <c r="X26" s="38"/>
      <c r="Y26" s="38"/>
      <c r="Z26" s="38"/>
      <c r="AA26" s="38"/>
      <c r="AB26" s="38"/>
      <c r="AC26" s="38"/>
      <c r="AD26" s="38"/>
      <c r="AE26" s="38"/>
    </row>
    <row r="27" s="8" customFormat="1" ht="16.5" customHeight="1">
      <c r="A27" s="160"/>
      <c r="B27" s="161"/>
      <c r="C27" s="160"/>
      <c r="D27" s="160"/>
      <c r="E27" s="162" t="s">
        <v>1</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38"/>
      <c r="B28" s="44"/>
      <c r="C28" s="38"/>
      <c r="D28" s="38"/>
      <c r="E28" s="38"/>
      <c r="F28" s="38"/>
      <c r="G28" s="38"/>
      <c r="H28" s="38"/>
      <c r="I28" s="156"/>
      <c r="J28" s="38"/>
      <c r="K28" s="38"/>
      <c r="L28" s="63"/>
      <c r="S28" s="38"/>
      <c r="T28" s="38"/>
      <c r="U28" s="38"/>
      <c r="V28" s="38"/>
      <c r="W28" s="38"/>
      <c r="X28" s="38"/>
      <c r="Y28" s="38"/>
      <c r="Z28" s="38"/>
      <c r="AA28" s="38"/>
      <c r="AB28" s="38"/>
      <c r="AC28" s="38"/>
      <c r="AD28" s="38"/>
      <c r="AE28" s="38"/>
    </row>
    <row r="29" s="2" customFormat="1" ht="6.96" customHeight="1">
      <c r="A29" s="38"/>
      <c r="B29" s="44"/>
      <c r="C29" s="38"/>
      <c r="D29" s="165"/>
      <c r="E29" s="165"/>
      <c r="F29" s="165"/>
      <c r="G29" s="165"/>
      <c r="H29" s="165"/>
      <c r="I29" s="166"/>
      <c r="J29" s="165"/>
      <c r="K29" s="165"/>
      <c r="L29" s="63"/>
      <c r="S29" s="38"/>
      <c r="T29" s="38"/>
      <c r="U29" s="38"/>
      <c r="V29" s="38"/>
      <c r="W29" s="38"/>
      <c r="X29" s="38"/>
      <c r="Y29" s="38"/>
      <c r="Z29" s="38"/>
      <c r="AA29" s="38"/>
      <c r="AB29" s="38"/>
      <c r="AC29" s="38"/>
      <c r="AD29" s="38"/>
      <c r="AE29" s="38"/>
    </row>
    <row r="30" s="2" customFormat="1" ht="25.44" customHeight="1">
      <c r="A30" s="38"/>
      <c r="B30" s="44"/>
      <c r="C30" s="38"/>
      <c r="D30" s="167" t="s">
        <v>42</v>
      </c>
      <c r="E30" s="38"/>
      <c r="F30" s="38"/>
      <c r="G30" s="38"/>
      <c r="H30" s="38"/>
      <c r="I30" s="156"/>
      <c r="J30" s="168">
        <f>ROUND(J122, 2)</f>
        <v>0</v>
      </c>
      <c r="K30" s="38"/>
      <c r="L30" s="63"/>
      <c r="S30" s="38"/>
      <c r="T30" s="38"/>
      <c r="U30" s="38"/>
      <c r="V30" s="38"/>
      <c r="W30" s="38"/>
      <c r="X30" s="38"/>
      <c r="Y30" s="38"/>
      <c r="Z30" s="38"/>
      <c r="AA30" s="38"/>
      <c r="AB30" s="38"/>
      <c r="AC30" s="38"/>
      <c r="AD30" s="38"/>
      <c r="AE30" s="38"/>
    </row>
    <row r="31" s="2" customFormat="1" ht="6.96" customHeight="1">
      <c r="A31" s="38"/>
      <c r="B31" s="44"/>
      <c r="C31" s="38"/>
      <c r="D31" s="165"/>
      <c r="E31" s="165"/>
      <c r="F31" s="165"/>
      <c r="G31" s="165"/>
      <c r="H31" s="165"/>
      <c r="I31" s="166"/>
      <c r="J31" s="165"/>
      <c r="K31" s="165"/>
      <c r="L31" s="63"/>
      <c r="S31" s="38"/>
      <c r="T31" s="38"/>
      <c r="U31" s="38"/>
      <c r="V31" s="38"/>
      <c r="W31" s="38"/>
      <c r="X31" s="38"/>
      <c r="Y31" s="38"/>
      <c r="Z31" s="38"/>
      <c r="AA31" s="38"/>
      <c r="AB31" s="38"/>
      <c r="AC31" s="38"/>
      <c r="AD31" s="38"/>
      <c r="AE31" s="38"/>
    </row>
    <row r="32" s="2" customFormat="1" ht="14.4" customHeight="1">
      <c r="A32" s="38"/>
      <c r="B32" s="44"/>
      <c r="C32" s="38"/>
      <c r="D32" s="38"/>
      <c r="E32" s="38"/>
      <c r="F32" s="169" t="s">
        <v>44</v>
      </c>
      <c r="G32" s="38"/>
      <c r="H32" s="38"/>
      <c r="I32" s="170" t="s">
        <v>43</v>
      </c>
      <c r="J32" s="169" t="s">
        <v>45</v>
      </c>
      <c r="K32" s="38"/>
      <c r="L32" s="63"/>
      <c r="S32" s="38"/>
      <c r="T32" s="38"/>
      <c r="U32" s="38"/>
      <c r="V32" s="38"/>
      <c r="W32" s="38"/>
      <c r="X32" s="38"/>
      <c r="Y32" s="38"/>
      <c r="Z32" s="38"/>
      <c r="AA32" s="38"/>
      <c r="AB32" s="38"/>
      <c r="AC32" s="38"/>
      <c r="AD32" s="38"/>
      <c r="AE32" s="38"/>
    </row>
    <row r="33" s="2" customFormat="1" ht="14.4" customHeight="1">
      <c r="A33" s="38"/>
      <c r="B33" s="44"/>
      <c r="C33" s="38"/>
      <c r="D33" s="171" t="s">
        <v>46</v>
      </c>
      <c r="E33" s="154" t="s">
        <v>47</v>
      </c>
      <c r="F33" s="172">
        <f>ROUND((SUM(BE122:BE160)),  2)</f>
        <v>0</v>
      </c>
      <c r="G33" s="38"/>
      <c r="H33" s="38"/>
      <c r="I33" s="173">
        <v>0.20999999999999999</v>
      </c>
      <c r="J33" s="172">
        <f>ROUND(((SUM(BE122:BE160))*I33),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54" t="s">
        <v>48</v>
      </c>
      <c r="F34" s="172">
        <f>ROUND((SUM(BF122:BF160)),  2)</f>
        <v>0</v>
      </c>
      <c r="G34" s="38"/>
      <c r="H34" s="38"/>
      <c r="I34" s="173">
        <v>0.14999999999999999</v>
      </c>
      <c r="J34" s="172">
        <f>ROUND(((SUM(BF122:BF160))*I34),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54" t="s">
        <v>49</v>
      </c>
      <c r="F35" s="172">
        <f>ROUND((SUM(BG122:BG160)),  2)</f>
        <v>0</v>
      </c>
      <c r="G35" s="38"/>
      <c r="H35" s="38"/>
      <c r="I35" s="173">
        <v>0.20999999999999999</v>
      </c>
      <c r="J35" s="172">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54" t="s">
        <v>50</v>
      </c>
      <c r="F36" s="172">
        <f>ROUND((SUM(BH122:BH160)),  2)</f>
        <v>0</v>
      </c>
      <c r="G36" s="38"/>
      <c r="H36" s="38"/>
      <c r="I36" s="173">
        <v>0.14999999999999999</v>
      </c>
      <c r="J36" s="172">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4" t="s">
        <v>51</v>
      </c>
      <c r="F37" s="172">
        <f>ROUND((SUM(BI122:BI160)),  2)</f>
        <v>0</v>
      </c>
      <c r="G37" s="38"/>
      <c r="H37" s="38"/>
      <c r="I37" s="173">
        <v>0</v>
      </c>
      <c r="J37" s="172">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56"/>
      <c r="J38" s="38"/>
      <c r="K38" s="38"/>
      <c r="L38" s="63"/>
      <c r="S38" s="38"/>
      <c r="T38" s="38"/>
      <c r="U38" s="38"/>
      <c r="V38" s="38"/>
      <c r="W38" s="38"/>
      <c r="X38" s="38"/>
      <c r="Y38" s="38"/>
      <c r="Z38" s="38"/>
      <c r="AA38" s="38"/>
      <c r="AB38" s="38"/>
      <c r="AC38" s="38"/>
      <c r="AD38" s="38"/>
      <c r="AE38" s="38"/>
    </row>
    <row r="39" s="2" customFormat="1" ht="25.44" customHeight="1">
      <c r="A39" s="38"/>
      <c r="B39" s="44"/>
      <c r="C39" s="174"/>
      <c r="D39" s="175" t="s">
        <v>52</v>
      </c>
      <c r="E39" s="176"/>
      <c r="F39" s="176"/>
      <c r="G39" s="177" t="s">
        <v>53</v>
      </c>
      <c r="H39" s="178" t="s">
        <v>54</v>
      </c>
      <c r="I39" s="179"/>
      <c r="J39" s="180">
        <f>SUM(J30:J37)</f>
        <v>0</v>
      </c>
      <c r="K39" s="181"/>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156"/>
      <c r="J40" s="38"/>
      <c r="K40" s="38"/>
      <c r="L40" s="63"/>
      <c r="S40" s="38"/>
      <c r="T40" s="38"/>
      <c r="U40" s="38"/>
      <c r="V40" s="38"/>
      <c r="W40" s="38"/>
      <c r="X40" s="38"/>
      <c r="Y40" s="38"/>
      <c r="Z40" s="38"/>
      <c r="AA40" s="38"/>
      <c r="AB40" s="38"/>
      <c r="AC40" s="38"/>
      <c r="AD40" s="38"/>
      <c r="AE40" s="38"/>
    </row>
    <row r="41" s="1" customFormat="1" ht="14.4" customHeight="1">
      <c r="B41" s="20"/>
      <c r="I41" s="147"/>
      <c r="L41" s="20"/>
    </row>
    <row r="42" s="1" customFormat="1" ht="14.4" customHeight="1">
      <c r="B42" s="20"/>
      <c r="I42" s="147"/>
      <c r="L42" s="20"/>
    </row>
    <row r="43" s="1" customFormat="1" ht="14.4" customHeight="1">
      <c r="B43" s="20"/>
      <c r="I43" s="147"/>
      <c r="L43" s="20"/>
    </row>
    <row r="44" s="1" customFormat="1" ht="14.4" customHeight="1">
      <c r="B44" s="20"/>
      <c r="I44" s="147"/>
      <c r="L44" s="20"/>
    </row>
    <row r="45" s="1" customFormat="1" ht="14.4" customHeight="1">
      <c r="B45" s="20"/>
      <c r="I45" s="147"/>
      <c r="L45" s="20"/>
    </row>
    <row r="46" s="1" customFormat="1" ht="14.4" customHeight="1">
      <c r="B46" s="20"/>
      <c r="I46" s="147"/>
      <c r="L46" s="20"/>
    </row>
    <row r="47" s="1" customFormat="1" ht="14.4" customHeight="1">
      <c r="B47" s="20"/>
      <c r="I47" s="147"/>
      <c r="L47" s="20"/>
    </row>
    <row r="48" s="1" customFormat="1" ht="14.4" customHeight="1">
      <c r="B48" s="20"/>
      <c r="I48" s="147"/>
      <c r="L48" s="20"/>
    </row>
    <row r="49" s="1" customFormat="1" ht="14.4" customHeight="1">
      <c r="B49" s="20"/>
      <c r="I49" s="147"/>
      <c r="L49" s="20"/>
    </row>
    <row r="50" s="2" customFormat="1" ht="14.4" customHeight="1">
      <c r="B50" s="63"/>
      <c r="D50" s="182" t="s">
        <v>55</v>
      </c>
      <c r="E50" s="183"/>
      <c r="F50" s="183"/>
      <c r="G50" s="182" t="s">
        <v>56</v>
      </c>
      <c r="H50" s="183"/>
      <c r="I50" s="184"/>
      <c r="J50" s="183"/>
      <c r="K50" s="18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5" t="s">
        <v>57</v>
      </c>
      <c r="E61" s="186"/>
      <c r="F61" s="187" t="s">
        <v>58</v>
      </c>
      <c r="G61" s="185" t="s">
        <v>57</v>
      </c>
      <c r="H61" s="186"/>
      <c r="I61" s="188"/>
      <c r="J61" s="189" t="s">
        <v>58</v>
      </c>
      <c r="K61" s="18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2" t="s">
        <v>59</v>
      </c>
      <c r="E65" s="190"/>
      <c r="F65" s="190"/>
      <c r="G65" s="182" t="s">
        <v>60</v>
      </c>
      <c r="H65" s="190"/>
      <c r="I65" s="191"/>
      <c r="J65" s="190"/>
      <c r="K65" s="19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5" t="s">
        <v>57</v>
      </c>
      <c r="E76" s="186"/>
      <c r="F76" s="187" t="s">
        <v>58</v>
      </c>
      <c r="G76" s="185" t="s">
        <v>57</v>
      </c>
      <c r="H76" s="186"/>
      <c r="I76" s="188"/>
      <c r="J76" s="189" t="s">
        <v>58</v>
      </c>
      <c r="K76" s="186"/>
      <c r="L76" s="63"/>
      <c r="S76" s="38"/>
      <c r="T76" s="38"/>
      <c r="U76" s="38"/>
      <c r="V76" s="38"/>
      <c r="W76" s="38"/>
      <c r="X76" s="38"/>
      <c r="Y76" s="38"/>
      <c r="Z76" s="38"/>
      <c r="AA76" s="38"/>
      <c r="AB76" s="38"/>
      <c r="AC76" s="38"/>
      <c r="AD76" s="38"/>
      <c r="AE76" s="38"/>
    </row>
    <row r="77" s="2" customFormat="1" ht="14.4" customHeight="1">
      <c r="A77" s="38"/>
      <c r="B77" s="192"/>
      <c r="C77" s="193"/>
      <c r="D77" s="193"/>
      <c r="E77" s="193"/>
      <c r="F77" s="193"/>
      <c r="G77" s="193"/>
      <c r="H77" s="193"/>
      <c r="I77" s="194"/>
      <c r="J77" s="193"/>
      <c r="K77" s="193"/>
      <c r="L77" s="63"/>
      <c r="S77" s="38"/>
      <c r="T77" s="38"/>
      <c r="U77" s="38"/>
      <c r="V77" s="38"/>
      <c r="W77" s="38"/>
      <c r="X77" s="38"/>
      <c r="Y77" s="38"/>
      <c r="Z77" s="38"/>
      <c r="AA77" s="38"/>
      <c r="AB77" s="38"/>
      <c r="AC77" s="38"/>
      <c r="AD77" s="38"/>
      <c r="AE77" s="38"/>
    </row>
    <row r="81" s="2" customFormat="1" ht="6.96" customHeight="1">
      <c r="A81" s="38"/>
      <c r="B81" s="195"/>
      <c r="C81" s="196"/>
      <c r="D81" s="196"/>
      <c r="E81" s="196"/>
      <c r="F81" s="196"/>
      <c r="G81" s="196"/>
      <c r="H81" s="196"/>
      <c r="I81" s="197"/>
      <c r="J81" s="196"/>
      <c r="K81" s="196"/>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156"/>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56"/>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56"/>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98" t="str">
        <f>E7</f>
        <v>Strakonická - rozšíření, č. akce 999 170, Praha 5</v>
      </c>
      <c r="F85" s="32"/>
      <c r="G85" s="32"/>
      <c r="H85" s="32"/>
      <c r="I85" s="156"/>
      <c r="J85" s="40"/>
      <c r="K85" s="40"/>
      <c r="L85" s="63"/>
      <c r="S85" s="38"/>
      <c r="T85" s="38"/>
      <c r="U85" s="38"/>
      <c r="V85" s="38"/>
      <c r="W85" s="38"/>
      <c r="X85" s="38"/>
      <c r="Y85" s="38"/>
      <c r="Z85" s="38"/>
      <c r="AA85" s="38"/>
      <c r="AB85" s="38"/>
      <c r="AC85" s="38"/>
      <c r="AD85" s="38"/>
      <c r="AE85" s="38"/>
    </row>
    <row r="86" s="2" customFormat="1" ht="12" customHeight="1">
      <c r="A86" s="38"/>
      <c r="B86" s="39"/>
      <c r="C86" s="32" t="s">
        <v>176</v>
      </c>
      <c r="D86" s="40"/>
      <c r="E86" s="40"/>
      <c r="F86" s="40"/>
      <c r="G86" s="40"/>
      <c r="H86" s="40"/>
      <c r="I86" s="156"/>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SO 430 - Přeložky CETIN</v>
      </c>
      <c r="F87" s="40"/>
      <c r="G87" s="40"/>
      <c r="H87" s="40"/>
      <c r="I87" s="156"/>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156"/>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Strakonická</v>
      </c>
      <c r="G89" s="40"/>
      <c r="H89" s="40"/>
      <c r="I89" s="158" t="s">
        <v>22</v>
      </c>
      <c r="J89" s="79" t="str">
        <f>IF(J12="","",J12)</f>
        <v>10. 1. 2020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156"/>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158" t="s">
        <v>32</v>
      </c>
      <c r="J91" s="36" t="str">
        <f>E21</f>
        <v>DIPRO, spol s 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158" t="s">
        <v>37</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156"/>
      <c r="J93" s="40"/>
      <c r="K93" s="40"/>
      <c r="L93" s="63"/>
      <c r="S93" s="38"/>
      <c r="T93" s="38"/>
      <c r="U93" s="38"/>
      <c r="V93" s="38"/>
      <c r="W93" s="38"/>
      <c r="X93" s="38"/>
      <c r="Y93" s="38"/>
      <c r="Z93" s="38"/>
      <c r="AA93" s="38"/>
      <c r="AB93" s="38"/>
      <c r="AC93" s="38"/>
      <c r="AD93" s="38"/>
      <c r="AE93" s="38"/>
    </row>
    <row r="94" s="2" customFormat="1" ht="29.28" customHeight="1">
      <c r="A94" s="38"/>
      <c r="B94" s="39"/>
      <c r="C94" s="199" t="s">
        <v>224</v>
      </c>
      <c r="D94" s="200"/>
      <c r="E94" s="200"/>
      <c r="F94" s="200"/>
      <c r="G94" s="200"/>
      <c r="H94" s="200"/>
      <c r="I94" s="201"/>
      <c r="J94" s="202" t="s">
        <v>225</v>
      </c>
      <c r="K94" s="20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156"/>
      <c r="J95" s="40"/>
      <c r="K95" s="40"/>
      <c r="L95" s="63"/>
      <c r="S95" s="38"/>
      <c r="T95" s="38"/>
      <c r="U95" s="38"/>
      <c r="V95" s="38"/>
      <c r="W95" s="38"/>
      <c r="X95" s="38"/>
      <c r="Y95" s="38"/>
      <c r="Z95" s="38"/>
      <c r="AA95" s="38"/>
      <c r="AB95" s="38"/>
      <c r="AC95" s="38"/>
      <c r="AD95" s="38"/>
      <c r="AE95" s="38"/>
    </row>
    <row r="96" s="2" customFormat="1" ht="22.8" customHeight="1">
      <c r="A96" s="38"/>
      <c r="B96" s="39"/>
      <c r="C96" s="203" t="s">
        <v>226</v>
      </c>
      <c r="D96" s="40"/>
      <c r="E96" s="40"/>
      <c r="F96" s="40"/>
      <c r="G96" s="40"/>
      <c r="H96" s="40"/>
      <c r="I96" s="156"/>
      <c r="J96" s="110">
        <f>J122</f>
        <v>0</v>
      </c>
      <c r="K96" s="40"/>
      <c r="L96" s="63"/>
      <c r="S96" s="38"/>
      <c r="T96" s="38"/>
      <c r="U96" s="38"/>
      <c r="V96" s="38"/>
      <c r="W96" s="38"/>
      <c r="X96" s="38"/>
      <c r="Y96" s="38"/>
      <c r="Z96" s="38"/>
      <c r="AA96" s="38"/>
      <c r="AB96" s="38"/>
      <c r="AC96" s="38"/>
      <c r="AD96" s="38"/>
      <c r="AE96" s="38"/>
      <c r="AU96" s="17" t="s">
        <v>227</v>
      </c>
    </row>
    <row r="97" s="9" customFormat="1" ht="24.96" customHeight="1">
      <c r="A97" s="9"/>
      <c r="B97" s="204"/>
      <c r="C97" s="205"/>
      <c r="D97" s="206" t="s">
        <v>3729</v>
      </c>
      <c r="E97" s="207"/>
      <c r="F97" s="207"/>
      <c r="G97" s="207"/>
      <c r="H97" s="207"/>
      <c r="I97" s="208"/>
      <c r="J97" s="209">
        <f>J123</f>
        <v>0</v>
      </c>
      <c r="K97" s="205"/>
      <c r="L97" s="210"/>
      <c r="S97" s="9"/>
      <c r="T97" s="9"/>
      <c r="U97" s="9"/>
      <c r="V97" s="9"/>
      <c r="W97" s="9"/>
      <c r="X97" s="9"/>
      <c r="Y97" s="9"/>
      <c r="Z97" s="9"/>
      <c r="AA97" s="9"/>
      <c r="AB97" s="9"/>
      <c r="AC97" s="9"/>
      <c r="AD97" s="9"/>
      <c r="AE97" s="9"/>
    </row>
    <row r="98" s="10" customFormat="1" ht="19.92" customHeight="1">
      <c r="A98" s="10"/>
      <c r="B98" s="211"/>
      <c r="C98" s="133"/>
      <c r="D98" s="212" t="s">
        <v>3730</v>
      </c>
      <c r="E98" s="213"/>
      <c r="F98" s="213"/>
      <c r="G98" s="213"/>
      <c r="H98" s="213"/>
      <c r="I98" s="214"/>
      <c r="J98" s="215">
        <f>J124</f>
        <v>0</v>
      </c>
      <c r="K98" s="133"/>
      <c r="L98" s="216"/>
      <c r="S98" s="10"/>
      <c r="T98" s="10"/>
      <c r="U98" s="10"/>
      <c r="V98" s="10"/>
      <c r="W98" s="10"/>
      <c r="X98" s="10"/>
      <c r="Y98" s="10"/>
      <c r="Z98" s="10"/>
      <c r="AA98" s="10"/>
      <c r="AB98" s="10"/>
      <c r="AC98" s="10"/>
      <c r="AD98" s="10"/>
      <c r="AE98" s="10"/>
    </row>
    <row r="99" s="10" customFormat="1" ht="19.92" customHeight="1">
      <c r="A99" s="10"/>
      <c r="B99" s="211"/>
      <c r="C99" s="133"/>
      <c r="D99" s="212" t="s">
        <v>3731</v>
      </c>
      <c r="E99" s="213"/>
      <c r="F99" s="213"/>
      <c r="G99" s="213"/>
      <c r="H99" s="213"/>
      <c r="I99" s="214"/>
      <c r="J99" s="215">
        <f>J138</f>
        <v>0</v>
      </c>
      <c r="K99" s="133"/>
      <c r="L99" s="216"/>
      <c r="S99" s="10"/>
      <c r="T99" s="10"/>
      <c r="U99" s="10"/>
      <c r="V99" s="10"/>
      <c r="W99" s="10"/>
      <c r="X99" s="10"/>
      <c r="Y99" s="10"/>
      <c r="Z99" s="10"/>
      <c r="AA99" s="10"/>
      <c r="AB99" s="10"/>
      <c r="AC99" s="10"/>
      <c r="AD99" s="10"/>
      <c r="AE99" s="10"/>
    </row>
    <row r="100" s="9" customFormat="1" ht="24.96" customHeight="1">
      <c r="A100" s="9"/>
      <c r="B100" s="204"/>
      <c r="C100" s="205"/>
      <c r="D100" s="206" t="s">
        <v>3734</v>
      </c>
      <c r="E100" s="207"/>
      <c r="F100" s="207"/>
      <c r="G100" s="207"/>
      <c r="H100" s="207"/>
      <c r="I100" s="208"/>
      <c r="J100" s="209">
        <f>J153</f>
        <v>0</v>
      </c>
      <c r="K100" s="205"/>
      <c r="L100" s="210"/>
      <c r="S100" s="9"/>
      <c r="T100" s="9"/>
      <c r="U100" s="9"/>
      <c r="V100" s="9"/>
      <c r="W100" s="9"/>
      <c r="X100" s="9"/>
      <c r="Y100" s="9"/>
      <c r="Z100" s="9"/>
      <c r="AA100" s="9"/>
      <c r="AB100" s="9"/>
      <c r="AC100" s="9"/>
      <c r="AD100" s="9"/>
      <c r="AE100" s="9"/>
    </row>
    <row r="101" s="10" customFormat="1" ht="19.92" customHeight="1">
      <c r="A101" s="10"/>
      <c r="B101" s="211"/>
      <c r="C101" s="133"/>
      <c r="D101" s="212" t="s">
        <v>3735</v>
      </c>
      <c r="E101" s="213"/>
      <c r="F101" s="213"/>
      <c r="G101" s="213"/>
      <c r="H101" s="213"/>
      <c r="I101" s="214"/>
      <c r="J101" s="215">
        <f>J154</f>
        <v>0</v>
      </c>
      <c r="K101" s="133"/>
      <c r="L101" s="216"/>
      <c r="S101" s="10"/>
      <c r="T101" s="10"/>
      <c r="U101" s="10"/>
      <c r="V101" s="10"/>
      <c r="W101" s="10"/>
      <c r="X101" s="10"/>
      <c r="Y101" s="10"/>
      <c r="Z101" s="10"/>
      <c r="AA101" s="10"/>
      <c r="AB101" s="10"/>
      <c r="AC101" s="10"/>
      <c r="AD101" s="10"/>
      <c r="AE101" s="10"/>
    </row>
    <row r="102" s="10" customFormat="1" ht="19.92" customHeight="1">
      <c r="A102" s="10"/>
      <c r="B102" s="211"/>
      <c r="C102" s="133"/>
      <c r="D102" s="212" t="s">
        <v>3736</v>
      </c>
      <c r="E102" s="213"/>
      <c r="F102" s="213"/>
      <c r="G102" s="213"/>
      <c r="H102" s="213"/>
      <c r="I102" s="214"/>
      <c r="J102" s="215">
        <f>J157</f>
        <v>0</v>
      </c>
      <c r="K102" s="133"/>
      <c r="L102" s="216"/>
      <c r="S102" s="10"/>
      <c r="T102" s="10"/>
      <c r="U102" s="10"/>
      <c r="V102" s="10"/>
      <c r="W102" s="10"/>
      <c r="X102" s="10"/>
      <c r="Y102" s="10"/>
      <c r="Z102" s="10"/>
      <c r="AA102" s="10"/>
      <c r="AB102" s="10"/>
      <c r="AC102" s="10"/>
      <c r="AD102" s="10"/>
      <c r="AE102" s="10"/>
    </row>
    <row r="103" s="2" customFormat="1" ht="21.84" customHeight="1">
      <c r="A103" s="38"/>
      <c r="B103" s="39"/>
      <c r="C103" s="40"/>
      <c r="D103" s="40"/>
      <c r="E103" s="40"/>
      <c r="F103" s="40"/>
      <c r="G103" s="40"/>
      <c r="H103" s="40"/>
      <c r="I103" s="156"/>
      <c r="J103" s="40"/>
      <c r="K103" s="40"/>
      <c r="L103" s="63"/>
      <c r="S103" s="38"/>
      <c r="T103" s="38"/>
      <c r="U103" s="38"/>
      <c r="V103" s="38"/>
      <c r="W103" s="38"/>
      <c r="X103" s="38"/>
      <c r="Y103" s="38"/>
      <c r="Z103" s="38"/>
      <c r="AA103" s="38"/>
      <c r="AB103" s="38"/>
      <c r="AC103" s="38"/>
      <c r="AD103" s="38"/>
      <c r="AE103" s="38"/>
    </row>
    <row r="104" s="2" customFormat="1" ht="6.96" customHeight="1">
      <c r="A104" s="38"/>
      <c r="B104" s="66"/>
      <c r="C104" s="67"/>
      <c r="D104" s="67"/>
      <c r="E104" s="67"/>
      <c r="F104" s="67"/>
      <c r="G104" s="67"/>
      <c r="H104" s="67"/>
      <c r="I104" s="194"/>
      <c r="J104" s="67"/>
      <c r="K104" s="67"/>
      <c r="L104" s="63"/>
      <c r="S104" s="38"/>
      <c r="T104" s="38"/>
      <c r="U104" s="38"/>
      <c r="V104" s="38"/>
      <c r="W104" s="38"/>
      <c r="X104" s="38"/>
      <c r="Y104" s="38"/>
      <c r="Z104" s="38"/>
      <c r="AA104" s="38"/>
      <c r="AB104" s="38"/>
      <c r="AC104" s="38"/>
      <c r="AD104" s="38"/>
      <c r="AE104" s="38"/>
    </row>
    <row r="108" s="2" customFormat="1" ht="6.96" customHeight="1">
      <c r="A108" s="38"/>
      <c r="B108" s="68"/>
      <c r="C108" s="69"/>
      <c r="D108" s="69"/>
      <c r="E108" s="69"/>
      <c r="F108" s="69"/>
      <c r="G108" s="69"/>
      <c r="H108" s="69"/>
      <c r="I108" s="197"/>
      <c r="J108" s="69"/>
      <c r="K108" s="69"/>
      <c r="L108" s="63"/>
      <c r="S108" s="38"/>
      <c r="T108" s="38"/>
      <c r="U108" s="38"/>
      <c r="V108" s="38"/>
      <c r="W108" s="38"/>
      <c r="X108" s="38"/>
      <c r="Y108" s="38"/>
      <c r="Z108" s="38"/>
      <c r="AA108" s="38"/>
      <c r="AB108" s="38"/>
      <c r="AC108" s="38"/>
      <c r="AD108" s="38"/>
      <c r="AE108" s="38"/>
    </row>
    <row r="109" s="2" customFormat="1" ht="24.96" customHeight="1">
      <c r="A109" s="38"/>
      <c r="B109" s="39"/>
      <c r="C109" s="23" t="s">
        <v>235</v>
      </c>
      <c r="D109" s="40"/>
      <c r="E109" s="40"/>
      <c r="F109" s="40"/>
      <c r="G109" s="40"/>
      <c r="H109" s="40"/>
      <c r="I109" s="156"/>
      <c r="J109" s="40"/>
      <c r="K109" s="40"/>
      <c r="L109" s="63"/>
      <c r="S109" s="38"/>
      <c r="T109" s="38"/>
      <c r="U109" s="38"/>
      <c r="V109" s="38"/>
      <c r="W109" s="38"/>
      <c r="X109" s="38"/>
      <c r="Y109" s="38"/>
      <c r="Z109" s="38"/>
      <c r="AA109" s="38"/>
      <c r="AB109" s="38"/>
      <c r="AC109" s="38"/>
      <c r="AD109" s="38"/>
      <c r="AE109" s="38"/>
    </row>
    <row r="110" s="2" customFormat="1" ht="6.96" customHeight="1">
      <c r="A110" s="38"/>
      <c r="B110" s="39"/>
      <c r="C110" s="40"/>
      <c r="D110" s="40"/>
      <c r="E110" s="40"/>
      <c r="F110" s="40"/>
      <c r="G110" s="40"/>
      <c r="H110" s="40"/>
      <c r="I110" s="156"/>
      <c r="J110" s="40"/>
      <c r="K110" s="40"/>
      <c r="L110" s="63"/>
      <c r="S110" s="38"/>
      <c r="T110" s="38"/>
      <c r="U110" s="38"/>
      <c r="V110" s="38"/>
      <c r="W110" s="38"/>
      <c r="X110" s="38"/>
      <c r="Y110" s="38"/>
      <c r="Z110" s="38"/>
      <c r="AA110" s="38"/>
      <c r="AB110" s="38"/>
      <c r="AC110" s="38"/>
      <c r="AD110" s="38"/>
      <c r="AE110" s="38"/>
    </row>
    <row r="111" s="2" customFormat="1" ht="12" customHeight="1">
      <c r="A111" s="38"/>
      <c r="B111" s="39"/>
      <c r="C111" s="32" t="s">
        <v>16</v>
      </c>
      <c r="D111" s="40"/>
      <c r="E111" s="40"/>
      <c r="F111" s="40"/>
      <c r="G111" s="40"/>
      <c r="H111" s="40"/>
      <c r="I111" s="156"/>
      <c r="J111" s="40"/>
      <c r="K111" s="40"/>
      <c r="L111" s="63"/>
      <c r="S111" s="38"/>
      <c r="T111" s="38"/>
      <c r="U111" s="38"/>
      <c r="V111" s="38"/>
      <c r="W111" s="38"/>
      <c r="X111" s="38"/>
      <c r="Y111" s="38"/>
      <c r="Z111" s="38"/>
      <c r="AA111" s="38"/>
      <c r="AB111" s="38"/>
      <c r="AC111" s="38"/>
      <c r="AD111" s="38"/>
      <c r="AE111" s="38"/>
    </row>
    <row r="112" s="2" customFormat="1" ht="16.5" customHeight="1">
      <c r="A112" s="38"/>
      <c r="B112" s="39"/>
      <c r="C112" s="40"/>
      <c r="D112" s="40"/>
      <c r="E112" s="198" t="str">
        <f>E7</f>
        <v>Strakonická - rozšíření, č. akce 999 170, Praha 5</v>
      </c>
      <c r="F112" s="32"/>
      <c r="G112" s="32"/>
      <c r="H112" s="32"/>
      <c r="I112" s="156"/>
      <c r="J112" s="40"/>
      <c r="K112" s="40"/>
      <c r="L112" s="63"/>
      <c r="S112" s="38"/>
      <c r="T112" s="38"/>
      <c r="U112" s="38"/>
      <c r="V112" s="38"/>
      <c r="W112" s="38"/>
      <c r="X112" s="38"/>
      <c r="Y112" s="38"/>
      <c r="Z112" s="38"/>
      <c r="AA112" s="38"/>
      <c r="AB112" s="38"/>
      <c r="AC112" s="38"/>
      <c r="AD112" s="38"/>
      <c r="AE112" s="38"/>
    </row>
    <row r="113" s="2" customFormat="1" ht="12" customHeight="1">
      <c r="A113" s="38"/>
      <c r="B113" s="39"/>
      <c r="C113" s="32" t="s">
        <v>176</v>
      </c>
      <c r="D113" s="40"/>
      <c r="E113" s="40"/>
      <c r="F113" s="40"/>
      <c r="G113" s="40"/>
      <c r="H113" s="40"/>
      <c r="I113" s="156"/>
      <c r="J113" s="40"/>
      <c r="K113" s="40"/>
      <c r="L113" s="63"/>
      <c r="S113" s="38"/>
      <c r="T113" s="38"/>
      <c r="U113" s="38"/>
      <c r="V113" s="38"/>
      <c r="W113" s="38"/>
      <c r="X113" s="38"/>
      <c r="Y113" s="38"/>
      <c r="Z113" s="38"/>
      <c r="AA113" s="38"/>
      <c r="AB113" s="38"/>
      <c r="AC113" s="38"/>
      <c r="AD113" s="38"/>
      <c r="AE113" s="38"/>
    </row>
    <row r="114" s="2" customFormat="1" ht="16.5" customHeight="1">
      <c r="A114" s="38"/>
      <c r="B114" s="39"/>
      <c r="C114" s="40"/>
      <c r="D114" s="40"/>
      <c r="E114" s="76" t="str">
        <f>E9</f>
        <v>SO 430 - Přeložky CETIN</v>
      </c>
      <c r="F114" s="40"/>
      <c r="G114" s="40"/>
      <c r="H114" s="40"/>
      <c r="I114" s="156"/>
      <c r="J114" s="40"/>
      <c r="K114" s="40"/>
      <c r="L114" s="63"/>
      <c r="S114" s="38"/>
      <c r="T114" s="38"/>
      <c r="U114" s="38"/>
      <c r="V114" s="38"/>
      <c r="W114" s="38"/>
      <c r="X114" s="38"/>
      <c r="Y114" s="38"/>
      <c r="Z114" s="38"/>
      <c r="AA114" s="38"/>
      <c r="AB114" s="38"/>
      <c r="AC114" s="38"/>
      <c r="AD114" s="38"/>
      <c r="AE114" s="38"/>
    </row>
    <row r="115" s="2" customFormat="1" ht="6.96" customHeight="1">
      <c r="A115" s="38"/>
      <c r="B115" s="39"/>
      <c r="C115" s="40"/>
      <c r="D115" s="40"/>
      <c r="E115" s="40"/>
      <c r="F115" s="40"/>
      <c r="G115" s="40"/>
      <c r="H115" s="40"/>
      <c r="I115" s="156"/>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20</v>
      </c>
      <c r="D116" s="40"/>
      <c r="E116" s="40"/>
      <c r="F116" s="27" t="str">
        <f>F12</f>
        <v>ulice Strakonická</v>
      </c>
      <c r="G116" s="40"/>
      <c r="H116" s="40"/>
      <c r="I116" s="158" t="s">
        <v>22</v>
      </c>
      <c r="J116" s="79" t="str">
        <f>IF(J12="","",J12)</f>
        <v>10. 1. 2020</v>
      </c>
      <c r="K116" s="40"/>
      <c r="L116" s="63"/>
      <c r="S116" s="38"/>
      <c r="T116" s="38"/>
      <c r="U116" s="38"/>
      <c r="V116" s="38"/>
      <c r="W116" s="38"/>
      <c r="X116" s="38"/>
      <c r="Y116" s="38"/>
      <c r="Z116" s="38"/>
      <c r="AA116" s="38"/>
      <c r="AB116" s="38"/>
      <c r="AC116" s="38"/>
      <c r="AD116" s="38"/>
      <c r="AE116" s="38"/>
    </row>
    <row r="117" s="2" customFormat="1" ht="6.96" customHeight="1">
      <c r="A117" s="38"/>
      <c r="B117" s="39"/>
      <c r="C117" s="40"/>
      <c r="D117" s="40"/>
      <c r="E117" s="40"/>
      <c r="F117" s="40"/>
      <c r="G117" s="40"/>
      <c r="H117" s="40"/>
      <c r="I117" s="156"/>
      <c r="J117" s="40"/>
      <c r="K117" s="40"/>
      <c r="L117" s="63"/>
      <c r="S117" s="38"/>
      <c r="T117" s="38"/>
      <c r="U117" s="38"/>
      <c r="V117" s="38"/>
      <c r="W117" s="38"/>
      <c r="X117" s="38"/>
      <c r="Y117" s="38"/>
      <c r="Z117" s="38"/>
      <c r="AA117" s="38"/>
      <c r="AB117" s="38"/>
      <c r="AC117" s="38"/>
      <c r="AD117" s="38"/>
      <c r="AE117" s="38"/>
    </row>
    <row r="118" s="2" customFormat="1" ht="15.15" customHeight="1">
      <c r="A118" s="38"/>
      <c r="B118" s="39"/>
      <c r="C118" s="32" t="s">
        <v>24</v>
      </c>
      <c r="D118" s="40"/>
      <c r="E118" s="40"/>
      <c r="F118" s="27" t="str">
        <f>E15</f>
        <v>Technická správa komunikací hl. m. Prahy a.s.</v>
      </c>
      <c r="G118" s="40"/>
      <c r="H118" s="40"/>
      <c r="I118" s="158" t="s">
        <v>32</v>
      </c>
      <c r="J118" s="36" t="str">
        <f>E21</f>
        <v>DIPRO, spol s r.o.</v>
      </c>
      <c r="K118" s="40"/>
      <c r="L118" s="63"/>
      <c r="S118" s="38"/>
      <c r="T118" s="38"/>
      <c r="U118" s="38"/>
      <c r="V118" s="38"/>
      <c r="W118" s="38"/>
      <c r="X118" s="38"/>
      <c r="Y118" s="38"/>
      <c r="Z118" s="38"/>
      <c r="AA118" s="38"/>
      <c r="AB118" s="38"/>
      <c r="AC118" s="38"/>
      <c r="AD118" s="38"/>
      <c r="AE118" s="38"/>
    </row>
    <row r="119" s="2" customFormat="1" ht="15.15" customHeight="1">
      <c r="A119" s="38"/>
      <c r="B119" s="39"/>
      <c r="C119" s="32" t="s">
        <v>30</v>
      </c>
      <c r="D119" s="40"/>
      <c r="E119" s="40"/>
      <c r="F119" s="27" t="str">
        <f>IF(E18="","",E18)</f>
        <v>Vyplň údaj</v>
      </c>
      <c r="G119" s="40"/>
      <c r="H119" s="40"/>
      <c r="I119" s="158" t="s">
        <v>37</v>
      </c>
      <c r="J119" s="36" t="str">
        <f>E24</f>
        <v>TMI Building s.r.o.</v>
      </c>
      <c r="K119" s="40"/>
      <c r="L119" s="63"/>
      <c r="S119" s="38"/>
      <c r="T119" s="38"/>
      <c r="U119" s="38"/>
      <c r="V119" s="38"/>
      <c r="W119" s="38"/>
      <c r="X119" s="38"/>
      <c r="Y119" s="38"/>
      <c r="Z119" s="38"/>
      <c r="AA119" s="38"/>
      <c r="AB119" s="38"/>
      <c r="AC119" s="38"/>
      <c r="AD119" s="38"/>
      <c r="AE119" s="38"/>
    </row>
    <row r="120" s="2" customFormat="1" ht="10.32" customHeight="1">
      <c r="A120" s="38"/>
      <c r="B120" s="39"/>
      <c r="C120" s="40"/>
      <c r="D120" s="40"/>
      <c r="E120" s="40"/>
      <c r="F120" s="40"/>
      <c r="G120" s="40"/>
      <c r="H120" s="40"/>
      <c r="I120" s="156"/>
      <c r="J120" s="40"/>
      <c r="K120" s="40"/>
      <c r="L120" s="63"/>
      <c r="S120" s="38"/>
      <c r="T120" s="38"/>
      <c r="U120" s="38"/>
      <c r="V120" s="38"/>
      <c r="W120" s="38"/>
      <c r="X120" s="38"/>
      <c r="Y120" s="38"/>
      <c r="Z120" s="38"/>
      <c r="AA120" s="38"/>
      <c r="AB120" s="38"/>
      <c r="AC120" s="38"/>
      <c r="AD120" s="38"/>
      <c r="AE120" s="38"/>
    </row>
    <row r="121" s="11" customFormat="1" ht="29.28" customHeight="1">
      <c r="A121" s="217"/>
      <c r="B121" s="218"/>
      <c r="C121" s="219" t="s">
        <v>236</v>
      </c>
      <c r="D121" s="220" t="s">
        <v>67</v>
      </c>
      <c r="E121" s="220" t="s">
        <v>63</v>
      </c>
      <c r="F121" s="220" t="s">
        <v>64</v>
      </c>
      <c r="G121" s="220" t="s">
        <v>237</v>
      </c>
      <c r="H121" s="220" t="s">
        <v>238</v>
      </c>
      <c r="I121" s="221" t="s">
        <v>239</v>
      </c>
      <c r="J121" s="220" t="s">
        <v>225</v>
      </c>
      <c r="K121" s="222" t="s">
        <v>240</v>
      </c>
      <c r="L121" s="223"/>
      <c r="M121" s="100" t="s">
        <v>1</v>
      </c>
      <c r="N121" s="101" t="s">
        <v>46</v>
      </c>
      <c r="O121" s="101" t="s">
        <v>241</v>
      </c>
      <c r="P121" s="101" t="s">
        <v>242</v>
      </c>
      <c r="Q121" s="101" t="s">
        <v>243</v>
      </c>
      <c r="R121" s="101" t="s">
        <v>244</v>
      </c>
      <c r="S121" s="101" t="s">
        <v>245</v>
      </c>
      <c r="T121" s="102" t="s">
        <v>246</v>
      </c>
      <c r="U121" s="217"/>
      <c r="V121" s="217"/>
      <c r="W121" s="217"/>
      <c r="X121" s="217"/>
      <c r="Y121" s="217"/>
      <c r="Z121" s="217"/>
      <c r="AA121" s="217"/>
      <c r="AB121" s="217"/>
      <c r="AC121" s="217"/>
      <c r="AD121" s="217"/>
      <c r="AE121" s="217"/>
    </row>
    <row r="122" s="2" customFormat="1" ht="22.8" customHeight="1">
      <c r="A122" s="38"/>
      <c r="B122" s="39"/>
      <c r="C122" s="107" t="s">
        <v>247</v>
      </c>
      <c r="D122" s="40"/>
      <c r="E122" s="40"/>
      <c r="F122" s="40"/>
      <c r="G122" s="40"/>
      <c r="H122" s="40"/>
      <c r="I122" s="156"/>
      <c r="J122" s="224">
        <f>BK122</f>
        <v>0</v>
      </c>
      <c r="K122" s="40"/>
      <c r="L122" s="44"/>
      <c r="M122" s="103"/>
      <c r="N122" s="225"/>
      <c r="O122" s="104"/>
      <c r="P122" s="226">
        <f>P123+P153</f>
        <v>0</v>
      </c>
      <c r="Q122" s="104"/>
      <c r="R122" s="226">
        <f>R123+R153</f>
        <v>0</v>
      </c>
      <c r="S122" s="104"/>
      <c r="T122" s="227">
        <f>T123+T153</f>
        <v>0</v>
      </c>
      <c r="U122" s="38"/>
      <c r="V122" s="38"/>
      <c r="W122" s="38"/>
      <c r="X122" s="38"/>
      <c r="Y122" s="38"/>
      <c r="Z122" s="38"/>
      <c r="AA122" s="38"/>
      <c r="AB122" s="38"/>
      <c r="AC122" s="38"/>
      <c r="AD122" s="38"/>
      <c r="AE122" s="38"/>
      <c r="AT122" s="17" t="s">
        <v>81</v>
      </c>
      <c r="AU122" s="17" t="s">
        <v>227</v>
      </c>
      <c r="BK122" s="228">
        <f>BK123+BK153</f>
        <v>0</v>
      </c>
    </row>
    <row r="123" s="12" customFormat="1" ht="25.92" customHeight="1">
      <c r="A123" s="12"/>
      <c r="B123" s="229"/>
      <c r="C123" s="230"/>
      <c r="D123" s="231" t="s">
        <v>81</v>
      </c>
      <c r="E123" s="232" t="s">
        <v>643</v>
      </c>
      <c r="F123" s="232" t="s">
        <v>3737</v>
      </c>
      <c r="G123" s="230"/>
      <c r="H123" s="230"/>
      <c r="I123" s="233"/>
      <c r="J123" s="234">
        <f>BK123</f>
        <v>0</v>
      </c>
      <c r="K123" s="230"/>
      <c r="L123" s="235"/>
      <c r="M123" s="236"/>
      <c r="N123" s="237"/>
      <c r="O123" s="237"/>
      <c r="P123" s="238">
        <f>P124+P138</f>
        <v>0</v>
      </c>
      <c r="Q123" s="237"/>
      <c r="R123" s="238">
        <f>R124+R138</f>
        <v>0</v>
      </c>
      <c r="S123" s="237"/>
      <c r="T123" s="239">
        <f>T124+T138</f>
        <v>0</v>
      </c>
      <c r="U123" s="12"/>
      <c r="V123" s="12"/>
      <c r="W123" s="12"/>
      <c r="X123" s="12"/>
      <c r="Y123" s="12"/>
      <c r="Z123" s="12"/>
      <c r="AA123" s="12"/>
      <c r="AB123" s="12"/>
      <c r="AC123" s="12"/>
      <c r="AD123" s="12"/>
      <c r="AE123" s="12"/>
      <c r="AR123" s="240" t="s">
        <v>115</v>
      </c>
      <c r="AT123" s="241" t="s">
        <v>81</v>
      </c>
      <c r="AU123" s="241" t="s">
        <v>82</v>
      </c>
      <c r="AY123" s="240" t="s">
        <v>250</v>
      </c>
      <c r="BK123" s="242">
        <f>BK124+BK138</f>
        <v>0</v>
      </c>
    </row>
    <row r="124" s="12" customFormat="1" ht="22.8" customHeight="1">
      <c r="A124" s="12"/>
      <c r="B124" s="229"/>
      <c r="C124" s="230"/>
      <c r="D124" s="231" t="s">
        <v>81</v>
      </c>
      <c r="E124" s="243" t="s">
        <v>3738</v>
      </c>
      <c r="F124" s="243" t="s">
        <v>3739</v>
      </c>
      <c r="G124" s="230"/>
      <c r="H124" s="230"/>
      <c r="I124" s="233"/>
      <c r="J124" s="244">
        <f>BK124</f>
        <v>0</v>
      </c>
      <c r="K124" s="230"/>
      <c r="L124" s="235"/>
      <c r="M124" s="236"/>
      <c r="N124" s="237"/>
      <c r="O124" s="237"/>
      <c r="P124" s="238">
        <f>SUM(P125:P137)</f>
        <v>0</v>
      </c>
      <c r="Q124" s="237"/>
      <c r="R124" s="238">
        <f>SUM(R125:R137)</f>
        <v>0</v>
      </c>
      <c r="S124" s="237"/>
      <c r="T124" s="239">
        <f>SUM(T125:T137)</f>
        <v>0</v>
      </c>
      <c r="U124" s="12"/>
      <c r="V124" s="12"/>
      <c r="W124" s="12"/>
      <c r="X124" s="12"/>
      <c r="Y124" s="12"/>
      <c r="Z124" s="12"/>
      <c r="AA124" s="12"/>
      <c r="AB124" s="12"/>
      <c r="AC124" s="12"/>
      <c r="AD124" s="12"/>
      <c r="AE124" s="12"/>
      <c r="AR124" s="240" t="s">
        <v>115</v>
      </c>
      <c r="AT124" s="241" t="s">
        <v>81</v>
      </c>
      <c r="AU124" s="241" t="s">
        <v>14</v>
      </c>
      <c r="AY124" s="240" t="s">
        <v>250</v>
      </c>
      <c r="BK124" s="242">
        <f>SUM(BK125:BK137)</f>
        <v>0</v>
      </c>
    </row>
    <row r="125" s="2" customFormat="1" ht="21.75" customHeight="1">
      <c r="A125" s="38"/>
      <c r="B125" s="39"/>
      <c r="C125" s="245" t="s">
        <v>14</v>
      </c>
      <c r="D125" s="245" t="s">
        <v>252</v>
      </c>
      <c r="E125" s="246" t="s">
        <v>4054</v>
      </c>
      <c r="F125" s="247" t="s">
        <v>4055</v>
      </c>
      <c r="G125" s="248" t="s">
        <v>189</v>
      </c>
      <c r="H125" s="249">
        <v>8</v>
      </c>
      <c r="I125" s="250"/>
      <c r="J125" s="251">
        <f>ROUND(I125*H125,2)</f>
        <v>0</v>
      </c>
      <c r="K125" s="247" t="s">
        <v>1</v>
      </c>
      <c r="L125" s="44"/>
      <c r="M125" s="252" t="s">
        <v>1</v>
      </c>
      <c r="N125" s="253" t="s">
        <v>47</v>
      </c>
      <c r="O125" s="91"/>
      <c r="P125" s="254">
        <f>O125*H125</f>
        <v>0</v>
      </c>
      <c r="Q125" s="254">
        <v>0</v>
      </c>
      <c r="R125" s="254">
        <f>Q125*H125</f>
        <v>0</v>
      </c>
      <c r="S125" s="254">
        <v>0</v>
      </c>
      <c r="T125" s="255">
        <f>S125*H125</f>
        <v>0</v>
      </c>
      <c r="U125" s="38"/>
      <c r="V125" s="38"/>
      <c r="W125" s="38"/>
      <c r="X125" s="38"/>
      <c r="Y125" s="38"/>
      <c r="Z125" s="38"/>
      <c r="AA125" s="38"/>
      <c r="AB125" s="38"/>
      <c r="AC125" s="38"/>
      <c r="AD125" s="38"/>
      <c r="AE125" s="38"/>
      <c r="AR125" s="256" t="s">
        <v>546</v>
      </c>
      <c r="AT125" s="256" t="s">
        <v>252</v>
      </c>
      <c r="AU125" s="256" t="s">
        <v>91</v>
      </c>
      <c r="AY125" s="17" t="s">
        <v>250</v>
      </c>
      <c r="BE125" s="257">
        <f>IF(N125="základní",J125,0)</f>
        <v>0</v>
      </c>
      <c r="BF125" s="257">
        <f>IF(N125="snížená",J125,0)</f>
        <v>0</v>
      </c>
      <c r="BG125" s="257">
        <f>IF(N125="zákl. přenesená",J125,0)</f>
        <v>0</v>
      </c>
      <c r="BH125" s="257">
        <f>IF(N125="sníž. přenesená",J125,0)</f>
        <v>0</v>
      </c>
      <c r="BI125" s="257">
        <f>IF(N125="nulová",J125,0)</f>
        <v>0</v>
      </c>
      <c r="BJ125" s="17" t="s">
        <v>14</v>
      </c>
      <c r="BK125" s="257">
        <f>ROUND(I125*H125,2)</f>
        <v>0</v>
      </c>
      <c r="BL125" s="17" t="s">
        <v>546</v>
      </c>
      <c r="BM125" s="256" t="s">
        <v>4056</v>
      </c>
    </row>
    <row r="126" s="2" customFormat="1" ht="21.75" customHeight="1">
      <c r="A126" s="38"/>
      <c r="B126" s="39"/>
      <c r="C126" s="294" t="s">
        <v>91</v>
      </c>
      <c r="D126" s="294" t="s">
        <v>643</v>
      </c>
      <c r="E126" s="295" t="s">
        <v>4057</v>
      </c>
      <c r="F126" s="296" t="s">
        <v>4058</v>
      </c>
      <c r="G126" s="297" t="s">
        <v>3783</v>
      </c>
      <c r="H126" s="298">
        <v>8</v>
      </c>
      <c r="I126" s="299"/>
      <c r="J126" s="300">
        <f>ROUND(I126*H126,2)</f>
        <v>0</v>
      </c>
      <c r="K126" s="296" t="s">
        <v>1</v>
      </c>
      <c r="L126" s="301"/>
      <c r="M126" s="302" t="s">
        <v>1</v>
      </c>
      <c r="N126" s="303" t="s">
        <v>47</v>
      </c>
      <c r="O126" s="91"/>
      <c r="P126" s="254">
        <f>O126*H126</f>
        <v>0</v>
      </c>
      <c r="Q126" s="254">
        <v>0</v>
      </c>
      <c r="R126" s="254">
        <f>Q126*H126</f>
        <v>0</v>
      </c>
      <c r="S126" s="254">
        <v>0</v>
      </c>
      <c r="T126" s="255">
        <f>S126*H126</f>
        <v>0</v>
      </c>
      <c r="U126" s="38"/>
      <c r="V126" s="38"/>
      <c r="W126" s="38"/>
      <c r="X126" s="38"/>
      <c r="Y126" s="38"/>
      <c r="Z126" s="38"/>
      <c r="AA126" s="38"/>
      <c r="AB126" s="38"/>
      <c r="AC126" s="38"/>
      <c r="AD126" s="38"/>
      <c r="AE126" s="38"/>
      <c r="AR126" s="256" t="s">
        <v>3746</v>
      </c>
      <c r="AT126" s="256" t="s">
        <v>643</v>
      </c>
      <c r="AU126" s="256" t="s">
        <v>91</v>
      </c>
      <c r="AY126" s="17" t="s">
        <v>250</v>
      </c>
      <c r="BE126" s="257">
        <f>IF(N126="základní",J126,0)</f>
        <v>0</v>
      </c>
      <c r="BF126" s="257">
        <f>IF(N126="snížená",J126,0)</f>
        <v>0</v>
      </c>
      <c r="BG126" s="257">
        <f>IF(N126="zákl. přenesená",J126,0)</f>
        <v>0</v>
      </c>
      <c r="BH126" s="257">
        <f>IF(N126="sníž. přenesená",J126,0)</f>
        <v>0</v>
      </c>
      <c r="BI126" s="257">
        <f>IF(N126="nulová",J126,0)</f>
        <v>0</v>
      </c>
      <c r="BJ126" s="17" t="s">
        <v>14</v>
      </c>
      <c r="BK126" s="257">
        <f>ROUND(I126*H126,2)</f>
        <v>0</v>
      </c>
      <c r="BL126" s="17" t="s">
        <v>546</v>
      </c>
      <c r="BM126" s="256" t="s">
        <v>4059</v>
      </c>
    </row>
    <row r="127" s="2" customFormat="1" ht="21.75" customHeight="1">
      <c r="A127" s="38"/>
      <c r="B127" s="39"/>
      <c r="C127" s="245" t="s">
        <v>115</v>
      </c>
      <c r="D127" s="245" t="s">
        <v>252</v>
      </c>
      <c r="E127" s="246" t="s">
        <v>4060</v>
      </c>
      <c r="F127" s="247" t="s">
        <v>4061</v>
      </c>
      <c r="G127" s="248" t="s">
        <v>179</v>
      </c>
      <c r="H127" s="249">
        <v>1920</v>
      </c>
      <c r="I127" s="250"/>
      <c r="J127" s="251">
        <f>ROUND(I127*H127,2)</f>
        <v>0</v>
      </c>
      <c r="K127" s="247" t="s">
        <v>1</v>
      </c>
      <c r="L127" s="44"/>
      <c r="M127" s="252" t="s">
        <v>1</v>
      </c>
      <c r="N127" s="253" t="s">
        <v>47</v>
      </c>
      <c r="O127" s="91"/>
      <c r="P127" s="254">
        <f>O127*H127</f>
        <v>0</v>
      </c>
      <c r="Q127" s="254">
        <v>0</v>
      </c>
      <c r="R127" s="254">
        <f>Q127*H127</f>
        <v>0</v>
      </c>
      <c r="S127" s="254">
        <v>0</v>
      </c>
      <c r="T127" s="255">
        <f>S127*H127</f>
        <v>0</v>
      </c>
      <c r="U127" s="38"/>
      <c r="V127" s="38"/>
      <c r="W127" s="38"/>
      <c r="X127" s="38"/>
      <c r="Y127" s="38"/>
      <c r="Z127" s="38"/>
      <c r="AA127" s="38"/>
      <c r="AB127" s="38"/>
      <c r="AC127" s="38"/>
      <c r="AD127" s="38"/>
      <c r="AE127" s="38"/>
      <c r="AR127" s="256" t="s">
        <v>546</v>
      </c>
      <c r="AT127" s="256" t="s">
        <v>252</v>
      </c>
      <c r="AU127" s="256" t="s">
        <v>91</v>
      </c>
      <c r="AY127" s="17" t="s">
        <v>250</v>
      </c>
      <c r="BE127" s="257">
        <f>IF(N127="základní",J127,0)</f>
        <v>0</v>
      </c>
      <c r="BF127" s="257">
        <f>IF(N127="snížená",J127,0)</f>
        <v>0</v>
      </c>
      <c r="BG127" s="257">
        <f>IF(N127="zákl. přenesená",J127,0)</f>
        <v>0</v>
      </c>
      <c r="BH127" s="257">
        <f>IF(N127="sníž. přenesená",J127,0)</f>
        <v>0</v>
      </c>
      <c r="BI127" s="257">
        <f>IF(N127="nulová",J127,0)</f>
        <v>0</v>
      </c>
      <c r="BJ127" s="17" t="s">
        <v>14</v>
      </c>
      <c r="BK127" s="257">
        <f>ROUND(I127*H127,2)</f>
        <v>0</v>
      </c>
      <c r="BL127" s="17" t="s">
        <v>546</v>
      </c>
      <c r="BM127" s="256" t="s">
        <v>4062</v>
      </c>
    </row>
    <row r="128" s="2" customFormat="1" ht="21.75" customHeight="1">
      <c r="A128" s="38"/>
      <c r="B128" s="39"/>
      <c r="C128" s="245" t="s">
        <v>256</v>
      </c>
      <c r="D128" s="245" t="s">
        <v>252</v>
      </c>
      <c r="E128" s="246" t="s">
        <v>4063</v>
      </c>
      <c r="F128" s="247" t="s">
        <v>4064</v>
      </c>
      <c r="G128" s="248" t="s">
        <v>179</v>
      </c>
      <c r="H128" s="249">
        <v>1918</v>
      </c>
      <c r="I128" s="250"/>
      <c r="J128" s="251">
        <f>ROUND(I128*H128,2)</f>
        <v>0</v>
      </c>
      <c r="K128" s="247" t="s">
        <v>1</v>
      </c>
      <c r="L128" s="44"/>
      <c r="M128" s="252" t="s">
        <v>1</v>
      </c>
      <c r="N128" s="253" t="s">
        <v>47</v>
      </c>
      <c r="O128" s="91"/>
      <c r="P128" s="254">
        <f>O128*H128</f>
        <v>0</v>
      </c>
      <c r="Q128" s="254">
        <v>0</v>
      </c>
      <c r="R128" s="254">
        <f>Q128*H128</f>
        <v>0</v>
      </c>
      <c r="S128" s="254">
        <v>0</v>
      </c>
      <c r="T128" s="255">
        <f>S128*H128</f>
        <v>0</v>
      </c>
      <c r="U128" s="38"/>
      <c r="V128" s="38"/>
      <c r="W128" s="38"/>
      <c r="X128" s="38"/>
      <c r="Y128" s="38"/>
      <c r="Z128" s="38"/>
      <c r="AA128" s="38"/>
      <c r="AB128" s="38"/>
      <c r="AC128" s="38"/>
      <c r="AD128" s="38"/>
      <c r="AE128" s="38"/>
      <c r="AR128" s="256" t="s">
        <v>546</v>
      </c>
      <c r="AT128" s="256" t="s">
        <v>252</v>
      </c>
      <c r="AU128" s="256" t="s">
        <v>91</v>
      </c>
      <c r="AY128" s="17" t="s">
        <v>250</v>
      </c>
      <c r="BE128" s="257">
        <f>IF(N128="základní",J128,0)</f>
        <v>0</v>
      </c>
      <c r="BF128" s="257">
        <f>IF(N128="snížená",J128,0)</f>
        <v>0</v>
      </c>
      <c r="BG128" s="257">
        <f>IF(N128="zákl. přenesená",J128,0)</f>
        <v>0</v>
      </c>
      <c r="BH128" s="257">
        <f>IF(N128="sníž. přenesená",J128,0)</f>
        <v>0</v>
      </c>
      <c r="BI128" s="257">
        <f>IF(N128="nulová",J128,0)</f>
        <v>0</v>
      </c>
      <c r="BJ128" s="17" t="s">
        <v>14</v>
      </c>
      <c r="BK128" s="257">
        <f>ROUND(I128*H128,2)</f>
        <v>0</v>
      </c>
      <c r="BL128" s="17" t="s">
        <v>546</v>
      </c>
      <c r="BM128" s="256" t="s">
        <v>4065</v>
      </c>
    </row>
    <row r="129" s="2" customFormat="1" ht="16.5" customHeight="1">
      <c r="A129" s="38"/>
      <c r="B129" s="39"/>
      <c r="C129" s="294" t="s">
        <v>273</v>
      </c>
      <c r="D129" s="294" t="s">
        <v>643</v>
      </c>
      <c r="E129" s="295" t="s">
        <v>4066</v>
      </c>
      <c r="F129" s="296" t="s">
        <v>4067</v>
      </c>
      <c r="G129" s="297" t="s">
        <v>179</v>
      </c>
      <c r="H129" s="298">
        <v>225</v>
      </c>
      <c r="I129" s="299"/>
      <c r="J129" s="300">
        <f>ROUND(I129*H129,2)</f>
        <v>0</v>
      </c>
      <c r="K129" s="296" t="s">
        <v>1</v>
      </c>
      <c r="L129" s="301"/>
      <c r="M129" s="302" t="s">
        <v>1</v>
      </c>
      <c r="N129" s="303" t="s">
        <v>47</v>
      </c>
      <c r="O129" s="91"/>
      <c r="P129" s="254">
        <f>O129*H129</f>
        <v>0</v>
      </c>
      <c r="Q129" s="254">
        <v>0</v>
      </c>
      <c r="R129" s="254">
        <f>Q129*H129</f>
        <v>0</v>
      </c>
      <c r="S129" s="254">
        <v>0</v>
      </c>
      <c r="T129" s="255">
        <f>S129*H129</f>
        <v>0</v>
      </c>
      <c r="U129" s="38"/>
      <c r="V129" s="38"/>
      <c r="W129" s="38"/>
      <c r="X129" s="38"/>
      <c r="Y129" s="38"/>
      <c r="Z129" s="38"/>
      <c r="AA129" s="38"/>
      <c r="AB129" s="38"/>
      <c r="AC129" s="38"/>
      <c r="AD129" s="38"/>
      <c r="AE129" s="38"/>
      <c r="AR129" s="256" t="s">
        <v>3746</v>
      </c>
      <c r="AT129" s="256" t="s">
        <v>643</v>
      </c>
      <c r="AU129" s="256" t="s">
        <v>91</v>
      </c>
      <c r="AY129" s="17" t="s">
        <v>250</v>
      </c>
      <c r="BE129" s="257">
        <f>IF(N129="základní",J129,0)</f>
        <v>0</v>
      </c>
      <c r="BF129" s="257">
        <f>IF(N129="snížená",J129,0)</f>
        <v>0</v>
      </c>
      <c r="BG129" s="257">
        <f>IF(N129="zákl. přenesená",J129,0)</f>
        <v>0</v>
      </c>
      <c r="BH129" s="257">
        <f>IF(N129="sníž. přenesená",J129,0)</f>
        <v>0</v>
      </c>
      <c r="BI129" s="257">
        <f>IF(N129="nulová",J129,0)</f>
        <v>0</v>
      </c>
      <c r="BJ129" s="17" t="s">
        <v>14</v>
      </c>
      <c r="BK129" s="257">
        <f>ROUND(I129*H129,2)</f>
        <v>0</v>
      </c>
      <c r="BL129" s="17" t="s">
        <v>546</v>
      </c>
      <c r="BM129" s="256" t="s">
        <v>4068</v>
      </c>
    </row>
    <row r="130" s="2" customFormat="1" ht="16.5" customHeight="1">
      <c r="A130" s="38"/>
      <c r="B130" s="39"/>
      <c r="C130" s="294" t="s">
        <v>277</v>
      </c>
      <c r="D130" s="294" t="s">
        <v>643</v>
      </c>
      <c r="E130" s="295" t="s">
        <v>4069</v>
      </c>
      <c r="F130" s="296" t="s">
        <v>4070</v>
      </c>
      <c r="G130" s="297" t="s">
        <v>179</v>
      </c>
      <c r="H130" s="298">
        <v>1274</v>
      </c>
      <c r="I130" s="299"/>
      <c r="J130" s="300">
        <f>ROUND(I130*H130,2)</f>
        <v>0</v>
      </c>
      <c r="K130" s="296" t="s">
        <v>1</v>
      </c>
      <c r="L130" s="301"/>
      <c r="M130" s="302" t="s">
        <v>1</v>
      </c>
      <c r="N130" s="303" t="s">
        <v>47</v>
      </c>
      <c r="O130" s="91"/>
      <c r="P130" s="254">
        <f>O130*H130</f>
        <v>0</v>
      </c>
      <c r="Q130" s="254">
        <v>0</v>
      </c>
      <c r="R130" s="254">
        <f>Q130*H130</f>
        <v>0</v>
      </c>
      <c r="S130" s="254">
        <v>0</v>
      </c>
      <c r="T130" s="255">
        <f>S130*H130</f>
        <v>0</v>
      </c>
      <c r="U130" s="38"/>
      <c r="V130" s="38"/>
      <c r="W130" s="38"/>
      <c r="X130" s="38"/>
      <c r="Y130" s="38"/>
      <c r="Z130" s="38"/>
      <c r="AA130" s="38"/>
      <c r="AB130" s="38"/>
      <c r="AC130" s="38"/>
      <c r="AD130" s="38"/>
      <c r="AE130" s="38"/>
      <c r="AR130" s="256" t="s">
        <v>3746</v>
      </c>
      <c r="AT130" s="256" t="s">
        <v>643</v>
      </c>
      <c r="AU130" s="256" t="s">
        <v>91</v>
      </c>
      <c r="AY130" s="17" t="s">
        <v>250</v>
      </c>
      <c r="BE130" s="257">
        <f>IF(N130="základní",J130,0)</f>
        <v>0</v>
      </c>
      <c r="BF130" s="257">
        <f>IF(N130="snížená",J130,0)</f>
        <v>0</v>
      </c>
      <c r="BG130" s="257">
        <f>IF(N130="zákl. přenesená",J130,0)</f>
        <v>0</v>
      </c>
      <c r="BH130" s="257">
        <f>IF(N130="sníž. přenesená",J130,0)</f>
        <v>0</v>
      </c>
      <c r="BI130" s="257">
        <f>IF(N130="nulová",J130,0)</f>
        <v>0</v>
      </c>
      <c r="BJ130" s="17" t="s">
        <v>14</v>
      </c>
      <c r="BK130" s="257">
        <f>ROUND(I130*H130,2)</f>
        <v>0</v>
      </c>
      <c r="BL130" s="17" t="s">
        <v>546</v>
      </c>
      <c r="BM130" s="256" t="s">
        <v>4071</v>
      </c>
    </row>
    <row r="131" s="2" customFormat="1" ht="16.5" customHeight="1">
      <c r="A131" s="38"/>
      <c r="B131" s="39"/>
      <c r="C131" s="294" t="s">
        <v>281</v>
      </c>
      <c r="D131" s="294" t="s">
        <v>643</v>
      </c>
      <c r="E131" s="295" t="s">
        <v>4072</v>
      </c>
      <c r="F131" s="296" t="s">
        <v>4073</v>
      </c>
      <c r="G131" s="297" t="s">
        <v>179</v>
      </c>
      <c r="H131" s="298">
        <v>389</v>
      </c>
      <c r="I131" s="299"/>
      <c r="J131" s="300">
        <f>ROUND(I131*H131,2)</f>
        <v>0</v>
      </c>
      <c r="K131" s="296" t="s">
        <v>1</v>
      </c>
      <c r="L131" s="301"/>
      <c r="M131" s="302" t="s">
        <v>1</v>
      </c>
      <c r="N131" s="303" t="s">
        <v>47</v>
      </c>
      <c r="O131" s="91"/>
      <c r="P131" s="254">
        <f>O131*H131</f>
        <v>0</v>
      </c>
      <c r="Q131" s="254">
        <v>0</v>
      </c>
      <c r="R131" s="254">
        <f>Q131*H131</f>
        <v>0</v>
      </c>
      <c r="S131" s="254">
        <v>0</v>
      </c>
      <c r="T131" s="255">
        <f>S131*H131</f>
        <v>0</v>
      </c>
      <c r="U131" s="38"/>
      <c r="V131" s="38"/>
      <c r="W131" s="38"/>
      <c r="X131" s="38"/>
      <c r="Y131" s="38"/>
      <c r="Z131" s="38"/>
      <c r="AA131" s="38"/>
      <c r="AB131" s="38"/>
      <c r="AC131" s="38"/>
      <c r="AD131" s="38"/>
      <c r="AE131" s="38"/>
      <c r="AR131" s="256" t="s">
        <v>3746</v>
      </c>
      <c r="AT131" s="256" t="s">
        <v>643</v>
      </c>
      <c r="AU131" s="256" t="s">
        <v>91</v>
      </c>
      <c r="AY131" s="17" t="s">
        <v>250</v>
      </c>
      <c r="BE131" s="257">
        <f>IF(N131="základní",J131,0)</f>
        <v>0</v>
      </c>
      <c r="BF131" s="257">
        <f>IF(N131="snížená",J131,0)</f>
        <v>0</v>
      </c>
      <c r="BG131" s="257">
        <f>IF(N131="zákl. přenesená",J131,0)</f>
        <v>0</v>
      </c>
      <c r="BH131" s="257">
        <f>IF(N131="sníž. přenesená",J131,0)</f>
        <v>0</v>
      </c>
      <c r="BI131" s="257">
        <f>IF(N131="nulová",J131,0)</f>
        <v>0</v>
      </c>
      <c r="BJ131" s="17" t="s">
        <v>14</v>
      </c>
      <c r="BK131" s="257">
        <f>ROUND(I131*H131,2)</f>
        <v>0</v>
      </c>
      <c r="BL131" s="17" t="s">
        <v>546</v>
      </c>
      <c r="BM131" s="256" t="s">
        <v>4074</v>
      </c>
    </row>
    <row r="132" s="2" customFormat="1" ht="16.5" customHeight="1">
      <c r="A132" s="38"/>
      <c r="B132" s="39"/>
      <c r="C132" s="245" t="s">
        <v>285</v>
      </c>
      <c r="D132" s="245" t="s">
        <v>252</v>
      </c>
      <c r="E132" s="246" t="s">
        <v>4075</v>
      </c>
      <c r="F132" s="247" t="s">
        <v>4076</v>
      </c>
      <c r="G132" s="248" t="s">
        <v>3745</v>
      </c>
      <c r="H132" s="249">
        <v>16</v>
      </c>
      <c r="I132" s="250"/>
      <c r="J132" s="251">
        <f>ROUND(I132*H132,2)</f>
        <v>0</v>
      </c>
      <c r="K132" s="247" t="s">
        <v>1</v>
      </c>
      <c r="L132" s="44"/>
      <c r="M132" s="252" t="s">
        <v>1</v>
      </c>
      <c r="N132" s="253" t="s">
        <v>47</v>
      </c>
      <c r="O132" s="91"/>
      <c r="P132" s="254">
        <f>O132*H132</f>
        <v>0</v>
      </c>
      <c r="Q132" s="254">
        <v>0</v>
      </c>
      <c r="R132" s="254">
        <f>Q132*H132</f>
        <v>0</v>
      </c>
      <c r="S132" s="254">
        <v>0</v>
      </c>
      <c r="T132" s="255">
        <f>S132*H132</f>
        <v>0</v>
      </c>
      <c r="U132" s="38"/>
      <c r="V132" s="38"/>
      <c r="W132" s="38"/>
      <c r="X132" s="38"/>
      <c r="Y132" s="38"/>
      <c r="Z132" s="38"/>
      <c r="AA132" s="38"/>
      <c r="AB132" s="38"/>
      <c r="AC132" s="38"/>
      <c r="AD132" s="38"/>
      <c r="AE132" s="38"/>
      <c r="AR132" s="256" t="s">
        <v>546</v>
      </c>
      <c r="AT132" s="256" t="s">
        <v>252</v>
      </c>
      <c r="AU132" s="256" t="s">
        <v>91</v>
      </c>
      <c r="AY132" s="17" t="s">
        <v>250</v>
      </c>
      <c r="BE132" s="257">
        <f>IF(N132="základní",J132,0)</f>
        <v>0</v>
      </c>
      <c r="BF132" s="257">
        <f>IF(N132="snížená",J132,0)</f>
        <v>0</v>
      </c>
      <c r="BG132" s="257">
        <f>IF(N132="zákl. přenesená",J132,0)</f>
        <v>0</v>
      </c>
      <c r="BH132" s="257">
        <f>IF(N132="sníž. přenesená",J132,0)</f>
        <v>0</v>
      </c>
      <c r="BI132" s="257">
        <f>IF(N132="nulová",J132,0)</f>
        <v>0</v>
      </c>
      <c r="BJ132" s="17" t="s">
        <v>14</v>
      </c>
      <c r="BK132" s="257">
        <f>ROUND(I132*H132,2)</f>
        <v>0</v>
      </c>
      <c r="BL132" s="17" t="s">
        <v>546</v>
      </c>
      <c r="BM132" s="256" t="s">
        <v>4077</v>
      </c>
    </row>
    <row r="133" s="2" customFormat="1" ht="16.5" customHeight="1">
      <c r="A133" s="38"/>
      <c r="B133" s="39"/>
      <c r="C133" s="294" t="s">
        <v>289</v>
      </c>
      <c r="D133" s="294" t="s">
        <v>643</v>
      </c>
      <c r="E133" s="295" t="s">
        <v>3879</v>
      </c>
      <c r="F133" s="296" t="s">
        <v>4078</v>
      </c>
      <c r="G133" s="297" t="s">
        <v>3745</v>
      </c>
      <c r="H133" s="298">
        <v>16</v>
      </c>
      <c r="I133" s="299"/>
      <c r="J133" s="300">
        <f>ROUND(I133*H133,2)</f>
        <v>0</v>
      </c>
      <c r="K133" s="296" t="s">
        <v>1</v>
      </c>
      <c r="L133" s="301"/>
      <c r="M133" s="302" t="s">
        <v>1</v>
      </c>
      <c r="N133" s="303" t="s">
        <v>47</v>
      </c>
      <c r="O133" s="91"/>
      <c r="P133" s="254">
        <f>O133*H133</f>
        <v>0</v>
      </c>
      <c r="Q133" s="254">
        <v>0</v>
      </c>
      <c r="R133" s="254">
        <f>Q133*H133</f>
        <v>0</v>
      </c>
      <c r="S133" s="254">
        <v>0</v>
      </c>
      <c r="T133" s="255">
        <f>S133*H133</f>
        <v>0</v>
      </c>
      <c r="U133" s="38"/>
      <c r="V133" s="38"/>
      <c r="W133" s="38"/>
      <c r="X133" s="38"/>
      <c r="Y133" s="38"/>
      <c r="Z133" s="38"/>
      <c r="AA133" s="38"/>
      <c r="AB133" s="38"/>
      <c r="AC133" s="38"/>
      <c r="AD133" s="38"/>
      <c r="AE133" s="38"/>
      <c r="AR133" s="256" t="s">
        <v>3746</v>
      </c>
      <c r="AT133" s="256" t="s">
        <v>643</v>
      </c>
      <c r="AU133" s="256" t="s">
        <v>91</v>
      </c>
      <c r="AY133" s="17" t="s">
        <v>250</v>
      </c>
      <c r="BE133" s="257">
        <f>IF(N133="základní",J133,0)</f>
        <v>0</v>
      </c>
      <c r="BF133" s="257">
        <f>IF(N133="snížená",J133,0)</f>
        <v>0</v>
      </c>
      <c r="BG133" s="257">
        <f>IF(N133="zákl. přenesená",J133,0)</f>
        <v>0</v>
      </c>
      <c r="BH133" s="257">
        <f>IF(N133="sníž. přenesená",J133,0)</f>
        <v>0</v>
      </c>
      <c r="BI133" s="257">
        <f>IF(N133="nulová",J133,0)</f>
        <v>0</v>
      </c>
      <c r="BJ133" s="17" t="s">
        <v>14</v>
      </c>
      <c r="BK133" s="257">
        <f>ROUND(I133*H133,2)</f>
        <v>0</v>
      </c>
      <c r="BL133" s="17" t="s">
        <v>546</v>
      </c>
      <c r="BM133" s="256" t="s">
        <v>4079</v>
      </c>
    </row>
    <row r="134" s="2" customFormat="1" ht="16.5" customHeight="1">
      <c r="A134" s="38"/>
      <c r="B134" s="39"/>
      <c r="C134" s="245" t="s">
        <v>293</v>
      </c>
      <c r="D134" s="245" t="s">
        <v>252</v>
      </c>
      <c r="E134" s="246" t="s">
        <v>3829</v>
      </c>
      <c r="F134" s="247" t="s">
        <v>4080</v>
      </c>
      <c r="G134" s="248" t="s">
        <v>189</v>
      </c>
      <c r="H134" s="249">
        <v>12</v>
      </c>
      <c r="I134" s="250"/>
      <c r="J134" s="251">
        <f>ROUND(I134*H134,2)</f>
        <v>0</v>
      </c>
      <c r="K134" s="247" t="s">
        <v>1</v>
      </c>
      <c r="L134" s="44"/>
      <c r="M134" s="252" t="s">
        <v>1</v>
      </c>
      <c r="N134" s="253" t="s">
        <v>47</v>
      </c>
      <c r="O134" s="91"/>
      <c r="P134" s="254">
        <f>O134*H134</f>
        <v>0</v>
      </c>
      <c r="Q134" s="254">
        <v>0</v>
      </c>
      <c r="R134" s="254">
        <f>Q134*H134</f>
        <v>0</v>
      </c>
      <c r="S134" s="254">
        <v>0</v>
      </c>
      <c r="T134" s="255">
        <f>S134*H134</f>
        <v>0</v>
      </c>
      <c r="U134" s="38"/>
      <c r="V134" s="38"/>
      <c r="W134" s="38"/>
      <c r="X134" s="38"/>
      <c r="Y134" s="38"/>
      <c r="Z134" s="38"/>
      <c r="AA134" s="38"/>
      <c r="AB134" s="38"/>
      <c r="AC134" s="38"/>
      <c r="AD134" s="38"/>
      <c r="AE134" s="38"/>
      <c r="AR134" s="256" t="s">
        <v>546</v>
      </c>
      <c r="AT134" s="256" t="s">
        <v>252</v>
      </c>
      <c r="AU134" s="256" t="s">
        <v>91</v>
      </c>
      <c r="AY134" s="17" t="s">
        <v>250</v>
      </c>
      <c r="BE134" s="257">
        <f>IF(N134="základní",J134,0)</f>
        <v>0</v>
      </c>
      <c r="BF134" s="257">
        <f>IF(N134="snížená",J134,0)</f>
        <v>0</v>
      </c>
      <c r="BG134" s="257">
        <f>IF(N134="zákl. přenesená",J134,0)</f>
        <v>0</v>
      </c>
      <c r="BH134" s="257">
        <f>IF(N134="sníž. přenesená",J134,0)</f>
        <v>0</v>
      </c>
      <c r="BI134" s="257">
        <f>IF(N134="nulová",J134,0)</f>
        <v>0</v>
      </c>
      <c r="BJ134" s="17" t="s">
        <v>14</v>
      </c>
      <c r="BK134" s="257">
        <f>ROUND(I134*H134,2)</f>
        <v>0</v>
      </c>
      <c r="BL134" s="17" t="s">
        <v>546</v>
      </c>
      <c r="BM134" s="256" t="s">
        <v>4081</v>
      </c>
    </row>
    <row r="135" s="2" customFormat="1" ht="16.5" customHeight="1">
      <c r="A135" s="38"/>
      <c r="B135" s="39"/>
      <c r="C135" s="294" t="s">
        <v>297</v>
      </c>
      <c r="D135" s="294" t="s">
        <v>643</v>
      </c>
      <c r="E135" s="295" t="s">
        <v>3814</v>
      </c>
      <c r="F135" s="296" t="s">
        <v>3815</v>
      </c>
      <c r="G135" s="297" t="s">
        <v>3745</v>
      </c>
      <c r="H135" s="298">
        <v>12</v>
      </c>
      <c r="I135" s="299"/>
      <c r="J135" s="300">
        <f>ROUND(I135*H135,2)</f>
        <v>0</v>
      </c>
      <c r="K135" s="296" t="s">
        <v>1</v>
      </c>
      <c r="L135" s="301"/>
      <c r="M135" s="302" t="s">
        <v>1</v>
      </c>
      <c r="N135" s="303" t="s">
        <v>47</v>
      </c>
      <c r="O135" s="91"/>
      <c r="P135" s="254">
        <f>O135*H135</f>
        <v>0</v>
      </c>
      <c r="Q135" s="254">
        <v>0</v>
      </c>
      <c r="R135" s="254">
        <f>Q135*H135</f>
        <v>0</v>
      </c>
      <c r="S135" s="254">
        <v>0</v>
      </c>
      <c r="T135" s="255">
        <f>S135*H135</f>
        <v>0</v>
      </c>
      <c r="U135" s="38"/>
      <c r="V135" s="38"/>
      <c r="W135" s="38"/>
      <c r="X135" s="38"/>
      <c r="Y135" s="38"/>
      <c r="Z135" s="38"/>
      <c r="AA135" s="38"/>
      <c r="AB135" s="38"/>
      <c r="AC135" s="38"/>
      <c r="AD135" s="38"/>
      <c r="AE135" s="38"/>
      <c r="AR135" s="256" t="s">
        <v>3746</v>
      </c>
      <c r="AT135" s="256" t="s">
        <v>643</v>
      </c>
      <c r="AU135" s="256" t="s">
        <v>91</v>
      </c>
      <c r="AY135" s="17" t="s">
        <v>250</v>
      </c>
      <c r="BE135" s="257">
        <f>IF(N135="základní",J135,0)</f>
        <v>0</v>
      </c>
      <c r="BF135" s="257">
        <f>IF(N135="snížená",J135,0)</f>
        <v>0</v>
      </c>
      <c r="BG135" s="257">
        <f>IF(N135="zákl. přenesená",J135,0)</f>
        <v>0</v>
      </c>
      <c r="BH135" s="257">
        <f>IF(N135="sníž. přenesená",J135,0)</f>
        <v>0</v>
      </c>
      <c r="BI135" s="257">
        <f>IF(N135="nulová",J135,0)</f>
        <v>0</v>
      </c>
      <c r="BJ135" s="17" t="s">
        <v>14</v>
      </c>
      <c r="BK135" s="257">
        <f>ROUND(I135*H135,2)</f>
        <v>0</v>
      </c>
      <c r="BL135" s="17" t="s">
        <v>546</v>
      </c>
      <c r="BM135" s="256" t="s">
        <v>4082</v>
      </c>
    </row>
    <row r="136" s="2" customFormat="1" ht="16.5" customHeight="1">
      <c r="A136" s="38"/>
      <c r="B136" s="39"/>
      <c r="C136" s="294" t="s">
        <v>301</v>
      </c>
      <c r="D136" s="294" t="s">
        <v>643</v>
      </c>
      <c r="E136" s="295" t="s">
        <v>3817</v>
      </c>
      <c r="F136" s="296" t="s">
        <v>3818</v>
      </c>
      <c r="G136" s="297" t="s">
        <v>3745</v>
      </c>
      <c r="H136" s="298">
        <v>2</v>
      </c>
      <c r="I136" s="299"/>
      <c r="J136" s="300">
        <f>ROUND(I136*H136,2)</f>
        <v>0</v>
      </c>
      <c r="K136" s="296" t="s">
        <v>1</v>
      </c>
      <c r="L136" s="301"/>
      <c r="M136" s="302" t="s">
        <v>1</v>
      </c>
      <c r="N136" s="303" t="s">
        <v>47</v>
      </c>
      <c r="O136" s="91"/>
      <c r="P136" s="254">
        <f>O136*H136</f>
        <v>0</v>
      </c>
      <c r="Q136" s="254">
        <v>0</v>
      </c>
      <c r="R136" s="254">
        <f>Q136*H136</f>
        <v>0</v>
      </c>
      <c r="S136" s="254">
        <v>0</v>
      </c>
      <c r="T136" s="255">
        <f>S136*H136</f>
        <v>0</v>
      </c>
      <c r="U136" s="38"/>
      <c r="V136" s="38"/>
      <c r="W136" s="38"/>
      <c r="X136" s="38"/>
      <c r="Y136" s="38"/>
      <c r="Z136" s="38"/>
      <c r="AA136" s="38"/>
      <c r="AB136" s="38"/>
      <c r="AC136" s="38"/>
      <c r="AD136" s="38"/>
      <c r="AE136" s="38"/>
      <c r="AR136" s="256" t="s">
        <v>3746</v>
      </c>
      <c r="AT136" s="256" t="s">
        <v>643</v>
      </c>
      <c r="AU136" s="256" t="s">
        <v>91</v>
      </c>
      <c r="AY136" s="17" t="s">
        <v>250</v>
      </c>
      <c r="BE136" s="257">
        <f>IF(N136="základní",J136,0)</f>
        <v>0</v>
      </c>
      <c r="BF136" s="257">
        <f>IF(N136="snížená",J136,0)</f>
        <v>0</v>
      </c>
      <c r="BG136" s="257">
        <f>IF(N136="zákl. přenesená",J136,0)</f>
        <v>0</v>
      </c>
      <c r="BH136" s="257">
        <f>IF(N136="sníž. přenesená",J136,0)</f>
        <v>0</v>
      </c>
      <c r="BI136" s="257">
        <f>IF(N136="nulová",J136,0)</f>
        <v>0</v>
      </c>
      <c r="BJ136" s="17" t="s">
        <v>14</v>
      </c>
      <c r="BK136" s="257">
        <f>ROUND(I136*H136,2)</f>
        <v>0</v>
      </c>
      <c r="BL136" s="17" t="s">
        <v>546</v>
      </c>
      <c r="BM136" s="256" t="s">
        <v>4083</v>
      </c>
    </row>
    <row r="137" s="2" customFormat="1" ht="16.5" customHeight="1">
      <c r="A137" s="38"/>
      <c r="B137" s="39"/>
      <c r="C137" s="294" t="s">
        <v>306</v>
      </c>
      <c r="D137" s="294" t="s">
        <v>643</v>
      </c>
      <c r="E137" s="295" t="s">
        <v>4084</v>
      </c>
      <c r="F137" s="296" t="s">
        <v>4085</v>
      </c>
      <c r="G137" s="297" t="s">
        <v>1244</v>
      </c>
      <c r="H137" s="298">
        <v>1</v>
      </c>
      <c r="I137" s="299"/>
      <c r="J137" s="300">
        <f>ROUND(I137*H137,2)</f>
        <v>0</v>
      </c>
      <c r="K137" s="296" t="s">
        <v>1</v>
      </c>
      <c r="L137" s="301"/>
      <c r="M137" s="302" t="s">
        <v>1</v>
      </c>
      <c r="N137" s="303" t="s">
        <v>47</v>
      </c>
      <c r="O137" s="91"/>
      <c r="P137" s="254">
        <f>O137*H137</f>
        <v>0</v>
      </c>
      <c r="Q137" s="254">
        <v>0</v>
      </c>
      <c r="R137" s="254">
        <f>Q137*H137</f>
        <v>0</v>
      </c>
      <c r="S137" s="254">
        <v>0</v>
      </c>
      <c r="T137" s="255">
        <f>S137*H137</f>
        <v>0</v>
      </c>
      <c r="U137" s="38"/>
      <c r="V137" s="38"/>
      <c r="W137" s="38"/>
      <c r="X137" s="38"/>
      <c r="Y137" s="38"/>
      <c r="Z137" s="38"/>
      <c r="AA137" s="38"/>
      <c r="AB137" s="38"/>
      <c r="AC137" s="38"/>
      <c r="AD137" s="38"/>
      <c r="AE137" s="38"/>
      <c r="AR137" s="256" t="s">
        <v>3746</v>
      </c>
      <c r="AT137" s="256" t="s">
        <v>643</v>
      </c>
      <c r="AU137" s="256" t="s">
        <v>91</v>
      </c>
      <c r="AY137" s="17" t="s">
        <v>250</v>
      </c>
      <c r="BE137" s="257">
        <f>IF(N137="základní",J137,0)</f>
        <v>0</v>
      </c>
      <c r="BF137" s="257">
        <f>IF(N137="snížená",J137,0)</f>
        <v>0</v>
      </c>
      <c r="BG137" s="257">
        <f>IF(N137="zákl. přenesená",J137,0)</f>
        <v>0</v>
      </c>
      <c r="BH137" s="257">
        <f>IF(N137="sníž. přenesená",J137,0)</f>
        <v>0</v>
      </c>
      <c r="BI137" s="257">
        <f>IF(N137="nulová",J137,0)</f>
        <v>0</v>
      </c>
      <c r="BJ137" s="17" t="s">
        <v>14</v>
      </c>
      <c r="BK137" s="257">
        <f>ROUND(I137*H137,2)</f>
        <v>0</v>
      </c>
      <c r="BL137" s="17" t="s">
        <v>546</v>
      </c>
      <c r="BM137" s="256" t="s">
        <v>4086</v>
      </c>
    </row>
    <row r="138" s="12" customFormat="1" ht="22.8" customHeight="1">
      <c r="A138" s="12"/>
      <c r="B138" s="229"/>
      <c r="C138" s="230"/>
      <c r="D138" s="231" t="s">
        <v>81</v>
      </c>
      <c r="E138" s="243" t="s">
        <v>3847</v>
      </c>
      <c r="F138" s="243" t="s">
        <v>3848</v>
      </c>
      <c r="G138" s="230"/>
      <c r="H138" s="230"/>
      <c r="I138" s="233"/>
      <c r="J138" s="244">
        <f>BK138</f>
        <v>0</v>
      </c>
      <c r="K138" s="230"/>
      <c r="L138" s="235"/>
      <c r="M138" s="236"/>
      <c r="N138" s="237"/>
      <c r="O138" s="237"/>
      <c r="P138" s="238">
        <f>SUM(P139:P152)</f>
        <v>0</v>
      </c>
      <c r="Q138" s="237"/>
      <c r="R138" s="238">
        <f>SUM(R139:R152)</f>
        <v>0</v>
      </c>
      <c r="S138" s="237"/>
      <c r="T138" s="239">
        <f>SUM(T139:T152)</f>
        <v>0</v>
      </c>
      <c r="U138" s="12"/>
      <c r="V138" s="12"/>
      <c r="W138" s="12"/>
      <c r="X138" s="12"/>
      <c r="Y138" s="12"/>
      <c r="Z138" s="12"/>
      <c r="AA138" s="12"/>
      <c r="AB138" s="12"/>
      <c r="AC138" s="12"/>
      <c r="AD138" s="12"/>
      <c r="AE138" s="12"/>
      <c r="AR138" s="240" t="s">
        <v>115</v>
      </c>
      <c r="AT138" s="241" t="s">
        <v>81</v>
      </c>
      <c r="AU138" s="241" t="s">
        <v>14</v>
      </c>
      <c r="AY138" s="240" t="s">
        <v>250</v>
      </c>
      <c r="BK138" s="242">
        <f>SUM(BK139:BK152)</f>
        <v>0</v>
      </c>
    </row>
    <row r="139" s="2" customFormat="1" ht="33" customHeight="1">
      <c r="A139" s="38"/>
      <c r="B139" s="39"/>
      <c r="C139" s="245" t="s">
        <v>310</v>
      </c>
      <c r="D139" s="245" t="s">
        <v>252</v>
      </c>
      <c r="E139" s="246" t="s">
        <v>3858</v>
      </c>
      <c r="F139" s="247" t="s">
        <v>4087</v>
      </c>
      <c r="G139" s="248" t="s">
        <v>179</v>
      </c>
      <c r="H139" s="249">
        <v>1252</v>
      </c>
      <c r="I139" s="250"/>
      <c r="J139" s="251">
        <f>ROUND(I139*H139,2)</f>
        <v>0</v>
      </c>
      <c r="K139" s="247" t="s">
        <v>1</v>
      </c>
      <c r="L139" s="44"/>
      <c r="M139" s="252" t="s">
        <v>1</v>
      </c>
      <c r="N139" s="253" t="s">
        <v>47</v>
      </c>
      <c r="O139" s="91"/>
      <c r="P139" s="254">
        <f>O139*H139</f>
        <v>0</v>
      </c>
      <c r="Q139" s="254">
        <v>0</v>
      </c>
      <c r="R139" s="254">
        <f>Q139*H139</f>
        <v>0</v>
      </c>
      <c r="S139" s="254">
        <v>0</v>
      </c>
      <c r="T139" s="255">
        <f>S139*H139</f>
        <v>0</v>
      </c>
      <c r="U139" s="38"/>
      <c r="V139" s="38"/>
      <c r="W139" s="38"/>
      <c r="X139" s="38"/>
      <c r="Y139" s="38"/>
      <c r="Z139" s="38"/>
      <c r="AA139" s="38"/>
      <c r="AB139" s="38"/>
      <c r="AC139" s="38"/>
      <c r="AD139" s="38"/>
      <c r="AE139" s="38"/>
      <c r="AR139" s="256" t="s">
        <v>546</v>
      </c>
      <c r="AT139" s="256" t="s">
        <v>252</v>
      </c>
      <c r="AU139" s="256" t="s">
        <v>91</v>
      </c>
      <c r="AY139" s="17" t="s">
        <v>250</v>
      </c>
      <c r="BE139" s="257">
        <f>IF(N139="základní",J139,0)</f>
        <v>0</v>
      </c>
      <c r="BF139" s="257">
        <f>IF(N139="snížená",J139,0)</f>
        <v>0</v>
      </c>
      <c r="BG139" s="257">
        <f>IF(N139="zákl. přenesená",J139,0)</f>
        <v>0</v>
      </c>
      <c r="BH139" s="257">
        <f>IF(N139="sníž. přenesená",J139,0)</f>
        <v>0</v>
      </c>
      <c r="BI139" s="257">
        <f>IF(N139="nulová",J139,0)</f>
        <v>0</v>
      </c>
      <c r="BJ139" s="17" t="s">
        <v>14</v>
      </c>
      <c r="BK139" s="257">
        <f>ROUND(I139*H139,2)</f>
        <v>0</v>
      </c>
      <c r="BL139" s="17" t="s">
        <v>546</v>
      </c>
      <c r="BM139" s="256" t="s">
        <v>4088</v>
      </c>
    </row>
    <row r="140" s="2" customFormat="1" ht="16.5" customHeight="1">
      <c r="A140" s="38"/>
      <c r="B140" s="39"/>
      <c r="C140" s="245" t="s">
        <v>8</v>
      </c>
      <c r="D140" s="245" t="s">
        <v>252</v>
      </c>
      <c r="E140" s="246" t="s">
        <v>3861</v>
      </c>
      <c r="F140" s="247" t="s">
        <v>4089</v>
      </c>
      <c r="G140" s="248" t="s">
        <v>179</v>
      </c>
      <c r="H140" s="249">
        <v>425</v>
      </c>
      <c r="I140" s="250"/>
      <c r="J140" s="251">
        <f>ROUND(I140*H140,2)</f>
        <v>0</v>
      </c>
      <c r="K140" s="247" t="s">
        <v>1</v>
      </c>
      <c r="L140" s="44"/>
      <c r="M140" s="252" t="s">
        <v>1</v>
      </c>
      <c r="N140" s="253" t="s">
        <v>47</v>
      </c>
      <c r="O140" s="91"/>
      <c r="P140" s="254">
        <f>O140*H140</f>
        <v>0</v>
      </c>
      <c r="Q140" s="254">
        <v>0</v>
      </c>
      <c r="R140" s="254">
        <f>Q140*H140</f>
        <v>0</v>
      </c>
      <c r="S140" s="254">
        <v>0</v>
      </c>
      <c r="T140" s="255">
        <f>S140*H140</f>
        <v>0</v>
      </c>
      <c r="U140" s="38"/>
      <c r="V140" s="38"/>
      <c r="W140" s="38"/>
      <c r="X140" s="38"/>
      <c r="Y140" s="38"/>
      <c r="Z140" s="38"/>
      <c r="AA140" s="38"/>
      <c r="AB140" s="38"/>
      <c r="AC140" s="38"/>
      <c r="AD140" s="38"/>
      <c r="AE140" s="38"/>
      <c r="AR140" s="256" t="s">
        <v>546</v>
      </c>
      <c r="AT140" s="256" t="s">
        <v>252</v>
      </c>
      <c r="AU140" s="256" t="s">
        <v>91</v>
      </c>
      <c r="AY140" s="17" t="s">
        <v>250</v>
      </c>
      <c r="BE140" s="257">
        <f>IF(N140="základní",J140,0)</f>
        <v>0</v>
      </c>
      <c r="BF140" s="257">
        <f>IF(N140="snížená",J140,0)</f>
        <v>0</v>
      </c>
      <c r="BG140" s="257">
        <f>IF(N140="zákl. přenesená",J140,0)</f>
        <v>0</v>
      </c>
      <c r="BH140" s="257">
        <f>IF(N140="sníž. přenesená",J140,0)</f>
        <v>0</v>
      </c>
      <c r="BI140" s="257">
        <f>IF(N140="nulová",J140,0)</f>
        <v>0</v>
      </c>
      <c r="BJ140" s="17" t="s">
        <v>14</v>
      </c>
      <c r="BK140" s="257">
        <f>ROUND(I140*H140,2)</f>
        <v>0</v>
      </c>
      <c r="BL140" s="17" t="s">
        <v>546</v>
      </c>
      <c r="BM140" s="256" t="s">
        <v>4090</v>
      </c>
    </row>
    <row r="141" s="2" customFormat="1" ht="21.75" customHeight="1">
      <c r="A141" s="38"/>
      <c r="B141" s="39"/>
      <c r="C141" s="245" t="s">
        <v>317</v>
      </c>
      <c r="D141" s="245" t="s">
        <v>252</v>
      </c>
      <c r="E141" s="246" t="s">
        <v>3867</v>
      </c>
      <c r="F141" s="247" t="s">
        <v>4091</v>
      </c>
      <c r="G141" s="248" t="s">
        <v>179</v>
      </c>
      <c r="H141" s="249">
        <v>1173</v>
      </c>
      <c r="I141" s="250"/>
      <c r="J141" s="251">
        <f>ROUND(I141*H141,2)</f>
        <v>0</v>
      </c>
      <c r="K141" s="247" t="s">
        <v>1</v>
      </c>
      <c r="L141" s="44"/>
      <c r="M141" s="252" t="s">
        <v>1</v>
      </c>
      <c r="N141" s="253" t="s">
        <v>47</v>
      </c>
      <c r="O141" s="91"/>
      <c r="P141" s="254">
        <f>O141*H141</f>
        <v>0</v>
      </c>
      <c r="Q141" s="254">
        <v>0</v>
      </c>
      <c r="R141" s="254">
        <f>Q141*H141</f>
        <v>0</v>
      </c>
      <c r="S141" s="254">
        <v>0</v>
      </c>
      <c r="T141" s="255">
        <f>S141*H141</f>
        <v>0</v>
      </c>
      <c r="U141" s="38"/>
      <c r="V141" s="38"/>
      <c r="W141" s="38"/>
      <c r="X141" s="38"/>
      <c r="Y141" s="38"/>
      <c r="Z141" s="38"/>
      <c r="AA141" s="38"/>
      <c r="AB141" s="38"/>
      <c r="AC141" s="38"/>
      <c r="AD141" s="38"/>
      <c r="AE141" s="38"/>
      <c r="AR141" s="256" t="s">
        <v>546</v>
      </c>
      <c r="AT141" s="256" t="s">
        <v>252</v>
      </c>
      <c r="AU141" s="256" t="s">
        <v>91</v>
      </c>
      <c r="AY141" s="17" t="s">
        <v>250</v>
      </c>
      <c r="BE141" s="257">
        <f>IF(N141="základní",J141,0)</f>
        <v>0</v>
      </c>
      <c r="BF141" s="257">
        <f>IF(N141="snížená",J141,0)</f>
        <v>0</v>
      </c>
      <c r="BG141" s="257">
        <f>IF(N141="zákl. přenesená",J141,0)</f>
        <v>0</v>
      </c>
      <c r="BH141" s="257">
        <f>IF(N141="sníž. přenesená",J141,0)</f>
        <v>0</v>
      </c>
      <c r="BI141" s="257">
        <f>IF(N141="nulová",J141,0)</f>
        <v>0</v>
      </c>
      <c r="BJ141" s="17" t="s">
        <v>14</v>
      </c>
      <c r="BK141" s="257">
        <f>ROUND(I141*H141,2)</f>
        <v>0</v>
      </c>
      <c r="BL141" s="17" t="s">
        <v>546</v>
      </c>
      <c r="BM141" s="256" t="s">
        <v>4092</v>
      </c>
    </row>
    <row r="142" s="2" customFormat="1" ht="21.75" customHeight="1">
      <c r="A142" s="38"/>
      <c r="B142" s="39"/>
      <c r="C142" s="245" t="s">
        <v>321</v>
      </c>
      <c r="D142" s="245" t="s">
        <v>252</v>
      </c>
      <c r="E142" s="246" t="s">
        <v>4093</v>
      </c>
      <c r="F142" s="247" t="s">
        <v>4094</v>
      </c>
      <c r="G142" s="248" t="s">
        <v>179</v>
      </c>
      <c r="H142" s="249">
        <v>152</v>
      </c>
      <c r="I142" s="250"/>
      <c r="J142" s="251">
        <f>ROUND(I142*H142,2)</f>
        <v>0</v>
      </c>
      <c r="K142" s="247" t="s">
        <v>1</v>
      </c>
      <c r="L142" s="44"/>
      <c r="M142" s="252" t="s">
        <v>1</v>
      </c>
      <c r="N142" s="253" t="s">
        <v>47</v>
      </c>
      <c r="O142" s="91"/>
      <c r="P142" s="254">
        <f>O142*H142</f>
        <v>0</v>
      </c>
      <c r="Q142" s="254">
        <v>0</v>
      </c>
      <c r="R142" s="254">
        <f>Q142*H142</f>
        <v>0</v>
      </c>
      <c r="S142" s="254">
        <v>0</v>
      </c>
      <c r="T142" s="255">
        <f>S142*H142</f>
        <v>0</v>
      </c>
      <c r="U142" s="38"/>
      <c r="V142" s="38"/>
      <c r="W142" s="38"/>
      <c r="X142" s="38"/>
      <c r="Y142" s="38"/>
      <c r="Z142" s="38"/>
      <c r="AA142" s="38"/>
      <c r="AB142" s="38"/>
      <c r="AC142" s="38"/>
      <c r="AD142" s="38"/>
      <c r="AE142" s="38"/>
      <c r="AR142" s="256" t="s">
        <v>546</v>
      </c>
      <c r="AT142" s="256" t="s">
        <v>252</v>
      </c>
      <c r="AU142" s="256" t="s">
        <v>91</v>
      </c>
      <c r="AY142" s="17" t="s">
        <v>250</v>
      </c>
      <c r="BE142" s="257">
        <f>IF(N142="základní",J142,0)</f>
        <v>0</v>
      </c>
      <c r="BF142" s="257">
        <f>IF(N142="snížená",J142,0)</f>
        <v>0</v>
      </c>
      <c r="BG142" s="257">
        <f>IF(N142="zákl. přenesená",J142,0)</f>
        <v>0</v>
      </c>
      <c r="BH142" s="257">
        <f>IF(N142="sníž. přenesená",J142,0)</f>
        <v>0</v>
      </c>
      <c r="BI142" s="257">
        <f>IF(N142="nulová",J142,0)</f>
        <v>0</v>
      </c>
      <c r="BJ142" s="17" t="s">
        <v>14</v>
      </c>
      <c r="BK142" s="257">
        <f>ROUND(I142*H142,2)</f>
        <v>0</v>
      </c>
      <c r="BL142" s="17" t="s">
        <v>546</v>
      </c>
      <c r="BM142" s="256" t="s">
        <v>4095</v>
      </c>
    </row>
    <row r="143" s="2" customFormat="1" ht="21.75" customHeight="1">
      <c r="A143" s="38"/>
      <c r="B143" s="39"/>
      <c r="C143" s="245" t="s">
        <v>325</v>
      </c>
      <c r="D143" s="245" t="s">
        <v>252</v>
      </c>
      <c r="E143" s="246" t="s">
        <v>3882</v>
      </c>
      <c r="F143" s="247" t="s">
        <v>3883</v>
      </c>
      <c r="G143" s="248" t="s">
        <v>179</v>
      </c>
      <c r="H143" s="249">
        <v>1173</v>
      </c>
      <c r="I143" s="250"/>
      <c r="J143" s="251">
        <f>ROUND(I143*H143,2)</f>
        <v>0</v>
      </c>
      <c r="K143" s="247" t="s">
        <v>1</v>
      </c>
      <c r="L143" s="44"/>
      <c r="M143" s="252" t="s">
        <v>1</v>
      </c>
      <c r="N143" s="253" t="s">
        <v>47</v>
      </c>
      <c r="O143" s="91"/>
      <c r="P143" s="254">
        <f>O143*H143</f>
        <v>0</v>
      </c>
      <c r="Q143" s="254">
        <v>0</v>
      </c>
      <c r="R143" s="254">
        <f>Q143*H143</f>
        <v>0</v>
      </c>
      <c r="S143" s="254">
        <v>0</v>
      </c>
      <c r="T143" s="255">
        <f>S143*H143</f>
        <v>0</v>
      </c>
      <c r="U143" s="38"/>
      <c r="V143" s="38"/>
      <c r="W143" s="38"/>
      <c r="X143" s="38"/>
      <c r="Y143" s="38"/>
      <c r="Z143" s="38"/>
      <c r="AA143" s="38"/>
      <c r="AB143" s="38"/>
      <c r="AC143" s="38"/>
      <c r="AD143" s="38"/>
      <c r="AE143" s="38"/>
      <c r="AR143" s="256" t="s">
        <v>546</v>
      </c>
      <c r="AT143" s="256" t="s">
        <v>252</v>
      </c>
      <c r="AU143" s="256" t="s">
        <v>91</v>
      </c>
      <c r="AY143" s="17" t="s">
        <v>250</v>
      </c>
      <c r="BE143" s="257">
        <f>IF(N143="základní",J143,0)</f>
        <v>0</v>
      </c>
      <c r="BF143" s="257">
        <f>IF(N143="snížená",J143,0)</f>
        <v>0</v>
      </c>
      <c r="BG143" s="257">
        <f>IF(N143="zákl. přenesená",J143,0)</f>
        <v>0</v>
      </c>
      <c r="BH143" s="257">
        <f>IF(N143="sníž. přenesená",J143,0)</f>
        <v>0</v>
      </c>
      <c r="BI143" s="257">
        <f>IF(N143="nulová",J143,0)</f>
        <v>0</v>
      </c>
      <c r="BJ143" s="17" t="s">
        <v>14</v>
      </c>
      <c r="BK143" s="257">
        <f>ROUND(I143*H143,2)</f>
        <v>0</v>
      </c>
      <c r="BL143" s="17" t="s">
        <v>546</v>
      </c>
      <c r="BM143" s="256" t="s">
        <v>4096</v>
      </c>
    </row>
    <row r="144" s="2" customFormat="1" ht="16.5" customHeight="1">
      <c r="A144" s="38"/>
      <c r="B144" s="39"/>
      <c r="C144" s="294" t="s">
        <v>331</v>
      </c>
      <c r="D144" s="294" t="s">
        <v>643</v>
      </c>
      <c r="E144" s="295" t="s">
        <v>4097</v>
      </c>
      <c r="F144" s="296" t="s">
        <v>4098</v>
      </c>
      <c r="G144" s="297" t="s">
        <v>179</v>
      </c>
      <c r="H144" s="298">
        <v>1260</v>
      </c>
      <c r="I144" s="299"/>
      <c r="J144" s="300">
        <f>ROUND(I144*H144,2)</f>
        <v>0</v>
      </c>
      <c r="K144" s="296" t="s">
        <v>1</v>
      </c>
      <c r="L144" s="301"/>
      <c r="M144" s="302" t="s">
        <v>1</v>
      </c>
      <c r="N144" s="303" t="s">
        <v>47</v>
      </c>
      <c r="O144" s="91"/>
      <c r="P144" s="254">
        <f>O144*H144</f>
        <v>0</v>
      </c>
      <c r="Q144" s="254">
        <v>0</v>
      </c>
      <c r="R144" s="254">
        <f>Q144*H144</f>
        <v>0</v>
      </c>
      <c r="S144" s="254">
        <v>0</v>
      </c>
      <c r="T144" s="255">
        <f>S144*H144</f>
        <v>0</v>
      </c>
      <c r="U144" s="38"/>
      <c r="V144" s="38"/>
      <c r="W144" s="38"/>
      <c r="X144" s="38"/>
      <c r="Y144" s="38"/>
      <c r="Z144" s="38"/>
      <c r="AA144" s="38"/>
      <c r="AB144" s="38"/>
      <c r="AC144" s="38"/>
      <c r="AD144" s="38"/>
      <c r="AE144" s="38"/>
      <c r="AR144" s="256" t="s">
        <v>3746</v>
      </c>
      <c r="AT144" s="256" t="s">
        <v>643</v>
      </c>
      <c r="AU144" s="256" t="s">
        <v>91</v>
      </c>
      <c r="AY144" s="17" t="s">
        <v>250</v>
      </c>
      <c r="BE144" s="257">
        <f>IF(N144="základní",J144,0)</f>
        <v>0</v>
      </c>
      <c r="BF144" s="257">
        <f>IF(N144="snížená",J144,0)</f>
        <v>0</v>
      </c>
      <c r="BG144" s="257">
        <f>IF(N144="zákl. přenesená",J144,0)</f>
        <v>0</v>
      </c>
      <c r="BH144" s="257">
        <f>IF(N144="sníž. přenesená",J144,0)</f>
        <v>0</v>
      </c>
      <c r="BI144" s="257">
        <f>IF(N144="nulová",J144,0)</f>
        <v>0</v>
      </c>
      <c r="BJ144" s="17" t="s">
        <v>14</v>
      </c>
      <c r="BK144" s="257">
        <f>ROUND(I144*H144,2)</f>
        <v>0</v>
      </c>
      <c r="BL144" s="17" t="s">
        <v>546</v>
      </c>
      <c r="BM144" s="256" t="s">
        <v>4099</v>
      </c>
    </row>
    <row r="145" s="2" customFormat="1" ht="16.5" customHeight="1">
      <c r="A145" s="38"/>
      <c r="B145" s="39"/>
      <c r="C145" s="294" t="s">
        <v>336</v>
      </c>
      <c r="D145" s="294" t="s">
        <v>643</v>
      </c>
      <c r="E145" s="295" t="s">
        <v>4100</v>
      </c>
      <c r="F145" s="296" t="s">
        <v>3880</v>
      </c>
      <c r="G145" s="297" t="s">
        <v>179</v>
      </c>
      <c r="H145" s="298">
        <v>150</v>
      </c>
      <c r="I145" s="299"/>
      <c r="J145" s="300">
        <f>ROUND(I145*H145,2)</f>
        <v>0</v>
      </c>
      <c r="K145" s="296" t="s">
        <v>1</v>
      </c>
      <c r="L145" s="301"/>
      <c r="M145" s="302" t="s">
        <v>1</v>
      </c>
      <c r="N145" s="303" t="s">
        <v>47</v>
      </c>
      <c r="O145" s="91"/>
      <c r="P145" s="254">
        <f>O145*H145</f>
        <v>0</v>
      </c>
      <c r="Q145" s="254">
        <v>0</v>
      </c>
      <c r="R145" s="254">
        <f>Q145*H145</f>
        <v>0</v>
      </c>
      <c r="S145" s="254">
        <v>0</v>
      </c>
      <c r="T145" s="255">
        <f>S145*H145</f>
        <v>0</v>
      </c>
      <c r="U145" s="38"/>
      <c r="V145" s="38"/>
      <c r="W145" s="38"/>
      <c r="X145" s="38"/>
      <c r="Y145" s="38"/>
      <c r="Z145" s="38"/>
      <c r="AA145" s="38"/>
      <c r="AB145" s="38"/>
      <c r="AC145" s="38"/>
      <c r="AD145" s="38"/>
      <c r="AE145" s="38"/>
      <c r="AR145" s="256" t="s">
        <v>3746</v>
      </c>
      <c r="AT145" s="256" t="s">
        <v>643</v>
      </c>
      <c r="AU145" s="256" t="s">
        <v>91</v>
      </c>
      <c r="AY145" s="17" t="s">
        <v>250</v>
      </c>
      <c r="BE145" s="257">
        <f>IF(N145="základní",J145,0)</f>
        <v>0</v>
      </c>
      <c r="BF145" s="257">
        <f>IF(N145="snížená",J145,0)</f>
        <v>0</v>
      </c>
      <c r="BG145" s="257">
        <f>IF(N145="zákl. přenesená",J145,0)</f>
        <v>0</v>
      </c>
      <c r="BH145" s="257">
        <f>IF(N145="sníž. přenesená",J145,0)</f>
        <v>0</v>
      </c>
      <c r="BI145" s="257">
        <f>IF(N145="nulová",J145,0)</f>
        <v>0</v>
      </c>
      <c r="BJ145" s="17" t="s">
        <v>14</v>
      </c>
      <c r="BK145" s="257">
        <f>ROUND(I145*H145,2)</f>
        <v>0</v>
      </c>
      <c r="BL145" s="17" t="s">
        <v>546</v>
      </c>
      <c r="BM145" s="256" t="s">
        <v>4101</v>
      </c>
    </row>
    <row r="146" s="2" customFormat="1" ht="21.75" customHeight="1">
      <c r="A146" s="38"/>
      <c r="B146" s="39"/>
      <c r="C146" s="245" t="s">
        <v>7</v>
      </c>
      <c r="D146" s="245" t="s">
        <v>252</v>
      </c>
      <c r="E146" s="246" t="s">
        <v>4038</v>
      </c>
      <c r="F146" s="247" t="s">
        <v>4039</v>
      </c>
      <c r="G146" s="248" t="s">
        <v>179</v>
      </c>
      <c r="H146" s="249">
        <v>42</v>
      </c>
      <c r="I146" s="250"/>
      <c r="J146" s="251">
        <f>ROUND(I146*H146,2)</f>
        <v>0</v>
      </c>
      <c r="K146" s="247" t="s">
        <v>1</v>
      </c>
      <c r="L146" s="44"/>
      <c r="M146" s="252" t="s">
        <v>1</v>
      </c>
      <c r="N146" s="253" t="s">
        <v>47</v>
      </c>
      <c r="O146" s="91"/>
      <c r="P146" s="254">
        <f>O146*H146</f>
        <v>0</v>
      </c>
      <c r="Q146" s="254">
        <v>0</v>
      </c>
      <c r="R146" s="254">
        <f>Q146*H146</f>
        <v>0</v>
      </c>
      <c r="S146" s="254">
        <v>0</v>
      </c>
      <c r="T146" s="255">
        <f>S146*H146</f>
        <v>0</v>
      </c>
      <c r="U146" s="38"/>
      <c r="V146" s="38"/>
      <c r="W146" s="38"/>
      <c r="X146" s="38"/>
      <c r="Y146" s="38"/>
      <c r="Z146" s="38"/>
      <c r="AA146" s="38"/>
      <c r="AB146" s="38"/>
      <c r="AC146" s="38"/>
      <c r="AD146" s="38"/>
      <c r="AE146" s="38"/>
      <c r="AR146" s="256" t="s">
        <v>546</v>
      </c>
      <c r="AT146" s="256" t="s">
        <v>252</v>
      </c>
      <c r="AU146" s="256" t="s">
        <v>91</v>
      </c>
      <c r="AY146" s="17" t="s">
        <v>250</v>
      </c>
      <c r="BE146" s="257">
        <f>IF(N146="základní",J146,0)</f>
        <v>0</v>
      </c>
      <c r="BF146" s="257">
        <f>IF(N146="snížená",J146,0)</f>
        <v>0</v>
      </c>
      <c r="BG146" s="257">
        <f>IF(N146="zákl. přenesená",J146,0)</f>
        <v>0</v>
      </c>
      <c r="BH146" s="257">
        <f>IF(N146="sníž. přenesená",J146,0)</f>
        <v>0</v>
      </c>
      <c r="BI146" s="257">
        <f>IF(N146="nulová",J146,0)</f>
        <v>0</v>
      </c>
      <c r="BJ146" s="17" t="s">
        <v>14</v>
      </c>
      <c r="BK146" s="257">
        <f>ROUND(I146*H146,2)</f>
        <v>0</v>
      </c>
      <c r="BL146" s="17" t="s">
        <v>546</v>
      </c>
      <c r="BM146" s="256" t="s">
        <v>4102</v>
      </c>
    </row>
    <row r="147" s="2" customFormat="1" ht="16.5" customHeight="1">
      <c r="A147" s="38"/>
      <c r="B147" s="39"/>
      <c r="C147" s="294" t="s">
        <v>347</v>
      </c>
      <c r="D147" s="294" t="s">
        <v>643</v>
      </c>
      <c r="E147" s="295" t="s">
        <v>3891</v>
      </c>
      <c r="F147" s="296" t="s">
        <v>4103</v>
      </c>
      <c r="G147" s="297" t="s">
        <v>179</v>
      </c>
      <c r="H147" s="298">
        <v>42</v>
      </c>
      <c r="I147" s="299"/>
      <c r="J147" s="300">
        <f>ROUND(I147*H147,2)</f>
        <v>0</v>
      </c>
      <c r="K147" s="296" t="s">
        <v>1</v>
      </c>
      <c r="L147" s="301"/>
      <c r="M147" s="302" t="s">
        <v>1</v>
      </c>
      <c r="N147" s="303" t="s">
        <v>47</v>
      </c>
      <c r="O147" s="91"/>
      <c r="P147" s="254">
        <f>O147*H147</f>
        <v>0</v>
      </c>
      <c r="Q147" s="254">
        <v>0</v>
      </c>
      <c r="R147" s="254">
        <f>Q147*H147</f>
        <v>0</v>
      </c>
      <c r="S147" s="254">
        <v>0</v>
      </c>
      <c r="T147" s="255">
        <f>S147*H147</f>
        <v>0</v>
      </c>
      <c r="U147" s="38"/>
      <c r="V147" s="38"/>
      <c r="W147" s="38"/>
      <c r="X147" s="38"/>
      <c r="Y147" s="38"/>
      <c r="Z147" s="38"/>
      <c r="AA147" s="38"/>
      <c r="AB147" s="38"/>
      <c r="AC147" s="38"/>
      <c r="AD147" s="38"/>
      <c r="AE147" s="38"/>
      <c r="AR147" s="256" t="s">
        <v>3746</v>
      </c>
      <c r="AT147" s="256" t="s">
        <v>643</v>
      </c>
      <c r="AU147" s="256" t="s">
        <v>91</v>
      </c>
      <c r="AY147" s="17" t="s">
        <v>250</v>
      </c>
      <c r="BE147" s="257">
        <f>IF(N147="základní",J147,0)</f>
        <v>0</v>
      </c>
      <c r="BF147" s="257">
        <f>IF(N147="snížená",J147,0)</f>
        <v>0</v>
      </c>
      <c r="BG147" s="257">
        <f>IF(N147="zákl. přenesená",J147,0)</f>
        <v>0</v>
      </c>
      <c r="BH147" s="257">
        <f>IF(N147="sníž. přenesená",J147,0)</f>
        <v>0</v>
      </c>
      <c r="BI147" s="257">
        <f>IF(N147="nulová",J147,0)</f>
        <v>0</v>
      </c>
      <c r="BJ147" s="17" t="s">
        <v>14</v>
      </c>
      <c r="BK147" s="257">
        <f>ROUND(I147*H147,2)</f>
        <v>0</v>
      </c>
      <c r="BL147" s="17" t="s">
        <v>546</v>
      </c>
      <c r="BM147" s="256" t="s">
        <v>4104</v>
      </c>
    </row>
    <row r="148" s="2" customFormat="1" ht="21.75" customHeight="1">
      <c r="A148" s="38"/>
      <c r="B148" s="39"/>
      <c r="C148" s="245" t="s">
        <v>352</v>
      </c>
      <c r="D148" s="245" t="s">
        <v>252</v>
      </c>
      <c r="E148" s="246" t="s">
        <v>3900</v>
      </c>
      <c r="F148" s="247" t="s">
        <v>4105</v>
      </c>
      <c r="G148" s="248" t="s">
        <v>179</v>
      </c>
      <c r="H148" s="249">
        <v>1173</v>
      </c>
      <c r="I148" s="250"/>
      <c r="J148" s="251">
        <f>ROUND(I148*H148,2)</f>
        <v>0</v>
      </c>
      <c r="K148" s="247" t="s">
        <v>1</v>
      </c>
      <c r="L148" s="44"/>
      <c r="M148" s="252" t="s">
        <v>1</v>
      </c>
      <c r="N148" s="253" t="s">
        <v>47</v>
      </c>
      <c r="O148" s="91"/>
      <c r="P148" s="254">
        <f>O148*H148</f>
        <v>0</v>
      </c>
      <c r="Q148" s="254">
        <v>0</v>
      </c>
      <c r="R148" s="254">
        <f>Q148*H148</f>
        <v>0</v>
      </c>
      <c r="S148" s="254">
        <v>0</v>
      </c>
      <c r="T148" s="255">
        <f>S148*H148</f>
        <v>0</v>
      </c>
      <c r="U148" s="38"/>
      <c r="V148" s="38"/>
      <c r="W148" s="38"/>
      <c r="X148" s="38"/>
      <c r="Y148" s="38"/>
      <c r="Z148" s="38"/>
      <c r="AA148" s="38"/>
      <c r="AB148" s="38"/>
      <c r="AC148" s="38"/>
      <c r="AD148" s="38"/>
      <c r="AE148" s="38"/>
      <c r="AR148" s="256" t="s">
        <v>546</v>
      </c>
      <c r="AT148" s="256" t="s">
        <v>252</v>
      </c>
      <c r="AU148" s="256" t="s">
        <v>91</v>
      </c>
      <c r="AY148" s="17" t="s">
        <v>250</v>
      </c>
      <c r="BE148" s="257">
        <f>IF(N148="základní",J148,0)</f>
        <v>0</v>
      </c>
      <c r="BF148" s="257">
        <f>IF(N148="snížená",J148,0)</f>
        <v>0</v>
      </c>
      <c r="BG148" s="257">
        <f>IF(N148="zákl. přenesená",J148,0)</f>
        <v>0</v>
      </c>
      <c r="BH148" s="257">
        <f>IF(N148="sníž. přenesená",J148,0)</f>
        <v>0</v>
      </c>
      <c r="BI148" s="257">
        <f>IF(N148="nulová",J148,0)</f>
        <v>0</v>
      </c>
      <c r="BJ148" s="17" t="s">
        <v>14</v>
      </c>
      <c r="BK148" s="257">
        <f>ROUND(I148*H148,2)</f>
        <v>0</v>
      </c>
      <c r="BL148" s="17" t="s">
        <v>546</v>
      </c>
      <c r="BM148" s="256" t="s">
        <v>4106</v>
      </c>
    </row>
    <row r="149" s="2" customFormat="1" ht="21.75" customHeight="1">
      <c r="A149" s="38"/>
      <c r="B149" s="39"/>
      <c r="C149" s="245" t="s">
        <v>192</v>
      </c>
      <c r="D149" s="245" t="s">
        <v>252</v>
      </c>
      <c r="E149" s="246" t="s">
        <v>4107</v>
      </c>
      <c r="F149" s="247" t="s">
        <v>3901</v>
      </c>
      <c r="G149" s="248" t="s">
        <v>179</v>
      </c>
      <c r="H149" s="249">
        <v>152</v>
      </c>
      <c r="I149" s="250"/>
      <c r="J149" s="251">
        <f>ROUND(I149*H149,2)</f>
        <v>0</v>
      </c>
      <c r="K149" s="247" t="s">
        <v>1</v>
      </c>
      <c r="L149" s="44"/>
      <c r="M149" s="252" t="s">
        <v>1</v>
      </c>
      <c r="N149" s="253" t="s">
        <v>47</v>
      </c>
      <c r="O149" s="91"/>
      <c r="P149" s="254">
        <f>O149*H149</f>
        <v>0</v>
      </c>
      <c r="Q149" s="254">
        <v>0</v>
      </c>
      <c r="R149" s="254">
        <f>Q149*H149</f>
        <v>0</v>
      </c>
      <c r="S149" s="254">
        <v>0</v>
      </c>
      <c r="T149" s="255">
        <f>S149*H149</f>
        <v>0</v>
      </c>
      <c r="U149" s="38"/>
      <c r="V149" s="38"/>
      <c r="W149" s="38"/>
      <c r="X149" s="38"/>
      <c r="Y149" s="38"/>
      <c r="Z149" s="38"/>
      <c r="AA149" s="38"/>
      <c r="AB149" s="38"/>
      <c r="AC149" s="38"/>
      <c r="AD149" s="38"/>
      <c r="AE149" s="38"/>
      <c r="AR149" s="256" t="s">
        <v>546</v>
      </c>
      <c r="AT149" s="256" t="s">
        <v>252</v>
      </c>
      <c r="AU149" s="256" t="s">
        <v>91</v>
      </c>
      <c r="AY149" s="17" t="s">
        <v>250</v>
      </c>
      <c r="BE149" s="257">
        <f>IF(N149="základní",J149,0)</f>
        <v>0</v>
      </c>
      <c r="BF149" s="257">
        <f>IF(N149="snížená",J149,0)</f>
        <v>0</v>
      </c>
      <c r="BG149" s="257">
        <f>IF(N149="zákl. přenesená",J149,0)</f>
        <v>0</v>
      </c>
      <c r="BH149" s="257">
        <f>IF(N149="sníž. přenesená",J149,0)</f>
        <v>0</v>
      </c>
      <c r="BI149" s="257">
        <f>IF(N149="nulová",J149,0)</f>
        <v>0</v>
      </c>
      <c r="BJ149" s="17" t="s">
        <v>14</v>
      </c>
      <c r="BK149" s="257">
        <f>ROUND(I149*H149,2)</f>
        <v>0</v>
      </c>
      <c r="BL149" s="17" t="s">
        <v>546</v>
      </c>
      <c r="BM149" s="256" t="s">
        <v>4108</v>
      </c>
    </row>
    <row r="150" s="2" customFormat="1" ht="16.5" customHeight="1">
      <c r="A150" s="38"/>
      <c r="B150" s="39"/>
      <c r="C150" s="245" t="s">
        <v>362</v>
      </c>
      <c r="D150" s="245" t="s">
        <v>252</v>
      </c>
      <c r="E150" s="246" t="s">
        <v>3903</v>
      </c>
      <c r="F150" s="247" t="s">
        <v>3904</v>
      </c>
      <c r="G150" s="248" t="s">
        <v>189</v>
      </c>
      <c r="H150" s="249">
        <v>64</v>
      </c>
      <c r="I150" s="250"/>
      <c r="J150" s="251">
        <f>ROUND(I150*H150,2)</f>
        <v>0</v>
      </c>
      <c r="K150" s="247" t="s">
        <v>1</v>
      </c>
      <c r="L150" s="44"/>
      <c r="M150" s="252" t="s">
        <v>1</v>
      </c>
      <c r="N150" s="253" t="s">
        <v>47</v>
      </c>
      <c r="O150" s="91"/>
      <c r="P150" s="254">
        <f>O150*H150</f>
        <v>0</v>
      </c>
      <c r="Q150" s="254">
        <v>0</v>
      </c>
      <c r="R150" s="254">
        <f>Q150*H150</f>
        <v>0</v>
      </c>
      <c r="S150" s="254">
        <v>0</v>
      </c>
      <c r="T150" s="255">
        <f>S150*H150</f>
        <v>0</v>
      </c>
      <c r="U150" s="38"/>
      <c r="V150" s="38"/>
      <c r="W150" s="38"/>
      <c r="X150" s="38"/>
      <c r="Y150" s="38"/>
      <c r="Z150" s="38"/>
      <c r="AA150" s="38"/>
      <c r="AB150" s="38"/>
      <c r="AC150" s="38"/>
      <c r="AD150" s="38"/>
      <c r="AE150" s="38"/>
      <c r="AR150" s="256" t="s">
        <v>546</v>
      </c>
      <c r="AT150" s="256" t="s">
        <v>252</v>
      </c>
      <c r="AU150" s="256" t="s">
        <v>91</v>
      </c>
      <c r="AY150" s="17" t="s">
        <v>250</v>
      </c>
      <c r="BE150" s="257">
        <f>IF(N150="základní",J150,0)</f>
        <v>0</v>
      </c>
      <c r="BF150" s="257">
        <f>IF(N150="snížená",J150,0)</f>
        <v>0</v>
      </c>
      <c r="BG150" s="257">
        <f>IF(N150="zákl. přenesená",J150,0)</f>
        <v>0</v>
      </c>
      <c r="BH150" s="257">
        <f>IF(N150="sníž. přenesená",J150,0)</f>
        <v>0</v>
      </c>
      <c r="BI150" s="257">
        <f>IF(N150="nulová",J150,0)</f>
        <v>0</v>
      </c>
      <c r="BJ150" s="17" t="s">
        <v>14</v>
      </c>
      <c r="BK150" s="257">
        <f>ROUND(I150*H150,2)</f>
        <v>0</v>
      </c>
      <c r="BL150" s="17" t="s">
        <v>546</v>
      </c>
      <c r="BM150" s="256" t="s">
        <v>4109</v>
      </c>
    </row>
    <row r="151" s="2" customFormat="1" ht="16.5" customHeight="1">
      <c r="A151" s="38"/>
      <c r="B151" s="39"/>
      <c r="C151" s="245" t="s">
        <v>368</v>
      </c>
      <c r="D151" s="245" t="s">
        <v>252</v>
      </c>
      <c r="E151" s="246" t="s">
        <v>3906</v>
      </c>
      <c r="F151" s="247" t="s">
        <v>3907</v>
      </c>
      <c r="G151" s="248" t="s">
        <v>208</v>
      </c>
      <c r="H151" s="249">
        <v>117.59999999999999</v>
      </c>
      <c r="I151" s="250"/>
      <c r="J151" s="251">
        <f>ROUND(I151*H151,2)</f>
        <v>0</v>
      </c>
      <c r="K151" s="247" t="s">
        <v>1</v>
      </c>
      <c r="L151" s="44"/>
      <c r="M151" s="252" t="s">
        <v>1</v>
      </c>
      <c r="N151" s="253" t="s">
        <v>47</v>
      </c>
      <c r="O151" s="91"/>
      <c r="P151" s="254">
        <f>O151*H151</f>
        <v>0</v>
      </c>
      <c r="Q151" s="254">
        <v>0</v>
      </c>
      <c r="R151" s="254">
        <f>Q151*H151</f>
        <v>0</v>
      </c>
      <c r="S151" s="254">
        <v>0</v>
      </c>
      <c r="T151" s="255">
        <f>S151*H151</f>
        <v>0</v>
      </c>
      <c r="U151" s="38"/>
      <c r="V151" s="38"/>
      <c r="W151" s="38"/>
      <c r="X151" s="38"/>
      <c r="Y151" s="38"/>
      <c r="Z151" s="38"/>
      <c r="AA151" s="38"/>
      <c r="AB151" s="38"/>
      <c r="AC151" s="38"/>
      <c r="AD151" s="38"/>
      <c r="AE151" s="38"/>
      <c r="AR151" s="256" t="s">
        <v>546</v>
      </c>
      <c r="AT151" s="256" t="s">
        <v>252</v>
      </c>
      <c r="AU151" s="256" t="s">
        <v>91</v>
      </c>
      <c r="AY151" s="17" t="s">
        <v>250</v>
      </c>
      <c r="BE151" s="257">
        <f>IF(N151="základní",J151,0)</f>
        <v>0</v>
      </c>
      <c r="BF151" s="257">
        <f>IF(N151="snížená",J151,0)</f>
        <v>0</v>
      </c>
      <c r="BG151" s="257">
        <f>IF(N151="zákl. přenesená",J151,0)</f>
        <v>0</v>
      </c>
      <c r="BH151" s="257">
        <f>IF(N151="sníž. přenesená",J151,0)</f>
        <v>0</v>
      </c>
      <c r="BI151" s="257">
        <f>IF(N151="nulová",J151,0)</f>
        <v>0</v>
      </c>
      <c r="BJ151" s="17" t="s">
        <v>14</v>
      </c>
      <c r="BK151" s="257">
        <f>ROUND(I151*H151,2)</f>
        <v>0</v>
      </c>
      <c r="BL151" s="17" t="s">
        <v>546</v>
      </c>
      <c r="BM151" s="256" t="s">
        <v>4110</v>
      </c>
    </row>
    <row r="152" s="2" customFormat="1" ht="21.75" customHeight="1">
      <c r="A152" s="38"/>
      <c r="B152" s="39"/>
      <c r="C152" s="245" t="s">
        <v>374</v>
      </c>
      <c r="D152" s="245" t="s">
        <v>252</v>
      </c>
      <c r="E152" s="246" t="s">
        <v>3909</v>
      </c>
      <c r="F152" s="247" t="s">
        <v>3910</v>
      </c>
      <c r="G152" s="248" t="s">
        <v>208</v>
      </c>
      <c r="H152" s="249">
        <v>117.59999999999999</v>
      </c>
      <c r="I152" s="250"/>
      <c r="J152" s="251">
        <f>ROUND(I152*H152,2)</f>
        <v>0</v>
      </c>
      <c r="K152" s="247" t="s">
        <v>1</v>
      </c>
      <c r="L152" s="44"/>
      <c r="M152" s="252" t="s">
        <v>1</v>
      </c>
      <c r="N152" s="253" t="s">
        <v>47</v>
      </c>
      <c r="O152" s="91"/>
      <c r="P152" s="254">
        <f>O152*H152</f>
        <v>0</v>
      </c>
      <c r="Q152" s="254">
        <v>0</v>
      </c>
      <c r="R152" s="254">
        <f>Q152*H152</f>
        <v>0</v>
      </c>
      <c r="S152" s="254">
        <v>0</v>
      </c>
      <c r="T152" s="255">
        <f>S152*H152</f>
        <v>0</v>
      </c>
      <c r="U152" s="38"/>
      <c r="V152" s="38"/>
      <c r="W152" s="38"/>
      <c r="X152" s="38"/>
      <c r="Y152" s="38"/>
      <c r="Z152" s="38"/>
      <c r="AA152" s="38"/>
      <c r="AB152" s="38"/>
      <c r="AC152" s="38"/>
      <c r="AD152" s="38"/>
      <c r="AE152" s="38"/>
      <c r="AR152" s="256" t="s">
        <v>546</v>
      </c>
      <c r="AT152" s="256" t="s">
        <v>252</v>
      </c>
      <c r="AU152" s="256" t="s">
        <v>91</v>
      </c>
      <c r="AY152" s="17" t="s">
        <v>250</v>
      </c>
      <c r="BE152" s="257">
        <f>IF(N152="základní",J152,0)</f>
        <v>0</v>
      </c>
      <c r="BF152" s="257">
        <f>IF(N152="snížená",J152,0)</f>
        <v>0</v>
      </c>
      <c r="BG152" s="257">
        <f>IF(N152="zákl. přenesená",J152,0)</f>
        <v>0</v>
      </c>
      <c r="BH152" s="257">
        <f>IF(N152="sníž. přenesená",J152,0)</f>
        <v>0</v>
      </c>
      <c r="BI152" s="257">
        <f>IF(N152="nulová",J152,0)</f>
        <v>0</v>
      </c>
      <c r="BJ152" s="17" t="s">
        <v>14</v>
      </c>
      <c r="BK152" s="257">
        <f>ROUND(I152*H152,2)</f>
        <v>0</v>
      </c>
      <c r="BL152" s="17" t="s">
        <v>546</v>
      </c>
      <c r="BM152" s="256" t="s">
        <v>4111</v>
      </c>
    </row>
    <row r="153" s="12" customFormat="1" ht="25.92" customHeight="1">
      <c r="A153" s="12"/>
      <c r="B153" s="229"/>
      <c r="C153" s="230"/>
      <c r="D153" s="231" t="s">
        <v>81</v>
      </c>
      <c r="E153" s="232" t="s">
        <v>149</v>
      </c>
      <c r="F153" s="232" t="s">
        <v>3953</v>
      </c>
      <c r="G153" s="230"/>
      <c r="H153" s="230"/>
      <c r="I153" s="233"/>
      <c r="J153" s="234">
        <f>BK153</f>
        <v>0</v>
      </c>
      <c r="K153" s="230"/>
      <c r="L153" s="235"/>
      <c r="M153" s="236"/>
      <c r="N153" s="237"/>
      <c r="O153" s="237"/>
      <c r="P153" s="238">
        <f>P154+P157</f>
        <v>0</v>
      </c>
      <c r="Q153" s="237"/>
      <c r="R153" s="238">
        <f>R154+R157</f>
        <v>0</v>
      </c>
      <c r="S153" s="237"/>
      <c r="T153" s="239">
        <f>T154+T157</f>
        <v>0</v>
      </c>
      <c r="U153" s="12"/>
      <c r="V153" s="12"/>
      <c r="W153" s="12"/>
      <c r="X153" s="12"/>
      <c r="Y153" s="12"/>
      <c r="Z153" s="12"/>
      <c r="AA153" s="12"/>
      <c r="AB153" s="12"/>
      <c r="AC153" s="12"/>
      <c r="AD153" s="12"/>
      <c r="AE153" s="12"/>
      <c r="AR153" s="240" t="s">
        <v>273</v>
      </c>
      <c r="AT153" s="241" t="s">
        <v>81</v>
      </c>
      <c r="AU153" s="241" t="s">
        <v>82</v>
      </c>
      <c r="AY153" s="240" t="s">
        <v>250</v>
      </c>
      <c r="BK153" s="242">
        <f>BK154+BK157</f>
        <v>0</v>
      </c>
    </row>
    <row r="154" s="12" customFormat="1" ht="22.8" customHeight="1">
      <c r="A154" s="12"/>
      <c r="B154" s="229"/>
      <c r="C154" s="230"/>
      <c r="D154" s="231" t="s">
        <v>81</v>
      </c>
      <c r="E154" s="243" t="s">
        <v>3954</v>
      </c>
      <c r="F154" s="243" t="s">
        <v>3955</v>
      </c>
      <c r="G154" s="230"/>
      <c r="H154" s="230"/>
      <c r="I154" s="233"/>
      <c r="J154" s="244">
        <f>BK154</f>
        <v>0</v>
      </c>
      <c r="K154" s="230"/>
      <c r="L154" s="235"/>
      <c r="M154" s="236"/>
      <c r="N154" s="237"/>
      <c r="O154" s="237"/>
      <c r="P154" s="238">
        <f>SUM(P155:P156)</f>
        <v>0</v>
      </c>
      <c r="Q154" s="237"/>
      <c r="R154" s="238">
        <f>SUM(R155:R156)</f>
        <v>0</v>
      </c>
      <c r="S154" s="237"/>
      <c r="T154" s="239">
        <f>SUM(T155:T156)</f>
        <v>0</v>
      </c>
      <c r="U154" s="12"/>
      <c r="V154" s="12"/>
      <c r="W154" s="12"/>
      <c r="X154" s="12"/>
      <c r="Y154" s="12"/>
      <c r="Z154" s="12"/>
      <c r="AA154" s="12"/>
      <c r="AB154" s="12"/>
      <c r="AC154" s="12"/>
      <c r="AD154" s="12"/>
      <c r="AE154" s="12"/>
      <c r="AR154" s="240" t="s">
        <v>273</v>
      </c>
      <c r="AT154" s="241" t="s">
        <v>81</v>
      </c>
      <c r="AU154" s="241" t="s">
        <v>14</v>
      </c>
      <c r="AY154" s="240" t="s">
        <v>250</v>
      </c>
      <c r="BK154" s="242">
        <f>SUM(BK155:BK156)</f>
        <v>0</v>
      </c>
    </row>
    <row r="155" s="2" customFormat="1" ht="16.5" customHeight="1">
      <c r="A155" s="38"/>
      <c r="B155" s="39"/>
      <c r="C155" s="245" t="s">
        <v>379</v>
      </c>
      <c r="D155" s="245" t="s">
        <v>252</v>
      </c>
      <c r="E155" s="246" t="s">
        <v>3956</v>
      </c>
      <c r="F155" s="247" t="s">
        <v>3957</v>
      </c>
      <c r="G155" s="248" t="s">
        <v>179</v>
      </c>
      <c r="H155" s="249">
        <v>1350</v>
      </c>
      <c r="I155" s="250"/>
      <c r="J155" s="251">
        <f>ROUND(I155*H155,2)</f>
        <v>0</v>
      </c>
      <c r="K155" s="247" t="s">
        <v>1</v>
      </c>
      <c r="L155" s="44"/>
      <c r="M155" s="252" t="s">
        <v>1</v>
      </c>
      <c r="N155" s="253" t="s">
        <v>47</v>
      </c>
      <c r="O155" s="91"/>
      <c r="P155" s="254">
        <f>O155*H155</f>
        <v>0</v>
      </c>
      <c r="Q155" s="254">
        <v>0</v>
      </c>
      <c r="R155" s="254">
        <f>Q155*H155</f>
        <v>0</v>
      </c>
      <c r="S155" s="254">
        <v>0</v>
      </c>
      <c r="T155" s="255">
        <f>S155*H155</f>
        <v>0</v>
      </c>
      <c r="U155" s="38"/>
      <c r="V155" s="38"/>
      <c r="W155" s="38"/>
      <c r="X155" s="38"/>
      <c r="Y155" s="38"/>
      <c r="Z155" s="38"/>
      <c r="AA155" s="38"/>
      <c r="AB155" s="38"/>
      <c r="AC155" s="38"/>
      <c r="AD155" s="38"/>
      <c r="AE155" s="38"/>
      <c r="AR155" s="256" t="s">
        <v>256</v>
      </c>
      <c r="AT155" s="256" t="s">
        <v>252</v>
      </c>
      <c r="AU155" s="256" t="s">
        <v>91</v>
      </c>
      <c r="AY155" s="17" t="s">
        <v>250</v>
      </c>
      <c r="BE155" s="257">
        <f>IF(N155="základní",J155,0)</f>
        <v>0</v>
      </c>
      <c r="BF155" s="257">
        <f>IF(N155="snížená",J155,0)</f>
        <v>0</v>
      </c>
      <c r="BG155" s="257">
        <f>IF(N155="zákl. přenesená",J155,0)</f>
        <v>0</v>
      </c>
      <c r="BH155" s="257">
        <f>IF(N155="sníž. přenesená",J155,0)</f>
        <v>0</v>
      </c>
      <c r="BI155" s="257">
        <f>IF(N155="nulová",J155,0)</f>
        <v>0</v>
      </c>
      <c r="BJ155" s="17" t="s">
        <v>14</v>
      </c>
      <c r="BK155" s="257">
        <f>ROUND(I155*H155,2)</f>
        <v>0</v>
      </c>
      <c r="BL155" s="17" t="s">
        <v>256</v>
      </c>
      <c r="BM155" s="256" t="s">
        <v>4112</v>
      </c>
    </row>
    <row r="156" s="2" customFormat="1" ht="16.5" customHeight="1">
      <c r="A156" s="38"/>
      <c r="B156" s="39"/>
      <c r="C156" s="245" t="s">
        <v>384</v>
      </c>
      <c r="D156" s="245" t="s">
        <v>252</v>
      </c>
      <c r="E156" s="246" t="s">
        <v>4047</v>
      </c>
      <c r="F156" s="247" t="s">
        <v>4048</v>
      </c>
      <c r="G156" s="248" t="s">
        <v>179</v>
      </c>
      <c r="H156" s="249">
        <v>1350</v>
      </c>
      <c r="I156" s="250"/>
      <c r="J156" s="251">
        <f>ROUND(I156*H156,2)</f>
        <v>0</v>
      </c>
      <c r="K156" s="247" t="s">
        <v>1</v>
      </c>
      <c r="L156" s="44"/>
      <c r="M156" s="252" t="s">
        <v>1</v>
      </c>
      <c r="N156" s="253" t="s">
        <v>47</v>
      </c>
      <c r="O156" s="91"/>
      <c r="P156" s="254">
        <f>O156*H156</f>
        <v>0</v>
      </c>
      <c r="Q156" s="254">
        <v>0</v>
      </c>
      <c r="R156" s="254">
        <f>Q156*H156</f>
        <v>0</v>
      </c>
      <c r="S156" s="254">
        <v>0</v>
      </c>
      <c r="T156" s="255">
        <f>S156*H156</f>
        <v>0</v>
      </c>
      <c r="U156" s="38"/>
      <c r="V156" s="38"/>
      <c r="W156" s="38"/>
      <c r="X156" s="38"/>
      <c r="Y156" s="38"/>
      <c r="Z156" s="38"/>
      <c r="AA156" s="38"/>
      <c r="AB156" s="38"/>
      <c r="AC156" s="38"/>
      <c r="AD156" s="38"/>
      <c r="AE156" s="38"/>
      <c r="AR156" s="256" t="s">
        <v>256</v>
      </c>
      <c r="AT156" s="256" t="s">
        <v>252</v>
      </c>
      <c r="AU156" s="256" t="s">
        <v>91</v>
      </c>
      <c r="AY156" s="17" t="s">
        <v>250</v>
      </c>
      <c r="BE156" s="257">
        <f>IF(N156="základní",J156,0)</f>
        <v>0</v>
      </c>
      <c r="BF156" s="257">
        <f>IF(N156="snížená",J156,0)</f>
        <v>0</v>
      </c>
      <c r="BG156" s="257">
        <f>IF(N156="zákl. přenesená",J156,0)</f>
        <v>0</v>
      </c>
      <c r="BH156" s="257">
        <f>IF(N156="sníž. přenesená",J156,0)</f>
        <v>0</v>
      </c>
      <c r="BI156" s="257">
        <f>IF(N156="nulová",J156,0)</f>
        <v>0</v>
      </c>
      <c r="BJ156" s="17" t="s">
        <v>14</v>
      </c>
      <c r="BK156" s="257">
        <f>ROUND(I156*H156,2)</f>
        <v>0</v>
      </c>
      <c r="BL156" s="17" t="s">
        <v>256</v>
      </c>
      <c r="BM156" s="256" t="s">
        <v>4113</v>
      </c>
    </row>
    <row r="157" s="12" customFormat="1" ht="22.8" customHeight="1">
      <c r="A157" s="12"/>
      <c r="B157" s="229"/>
      <c r="C157" s="230"/>
      <c r="D157" s="231" t="s">
        <v>81</v>
      </c>
      <c r="E157" s="243" t="s">
        <v>3974</v>
      </c>
      <c r="F157" s="243" t="s">
        <v>3975</v>
      </c>
      <c r="G157" s="230"/>
      <c r="H157" s="230"/>
      <c r="I157" s="233"/>
      <c r="J157" s="244">
        <f>BK157</f>
        <v>0</v>
      </c>
      <c r="K157" s="230"/>
      <c r="L157" s="235"/>
      <c r="M157" s="236"/>
      <c r="N157" s="237"/>
      <c r="O157" s="237"/>
      <c r="P157" s="238">
        <f>SUM(P158:P160)</f>
        <v>0</v>
      </c>
      <c r="Q157" s="237"/>
      <c r="R157" s="238">
        <f>SUM(R158:R160)</f>
        <v>0</v>
      </c>
      <c r="S157" s="237"/>
      <c r="T157" s="239">
        <f>SUM(T158:T160)</f>
        <v>0</v>
      </c>
      <c r="U157" s="12"/>
      <c r="V157" s="12"/>
      <c r="W157" s="12"/>
      <c r="X157" s="12"/>
      <c r="Y157" s="12"/>
      <c r="Z157" s="12"/>
      <c r="AA157" s="12"/>
      <c r="AB157" s="12"/>
      <c r="AC157" s="12"/>
      <c r="AD157" s="12"/>
      <c r="AE157" s="12"/>
      <c r="AR157" s="240" t="s">
        <v>273</v>
      </c>
      <c r="AT157" s="241" t="s">
        <v>81</v>
      </c>
      <c r="AU157" s="241" t="s">
        <v>14</v>
      </c>
      <c r="AY157" s="240" t="s">
        <v>250</v>
      </c>
      <c r="BK157" s="242">
        <f>SUM(BK158:BK160)</f>
        <v>0</v>
      </c>
    </row>
    <row r="158" s="2" customFormat="1" ht="16.5" customHeight="1">
      <c r="A158" s="38"/>
      <c r="B158" s="39"/>
      <c r="C158" s="245" t="s">
        <v>389</v>
      </c>
      <c r="D158" s="245" t="s">
        <v>252</v>
      </c>
      <c r="E158" s="246" t="s">
        <v>3976</v>
      </c>
      <c r="F158" s="247" t="s">
        <v>3977</v>
      </c>
      <c r="G158" s="248" t="s">
        <v>2107</v>
      </c>
      <c r="H158" s="249">
        <v>40</v>
      </c>
      <c r="I158" s="250"/>
      <c r="J158" s="251">
        <f>ROUND(I158*H158,2)</f>
        <v>0</v>
      </c>
      <c r="K158" s="247" t="s">
        <v>1</v>
      </c>
      <c r="L158" s="44"/>
      <c r="M158" s="252" t="s">
        <v>1</v>
      </c>
      <c r="N158" s="253" t="s">
        <v>47</v>
      </c>
      <c r="O158" s="91"/>
      <c r="P158" s="254">
        <f>O158*H158</f>
        <v>0</v>
      </c>
      <c r="Q158" s="254">
        <v>0</v>
      </c>
      <c r="R158" s="254">
        <f>Q158*H158</f>
        <v>0</v>
      </c>
      <c r="S158" s="254">
        <v>0</v>
      </c>
      <c r="T158" s="255">
        <f>S158*H158</f>
        <v>0</v>
      </c>
      <c r="U158" s="38"/>
      <c r="V158" s="38"/>
      <c r="W158" s="38"/>
      <c r="X158" s="38"/>
      <c r="Y158" s="38"/>
      <c r="Z158" s="38"/>
      <c r="AA158" s="38"/>
      <c r="AB158" s="38"/>
      <c r="AC158" s="38"/>
      <c r="AD158" s="38"/>
      <c r="AE158" s="38"/>
      <c r="AR158" s="256" t="s">
        <v>256</v>
      </c>
      <c r="AT158" s="256" t="s">
        <v>252</v>
      </c>
      <c r="AU158" s="256" t="s">
        <v>91</v>
      </c>
      <c r="AY158" s="17" t="s">
        <v>250</v>
      </c>
      <c r="BE158" s="257">
        <f>IF(N158="základní",J158,0)</f>
        <v>0</v>
      </c>
      <c r="BF158" s="257">
        <f>IF(N158="snížená",J158,0)</f>
        <v>0</v>
      </c>
      <c r="BG158" s="257">
        <f>IF(N158="zákl. přenesená",J158,0)</f>
        <v>0</v>
      </c>
      <c r="BH158" s="257">
        <f>IF(N158="sníž. přenesená",J158,0)</f>
        <v>0</v>
      </c>
      <c r="BI158" s="257">
        <f>IF(N158="nulová",J158,0)</f>
        <v>0</v>
      </c>
      <c r="BJ158" s="17" t="s">
        <v>14</v>
      </c>
      <c r="BK158" s="257">
        <f>ROUND(I158*H158,2)</f>
        <v>0</v>
      </c>
      <c r="BL158" s="17" t="s">
        <v>256</v>
      </c>
      <c r="BM158" s="256" t="s">
        <v>4114</v>
      </c>
    </row>
    <row r="159" s="2" customFormat="1" ht="16.5" customHeight="1">
      <c r="A159" s="38"/>
      <c r="B159" s="39"/>
      <c r="C159" s="245" t="s">
        <v>396</v>
      </c>
      <c r="D159" s="245" t="s">
        <v>252</v>
      </c>
      <c r="E159" s="246" t="s">
        <v>3979</v>
      </c>
      <c r="F159" s="247" t="s">
        <v>3980</v>
      </c>
      <c r="G159" s="248" t="s">
        <v>2107</v>
      </c>
      <c r="H159" s="249">
        <v>36</v>
      </c>
      <c r="I159" s="250"/>
      <c r="J159" s="251">
        <f>ROUND(I159*H159,2)</f>
        <v>0</v>
      </c>
      <c r="K159" s="247" t="s">
        <v>1</v>
      </c>
      <c r="L159" s="44"/>
      <c r="M159" s="252" t="s">
        <v>1</v>
      </c>
      <c r="N159" s="253" t="s">
        <v>47</v>
      </c>
      <c r="O159" s="91"/>
      <c r="P159" s="254">
        <f>O159*H159</f>
        <v>0</v>
      </c>
      <c r="Q159" s="254">
        <v>0</v>
      </c>
      <c r="R159" s="254">
        <f>Q159*H159</f>
        <v>0</v>
      </c>
      <c r="S159" s="254">
        <v>0</v>
      </c>
      <c r="T159" s="255">
        <f>S159*H159</f>
        <v>0</v>
      </c>
      <c r="U159" s="38"/>
      <c r="V159" s="38"/>
      <c r="W159" s="38"/>
      <c r="X159" s="38"/>
      <c r="Y159" s="38"/>
      <c r="Z159" s="38"/>
      <c r="AA159" s="38"/>
      <c r="AB159" s="38"/>
      <c r="AC159" s="38"/>
      <c r="AD159" s="38"/>
      <c r="AE159" s="38"/>
      <c r="AR159" s="256" t="s">
        <v>256</v>
      </c>
      <c r="AT159" s="256" t="s">
        <v>252</v>
      </c>
      <c r="AU159" s="256" t="s">
        <v>91</v>
      </c>
      <c r="AY159" s="17" t="s">
        <v>250</v>
      </c>
      <c r="BE159" s="257">
        <f>IF(N159="základní",J159,0)</f>
        <v>0</v>
      </c>
      <c r="BF159" s="257">
        <f>IF(N159="snížená",J159,0)</f>
        <v>0</v>
      </c>
      <c r="BG159" s="257">
        <f>IF(N159="zákl. přenesená",J159,0)</f>
        <v>0</v>
      </c>
      <c r="BH159" s="257">
        <f>IF(N159="sníž. přenesená",J159,0)</f>
        <v>0</v>
      </c>
      <c r="BI159" s="257">
        <f>IF(N159="nulová",J159,0)</f>
        <v>0</v>
      </c>
      <c r="BJ159" s="17" t="s">
        <v>14</v>
      </c>
      <c r="BK159" s="257">
        <f>ROUND(I159*H159,2)</f>
        <v>0</v>
      </c>
      <c r="BL159" s="17" t="s">
        <v>256</v>
      </c>
      <c r="BM159" s="256" t="s">
        <v>4115</v>
      </c>
    </row>
    <row r="160" s="2" customFormat="1" ht="16.5" customHeight="1">
      <c r="A160" s="38"/>
      <c r="B160" s="39"/>
      <c r="C160" s="245" t="s">
        <v>402</v>
      </c>
      <c r="D160" s="245" t="s">
        <v>252</v>
      </c>
      <c r="E160" s="246" t="s">
        <v>4116</v>
      </c>
      <c r="F160" s="247" t="s">
        <v>4117</v>
      </c>
      <c r="G160" s="248" t="s">
        <v>1244</v>
      </c>
      <c r="H160" s="249">
        <v>4</v>
      </c>
      <c r="I160" s="250"/>
      <c r="J160" s="251">
        <f>ROUND(I160*H160,2)</f>
        <v>0</v>
      </c>
      <c r="K160" s="247" t="s">
        <v>1</v>
      </c>
      <c r="L160" s="44"/>
      <c r="M160" s="311" t="s">
        <v>1</v>
      </c>
      <c r="N160" s="312" t="s">
        <v>47</v>
      </c>
      <c r="O160" s="306"/>
      <c r="P160" s="313">
        <f>O160*H160</f>
        <v>0</v>
      </c>
      <c r="Q160" s="313">
        <v>0</v>
      </c>
      <c r="R160" s="313">
        <f>Q160*H160</f>
        <v>0</v>
      </c>
      <c r="S160" s="313">
        <v>0</v>
      </c>
      <c r="T160" s="314">
        <f>S160*H160</f>
        <v>0</v>
      </c>
      <c r="U160" s="38"/>
      <c r="V160" s="38"/>
      <c r="W160" s="38"/>
      <c r="X160" s="38"/>
      <c r="Y160" s="38"/>
      <c r="Z160" s="38"/>
      <c r="AA160" s="38"/>
      <c r="AB160" s="38"/>
      <c r="AC160" s="38"/>
      <c r="AD160" s="38"/>
      <c r="AE160" s="38"/>
      <c r="AR160" s="256" t="s">
        <v>256</v>
      </c>
      <c r="AT160" s="256" t="s">
        <v>252</v>
      </c>
      <c r="AU160" s="256" t="s">
        <v>91</v>
      </c>
      <c r="AY160" s="17" t="s">
        <v>250</v>
      </c>
      <c r="BE160" s="257">
        <f>IF(N160="základní",J160,0)</f>
        <v>0</v>
      </c>
      <c r="BF160" s="257">
        <f>IF(N160="snížená",J160,0)</f>
        <v>0</v>
      </c>
      <c r="BG160" s="257">
        <f>IF(N160="zákl. přenesená",J160,0)</f>
        <v>0</v>
      </c>
      <c r="BH160" s="257">
        <f>IF(N160="sníž. přenesená",J160,0)</f>
        <v>0</v>
      </c>
      <c r="BI160" s="257">
        <f>IF(N160="nulová",J160,0)</f>
        <v>0</v>
      </c>
      <c r="BJ160" s="17" t="s">
        <v>14</v>
      </c>
      <c r="BK160" s="257">
        <f>ROUND(I160*H160,2)</f>
        <v>0</v>
      </c>
      <c r="BL160" s="17" t="s">
        <v>256</v>
      </c>
      <c r="BM160" s="256" t="s">
        <v>4118</v>
      </c>
    </row>
    <row r="161" s="2" customFormat="1" ht="6.96" customHeight="1">
      <c r="A161" s="38"/>
      <c r="B161" s="66"/>
      <c r="C161" s="67"/>
      <c r="D161" s="67"/>
      <c r="E161" s="67"/>
      <c r="F161" s="67"/>
      <c r="G161" s="67"/>
      <c r="H161" s="67"/>
      <c r="I161" s="194"/>
      <c r="J161" s="67"/>
      <c r="K161" s="67"/>
      <c r="L161" s="44"/>
      <c r="M161" s="38"/>
      <c r="O161" s="38"/>
      <c r="P161" s="38"/>
      <c r="Q161" s="38"/>
      <c r="R161" s="38"/>
      <c r="S161" s="38"/>
      <c r="T161" s="38"/>
      <c r="U161" s="38"/>
      <c r="V161" s="38"/>
      <c r="W161" s="38"/>
      <c r="X161" s="38"/>
      <c r="Y161" s="38"/>
      <c r="Z161" s="38"/>
      <c r="AA161" s="38"/>
      <c r="AB161" s="38"/>
      <c r="AC161" s="38"/>
      <c r="AD161" s="38"/>
      <c r="AE161" s="38"/>
    </row>
  </sheetData>
  <sheetProtection sheet="1" autoFilter="0" formatColumns="0" formatRows="0" objects="1" scenarios="1" spinCount="100000" saltValue="PnSJRdIKE7wLG3xoSnp7m1OKlyOyMOGRp4e3JyiiUXCb0f/NMGvuLuTc8PuC0ULsuP+0dnrjdUodLPWvnONWOA==" hashValue="Gtcf4NsJc/a9fomoAz9M67QFnwBZbu5Ib4xS0tXvMFiQrMU0k+gRqS45ZcdN2/iABkMe6uJD7nNgUXkzz/Z7Jg==" algorithmName="SHA-512" password="CC35"/>
  <autoFilter ref="C121:K160"/>
  <mergeCells count="9">
    <mergeCell ref="E7:H7"/>
    <mergeCell ref="E9:H9"/>
    <mergeCell ref="E18:H18"/>
    <mergeCell ref="E27:H27"/>
    <mergeCell ref="E85:H85"/>
    <mergeCell ref="E87:H87"/>
    <mergeCell ref="E112:H112"/>
    <mergeCell ref="E114:H11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7"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7"/>
      <c r="L2" s="1"/>
      <c r="M2" s="1"/>
      <c r="N2" s="1"/>
      <c r="O2" s="1"/>
      <c r="P2" s="1"/>
      <c r="Q2" s="1"/>
      <c r="R2" s="1"/>
      <c r="S2" s="1"/>
      <c r="T2" s="1"/>
      <c r="U2" s="1"/>
      <c r="V2" s="1"/>
      <c r="AT2" s="17" t="s">
        <v>142</v>
      </c>
    </row>
    <row r="3" s="1" customFormat="1" ht="6.96" customHeight="1">
      <c r="B3" s="149"/>
      <c r="C3" s="150"/>
      <c r="D3" s="150"/>
      <c r="E3" s="150"/>
      <c r="F3" s="150"/>
      <c r="G3" s="150"/>
      <c r="H3" s="150"/>
      <c r="I3" s="151"/>
      <c r="J3" s="150"/>
      <c r="K3" s="150"/>
      <c r="L3" s="20"/>
      <c r="AT3" s="17" t="s">
        <v>91</v>
      </c>
    </row>
    <row r="4" s="1" customFormat="1" ht="24.96" customHeight="1">
      <c r="B4" s="20"/>
      <c r="D4" s="152" t="s">
        <v>162</v>
      </c>
      <c r="I4" s="147"/>
      <c r="L4" s="20"/>
      <c r="M4" s="153" t="s">
        <v>10</v>
      </c>
      <c r="AT4" s="17" t="s">
        <v>4</v>
      </c>
    </row>
    <row r="5" s="1" customFormat="1" ht="6.96" customHeight="1">
      <c r="B5" s="20"/>
      <c r="I5" s="147"/>
      <c r="L5" s="20"/>
    </row>
    <row r="6" s="1" customFormat="1" ht="12" customHeight="1">
      <c r="B6" s="20"/>
      <c r="D6" s="154" t="s">
        <v>16</v>
      </c>
      <c r="I6" s="147"/>
      <c r="L6" s="20"/>
    </row>
    <row r="7" s="1" customFormat="1" ht="16.5" customHeight="1">
      <c r="B7" s="20"/>
      <c r="E7" s="155" t="str">
        <f>'Rekapitulace stavby'!K6</f>
        <v>Strakonická - rozšíření, č. akce 999 170, Praha 5</v>
      </c>
      <c r="F7" s="154"/>
      <c r="G7" s="154"/>
      <c r="H7" s="154"/>
      <c r="I7" s="147"/>
      <c r="L7" s="20"/>
    </row>
    <row r="8" s="2" customFormat="1" ht="12" customHeight="1">
      <c r="A8" s="38"/>
      <c r="B8" s="44"/>
      <c r="C8" s="38"/>
      <c r="D8" s="154" t="s">
        <v>176</v>
      </c>
      <c r="E8" s="38"/>
      <c r="F8" s="38"/>
      <c r="G8" s="38"/>
      <c r="H8" s="38"/>
      <c r="I8" s="156"/>
      <c r="J8" s="38"/>
      <c r="K8" s="38"/>
      <c r="L8" s="63"/>
      <c r="S8" s="38"/>
      <c r="T8" s="38"/>
      <c r="U8" s="38"/>
      <c r="V8" s="38"/>
      <c r="W8" s="38"/>
      <c r="X8" s="38"/>
      <c r="Y8" s="38"/>
      <c r="Z8" s="38"/>
      <c r="AA8" s="38"/>
      <c r="AB8" s="38"/>
      <c r="AC8" s="38"/>
      <c r="AD8" s="38"/>
      <c r="AE8" s="38"/>
    </row>
    <row r="9" s="2" customFormat="1" ht="16.5" customHeight="1">
      <c r="A9" s="38"/>
      <c r="B9" s="44"/>
      <c r="C9" s="38"/>
      <c r="D9" s="38"/>
      <c r="E9" s="157" t="s">
        <v>4119</v>
      </c>
      <c r="F9" s="38"/>
      <c r="G9" s="38"/>
      <c r="H9" s="38"/>
      <c r="I9" s="156"/>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156"/>
      <c r="J10" s="38"/>
      <c r="K10" s="38"/>
      <c r="L10" s="63"/>
      <c r="S10" s="38"/>
      <c r="T10" s="38"/>
      <c r="U10" s="38"/>
      <c r="V10" s="38"/>
      <c r="W10" s="38"/>
      <c r="X10" s="38"/>
      <c r="Y10" s="38"/>
      <c r="Z10" s="38"/>
      <c r="AA10" s="38"/>
      <c r="AB10" s="38"/>
      <c r="AC10" s="38"/>
      <c r="AD10" s="38"/>
      <c r="AE10" s="38"/>
    </row>
    <row r="11" s="2" customFormat="1" ht="12" customHeight="1">
      <c r="A11" s="38"/>
      <c r="B11" s="44"/>
      <c r="C11" s="38"/>
      <c r="D11" s="154" t="s">
        <v>18</v>
      </c>
      <c r="E11" s="38"/>
      <c r="F11" s="141" t="s">
        <v>1</v>
      </c>
      <c r="G11" s="38"/>
      <c r="H11" s="38"/>
      <c r="I11" s="158" t="s">
        <v>19</v>
      </c>
      <c r="J11" s="141" t="s">
        <v>1</v>
      </c>
      <c r="K11" s="38"/>
      <c r="L11" s="63"/>
      <c r="S11" s="38"/>
      <c r="T11" s="38"/>
      <c r="U11" s="38"/>
      <c r="V11" s="38"/>
      <c r="W11" s="38"/>
      <c r="X11" s="38"/>
      <c r="Y11" s="38"/>
      <c r="Z11" s="38"/>
      <c r="AA11" s="38"/>
      <c r="AB11" s="38"/>
      <c r="AC11" s="38"/>
      <c r="AD11" s="38"/>
      <c r="AE11" s="38"/>
    </row>
    <row r="12" s="2" customFormat="1" ht="12" customHeight="1">
      <c r="A12" s="38"/>
      <c r="B12" s="44"/>
      <c r="C12" s="38"/>
      <c r="D12" s="154" t="s">
        <v>20</v>
      </c>
      <c r="E12" s="38"/>
      <c r="F12" s="141" t="s">
        <v>21</v>
      </c>
      <c r="G12" s="38"/>
      <c r="H12" s="38"/>
      <c r="I12" s="158" t="s">
        <v>22</v>
      </c>
      <c r="J12" s="159" t="str">
        <f>'Rekapitulace stavby'!AN8</f>
        <v>10. 1. 2020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156"/>
      <c r="J13" s="38"/>
      <c r="K13" s="38"/>
      <c r="L13" s="63"/>
      <c r="S13" s="38"/>
      <c r="T13" s="38"/>
      <c r="U13" s="38"/>
      <c r="V13" s="38"/>
      <c r="W13" s="38"/>
      <c r="X13" s="38"/>
      <c r="Y13" s="38"/>
      <c r="Z13" s="38"/>
      <c r="AA13" s="38"/>
      <c r="AB13" s="38"/>
      <c r="AC13" s="38"/>
      <c r="AD13" s="38"/>
      <c r="AE13" s="38"/>
    </row>
    <row r="14" s="2" customFormat="1" ht="12" customHeight="1">
      <c r="A14" s="38"/>
      <c r="B14" s="44"/>
      <c r="C14" s="38"/>
      <c r="D14" s="154" t="s">
        <v>24</v>
      </c>
      <c r="E14" s="38"/>
      <c r="F14" s="38"/>
      <c r="G14" s="38"/>
      <c r="H14" s="38"/>
      <c r="I14" s="158" t="s">
        <v>25</v>
      </c>
      <c r="J14" s="141"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1" t="s">
        <v>27</v>
      </c>
      <c r="F15" s="38"/>
      <c r="G15" s="38"/>
      <c r="H15" s="38"/>
      <c r="I15" s="158" t="s">
        <v>28</v>
      </c>
      <c r="J15" s="141"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156"/>
      <c r="J16" s="38"/>
      <c r="K16" s="38"/>
      <c r="L16" s="63"/>
      <c r="S16" s="38"/>
      <c r="T16" s="38"/>
      <c r="U16" s="38"/>
      <c r="V16" s="38"/>
      <c r="W16" s="38"/>
      <c r="X16" s="38"/>
      <c r="Y16" s="38"/>
      <c r="Z16" s="38"/>
      <c r="AA16" s="38"/>
      <c r="AB16" s="38"/>
      <c r="AC16" s="38"/>
      <c r="AD16" s="38"/>
      <c r="AE16" s="38"/>
    </row>
    <row r="17" s="2" customFormat="1" ht="12" customHeight="1">
      <c r="A17" s="38"/>
      <c r="B17" s="44"/>
      <c r="C17" s="38"/>
      <c r="D17" s="154" t="s">
        <v>30</v>
      </c>
      <c r="E17" s="38"/>
      <c r="F17" s="38"/>
      <c r="G17" s="38"/>
      <c r="H17" s="38"/>
      <c r="I17" s="158"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1"/>
      <c r="G18" s="141"/>
      <c r="H18" s="141"/>
      <c r="I18" s="158"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156"/>
      <c r="J19" s="38"/>
      <c r="K19" s="38"/>
      <c r="L19" s="63"/>
      <c r="S19" s="38"/>
      <c r="T19" s="38"/>
      <c r="U19" s="38"/>
      <c r="V19" s="38"/>
      <c r="W19" s="38"/>
      <c r="X19" s="38"/>
      <c r="Y19" s="38"/>
      <c r="Z19" s="38"/>
      <c r="AA19" s="38"/>
      <c r="AB19" s="38"/>
      <c r="AC19" s="38"/>
      <c r="AD19" s="38"/>
      <c r="AE19" s="38"/>
    </row>
    <row r="20" s="2" customFormat="1" ht="12" customHeight="1">
      <c r="A20" s="38"/>
      <c r="B20" s="44"/>
      <c r="C20" s="38"/>
      <c r="D20" s="154" t="s">
        <v>32</v>
      </c>
      <c r="E20" s="38"/>
      <c r="F20" s="38"/>
      <c r="G20" s="38"/>
      <c r="H20" s="38"/>
      <c r="I20" s="158" t="s">
        <v>25</v>
      </c>
      <c r="J20" s="141"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1" t="s">
        <v>34</v>
      </c>
      <c r="F21" s="38"/>
      <c r="G21" s="38"/>
      <c r="H21" s="38"/>
      <c r="I21" s="158" t="s">
        <v>28</v>
      </c>
      <c r="J21" s="141"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156"/>
      <c r="J22" s="38"/>
      <c r="K22" s="38"/>
      <c r="L22" s="63"/>
      <c r="S22" s="38"/>
      <c r="T22" s="38"/>
      <c r="U22" s="38"/>
      <c r="V22" s="38"/>
      <c r="W22" s="38"/>
      <c r="X22" s="38"/>
      <c r="Y22" s="38"/>
      <c r="Z22" s="38"/>
      <c r="AA22" s="38"/>
      <c r="AB22" s="38"/>
      <c r="AC22" s="38"/>
      <c r="AD22" s="38"/>
      <c r="AE22" s="38"/>
    </row>
    <row r="23" s="2" customFormat="1" ht="12" customHeight="1">
      <c r="A23" s="38"/>
      <c r="B23" s="44"/>
      <c r="C23" s="38"/>
      <c r="D23" s="154" t="s">
        <v>37</v>
      </c>
      <c r="E23" s="38"/>
      <c r="F23" s="38"/>
      <c r="G23" s="38"/>
      <c r="H23" s="38"/>
      <c r="I23" s="158" t="s">
        <v>25</v>
      </c>
      <c r="J23" s="141" t="s">
        <v>38</v>
      </c>
      <c r="K23" s="38"/>
      <c r="L23" s="63"/>
      <c r="S23" s="38"/>
      <c r="T23" s="38"/>
      <c r="U23" s="38"/>
      <c r="V23" s="38"/>
      <c r="W23" s="38"/>
      <c r="X23" s="38"/>
      <c r="Y23" s="38"/>
      <c r="Z23" s="38"/>
      <c r="AA23" s="38"/>
      <c r="AB23" s="38"/>
      <c r="AC23" s="38"/>
      <c r="AD23" s="38"/>
      <c r="AE23" s="38"/>
    </row>
    <row r="24" s="2" customFormat="1" ht="18" customHeight="1">
      <c r="A24" s="38"/>
      <c r="B24" s="44"/>
      <c r="C24" s="38"/>
      <c r="D24" s="38"/>
      <c r="E24" s="141" t="s">
        <v>39</v>
      </c>
      <c r="F24" s="38"/>
      <c r="G24" s="38"/>
      <c r="H24" s="38"/>
      <c r="I24" s="158" t="s">
        <v>28</v>
      </c>
      <c r="J24" s="141" t="s">
        <v>40</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56"/>
      <c r="J25" s="38"/>
      <c r="K25" s="38"/>
      <c r="L25" s="63"/>
      <c r="S25" s="38"/>
      <c r="T25" s="38"/>
      <c r="U25" s="38"/>
      <c r="V25" s="38"/>
      <c r="W25" s="38"/>
      <c r="X25" s="38"/>
      <c r="Y25" s="38"/>
      <c r="Z25" s="38"/>
      <c r="AA25" s="38"/>
      <c r="AB25" s="38"/>
      <c r="AC25" s="38"/>
      <c r="AD25" s="38"/>
      <c r="AE25" s="38"/>
    </row>
    <row r="26" s="2" customFormat="1" ht="12" customHeight="1">
      <c r="A26" s="38"/>
      <c r="B26" s="44"/>
      <c r="C26" s="38"/>
      <c r="D26" s="154" t="s">
        <v>41</v>
      </c>
      <c r="E26" s="38"/>
      <c r="F26" s="38"/>
      <c r="G26" s="38"/>
      <c r="H26" s="38"/>
      <c r="I26" s="156"/>
      <c r="J26" s="38"/>
      <c r="K26" s="38"/>
      <c r="L26" s="63"/>
      <c r="S26" s="38"/>
      <c r="T26" s="38"/>
      <c r="U26" s="38"/>
      <c r="V26" s="38"/>
      <c r="W26" s="38"/>
      <c r="X26" s="38"/>
      <c r="Y26" s="38"/>
      <c r="Z26" s="38"/>
      <c r="AA26" s="38"/>
      <c r="AB26" s="38"/>
      <c r="AC26" s="38"/>
      <c r="AD26" s="38"/>
      <c r="AE26" s="38"/>
    </row>
    <row r="27" s="8" customFormat="1" ht="16.5" customHeight="1">
      <c r="A27" s="160"/>
      <c r="B27" s="161"/>
      <c r="C27" s="160"/>
      <c r="D27" s="160"/>
      <c r="E27" s="162" t="s">
        <v>1</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38"/>
      <c r="B28" s="44"/>
      <c r="C28" s="38"/>
      <c r="D28" s="38"/>
      <c r="E28" s="38"/>
      <c r="F28" s="38"/>
      <c r="G28" s="38"/>
      <c r="H28" s="38"/>
      <c r="I28" s="156"/>
      <c r="J28" s="38"/>
      <c r="K28" s="38"/>
      <c r="L28" s="63"/>
      <c r="S28" s="38"/>
      <c r="T28" s="38"/>
      <c r="U28" s="38"/>
      <c r="V28" s="38"/>
      <c r="W28" s="38"/>
      <c r="X28" s="38"/>
      <c r="Y28" s="38"/>
      <c r="Z28" s="38"/>
      <c r="AA28" s="38"/>
      <c r="AB28" s="38"/>
      <c r="AC28" s="38"/>
      <c r="AD28" s="38"/>
      <c r="AE28" s="38"/>
    </row>
    <row r="29" s="2" customFormat="1" ht="6.96" customHeight="1">
      <c r="A29" s="38"/>
      <c r="B29" s="44"/>
      <c r="C29" s="38"/>
      <c r="D29" s="165"/>
      <c r="E29" s="165"/>
      <c r="F29" s="165"/>
      <c r="G29" s="165"/>
      <c r="H29" s="165"/>
      <c r="I29" s="166"/>
      <c r="J29" s="165"/>
      <c r="K29" s="165"/>
      <c r="L29" s="63"/>
      <c r="S29" s="38"/>
      <c r="T29" s="38"/>
      <c r="U29" s="38"/>
      <c r="V29" s="38"/>
      <c r="W29" s="38"/>
      <c r="X29" s="38"/>
      <c r="Y29" s="38"/>
      <c r="Z29" s="38"/>
      <c r="AA29" s="38"/>
      <c r="AB29" s="38"/>
      <c r="AC29" s="38"/>
      <c r="AD29" s="38"/>
      <c r="AE29" s="38"/>
    </row>
    <row r="30" s="2" customFormat="1" ht="25.44" customHeight="1">
      <c r="A30" s="38"/>
      <c r="B30" s="44"/>
      <c r="C30" s="38"/>
      <c r="D30" s="167" t="s">
        <v>42</v>
      </c>
      <c r="E30" s="38"/>
      <c r="F30" s="38"/>
      <c r="G30" s="38"/>
      <c r="H30" s="38"/>
      <c r="I30" s="156"/>
      <c r="J30" s="168">
        <f>ROUND(J122, 2)</f>
        <v>0</v>
      </c>
      <c r="K30" s="38"/>
      <c r="L30" s="63"/>
      <c r="S30" s="38"/>
      <c r="T30" s="38"/>
      <c r="U30" s="38"/>
      <c r="V30" s="38"/>
      <c r="W30" s="38"/>
      <c r="X30" s="38"/>
      <c r="Y30" s="38"/>
      <c r="Z30" s="38"/>
      <c r="AA30" s="38"/>
      <c r="AB30" s="38"/>
      <c r="AC30" s="38"/>
      <c r="AD30" s="38"/>
      <c r="AE30" s="38"/>
    </row>
    <row r="31" s="2" customFormat="1" ht="6.96" customHeight="1">
      <c r="A31" s="38"/>
      <c r="B31" s="44"/>
      <c r="C31" s="38"/>
      <c r="D31" s="165"/>
      <c r="E31" s="165"/>
      <c r="F31" s="165"/>
      <c r="G31" s="165"/>
      <c r="H31" s="165"/>
      <c r="I31" s="166"/>
      <c r="J31" s="165"/>
      <c r="K31" s="165"/>
      <c r="L31" s="63"/>
      <c r="S31" s="38"/>
      <c r="T31" s="38"/>
      <c r="U31" s="38"/>
      <c r="V31" s="38"/>
      <c r="W31" s="38"/>
      <c r="X31" s="38"/>
      <c r="Y31" s="38"/>
      <c r="Z31" s="38"/>
      <c r="AA31" s="38"/>
      <c r="AB31" s="38"/>
      <c r="AC31" s="38"/>
      <c r="AD31" s="38"/>
      <c r="AE31" s="38"/>
    </row>
    <row r="32" s="2" customFormat="1" ht="14.4" customHeight="1">
      <c r="A32" s="38"/>
      <c r="B32" s="44"/>
      <c r="C32" s="38"/>
      <c r="D32" s="38"/>
      <c r="E32" s="38"/>
      <c r="F32" s="169" t="s">
        <v>44</v>
      </c>
      <c r="G32" s="38"/>
      <c r="H32" s="38"/>
      <c r="I32" s="170" t="s">
        <v>43</v>
      </c>
      <c r="J32" s="169" t="s">
        <v>45</v>
      </c>
      <c r="K32" s="38"/>
      <c r="L32" s="63"/>
      <c r="S32" s="38"/>
      <c r="T32" s="38"/>
      <c r="U32" s="38"/>
      <c r="V32" s="38"/>
      <c r="W32" s="38"/>
      <c r="X32" s="38"/>
      <c r="Y32" s="38"/>
      <c r="Z32" s="38"/>
      <c r="AA32" s="38"/>
      <c r="AB32" s="38"/>
      <c r="AC32" s="38"/>
      <c r="AD32" s="38"/>
      <c r="AE32" s="38"/>
    </row>
    <row r="33" s="2" customFormat="1" ht="14.4" customHeight="1">
      <c r="A33" s="38"/>
      <c r="B33" s="44"/>
      <c r="C33" s="38"/>
      <c r="D33" s="171" t="s">
        <v>46</v>
      </c>
      <c r="E33" s="154" t="s">
        <v>47</v>
      </c>
      <c r="F33" s="172">
        <f>ROUND((SUM(BE122:BE158)),  2)</f>
        <v>0</v>
      </c>
      <c r="G33" s="38"/>
      <c r="H33" s="38"/>
      <c r="I33" s="173">
        <v>0.20999999999999999</v>
      </c>
      <c r="J33" s="172">
        <f>ROUND(((SUM(BE122:BE158))*I33),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54" t="s">
        <v>48</v>
      </c>
      <c r="F34" s="172">
        <f>ROUND((SUM(BF122:BF158)),  2)</f>
        <v>0</v>
      </c>
      <c r="G34" s="38"/>
      <c r="H34" s="38"/>
      <c r="I34" s="173">
        <v>0.14999999999999999</v>
      </c>
      <c r="J34" s="172">
        <f>ROUND(((SUM(BF122:BF158))*I34),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54" t="s">
        <v>49</v>
      </c>
      <c r="F35" s="172">
        <f>ROUND((SUM(BG122:BG158)),  2)</f>
        <v>0</v>
      </c>
      <c r="G35" s="38"/>
      <c r="H35" s="38"/>
      <c r="I35" s="173">
        <v>0.20999999999999999</v>
      </c>
      <c r="J35" s="172">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54" t="s">
        <v>50</v>
      </c>
      <c r="F36" s="172">
        <f>ROUND((SUM(BH122:BH158)),  2)</f>
        <v>0</v>
      </c>
      <c r="G36" s="38"/>
      <c r="H36" s="38"/>
      <c r="I36" s="173">
        <v>0.14999999999999999</v>
      </c>
      <c r="J36" s="172">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4" t="s">
        <v>51</v>
      </c>
      <c r="F37" s="172">
        <f>ROUND((SUM(BI122:BI158)),  2)</f>
        <v>0</v>
      </c>
      <c r="G37" s="38"/>
      <c r="H37" s="38"/>
      <c r="I37" s="173">
        <v>0</v>
      </c>
      <c r="J37" s="172">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56"/>
      <c r="J38" s="38"/>
      <c r="K38" s="38"/>
      <c r="L38" s="63"/>
      <c r="S38" s="38"/>
      <c r="T38" s="38"/>
      <c r="U38" s="38"/>
      <c r="V38" s="38"/>
      <c r="W38" s="38"/>
      <c r="X38" s="38"/>
      <c r="Y38" s="38"/>
      <c r="Z38" s="38"/>
      <c r="AA38" s="38"/>
      <c r="AB38" s="38"/>
      <c r="AC38" s="38"/>
      <c r="AD38" s="38"/>
      <c r="AE38" s="38"/>
    </row>
    <row r="39" s="2" customFormat="1" ht="25.44" customHeight="1">
      <c r="A39" s="38"/>
      <c r="B39" s="44"/>
      <c r="C39" s="174"/>
      <c r="D39" s="175" t="s">
        <v>52</v>
      </c>
      <c r="E39" s="176"/>
      <c r="F39" s="176"/>
      <c r="G39" s="177" t="s">
        <v>53</v>
      </c>
      <c r="H39" s="178" t="s">
        <v>54</v>
      </c>
      <c r="I39" s="179"/>
      <c r="J39" s="180">
        <f>SUM(J30:J37)</f>
        <v>0</v>
      </c>
      <c r="K39" s="181"/>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156"/>
      <c r="J40" s="38"/>
      <c r="K40" s="38"/>
      <c r="L40" s="63"/>
      <c r="S40" s="38"/>
      <c r="T40" s="38"/>
      <c r="U40" s="38"/>
      <c r="V40" s="38"/>
      <c r="W40" s="38"/>
      <c r="X40" s="38"/>
      <c r="Y40" s="38"/>
      <c r="Z40" s="38"/>
      <c r="AA40" s="38"/>
      <c r="AB40" s="38"/>
      <c r="AC40" s="38"/>
      <c r="AD40" s="38"/>
      <c r="AE40" s="38"/>
    </row>
    <row r="41" s="1" customFormat="1" ht="14.4" customHeight="1">
      <c r="B41" s="20"/>
      <c r="I41" s="147"/>
      <c r="L41" s="20"/>
    </row>
    <row r="42" s="1" customFormat="1" ht="14.4" customHeight="1">
      <c r="B42" s="20"/>
      <c r="I42" s="147"/>
      <c r="L42" s="20"/>
    </row>
    <row r="43" s="1" customFormat="1" ht="14.4" customHeight="1">
      <c r="B43" s="20"/>
      <c r="I43" s="147"/>
      <c r="L43" s="20"/>
    </row>
    <row r="44" s="1" customFormat="1" ht="14.4" customHeight="1">
      <c r="B44" s="20"/>
      <c r="I44" s="147"/>
      <c r="L44" s="20"/>
    </row>
    <row r="45" s="1" customFormat="1" ht="14.4" customHeight="1">
      <c r="B45" s="20"/>
      <c r="I45" s="147"/>
      <c r="L45" s="20"/>
    </row>
    <row r="46" s="1" customFormat="1" ht="14.4" customHeight="1">
      <c r="B46" s="20"/>
      <c r="I46" s="147"/>
      <c r="L46" s="20"/>
    </row>
    <row r="47" s="1" customFormat="1" ht="14.4" customHeight="1">
      <c r="B47" s="20"/>
      <c r="I47" s="147"/>
      <c r="L47" s="20"/>
    </row>
    <row r="48" s="1" customFormat="1" ht="14.4" customHeight="1">
      <c r="B48" s="20"/>
      <c r="I48" s="147"/>
      <c r="L48" s="20"/>
    </row>
    <row r="49" s="1" customFormat="1" ht="14.4" customHeight="1">
      <c r="B49" s="20"/>
      <c r="I49" s="147"/>
      <c r="L49" s="20"/>
    </row>
    <row r="50" s="2" customFormat="1" ht="14.4" customHeight="1">
      <c r="B50" s="63"/>
      <c r="D50" s="182" t="s">
        <v>55</v>
      </c>
      <c r="E50" s="183"/>
      <c r="F50" s="183"/>
      <c r="G50" s="182" t="s">
        <v>56</v>
      </c>
      <c r="H50" s="183"/>
      <c r="I50" s="184"/>
      <c r="J50" s="183"/>
      <c r="K50" s="18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5" t="s">
        <v>57</v>
      </c>
      <c r="E61" s="186"/>
      <c r="F61" s="187" t="s">
        <v>58</v>
      </c>
      <c r="G61" s="185" t="s">
        <v>57</v>
      </c>
      <c r="H61" s="186"/>
      <c r="I61" s="188"/>
      <c r="J61" s="189" t="s">
        <v>58</v>
      </c>
      <c r="K61" s="18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2" t="s">
        <v>59</v>
      </c>
      <c r="E65" s="190"/>
      <c r="F65" s="190"/>
      <c r="G65" s="182" t="s">
        <v>60</v>
      </c>
      <c r="H65" s="190"/>
      <c r="I65" s="191"/>
      <c r="J65" s="190"/>
      <c r="K65" s="19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5" t="s">
        <v>57</v>
      </c>
      <c r="E76" s="186"/>
      <c r="F76" s="187" t="s">
        <v>58</v>
      </c>
      <c r="G76" s="185" t="s">
        <v>57</v>
      </c>
      <c r="H76" s="186"/>
      <c r="I76" s="188"/>
      <c r="J76" s="189" t="s">
        <v>58</v>
      </c>
      <c r="K76" s="186"/>
      <c r="L76" s="63"/>
      <c r="S76" s="38"/>
      <c r="T76" s="38"/>
      <c r="U76" s="38"/>
      <c r="V76" s="38"/>
      <c r="W76" s="38"/>
      <c r="X76" s="38"/>
      <c r="Y76" s="38"/>
      <c r="Z76" s="38"/>
      <c r="AA76" s="38"/>
      <c r="AB76" s="38"/>
      <c r="AC76" s="38"/>
      <c r="AD76" s="38"/>
      <c r="AE76" s="38"/>
    </row>
    <row r="77" s="2" customFormat="1" ht="14.4" customHeight="1">
      <c r="A77" s="38"/>
      <c r="B77" s="192"/>
      <c r="C77" s="193"/>
      <c r="D77" s="193"/>
      <c r="E77" s="193"/>
      <c r="F77" s="193"/>
      <c r="G77" s="193"/>
      <c r="H77" s="193"/>
      <c r="I77" s="194"/>
      <c r="J77" s="193"/>
      <c r="K77" s="193"/>
      <c r="L77" s="63"/>
      <c r="S77" s="38"/>
      <c r="T77" s="38"/>
      <c r="U77" s="38"/>
      <c r="V77" s="38"/>
      <c r="W77" s="38"/>
      <c r="X77" s="38"/>
      <c r="Y77" s="38"/>
      <c r="Z77" s="38"/>
      <c r="AA77" s="38"/>
      <c r="AB77" s="38"/>
      <c r="AC77" s="38"/>
      <c r="AD77" s="38"/>
      <c r="AE77" s="38"/>
    </row>
    <row r="81" s="2" customFormat="1" ht="6.96" customHeight="1">
      <c r="A81" s="38"/>
      <c r="B81" s="195"/>
      <c r="C81" s="196"/>
      <c r="D81" s="196"/>
      <c r="E81" s="196"/>
      <c r="F81" s="196"/>
      <c r="G81" s="196"/>
      <c r="H81" s="196"/>
      <c r="I81" s="197"/>
      <c r="J81" s="196"/>
      <c r="K81" s="196"/>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156"/>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56"/>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56"/>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98" t="str">
        <f>E7</f>
        <v>Strakonická - rozšíření, č. akce 999 170, Praha 5</v>
      </c>
      <c r="F85" s="32"/>
      <c r="G85" s="32"/>
      <c r="H85" s="32"/>
      <c r="I85" s="156"/>
      <c r="J85" s="40"/>
      <c r="K85" s="40"/>
      <c r="L85" s="63"/>
      <c r="S85" s="38"/>
      <c r="T85" s="38"/>
      <c r="U85" s="38"/>
      <c r="V85" s="38"/>
      <c r="W85" s="38"/>
      <c r="X85" s="38"/>
      <c r="Y85" s="38"/>
      <c r="Z85" s="38"/>
      <c r="AA85" s="38"/>
      <c r="AB85" s="38"/>
      <c r="AC85" s="38"/>
      <c r="AD85" s="38"/>
      <c r="AE85" s="38"/>
    </row>
    <row r="86" s="2" customFormat="1" ht="12" customHeight="1">
      <c r="A86" s="38"/>
      <c r="B86" s="39"/>
      <c r="C86" s="32" t="s">
        <v>176</v>
      </c>
      <c r="D86" s="40"/>
      <c r="E86" s="40"/>
      <c r="F86" s="40"/>
      <c r="G86" s="40"/>
      <c r="H86" s="40"/>
      <c r="I86" s="156"/>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SO 432 - Přeložky SŽDC</v>
      </c>
      <c r="F87" s="40"/>
      <c r="G87" s="40"/>
      <c r="H87" s="40"/>
      <c r="I87" s="156"/>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156"/>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Strakonická</v>
      </c>
      <c r="G89" s="40"/>
      <c r="H89" s="40"/>
      <c r="I89" s="158" t="s">
        <v>22</v>
      </c>
      <c r="J89" s="79" t="str">
        <f>IF(J12="","",J12)</f>
        <v>10. 1. 2020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156"/>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158" t="s">
        <v>32</v>
      </c>
      <c r="J91" s="36" t="str">
        <f>E21</f>
        <v>DIPRO, spol s 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158" t="s">
        <v>37</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156"/>
      <c r="J93" s="40"/>
      <c r="K93" s="40"/>
      <c r="L93" s="63"/>
      <c r="S93" s="38"/>
      <c r="T93" s="38"/>
      <c r="U93" s="38"/>
      <c r="V93" s="38"/>
      <c r="W93" s="38"/>
      <c r="X93" s="38"/>
      <c r="Y93" s="38"/>
      <c r="Z93" s="38"/>
      <c r="AA93" s="38"/>
      <c r="AB93" s="38"/>
      <c r="AC93" s="38"/>
      <c r="AD93" s="38"/>
      <c r="AE93" s="38"/>
    </row>
    <row r="94" s="2" customFormat="1" ht="29.28" customHeight="1">
      <c r="A94" s="38"/>
      <c r="B94" s="39"/>
      <c r="C94" s="199" t="s">
        <v>224</v>
      </c>
      <c r="D94" s="200"/>
      <c r="E94" s="200"/>
      <c r="F94" s="200"/>
      <c r="G94" s="200"/>
      <c r="H94" s="200"/>
      <c r="I94" s="201"/>
      <c r="J94" s="202" t="s">
        <v>225</v>
      </c>
      <c r="K94" s="20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156"/>
      <c r="J95" s="40"/>
      <c r="K95" s="40"/>
      <c r="L95" s="63"/>
      <c r="S95" s="38"/>
      <c r="T95" s="38"/>
      <c r="U95" s="38"/>
      <c r="V95" s="38"/>
      <c r="W95" s="38"/>
      <c r="X95" s="38"/>
      <c r="Y95" s="38"/>
      <c r="Z95" s="38"/>
      <c r="AA95" s="38"/>
      <c r="AB95" s="38"/>
      <c r="AC95" s="38"/>
      <c r="AD95" s="38"/>
      <c r="AE95" s="38"/>
    </row>
    <row r="96" s="2" customFormat="1" ht="22.8" customHeight="1">
      <c r="A96" s="38"/>
      <c r="B96" s="39"/>
      <c r="C96" s="203" t="s">
        <v>226</v>
      </c>
      <c r="D96" s="40"/>
      <c r="E96" s="40"/>
      <c r="F96" s="40"/>
      <c r="G96" s="40"/>
      <c r="H96" s="40"/>
      <c r="I96" s="156"/>
      <c r="J96" s="110">
        <f>J122</f>
        <v>0</v>
      </c>
      <c r="K96" s="40"/>
      <c r="L96" s="63"/>
      <c r="S96" s="38"/>
      <c r="T96" s="38"/>
      <c r="U96" s="38"/>
      <c r="V96" s="38"/>
      <c r="W96" s="38"/>
      <c r="X96" s="38"/>
      <c r="Y96" s="38"/>
      <c r="Z96" s="38"/>
      <c r="AA96" s="38"/>
      <c r="AB96" s="38"/>
      <c r="AC96" s="38"/>
      <c r="AD96" s="38"/>
      <c r="AE96" s="38"/>
      <c r="AU96" s="17" t="s">
        <v>227</v>
      </c>
    </row>
    <row r="97" s="9" customFormat="1" ht="24.96" customHeight="1">
      <c r="A97" s="9"/>
      <c r="B97" s="204"/>
      <c r="C97" s="205"/>
      <c r="D97" s="206" t="s">
        <v>3729</v>
      </c>
      <c r="E97" s="207"/>
      <c r="F97" s="207"/>
      <c r="G97" s="207"/>
      <c r="H97" s="207"/>
      <c r="I97" s="208"/>
      <c r="J97" s="209">
        <f>J123</f>
        <v>0</v>
      </c>
      <c r="K97" s="205"/>
      <c r="L97" s="210"/>
      <c r="S97" s="9"/>
      <c r="T97" s="9"/>
      <c r="U97" s="9"/>
      <c r="V97" s="9"/>
      <c r="W97" s="9"/>
      <c r="X97" s="9"/>
      <c r="Y97" s="9"/>
      <c r="Z97" s="9"/>
      <c r="AA97" s="9"/>
      <c r="AB97" s="9"/>
      <c r="AC97" s="9"/>
      <c r="AD97" s="9"/>
      <c r="AE97" s="9"/>
    </row>
    <row r="98" s="10" customFormat="1" ht="19.92" customHeight="1">
      <c r="A98" s="10"/>
      <c r="B98" s="211"/>
      <c r="C98" s="133"/>
      <c r="D98" s="212" t="s">
        <v>3730</v>
      </c>
      <c r="E98" s="213"/>
      <c r="F98" s="213"/>
      <c r="G98" s="213"/>
      <c r="H98" s="213"/>
      <c r="I98" s="214"/>
      <c r="J98" s="215">
        <f>J124</f>
        <v>0</v>
      </c>
      <c r="K98" s="133"/>
      <c r="L98" s="216"/>
      <c r="S98" s="10"/>
      <c r="T98" s="10"/>
      <c r="U98" s="10"/>
      <c r="V98" s="10"/>
      <c r="W98" s="10"/>
      <c r="X98" s="10"/>
      <c r="Y98" s="10"/>
      <c r="Z98" s="10"/>
      <c r="AA98" s="10"/>
      <c r="AB98" s="10"/>
      <c r="AC98" s="10"/>
      <c r="AD98" s="10"/>
      <c r="AE98" s="10"/>
    </row>
    <row r="99" s="10" customFormat="1" ht="19.92" customHeight="1">
      <c r="A99" s="10"/>
      <c r="B99" s="211"/>
      <c r="C99" s="133"/>
      <c r="D99" s="212" t="s">
        <v>3731</v>
      </c>
      <c r="E99" s="213"/>
      <c r="F99" s="213"/>
      <c r="G99" s="213"/>
      <c r="H99" s="213"/>
      <c r="I99" s="214"/>
      <c r="J99" s="215">
        <f>J136</f>
        <v>0</v>
      </c>
      <c r="K99" s="133"/>
      <c r="L99" s="216"/>
      <c r="S99" s="10"/>
      <c r="T99" s="10"/>
      <c r="U99" s="10"/>
      <c r="V99" s="10"/>
      <c r="W99" s="10"/>
      <c r="X99" s="10"/>
      <c r="Y99" s="10"/>
      <c r="Z99" s="10"/>
      <c r="AA99" s="10"/>
      <c r="AB99" s="10"/>
      <c r="AC99" s="10"/>
      <c r="AD99" s="10"/>
      <c r="AE99" s="10"/>
    </row>
    <row r="100" s="9" customFormat="1" ht="24.96" customHeight="1">
      <c r="A100" s="9"/>
      <c r="B100" s="204"/>
      <c r="C100" s="205"/>
      <c r="D100" s="206" t="s">
        <v>3734</v>
      </c>
      <c r="E100" s="207"/>
      <c r="F100" s="207"/>
      <c r="G100" s="207"/>
      <c r="H100" s="207"/>
      <c r="I100" s="208"/>
      <c r="J100" s="209">
        <f>J151</f>
        <v>0</v>
      </c>
      <c r="K100" s="205"/>
      <c r="L100" s="210"/>
      <c r="S100" s="9"/>
      <c r="T100" s="9"/>
      <c r="U100" s="9"/>
      <c r="V100" s="9"/>
      <c r="W100" s="9"/>
      <c r="X100" s="9"/>
      <c r="Y100" s="9"/>
      <c r="Z100" s="9"/>
      <c r="AA100" s="9"/>
      <c r="AB100" s="9"/>
      <c r="AC100" s="9"/>
      <c r="AD100" s="9"/>
      <c r="AE100" s="9"/>
    </row>
    <row r="101" s="10" customFormat="1" ht="19.92" customHeight="1">
      <c r="A101" s="10"/>
      <c r="B101" s="211"/>
      <c r="C101" s="133"/>
      <c r="D101" s="212" t="s">
        <v>3735</v>
      </c>
      <c r="E101" s="213"/>
      <c r="F101" s="213"/>
      <c r="G101" s="213"/>
      <c r="H101" s="213"/>
      <c r="I101" s="214"/>
      <c r="J101" s="215">
        <f>J152</f>
        <v>0</v>
      </c>
      <c r="K101" s="133"/>
      <c r="L101" s="216"/>
      <c r="S101" s="10"/>
      <c r="T101" s="10"/>
      <c r="U101" s="10"/>
      <c r="V101" s="10"/>
      <c r="W101" s="10"/>
      <c r="X101" s="10"/>
      <c r="Y101" s="10"/>
      <c r="Z101" s="10"/>
      <c r="AA101" s="10"/>
      <c r="AB101" s="10"/>
      <c r="AC101" s="10"/>
      <c r="AD101" s="10"/>
      <c r="AE101" s="10"/>
    </row>
    <row r="102" s="10" customFormat="1" ht="19.92" customHeight="1">
      <c r="A102" s="10"/>
      <c r="B102" s="211"/>
      <c r="C102" s="133"/>
      <c r="D102" s="212" t="s">
        <v>3736</v>
      </c>
      <c r="E102" s="213"/>
      <c r="F102" s="213"/>
      <c r="G102" s="213"/>
      <c r="H102" s="213"/>
      <c r="I102" s="214"/>
      <c r="J102" s="215">
        <f>J155</f>
        <v>0</v>
      </c>
      <c r="K102" s="133"/>
      <c r="L102" s="216"/>
      <c r="S102" s="10"/>
      <c r="T102" s="10"/>
      <c r="U102" s="10"/>
      <c r="V102" s="10"/>
      <c r="W102" s="10"/>
      <c r="X102" s="10"/>
      <c r="Y102" s="10"/>
      <c r="Z102" s="10"/>
      <c r="AA102" s="10"/>
      <c r="AB102" s="10"/>
      <c r="AC102" s="10"/>
      <c r="AD102" s="10"/>
      <c r="AE102" s="10"/>
    </row>
    <row r="103" s="2" customFormat="1" ht="21.84" customHeight="1">
      <c r="A103" s="38"/>
      <c r="B103" s="39"/>
      <c r="C103" s="40"/>
      <c r="D103" s="40"/>
      <c r="E103" s="40"/>
      <c r="F103" s="40"/>
      <c r="G103" s="40"/>
      <c r="H103" s="40"/>
      <c r="I103" s="156"/>
      <c r="J103" s="40"/>
      <c r="K103" s="40"/>
      <c r="L103" s="63"/>
      <c r="S103" s="38"/>
      <c r="T103" s="38"/>
      <c r="U103" s="38"/>
      <c r="V103" s="38"/>
      <c r="W103" s="38"/>
      <c r="X103" s="38"/>
      <c r="Y103" s="38"/>
      <c r="Z103" s="38"/>
      <c r="AA103" s="38"/>
      <c r="AB103" s="38"/>
      <c r="AC103" s="38"/>
      <c r="AD103" s="38"/>
      <c r="AE103" s="38"/>
    </row>
    <row r="104" s="2" customFormat="1" ht="6.96" customHeight="1">
      <c r="A104" s="38"/>
      <c r="B104" s="66"/>
      <c r="C104" s="67"/>
      <c r="D104" s="67"/>
      <c r="E104" s="67"/>
      <c r="F104" s="67"/>
      <c r="G104" s="67"/>
      <c r="H104" s="67"/>
      <c r="I104" s="194"/>
      <c r="J104" s="67"/>
      <c r="K104" s="67"/>
      <c r="L104" s="63"/>
      <c r="S104" s="38"/>
      <c r="T104" s="38"/>
      <c r="U104" s="38"/>
      <c r="V104" s="38"/>
      <c r="W104" s="38"/>
      <c r="X104" s="38"/>
      <c r="Y104" s="38"/>
      <c r="Z104" s="38"/>
      <c r="AA104" s="38"/>
      <c r="AB104" s="38"/>
      <c r="AC104" s="38"/>
      <c r="AD104" s="38"/>
      <c r="AE104" s="38"/>
    </row>
    <row r="108" s="2" customFormat="1" ht="6.96" customHeight="1">
      <c r="A108" s="38"/>
      <c r="B108" s="68"/>
      <c r="C108" s="69"/>
      <c r="D108" s="69"/>
      <c r="E108" s="69"/>
      <c r="F108" s="69"/>
      <c r="G108" s="69"/>
      <c r="H108" s="69"/>
      <c r="I108" s="197"/>
      <c r="J108" s="69"/>
      <c r="K108" s="69"/>
      <c r="L108" s="63"/>
      <c r="S108" s="38"/>
      <c r="T108" s="38"/>
      <c r="U108" s="38"/>
      <c r="V108" s="38"/>
      <c r="W108" s="38"/>
      <c r="X108" s="38"/>
      <c r="Y108" s="38"/>
      <c r="Z108" s="38"/>
      <c r="AA108" s="38"/>
      <c r="AB108" s="38"/>
      <c r="AC108" s="38"/>
      <c r="AD108" s="38"/>
      <c r="AE108" s="38"/>
    </row>
    <row r="109" s="2" customFormat="1" ht="24.96" customHeight="1">
      <c r="A109" s="38"/>
      <c r="B109" s="39"/>
      <c r="C109" s="23" t="s">
        <v>235</v>
      </c>
      <c r="D109" s="40"/>
      <c r="E109" s="40"/>
      <c r="F109" s="40"/>
      <c r="G109" s="40"/>
      <c r="H109" s="40"/>
      <c r="I109" s="156"/>
      <c r="J109" s="40"/>
      <c r="K109" s="40"/>
      <c r="L109" s="63"/>
      <c r="S109" s="38"/>
      <c r="T109" s="38"/>
      <c r="U109" s="38"/>
      <c r="V109" s="38"/>
      <c r="W109" s="38"/>
      <c r="X109" s="38"/>
      <c r="Y109" s="38"/>
      <c r="Z109" s="38"/>
      <c r="AA109" s="38"/>
      <c r="AB109" s="38"/>
      <c r="AC109" s="38"/>
      <c r="AD109" s="38"/>
      <c r="AE109" s="38"/>
    </row>
    <row r="110" s="2" customFormat="1" ht="6.96" customHeight="1">
      <c r="A110" s="38"/>
      <c r="B110" s="39"/>
      <c r="C110" s="40"/>
      <c r="D110" s="40"/>
      <c r="E110" s="40"/>
      <c r="F110" s="40"/>
      <c r="G110" s="40"/>
      <c r="H110" s="40"/>
      <c r="I110" s="156"/>
      <c r="J110" s="40"/>
      <c r="K110" s="40"/>
      <c r="L110" s="63"/>
      <c r="S110" s="38"/>
      <c r="T110" s="38"/>
      <c r="U110" s="38"/>
      <c r="V110" s="38"/>
      <c r="W110" s="38"/>
      <c r="X110" s="38"/>
      <c r="Y110" s="38"/>
      <c r="Z110" s="38"/>
      <c r="AA110" s="38"/>
      <c r="AB110" s="38"/>
      <c r="AC110" s="38"/>
      <c r="AD110" s="38"/>
      <c r="AE110" s="38"/>
    </row>
    <row r="111" s="2" customFormat="1" ht="12" customHeight="1">
      <c r="A111" s="38"/>
      <c r="B111" s="39"/>
      <c r="C111" s="32" t="s">
        <v>16</v>
      </c>
      <c r="D111" s="40"/>
      <c r="E111" s="40"/>
      <c r="F111" s="40"/>
      <c r="G111" s="40"/>
      <c r="H111" s="40"/>
      <c r="I111" s="156"/>
      <c r="J111" s="40"/>
      <c r="K111" s="40"/>
      <c r="L111" s="63"/>
      <c r="S111" s="38"/>
      <c r="T111" s="38"/>
      <c r="U111" s="38"/>
      <c r="V111" s="38"/>
      <c r="W111" s="38"/>
      <c r="X111" s="38"/>
      <c r="Y111" s="38"/>
      <c r="Z111" s="38"/>
      <c r="AA111" s="38"/>
      <c r="AB111" s="38"/>
      <c r="AC111" s="38"/>
      <c r="AD111" s="38"/>
      <c r="AE111" s="38"/>
    </row>
    <row r="112" s="2" customFormat="1" ht="16.5" customHeight="1">
      <c r="A112" s="38"/>
      <c r="B112" s="39"/>
      <c r="C112" s="40"/>
      <c r="D112" s="40"/>
      <c r="E112" s="198" t="str">
        <f>E7</f>
        <v>Strakonická - rozšíření, č. akce 999 170, Praha 5</v>
      </c>
      <c r="F112" s="32"/>
      <c r="G112" s="32"/>
      <c r="H112" s="32"/>
      <c r="I112" s="156"/>
      <c r="J112" s="40"/>
      <c r="K112" s="40"/>
      <c r="L112" s="63"/>
      <c r="S112" s="38"/>
      <c r="T112" s="38"/>
      <c r="U112" s="38"/>
      <c r="V112" s="38"/>
      <c r="W112" s="38"/>
      <c r="X112" s="38"/>
      <c r="Y112" s="38"/>
      <c r="Z112" s="38"/>
      <c r="AA112" s="38"/>
      <c r="AB112" s="38"/>
      <c r="AC112" s="38"/>
      <c r="AD112" s="38"/>
      <c r="AE112" s="38"/>
    </row>
    <row r="113" s="2" customFormat="1" ht="12" customHeight="1">
      <c r="A113" s="38"/>
      <c r="B113" s="39"/>
      <c r="C113" s="32" t="s">
        <v>176</v>
      </c>
      <c r="D113" s="40"/>
      <c r="E113" s="40"/>
      <c r="F113" s="40"/>
      <c r="G113" s="40"/>
      <c r="H113" s="40"/>
      <c r="I113" s="156"/>
      <c r="J113" s="40"/>
      <c r="K113" s="40"/>
      <c r="L113" s="63"/>
      <c r="S113" s="38"/>
      <c r="T113" s="38"/>
      <c r="U113" s="38"/>
      <c r="V113" s="38"/>
      <c r="W113" s="38"/>
      <c r="X113" s="38"/>
      <c r="Y113" s="38"/>
      <c r="Z113" s="38"/>
      <c r="AA113" s="38"/>
      <c r="AB113" s="38"/>
      <c r="AC113" s="38"/>
      <c r="AD113" s="38"/>
      <c r="AE113" s="38"/>
    </row>
    <row r="114" s="2" customFormat="1" ht="16.5" customHeight="1">
      <c r="A114" s="38"/>
      <c r="B114" s="39"/>
      <c r="C114" s="40"/>
      <c r="D114" s="40"/>
      <c r="E114" s="76" t="str">
        <f>E9</f>
        <v>SO 432 - Přeložky SŽDC</v>
      </c>
      <c r="F114" s="40"/>
      <c r="G114" s="40"/>
      <c r="H114" s="40"/>
      <c r="I114" s="156"/>
      <c r="J114" s="40"/>
      <c r="K114" s="40"/>
      <c r="L114" s="63"/>
      <c r="S114" s="38"/>
      <c r="T114" s="38"/>
      <c r="U114" s="38"/>
      <c r="V114" s="38"/>
      <c r="W114" s="38"/>
      <c r="X114" s="38"/>
      <c r="Y114" s="38"/>
      <c r="Z114" s="38"/>
      <c r="AA114" s="38"/>
      <c r="AB114" s="38"/>
      <c r="AC114" s="38"/>
      <c r="AD114" s="38"/>
      <c r="AE114" s="38"/>
    </row>
    <row r="115" s="2" customFormat="1" ht="6.96" customHeight="1">
      <c r="A115" s="38"/>
      <c r="B115" s="39"/>
      <c r="C115" s="40"/>
      <c r="D115" s="40"/>
      <c r="E115" s="40"/>
      <c r="F115" s="40"/>
      <c r="G115" s="40"/>
      <c r="H115" s="40"/>
      <c r="I115" s="156"/>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20</v>
      </c>
      <c r="D116" s="40"/>
      <c r="E116" s="40"/>
      <c r="F116" s="27" t="str">
        <f>F12</f>
        <v>ulice Strakonická</v>
      </c>
      <c r="G116" s="40"/>
      <c r="H116" s="40"/>
      <c r="I116" s="158" t="s">
        <v>22</v>
      </c>
      <c r="J116" s="79" t="str">
        <f>IF(J12="","",J12)</f>
        <v>10. 1. 2020</v>
      </c>
      <c r="K116" s="40"/>
      <c r="L116" s="63"/>
      <c r="S116" s="38"/>
      <c r="T116" s="38"/>
      <c r="U116" s="38"/>
      <c r="V116" s="38"/>
      <c r="W116" s="38"/>
      <c r="X116" s="38"/>
      <c r="Y116" s="38"/>
      <c r="Z116" s="38"/>
      <c r="AA116" s="38"/>
      <c r="AB116" s="38"/>
      <c r="AC116" s="38"/>
      <c r="AD116" s="38"/>
      <c r="AE116" s="38"/>
    </row>
    <row r="117" s="2" customFormat="1" ht="6.96" customHeight="1">
      <c r="A117" s="38"/>
      <c r="B117" s="39"/>
      <c r="C117" s="40"/>
      <c r="D117" s="40"/>
      <c r="E117" s="40"/>
      <c r="F117" s="40"/>
      <c r="G117" s="40"/>
      <c r="H117" s="40"/>
      <c r="I117" s="156"/>
      <c r="J117" s="40"/>
      <c r="K117" s="40"/>
      <c r="L117" s="63"/>
      <c r="S117" s="38"/>
      <c r="T117" s="38"/>
      <c r="U117" s="38"/>
      <c r="V117" s="38"/>
      <c r="W117" s="38"/>
      <c r="X117" s="38"/>
      <c r="Y117" s="38"/>
      <c r="Z117" s="38"/>
      <c r="AA117" s="38"/>
      <c r="AB117" s="38"/>
      <c r="AC117" s="38"/>
      <c r="AD117" s="38"/>
      <c r="AE117" s="38"/>
    </row>
    <row r="118" s="2" customFormat="1" ht="15.15" customHeight="1">
      <c r="A118" s="38"/>
      <c r="B118" s="39"/>
      <c r="C118" s="32" t="s">
        <v>24</v>
      </c>
      <c r="D118" s="40"/>
      <c r="E118" s="40"/>
      <c r="F118" s="27" t="str">
        <f>E15</f>
        <v>Technická správa komunikací hl. m. Prahy a.s.</v>
      </c>
      <c r="G118" s="40"/>
      <c r="H118" s="40"/>
      <c r="I118" s="158" t="s">
        <v>32</v>
      </c>
      <c r="J118" s="36" t="str">
        <f>E21</f>
        <v>DIPRO, spol s r.o.</v>
      </c>
      <c r="K118" s="40"/>
      <c r="L118" s="63"/>
      <c r="S118" s="38"/>
      <c r="T118" s="38"/>
      <c r="U118" s="38"/>
      <c r="V118" s="38"/>
      <c r="W118" s="38"/>
      <c r="X118" s="38"/>
      <c r="Y118" s="38"/>
      <c r="Z118" s="38"/>
      <c r="AA118" s="38"/>
      <c r="AB118" s="38"/>
      <c r="AC118" s="38"/>
      <c r="AD118" s="38"/>
      <c r="AE118" s="38"/>
    </row>
    <row r="119" s="2" customFormat="1" ht="15.15" customHeight="1">
      <c r="A119" s="38"/>
      <c r="B119" s="39"/>
      <c r="C119" s="32" t="s">
        <v>30</v>
      </c>
      <c r="D119" s="40"/>
      <c r="E119" s="40"/>
      <c r="F119" s="27" t="str">
        <f>IF(E18="","",E18)</f>
        <v>Vyplň údaj</v>
      </c>
      <c r="G119" s="40"/>
      <c r="H119" s="40"/>
      <c r="I119" s="158" t="s">
        <v>37</v>
      </c>
      <c r="J119" s="36" t="str">
        <f>E24</f>
        <v>TMI Building s.r.o.</v>
      </c>
      <c r="K119" s="40"/>
      <c r="L119" s="63"/>
      <c r="S119" s="38"/>
      <c r="T119" s="38"/>
      <c r="U119" s="38"/>
      <c r="V119" s="38"/>
      <c r="W119" s="38"/>
      <c r="X119" s="38"/>
      <c r="Y119" s="38"/>
      <c r="Z119" s="38"/>
      <c r="AA119" s="38"/>
      <c r="AB119" s="38"/>
      <c r="AC119" s="38"/>
      <c r="AD119" s="38"/>
      <c r="AE119" s="38"/>
    </row>
    <row r="120" s="2" customFormat="1" ht="10.32" customHeight="1">
      <c r="A120" s="38"/>
      <c r="B120" s="39"/>
      <c r="C120" s="40"/>
      <c r="D120" s="40"/>
      <c r="E120" s="40"/>
      <c r="F120" s="40"/>
      <c r="G120" s="40"/>
      <c r="H120" s="40"/>
      <c r="I120" s="156"/>
      <c r="J120" s="40"/>
      <c r="K120" s="40"/>
      <c r="L120" s="63"/>
      <c r="S120" s="38"/>
      <c r="T120" s="38"/>
      <c r="U120" s="38"/>
      <c r="V120" s="38"/>
      <c r="W120" s="38"/>
      <c r="X120" s="38"/>
      <c r="Y120" s="38"/>
      <c r="Z120" s="38"/>
      <c r="AA120" s="38"/>
      <c r="AB120" s="38"/>
      <c r="AC120" s="38"/>
      <c r="AD120" s="38"/>
      <c r="AE120" s="38"/>
    </row>
    <row r="121" s="11" customFormat="1" ht="29.28" customHeight="1">
      <c r="A121" s="217"/>
      <c r="B121" s="218"/>
      <c r="C121" s="219" t="s">
        <v>236</v>
      </c>
      <c r="D121" s="220" t="s">
        <v>67</v>
      </c>
      <c r="E121" s="220" t="s">
        <v>63</v>
      </c>
      <c r="F121" s="220" t="s">
        <v>64</v>
      </c>
      <c r="G121" s="220" t="s">
        <v>237</v>
      </c>
      <c r="H121" s="220" t="s">
        <v>238</v>
      </c>
      <c r="I121" s="221" t="s">
        <v>239</v>
      </c>
      <c r="J121" s="220" t="s">
        <v>225</v>
      </c>
      <c r="K121" s="222" t="s">
        <v>240</v>
      </c>
      <c r="L121" s="223"/>
      <c r="M121" s="100" t="s">
        <v>1</v>
      </c>
      <c r="N121" s="101" t="s">
        <v>46</v>
      </c>
      <c r="O121" s="101" t="s">
        <v>241</v>
      </c>
      <c r="P121" s="101" t="s">
        <v>242</v>
      </c>
      <c r="Q121" s="101" t="s">
        <v>243</v>
      </c>
      <c r="R121" s="101" t="s">
        <v>244</v>
      </c>
      <c r="S121" s="101" t="s">
        <v>245</v>
      </c>
      <c r="T121" s="102" t="s">
        <v>246</v>
      </c>
      <c r="U121" s="217"/>
      <c r="V121" s="217"/>
      <c r="W121" s="217"/>
      <c r="X121" s="217"/>
      <c r="Y121" s="217"/>
      <c r="Z121" s="217"/>
      <c r="AA121" s="217"/>
      <c r="AB121" s="217"/>
      <c r="AC121" s="217"/>
      <c r="AD121" s="217"/>
      <c r="AE121" s="217"/>
    </row>
    <row r="122" s="2" customFormat="1" ht="22.8" customHeight="1">
      <c r="A122" s="38"/>
      <c r="B122" s="39"/>
      <c r="C122" s="107" t="s">
        <v>247</v>
      </c>
      <c r="D122" s="40"/>
      <c r="E122" s="40"/>
      <c r="F122" s="40"/>
      <c r="G122" s="40"/>
      <c r="H122" s="40"/>
      <c r="I122" s="156"/>
      <c r="J122" s="224">
        <f>BK122</f>
        <v>0</v>
      </c>
      <c r="K122" s="40"/>
      <c r="L122" s="44"/>
      <c r="M122" s="103"/>
      <c r="N122" s="225"/>
      <c r="O122" s="104"/>
      <c r="P122" s="226">
        <f>P123+P151</f>
        <v>0</v>
      </c>
      <c r="Q122" s="104"/>
      <c r="R122" s="226">
        <f>R123+R151</f>
        <v>0</v>
      </c>
      <c r="S122" s="104"/>
      <c r="T122" s="227">
        <f>T123+T151</f>
        <v>0</v>
      </c>
      <c r="U122" s="38"/>
      <c r="V122" s="38"/>
      <c r="W122" s="38"/>
      <c r="X122" s="38"/>
      <c r="Y122" s="38"/>
      <c r="Z122" s="38"/>
      <c r="AA122" s="38"/>
      <c r="AB122" s="38"/>
      <c r="AC122" s="38"/>
      <c r="AD122" s="38"/>
      <c r="AE122" s="38"/>
      <c r="AT122" s="17" t="s">
        <v>81</v>
      </c>
      <c r="AU122" s="17" t="s">
        <v>227</v>
      </c>
      <c r="BK122" s="228">
        <f>BK123+BK151</f>
        <v>0</v>
      </c>
    </row>
    <row r="123" s="12" customFormat="1" ht="25.92" customHeight="1">
      <c r="A123" s="12"/>
      <c r="B123" s="229"/>
      <c r="C123" s="230"/>
      <c r="D123" s="231" t="s">
        <v>81</v>
      </c>
      <c r="E123" s="232" t="s">
        <v>643</v>
      </c>
      <c r="F123" s="232" t="s">
        <v>3737</v>
      </c>
      <c r="G123" s="230"/>
      <c r="H123" s="230"/>
      <c r="I123" s="233"/>
      <c r="J123" s="234">
        <f>BK123</f>
        <v>0</v>
      </c>
      <c r="K123" s="230"/>
      <c r="L123" s="235"/>
      <c r="M123" s="236"/>
      <c r="N123" s="237"/>
      <c r="O123" s="237"/>
      <c r="P123" s="238">
        <f>P124+P136</f>
        <v>0</v>
      </c>
      <c r="Q123" s="237"/>
      <c r="R123" s="238">
        <f>R124+R136</f>
        <v>0</v>
      </c>
      <c r="S123" s="237"/>
      <c r="T123" s="239">
        <f>T124+T136</f>
        <v>0</v>
      </c>
      <c r="U123" s="12"/>
      <c r="V123" s="12"/>
      <c r="W123" s="12"/>
      <c r="X123" s="12"/>
      <c r="Y123" s="12"/>
      <c r="Z123" s="12"/>
      <c r="AA123" s="12"/>
      <c r="AB123" s="12"/>
      <c r="AC123" s="12"/>
      <c r="AD123" s="12"/>
      <c r="AE123" s="12"/>
      <c r="AR123" s="240" t="s">
        <v>115</v>
      </c>
      <c r="AT123" s="241" t="s">
        <v>81</v>
      </c>
      <c r="AU123" s="241" t="s">
        <v>82</v>
      </c>
      <c r="AY123" s="240" t="s">
        <v>250</v>
      </c>
      <c r="BK123" s="242">
        <f>BK124+BK136</f>
        <v>0</v>
      </c>
    </row>
    <row r="124" s="12" customFormat="1" ht="22.8" customHeight="1">
      <c r="A124" s="12"/>
      <c r="B124" s="229"/>
      <c r="C124" s="230"/>
      <c r="D124" s="231" t="s">
        <v>81</v>
      </c>
      <c r="E124" s="243" t="s">
        <v>3738</v>
      </c>
      <c r="F124" s="243" t="s">
        <v>3739</v>
      </c>
      <c r="G124" s="230"/>
      <c r="H124" s="230"/>
      <c r="I124" s="233"/>
      <c r="J124" s="244">
        <f>BK124</f>
        <v>0</v>
      </c>
      <c r="K124" s="230"/>
      <c r="L124" s="235"/>
      <c r="M124" s="236"/>
      <c r="N124" s="237"/>
      <c r="O124" s="237"/>
      <c r="P124" s="238">
        <f>SUM(P125:P135)</f>
        <v>0</v>
      </c>
      <c r="Q124" s="237"/>
      <c r="R124" s="238">
        <f>SUM(R125:R135)</f>
        <v>0</v>
      </c>
      <c r="S124" s="237"/>
      <c r="T124" s="239">
        <f>SUM(T125:T135)</f>
        <v>0</v>
      </c>
      <c r="U124" s="12"/>
      <c r="V124" s="12"/>
      <c r="W124" s="12"/>
      <c r="X124" s="12"/>
      <c r="Y124" s="12"/>
      <c r="Z124" s="12"/>
      <c r="AA124" s="12"/>
      <c r="AB124" s="12"/>
      <c r="AC124" s="12"/>
      <c r="AD124" s="12"/>
      <c r="AE124" s="12"/>
      <c r="AR124" s="240" t="s">
        <v>115</v>
      </c>
      <c r="AT124" s="241" t="s">
        <v>81</v>
      </c>
      <c r="AU124" s="241" t="s">
        <v>14</v>
      </c>
      <c r="AY124" s="240" t="s">
        <v>250</v>
      </c>
      <c r="BK124" s="242">
        <f>SUM(BK125:BK135)</f>
        <v>0</v>
      </c>
    </row>
    <row r="125" s="2" customFormat="1" ht="21.75" customHeight="1">
      <c r="A125" s="38"/>
      <c r="B125" s="39"/>
      <c r="C125" s="245" t="s">
        <v>14</v>
      </c>
      <c r="D125" s="245" t="s">
        <v>252</v>
      </c>
      <c r="E125" s="246" t="s">
        <v>4054</v>
      </c>
      <c r="F125" s="247" t="s">
        <v>4120</v>
      </c>
      <c r="G125" s="248" t="s">
        <v>189</v>
      </c>
      <c r="H125" s="249">
        <v>2</v>
      </c>
      <c r="I125" s="250"/>
      <c r="J125" s="251">
        <f>ROUND(I125*H125,2)</f>
        <v>0</v>
      </c>
      <c r="K125" s="247" t="s">
        <v>1</v>
      </c>
      <c r="L125" s="44"/>
      <c r="M125" s="252" t="s">
        <v>1</v>
      </c>
      <c r="N125" s="253" t="s">
        <v>47</v>
      </c>
      <c r="O125" s="91"/>
      <c r="P125" s="254">
        <f>O125*H125</f>
        <v>0</v>
      </c>
      <c r="Q125" s="254">
        <v>0</v>
      </c>
      <c r="R125" s="254">
        <f>Q125*H125</f>
        <v>0</v>
      </c>
      <c r="S125" s="254">
        <v>0</v>
      </c>
      <c r="T125" s="255">
        <f>S125*H125</f>
        <v>0</v>
      </c>
      <c r="U125" s="38"/>
      <c r="V125" s="38"/>
      <c r="W125" s="38"/>
      <c r="X125" s="38"/>
      <c r="Y125" s="38"/>
      <c r="Z125" s="38"/>
      <c r="AA125" s="38"/>
      <c r="AB125" s="38"/>
      <c r="AC125" s="38"/>
      <c r="AD125" s="38"/>
      <c r="AE125" s="38"/>
      <c r="AR125" s="256" t="s">
        <v>546</v>
      </c>
      <c r="AT125" s="256" t="s">
        <v>252</v>
      </c>
      <c r="AU125" s="256" t="s">
        <v>91</v>
      </c>
      <c r="AY125" s="17" t="s">
        <v>250</v>
      </c>
      <c r="BE125" s="257">
        <f>IF(N125="základní",J125,0)</f>
        <v>0</v>
      </c>
      <c r="BF125" s="257">
        <f>IF(N125="snížená",J125,0)</f>
        <v>0</v>
      </c>
      <c r="BG125" s="257">
        <f>IF(N125="zákl. přenesená",J125,0)</f>
        <v>0</v>
      </c>
      <c r="BH125" s="257">
        <f>IF(N125="sníž. přenesená",J125,0)</f>
        <v>0</v>
      </c>
      <c r="BI125" s="257">
        <f>IF(N125="nulová",J125,0)</f>
        <v>0</v>
      </c>
      <c r="BJ125" s="17" t="s">
        <v>14</v>
      </c>
      <c r="BK125" s="257">
        <f>ROUND(I125*H125,2)</f>
        <v>0</v>
      </c>
      <c r="BL125" s="17" t="s">
        <v>546</v>
      </c>
      <c r="BM125" s="256" t="s">
        <v>4121</v>
      </c>
    </row>
    <row r="126" s="2" customFormat="1" ht="21.75" customHeight="1">
      <c r="A126" s="38"/>
      <c r="B126" s="39"/>
      <c r="C126" s="294" t="s">
        <v>91</v>
      </c>
      <c r="D126" s="294" t="s">
        <v>643</v>
      </c>
      <c r="E126" s="295" t="s">
        <v>4057</v>
      </c>
      <c r="F126" s="296" t="s">
        <v>4058</v>
      </c>
      <c r="G126" s="297" t="s">
        <v>3783</v>
      </c>
      <c r="H126" s="298">
        <v>2</v>
      </c>
      <c r="I126" s="299"/>
      <c r="J126" s="300">
        <f>ROUND(I126*H126,2)</f>
        <v>0</v>
      </c>
      <c r="K126" s="296" t="s">
        <v>1</v>
      </c>
      <c r="L126" s="301"/>
      <c r="M126" s="302" t="s">
        <v>1</v>
      </c>
      <c r="N126" s="303" t="s">
        <v>47</v>
      </c>
      <c r="O126" s="91"/>
      <c r="P126" s="254">
        <f>O126*H126</f>
        <v>0</v>
      </c>
      <c r="Q126" s="254">
        <v>0</v>
      </c>
      <c r="R126" s="254">
        <f>Q126*H126</f>
        <v>0</v>
      </c>
      <c r="S126" s="254">
        <v>0</v>
      </c>
      <c r="T126" s="255">
        <f>S126*H126</f>
        <v>0</v>
      </c>
      <c r="U126" s="38"/>
      <c r="V126" s="38"/>
      <c r="W126" s="38"/>
      <c r="X126" s="38"/>
      <c r="Y126" s="38"/>
      <c r="Z126" s="38"/>
      <c r="AA126" s="38"/>
      <c r="AB126" s="38"/>
      <c r="AC126" s="38"/>
      <c r="AD126" s="38"/>
      <c r="AE126" s="38"/>
      <c r="AR126" s="256" t="s">
        <v>3746</v>
      </c>
      <c r="AT126" s="256" t="s">
        <v>643</v>
      </c>
      <c r="AU126" s="256" t="s">
        <v>91</v>
      </c>
      <c r="AY126" s="17" t="s">
        <v>250</v>
      </c>
      <c r="BE126" s="257">
        <f>IF(N126="základní",J126,0)</f>
        <v>0</v>
      </c>
      <c r="BF126" s="257">
        <f>IF(N126="snížená",J126,0)</f>
        <v>0</v>
      </c>
      <c r="BG126" s="257">
        <f>IF(N126="zákl. přenesená",J126,0)</f>
        <v>0</v>
      </c>
      <c r="BH126" s="257">
        <f>IF(N126="sníž. přenesená",J126,0)</f>
        <v>0</v>
      </c>
      <c r="BI126" s="257">
        <f>IF(N126="nulová",J126,0)</f>
        <v>0</v>
      </c>
      <c r="BJ126" s="17" t="s">
        <v>14</v>
      </c>
      <c r="BK126" s="257">
        <f>ROUND(I126*H126,2)</f>
        <v>0</v>
      </c>
      <c r="BL126" s="17" t="s">
        <v>546</v>
      </c>
      <c r="BM126" s="256" t="s">
        <v>4122</v>
      </c>
    </row>
    <row r="127" s="2" customFormat="1" ht="21.75" customHeight="1">
      <c r="A127" s="38"/>
      <c r="B127" s="39"/>
      <c r="C127" s="245" t="s">
        <v>115</v>
      </c>
      <c r="D127" s="245" t="s">
        <v>252</v>
      </c>
      <c r="E127" s="246" t="s">
        <v>4060</v>
      </c>
      <c r="F127" s="247" t="s">
        <v>4123</v>
      </c>
      <c r="G127" s="248" t="s">
        <v>179</v>
      </c>
      <c r="H127" s="249">
        <v>685</v>
      </c>
      <c r="I127" s="250"/>
      <c r="J127" s="251">
        <f>ROUND(I127*H127,2)</f>
        <v>0</v>
      </c>
      <c r="K127" s="247" t="s">
        <v>1</v>
      </c>
      <c r="L127" s="44"/>
      <c r="M127" s="252" t="s">
        <v>1</v>
      </c>
      <c r="N127" s="253" t="s">
        <v>47</v>
      </c>
      <c r="O127" s="91"/>
      <c r="P127" s="254">
        <f>O127*H127</f>
        <v>0</v>
      </c>
      <c r="Q127" s="254">
        <v>0</v>
      </c>
      <c r="R127" s="254">
        <f>Q127*H127</f>
        <v>0</v>
      </c>
      <c r="S127" s="254">
        <v>0</v>
      </c>
      <c r="T127" s="255">
        <f>S127*H127</f>
        <v>0</v>
      </c>
      <c r="U127" s="38"/>
      <c r="V127" s="38"/>
      <c r="W127" s="38"/>
      <c r="X127" s="38"/>
      <c r="Y127" s="38"/>
      <c r="Z127" s="38"/>
      <c r="AA127" s="38"/>
      <c r="AB127" s="38"/>
      <c r="AC127" s="38"/>
      <c r="AD127" s="38"/>
      <c r="AE127" s="38"/>
      <c r="AR127" s="256" t="s">
        <v>546</v>
      </c>
      <c r="AT127" s="256" t="s">
        <v>252</v>
      </c>
      <c r="AU127" s="256" t="s">
        <v>91</v>
      </c>
      <c r="AY127" s="17" t="s">
        <v>250</v>
      </c>
      <c r="BE127" s="257">
        <f>IF(N127="základní",J127,0)</f>
        <v>0</v>
      </c>
      <c r="BF127" s="257">
        <f>IF(N127="snížená",J127,0)</f>
        <v>0</v>
      </c>
      <c r="BG127" s="257">
        <f>IF(N127="zákl. přenesená",J127,0)</f>
        <v>0</v>
      </c>
      <c r="BH127" s="257">
        <f>IF(N127="sníž. přenesená",J127,0)</f>
        <v>0</v>
      </c>
      <c r="BI127" s="257">
        <f>IF(N127="nulová",J127,0)</f>
        <v>0</v>
      </c>
      <c r="BJ127" s="17" t="s">
        <v>14</v>
      </c>
      <c r="BK127" s="257">
        <f>ROUND(I127*H127,2)</f>
        <v>0</v>
      </c>
      <c r="BL127" s="17" t="s">
        <v>546</v>
      </c>
      <c r="BM127" s="256" t="s">
        <v>4124</v>
      </c>
    </row>
    <row r="128" s="2" customFormat="1" ht="21.75" customHeight="1">
      <c r="A128" s="38"/>
      <c r="B128" s="39"/>
      <c r="C128" s="245" t="s">
        <v>256</v>
      </c>
      <c r="D128" s="245" t="s">
        <v>252</v>
      </c>
      <c r="E128" s="246" t="s">
        <v>4063</v>
      </c>
      <c r="F128" s="247" t="s">
        <v>4125</v>
      </c>
      <c r="G128" s="248" t="s">
        <v>179</v>
      </c>
      <c r="H128" s="249">
        <v>710</v>
      </c>
      <c r="I128" s="250"/>
      <c r="J128" s="251">
        <f>ROUND(I128*H128,2)</f>
        <v>0</v>
      </c>
      <c r="K128" s="247" t="s">
        <v>1</v>
      </c>
      <c r="L128" s="44"/>
      <c r="M128" s="252" t="s">
        <v>1</v>
      </c>
      <c r="N128" s="253" t="s">
        <v>47</v>
      </c>
      <c r="O128" s="91"/>
      <c r="P128" s="254">
        <f>O128*H128</f>
        <v>0</v>
      </c>
      <c r="Q128" s="254">
        <v>0</v>
      </c>
      <c r="R128" s="254">
        <f>Q128*H128</f>
        <v>0</v>
      </c>
      <c r="S128" s="254">
        <v>0</v>
      </c>
      <c r="T128" s="255">
        <f>S128*H128</f>
        <v>0</v>
      </c>
      <c r="U128" s="38"/>
      <c r="V128" s="38"/>
      <c r="W128" s="38"/>
      <c r="X128" s="38"/>
      <c r="Y128" s="38"/>
      <c r="Z128" s="38"/>
      <c r="AA128" s="38"/>
      <c r="AB128" s="38"/>
      <c r="AC128" s="38"/>
      <c r="AD128" s="38"/>
      <c r="AE128" s="38"/>
      <c r="AR128" s="256" t="s">
        <v>546</v>
      </c>
      <c r="AT128" s="256" t="s">
        <v>252</v>
      </c>
      <c r="AU128" s="256" t="s">
        <v>91</v>
      </c>
      <c r="AY128" s="17" t="s">
        <v>250</v>
      </c>
      <c r="BE128" s="257">
        <f>IF(N128="základní",J128,0)</f>
        <v>0</v>
      </c>
      <c r="BF128" s="257">
        <f>IF(N128="snížená",J128,0)</f>
        <v>0</v>
      </c>
      <c r="BG128" s="257">
        <f>IF(N128="zákl. přenesená",J128,0)</f>
        <v>0</v>
      </c>
      <c r="BH128" s="257">
        <f>IF(N128="sníž. přenesená",J128,0)</f>
        <v>0</v>
      </c>
      <c r="BI128" s="257">
        <f>IF(N128="nulová",J128,0)</f>
        <v>0</v>
      </c>
      <c r="BJ128" s="17" t="s">
        <v>14</v>
      </c>
      <c r="BK128" s="257">
        <f>ROUND(I128*H128,2)</f>
        <v>0</v>
      </c>
      <c r="BL128" s="17" t="s">
        <v>546</v>
      </c>
      <c r="BM128" s="256" t="s">
        <v>4126</v>
      </c>
    </row>
    <row r="129" s="2" customFormat="1" ht="21.75" customHeight="1">
      <c r="A129" s="38"/>
      <c r="B129" s="39"/>
      <c r="C129" s="294" t="s">
        <v>273</v>
      </c>
      <c r="D129" s="294" t="s">
        <v>643</v>
      </c>
      <c r="E129" s="295" t="s">
        <v>4066</v>
      </c>
      <c r="F129" s="296" t="s">
        <v>4127</v>
      </c>
      <c r="G129" s="297" t="s">
        <v>179</v>
      </c>
      <c r="H129" s="298">
        <v>710</v>
      </c>
      <c r="I129" s="299"/>
      <c r="J129" s="300">
        <f>ROUND(I129*H129,2)</f>
        <v>0</v>
      </c>
      <c r="K129" s="296" t="s">
        <v>1</v>
      </c>
      <c r="L129" s="301"/>
      <c r="M129" s="302" t="s">
        <v>1</v>
      </c>
      <c r="N129" s="303" t="s">
        <v>47</v>
      </c>
      <c r="O129" s="91"/>
      <c r="P129" s="254">
        <f>O129*H129</f>
        <v>0</v>
      </c>
      <c r="Q129" s="254">
        <v>0</v>
      </c>
      <c r="R129" s="254">
        <f>Q129*H129</f>
        <v>0</v>
      </c>
      <c r="S129" s="254">
        <v>0</v>
      </c>
      <c r="T129" s="255">
        <f>S129*H129</f>
        <v>0</v>
      </c>
      <c r="U129" s="38"/>
      <c r="V129" s="38"/>
      <c r="W129" s="38"/>
      <c r="X129" s="38"/>
      <c r="Y129" s="38"/>
      <c r="Z129" s="38"/>
      <c r="AA129" s="38"/>
      <c r="AB129" s="38"/>
      <c r="AC129" s="38"/>
      <c r="AD129" s="38"/>
      <c r="AE129" s="38"/>
      <c r="AR129" s="256" t="s">
        <v>3746</v>
      </c>
      <c r="AT129" s="256" t="s">
        <v>643</v>
      </c>
      <c r="AU129" s="256" t="s">
        <v>91</v>
      </c>
      <c r="AY129" s="17" t="s">
        <v>250</v>
      </c>
      <c r="BE129" s="257">
        <f>IF(N129="základní",J129,0)</f>
        <v>0</v>
      </c>
      <c r="BF129" s="257">
        <f>IF(N129="snížená",J129,0)</f>
        <v>0</v>
      </c>
      <c r="BG129" s="257">
        <f>IF(N129="zákl. přenesená",J129,0)</f>
        <v>0</v>
      </c>
      <c r="BH129" s="257">
        <f>IF(N129="sníž. přenesená",J129,0)</f>
        <v>0</v>
      </c>
      <c r="BI129" s="257">
        <f>IF(N129="nulová",J129,0)</f>
        <v>0</v>
      </c>
      <c r="BJ129" s="17" t="s">
        <v>14</v>
      </c>
      <c r="BK129" s="257">
        <f>ROUND(I129*H129,2)</f>
        <v>0</v>
      </c>
      <c r="BL129" s="17" t="s">
        <v>546</v>
      </c>
      <c r="BM129" s="256" t="s">
        <v>4128</v>
      </c>
    </row>
    <row r="130" s="2" customFormat="1" ht="16.5" customHeight="1">
      <c r="A130" s="38"/>
      <c r="B130" s="39"/>
      <c r="C130" s="245" t="s">
        <v>277</v>
      </c>
      <c r="D130" s="245" t="s">
        <v>252</v>
      </c>
      <c r="E130" s="246" t="s">
        <v>4075</v>
      </c>
      <c r="F130" s="247" t="s">
        <v>4076</v>
      </c>
      <c r="G130" s="248" t="s">
        <v>3745</v>
      </c>
      <c r="H130" s="249">
        <v>4</v>
      </c>
      <c r="I130" s="250"/>
      <c r="J130" s="251">
        <f>ROUND(I130*H130,2)</f>
        <v>0</v>
      </c>
      <c r="K130" s="247" t="s">
        <v>1</v>
      </c>
      <c r="L130" s="44"/>
      <c r="M130" s="252" t="s">
        <v>1</v>
      </c>
      <c r="N130" s="253" t="s">
        <v>47</v>
      </c>
      <c r="O130" s="91"/>
      <c r="P130" s="254">
        <f>O130*H130</f>
        <v>0</v>
      </c>
      <c r="Q130" s="254">
        <v>0</v>
      </c>
      <c r="R130" s="254">
        <f>Q130*H130</f>
        <v>0</v>
      </c>
      <c r="S130" s="254">
        <v>0</v>
      </c>
      <c r="T130" s="255">
        <f>S130*H130</f>
        <v>0</v>
      </c>
      <c r="U130" s="38"/>
      <c r="V130" s="38"/>
      <c r="W130" s="38"/>
      <c r="X130" s="38"/>
      <c r="Y130" s="38"/>
      <c r="Z130" s="38"/>
      <c r="AA130" s="38"/>
      <c r="AB130" s="38"/>
      <c r="AC130" s="38"/>
      <c r="AD130" s="38"/>
      <c r="AE130" s="38"/>
      <c r="AR130" s="256" t="s">
        <v>546</v>
      </c>
      <c r="AT130" s="256" t="s">
        <v>252</v>
      </c>
      <c r="AU130" s="256" t="s">
        <v>91</v>
      </c>
      <c r="AY130" s="17" t="s">
        <v>250</v>
      </c>
      <c r="BE130" s="257">
        <f>IF(N130="základní",J130,0)</f>
        <v>0</v>
      </c>
      <c r="BF130" s="257">
        <f>IF(N130="snížená",J130,0)</f>
        <v>0</v>
      </c>
      <c r="BG130" s="257">
        <f>IF(N130="zákl. přenesená",J130,0)</f>
        <v>0</v>
      </c>
      <c r="BH130" s="257">
        <f>IF(N130="sníž. přenesená",J130,0)</f>
        <v>0</v>
      </c>
      <c r="BI130" s="257">
        <f>IF(N130="nulová",J130,0)</f>
        <v>0</v>
      </c>
      <c r="BJ130" s="17" t="s">
        <v>14</v>
      </c>
      <c r="BK130" s="257">
        <f>ROUND(I130*H130,2)</f>
        <v>0</v>
      </c>
      <c r="BL130" s="17" t="s">
        <v>546</v>
      </c>
      <c r="BM130" s="256" t="s">
        <v>4129</v>
      </c>
    </row>
    <row r="131" s="2" customFormat="1" ht="16.5" customHeight="1">
      <c r="A131" s="38"/>
      <c r="B131" s="39"/>
      <c r="C131" s="294" t="s">
        <v>281</v>
      </c>
      <c r="D131" s="294" t="s">
        <v>643</v>
      </c>
      <c r="E131" s="295" t="s">
        <v>3879</v>
      </c>
      <c r="F131" s="296" t="s">
        <v>4078</v>
      </c>
      <c r="G131" s="297" t="s">
        <v>3745</v>
      </c>
      <c r="H131" s="298">
        <v>4</v>
      </c>
      <c r="I131" s="299"/>
      <c r="J131" s="300">
        <f>ROUND(I131*H131,2)</f>
        <v>0</v>
      </c>
      <c r="K131" s="296" t="s">
        <v>1</v>
      </c>
      <c r="L131" s="301"/>
      <c r="M131" s="302" t="s">
        <v>1</v>
      </c>
      <c r="N131" s="303" t="s">
        <v>47</v>
      </c>
      <c r="O131" s="91"/>
      <c r="P131" s="254">
        <f>O131*H131</f>
        <v>0</v>
      </c>
      <c r="Q131" s="254">
        <v>0</v>
      </c>
      <c r="R131" s="254">
        <f>Q131*H131</f>
        <v>0</v>
      </c>
      <c r="S131" s="254">
        <v>0</v>
      </c>
      <c r="T131" s="255">
        <f>S131*H131</f>
        <v>0</v>
      </c>
      <c r="U131" s="38"/>
      <c r="V131" s="38"/>
      <c r="W131" s="38"/>
      <c r="X131" s="38"/>
      <c r="Y131" s="38"/>
      <c r="Z131" s="38"/>
      <c r="AA131" s="38"/>
      <c r="AB131" s="38"/>
      <c r="AC131" s="38"/>
      <c r="AD131" s="38"/>
      <c r="AE131" s="38"/>
      <c r="AR131" s="256" t="s">
        <v>3746</v>
      </c>
      <c r="AT131" s="256" t="s">
        <v>643</v>
      </c>
      <c r="AU131" s="256" t="s">
        <v>91</v>
      </c>
      <c r="AY131" s="17" t="s">
        <v>250</v>
      </c>
      <c r="BE131" s="257">
        <f>IF(N131="základní",J131,0)</f>
        <v>0</v>
      </c>
      <c r="BF131" s="257">
        <f>IF(N131="snížená",J131,0)</f>
        <v>0</v>
      </c>
      <c r="BG131" s="257">
        <f>IF(N131="zákl. přenesená",J131,0)</f>
        <v>0</v>
      </c>
      <c r="BH131" s="257">
        <f>IF(N131="sníž. přenesená",J131,0)</f>
        <v>0</v>
      </c>
      <c r="BI131" s="257">
        <f>IF(N131="nulová",J131,0)</f>
        <v>0</v>
      </c>
      <c r="BJ131" s="17" t="s">
        <v>14</v>
      </c>
      <c r="BK131" s="257">
        <f>ROUND(I131*H131,2)</f>
        <v>0</v>
      </c>
      <c r="BL131" s="17" t="s">
        <v>546</v>
      </c>
      <c r="BM131" s="256" t="s">
        <v>4130</v>
      </c>
    </row>
    <row r="132" s="2" customFormat="1" ht="16.5" customHeight="1">
      <c r="A132" s="38"/>
      <c r="B132" s="39"/>
      <c r="C132" s="245" t="s">
        <v>285</v>
      </c>
      <c r="D132" s="245" t="s">
        <v>252</v>
      </c>
      <c r="E132" s="246" t="s">
        <v>3829</v>
      </c>
      <c r="F132" s="247" t="s">
        <v>4080</v>
      </c>
      <c r="G132" s="248" t="s">
        <v>189</v>
      </c>
      <c r="H132" s="249">
        <v>6</v>
      </c>
      <c r="I132" s="250"/>
      <c r="J132" s="251">
        <f>ROUND(I132*H132,2)</f>
        <v>0</v>
      </c>
      <c r="K132" s="247" t="s">
        <v>1</v>
      </c>
      <c r="L132" s="44"/>
      <c r="M132" s="252" t="s">
        <v>1</v>
      </c>
      <c r="N132" s="253" t="s">
        <v>47</v>
      </c>
      <c r="O132" s="91"/>
      <c r="P132" s="254">
        <f>O132*H132</f>
        <v>0</v>
      </c>
      <c r="Q132" s="254">
        <v>0</v>
      </c>
      <c r="R132" s="254">
        <f>Q132*H132</f>
        <v>0</v>
      </c>
      <c r="S132" s="254">
        <v>0</v>
      </c>
      <c r="T132" s="255">
        <f>S132*H132</f>
        <v>0</v>
      </c>
      <c r="U132" s="38"/>
      <c r="V132" s="38"/>
      <c r="W132" s="38"/>
      <c r="X132" s="38"/>
      <c r="Y132" s="38"/>
      <c r="Z132" s="38"/>
      <c r="AA132" s="38"/>
      <c r="AB132" s="38"/>
      <c r="AC132" s="38"/>
      <c r="AD132" s="38"/>
      <c r="AE132" s="38"/>
      <c r="AR132" s="256" t="s">
        <v>546</v>
      </c>
      <c r="AT132" s="256" t="s">
        <v>252</v>
      </c>
      <c r="AU132" s="256" t="s">
        <v>91</v>
      </c>
      <c r="AY132" s="17" t="s">
        <v>250</v>
      </c>
      <c r="BE132" s="257">
        <f>IF(N132="základní",J132,0)</f>
        <v>0</v>
      </c>
      <c r="BF132" s="257">
        <f>IF(N132="snížená",J132,0)</f>
        <v>0</v>
      </c>
      <c r="BG132" s="257">
        <f>IF(N132="zákl. přenesená",J132,0)</f>
        <v>0</v>
      </c>
      <c r="BH132" s="257">
        <f>IF(N132="sníž. přenesená",J132,0)</f>
        <v>0</v>
      </c>
      <c r="BI132" s="257">
        <f>IF(N132="nulová",J132,0)</f>
        <v>0</v>
      </c>
      <c r="BJ132" s="17" t="s">
        <v>14</v>
      </c>
      <c r="BK132" s="257">
        <f>ROUND(I132*H132,2)</f>
        <v>0</v>
      </c>
      <c r="BL132" s="17" t="s">
        <v>546</v>
      </c>
      <c r="BM132" s="256" t="s">
        <v>4131</v>
      </c>
    </row>
    <row r="133" s="2" customFormat="1" ht="16.5" customHeight="1">
      <c r="A133" s="38"/>
      <c r="B133" s="39"/>
      <c r="C133" s="294" t="s">
        <v>289</v>
      </c>
      <c r="D133" s="294" t="s">
        <v>643</v>
      </c>
      <c r="E133" s="295" t="s">
        <v>3814</v>
      </c>
      <c r="F133" s="296" t="s">
        <v>3815</v>
      </c>
      <c r="G133" s="297" t="s">
        <v>3745</v>
      </c>
      <c r="H133" s="298">
        <v>6</v>
      </c>
      <c r="I133" s="299"/>
      <c r="J133" s="300">
        <f>ROUND(I133*H133,2)</f>
        <v>0</v>
      </c>
      <c r="K133" s="296" t="s">
        <v>1</v>
      </c>
      <c r="L133" s="301"/>
      <c r="M133" s="302" t="s">
        <v>1</v>
      </c>
      <c r="N133" s="303" t="s">
        <v>47</v>
      </c>
      <c r="O133" s="91"/>
      <c r="P133" s="254">
        <f>O133*H133</f>
        <v>0</v>
      </c>
      <c r="Q133" s="254">
        <v>0</v>
      </c>
      <c r="R133" s="254">
        <f>Q133*H133</f>
        <v>0</v>
      </c>
      <c r="S133" s="254">
        <v>0</v>
      </c>
      <c r="T133" s="255">
        <f>S133*H133</f>
        <v>0</v>
      </c>
      <c r="U133" s="38"/>
      <c r="V133" s="38"/>
      <c r="W133" s="38"/>
      <c r="X133" s="38"/>
      <c r="Y133" s="38"/>
      <c r="Z133" s="38"/>
      <c r="AA133" s="38"/>
      <c r="AB133" s="38"/>
      <c r="AC133" s="38"/>
      <c r="AD133" s="38"/>
      <c r="AE133" s="38"/>
      <c r="AR133" s="256" t="s">
        <v>3746</v>
      </c>
      <c r="AT133" s="256" t="s">
        <v>643</v>
      </c>
      <c r="AU133" s="256" t="s">
        <v>91</v>
      </c>
      <c r="AY133" s="17" t="s">
        <v>250</v>
      </c>
      <c r="BE133" s="257">
        <f>IF(N133="základní",J133,0)</f>
        <v>0</v>
      </c>
      <c r="BF133" s="257">
        <f>IF(N133="snížená",J133,0)</f>
        <v>0</v>
      </c>
      <c r="BG133" s="257">
        <f>IF(N133="zákl. přenesená",J133,0)</f>
        <v>0</v>
      </c>
      <c r="BH133" s="257">
        <f>IF(N133="sníž. přenesená",J133,0)</f>
        <v>0</v>
      </c>
      <c r="BI133" s="257">
        <f>IF(N133="nulová",J133,0)</f>
        <v>0</v>
      </c>
      <c r="BJ133" s="17" t="s">
        <v>14</v>
      </c>
      <c r="BK133" s="257">
        <f>ROUND(I133*H133,2)</f>
        <v>0</v>
      </c>
      <c r="BL133" s="17" t="s">
        <v>546</v>
      </c>
      <c r="BM133" s="256" t="s">
        <v>4132</v>
      </c>
    </row>
    <row r="134" s="2" customFormat="1" ht="16.5" customHeight="1">
      <c r="A134" s="38"/>
      <c r="B134" s="39"/>
      <c r="C134" s="294" t="s">
        <v>293</v>
      </c>
      <c r="D134" s="294" t="s">
        <v>643</v>
      </c>
      <c r="E134" s="295" t="s">
        <v>3817</v>
      </c>
      <c r="F134" s="296" t="s">
        <v>3818</v>
      </c>
      <c r="G134" s="297" t="s">
        <v>3745</v>
      </c>
      <c r="H134" s="298">
        <v>6</v>
      </c>
      <c r="I134" s="299"/>
      <c r="J134" s="300">
        <f>ROUND(I134*H134,2)</f>
        <v>0</v>
      </c>
      <c r="K134" s="296" t="s">
        <v>1</v>
      </c>
      <c r="L134" s="301"/>
      <c r="M134" s="302" t="s">
        <v>1</v>
      </c>
      <c r="N134" s="303" t="s">
        <v>47</v>
      </c>
      <c r="O134" s="91"/>
      <c r="P134" s="254">
        <f>O134*H134</f>
        <v>0</v>
      </c>
      <c r="Q134" s="254">
        <v>0</v>
      </c>
      <c r="R134" s="254">
        <f>Q134*H134</f>
        <v>0</v>
      </c>
      <c r="S134" s="254">
        <v>0</v>
      </c>
      <c r="T134" s="255">
        <f>S134*H134</f>
        <v>0</v>
      </c>
      <c r="U134" s="38"/>
      <c r="V134" s="38"/>
      <c r="W134" s="38"/>
      <c r="X134" s="38"/>
      <c r="Y134" s="38"/>
      <c r="Z134" s="38"/>
      <c r="AA134" s="38"/>
      <c r="AB134" s="38"/>
      <c r="AC134" s="38"/>
      <c r="AD134" s="38"/>
      <c r="AE134" s="38"/>
      <c r="AR134" s="256" t="s">
        <v>3746</v>
      </c>
      <c r="AT134" s="256" t="s">
        <v>643</v>
      </c>
      <c r="AU134" s="256" t="s">
        <v>91</v>
      </c>
      <c r="AY134" s="17" t="s">
        <v>250</v>
      </c>
      <c r="BE134" s="257">
        <f>IF(N134="základní",J134,0)</f>
        <v>0</v>
      </c>
      <c r="BF134" s="257">
        <f>IF(N134="snížená",J134,0)</f>
        <v>0</v>
      </c>
      <c r="BG134" s="257">
        <f>IF(N134="zákl. přenesená",J134,0)</f>
        <v>0</v>
      </c>
      <c r="BH134" s="257">
        <f>IF(N134="sníž. přenesená",J134,0)</f>
        <v>0</v>
      </c>
      <c r="BI134" s="257">
        <f>IF(N134="nulová",J134,0)</f>
        <v>0</v>
      </c>
      <c r="BJ134" s="17" t="s">
        <v>14</v>
      </c>
      <c r="BK134" s="257">
        <f>ROUND(I134*H134,2)</f>
        <v>0</v>
      </c>
      <c r="BL134" s="17" t="s">
        <v>546</v>
      </c>
      <c r="BM134" s="256" t="s">
        <v>4133</v>
      </c>
    </row>
    <row r="135" s="2" customFormat="1" ht="16.5" customHeight="1">
      <c r="A135" s="38"/>
      <c r="B135" s="39"/>
      <c r="C135" s="294" t="s">
        <v>297</v>
      </c>
      <c r="D135" s="294" t="s">
        <v>643</v>
      </c>
      <c r="E135" s="295" t="s">
        <v>4084</v>
      </c>
      <c r="F135" s="296" t="s">
        <v>4085</v>
      </c>
      <c r="G135" s="297" t="s">
        <v>1244</v>
      </c>
      <c r="H135" s="298">
        <v>1</v>
      </c>
      <c r="I135" s="299"/>
      <c r="J135" s="300">
        <f>ROUND(I135*H135,2)</f>
        <v>0</v>
      </c>
      <c r="K135" s="296" t="s">
        <v>1</v>
      </c>
      <c r="L135" s="301"/>
      <c r="M135" s="302" t="s">
        <v>1</v>
      </c>
      <c r="N135" s="303" t="s">
        <v>47</v>
      </c>
      <c r="O135" s="91"/>
      <c r="P135" s="254">
        <f>O135*H135</f>
        <v>0</v>
      </c>
      <c r="Q135" s="254">
        <v>0</v>
      </c>
      <c r="R135" s="254">
        <f>Q135*H135</f>
        <v>0</v>
      </c>
      <c r="S135" s="254">
        <v>0</v>
      </c>
      <c r="T135" s="255">
        <f>S135*H135</f>
        <v>0</v>
      </c>
      <c r="U135" s="38"/>
      <c r="V135" s="38"/>
      <c r="W135" s="38"/>
      <c r="X135" s="38"/>
      <c r="Y135" s="38"/>
      <c r="Z135" s="38"/>
      <c r="AA135" s="38"/>
      <c r="AB135" s="38"/>
      <c r="AC135" s="38"/>
      <c r="AD135" s="38"/>
      <c r="AE135" s="38"/>
      <c r="AR135" s="256" t="s">
        <v>3746</v>
      </c>
      <c r="AT135" s="256" t="s">
        <v>643</v>
      </c>
      <c r="AU135" s="256" t="s">
        <v>91</v>
      </c>
      <c r="AY135" s="17" t="s">
        <v>250</v>
      </c>
      <c r="BE135" s="257">
        <f>IF(N135="základní",J135,0)</f>
        <v>0</v>
      </c>
      <c r="BF135" s="257">
        <f>IF(N135="snížená",J135,0)</f>
        <v>0</v>
      </c>
      <c r="BG135" s="257">
        <f>IF(N135="zákl. přenesená",J135,0)</f>
        <v>0</v>
      </c>
      <c r="BH135" s="257">
        <f>IF(N135="sníž. přenesená",J135,0)</f>
        <v>0</v>
      </c>
      <c r="BI135" s="257">
        <f>IF(N135="nulová",J135,0)</f>
        <v>0</v>
      </c>
      <c r="BJ135" s="17" t="s">
        <v>14</v>
      </c>
      <c r="BK135" s="257">
        <f>ROUND(I135*H135,2)</f>
        <v>0</v>
      </c>
      <c r="BL135" s="17" t="s">
        <v>546</v>
      </c>
      <c r="BM135" s="256" t="s">
        <v>4134</v>
      </c>
    </row>
    <row r="136" s="12" customFormat="1" ht="22.8" customHeight="1">
      <c r="A136" s="12"/>
      <c r="B136" s="229"/>
      <c r="C136" s="230"/>
      <c r="D136" s="231" t="s">
        <v>81</v>
      </c>
      <c r="E136" s="243" t="s">
        <v>3847</v>
      </c>
      <c r="F136" s="243" t="s">
        <v>3848</v>
      </c>
      <c r="G136" s="230"/>
      <c r="H136" s="230"/>
      <c r="I136" s="233"/>
      <c r="J136" s="244">
        <f>BK136</f>
        <v>0</v>
      </c>
      <c r="K136" s="230"/>
      <c r="L136" s="235"/>
      <c r="M136" s="236"/>
      <c r="N136" s="237"/>
      <c r="O136" s="237"/>
      <c r="P136" s="238">
        <f>SUM(P137:P150)</f>
        <v>0</v>
      </c>
      <c r="Q136" s="237"/>
      <c r="R136" s="238">
        <f>SUM(R137:R150)</f>
        <v>0</v>
      </c>
      <c r="S136" s="237"/>
      <c r="T136" s="239">
        <f>SUM(T137:T150)</f>
        <v>0</v>
      </c>
      <c r="U136" s="12"/>
      <c r="V136" s="12"/>
      <c r="W136" s="12"/>
      <c r="X136" s="12"/>
      <c r="Y136" s="12"/>
      <c r="Z136" s="12"/>
      <c r="AA136" s="12"/>
      <c r="AB136" s="12"/>
      <c r="AC136" s="12"/>
      <c r="AD136" s="12"/>
      <c r="AE136" s="12"/>
      <c r="AR136" s="240" t="s">
        <v>115</v>
      </c>
      <c r="AT136" s="241" t="s">
        <v>81</v>
      </c>
      <c r="AU136" s="241" t="s">
        <v>14</v>
      </c>
      <c r="AY136" s="240" t="s">
        <v>250</v>
      </c>
      <c r="BK136" s="242">
        <f>SUM(BK137:BK150)</f>
        <v>0</v>
      </c>
    </row>
    <row r="137" s="2" customFormat="1" ht="33" customHeight="1">
      <c r="A137" s="38"/>
      <c r="B137" s="39"/>
      <c r="C137" s="245" t="s">
        <v>301</v>
      </c>
      <c r="D137" s="245" t="s">
        <v>252</v>
      </c>
      <c r="E137" s="246" t="s">
        <v>3858</v>
      </c>
      <c r="F137" s="247" t="s">
        <v>4087</v>
      </c>
      <c r="G137" s="248" t="s">
        <v>179</v>
      </c>
      <c r="H137" s="249">
        <v>680</v>
      </c>
      <c r="I137" s="250"/>
      <c r="J137" s="251">
        <f>ROUND(I137*H137,2)</f>
        <v>0</v>
      </c>
      <c r="K137" s="247" t="s">
        <v>1</v>
      </c>
      <c r="L137" s="44"/>
      <c r="M137" s="252" t="s">
        <v>1</v>
      </c>
      <c r="N137" s="253" t="s">
        <v>47</v>
      </c>
      <c r="O137" s="91"/>
      <c r="P137" s="254">
        <f>O137*H137</f>
        <v>0</v>
      </c>
      <c r="Q137" s="254">
        <v>0</v>
      </c>
      <c r="R137" s="254">
        <f>Q137*H137</f>
        <v>0</v>
      </c>
      <c r="S137" s="254">
        <v>0</v>
      </c>
      <c r="T137" s="255">
        <f>S137*H137</f>
        <v>0</v>
      </c>
      <c r="U137" s="38"/>
      <c r="V137" s="38"/>
      <c r="W137" s="38"/>
      <c r="X137" s="38"/>
      <c r="Y137" s="38"/>
      <c r="Z137" s="38"/>
      <c r="AA137" s="38"/>
      <c r="AB137" s="38"/>
      <c r="AC137" s="38"/>
      <c r="AD137" s="38"/>
      <c r="AE137" s="38"/>
      <c r="AR137" s="256" t="s">
        <v>546</v>
      </c>
      <c r="AT137" s="256" t="s">
        <v>252</v>
      </c>
      <c r="AU137" s="256" t="s">
        <v>91</v>
      </c>
      <c r="AY137" s="17" t="s">
        <v>250</v>
      </c>
      <c r="BE137" s="257">
        <f>IF(N137="základní",J137,0)</f>
        <v>0</v>
      </c>
      <c r="BF137" s="257">
        <f>IF(N137="snížená",J137,0)</f>
        <v>0</v>
      </c>
      <c r="BG137" s="257">
        <f>IF(N137="zákl. přenesená",J137,0)</f>
        <v>0</v>
      </c>
      <c r="BH137" s="257">
        <f>IF(N137="sníž. přenesená",J137,0)</f>
        <v>0</v>
      </c>
      <c r="BI137" s="257">
        <f>IF(N137="nulová",J137,0)</f>
        <v>0</v>
      </c>
      <c r="BJ137" s="17" t="s">
        <v>14</v>
      </c>
      <c r="BK137" s="257">
        <f>ROUND(I137*H137,2)</f>
        <v>0</v>
      </c>
      <c r="BL137" s="17" t="s">
        <v>546</v>
      </c>
      <c r="BM137" s="256" t="s">
        <v>4135</v>
      </c>
    </row>
    <row r="138" s="2" customFormat="1" ht="16.5" customHeight="1">
      <c r="A138" s="38"/>
      <c r="B138" s="39"/>
      <c r="C138" s="245" t="s">
        <v>306</v>
      </c>
      <c r="D138" s="245" t="s">
        <v>252</v>
      </c>
      <c r="E138" s="246" t="s">
        <v>3861</v>
      </c>
      <c r="F138" s="247" t="s">
        <v>4089</v>
      </c>
      <c r="G138" s="248" t="s">
        <v>179</v>
      </c>
      <c r="H138" s="249">
        <v>40</v>
      </c>
      <c r="I138" s="250"/>
      <c r="J138" s="251">
        <f>ROUND(I138*H138,2)</f>
        <v>0</v>
      </c>
      <c r="K138" s="247" t="s">
        <v>1</v>
      </c>
      <c r="L138" s="44"/>
      <c r="M138" s="252" t="s">
        <v>1</v>
      </c>
      <c r="N138" s="253" t="s">
        <v>47</v>
      </c>
      <c r="O138" s="91"/>
      <c r="P138" s="254">
        <f>O138*H138</f>
        <v>0</v>
      </c>
      <c r="Q138" s="254">
        <v>0</v>
      </c>
      <c r="R138" s="254">
        <f>Q138*H138</f>
        <v>0</v>
      </c>
      <c r="S138" s="254">
        <v>0</v>
      </c>
      <c r="T138" s="255">
        <f>S138*H138</f>
        <v>0</v>
      </c>
      <c r="U138" s="38"/>
      <c r="V138" s="38"/>
      <c r="W138" s="38"/>
      <c r="X138" s="38"/>
      <c r="Y138" s="38"/>
      <c r="Z138" s="38"/>
      <c r="AA138" s="38"/>
      <c r="AB138" s="38"/>
      <c r="AC138" s="38"/>
      <c r="AD138" s="38"/>
      <c r="AE138" s="38"/>
      <c r="AR138" s="256" t="s">
        <v>546</v>
      </c>
      <c r="AT138" s="256" t="s">
        <v>252</v>
      </c>
      <c r="AU138" s="256" t="s">
        <v>91</v>
      </c>
      <c r="AY138" s="17" t="s">
        <v>250</v>
      </c>
      <c r="BE138" s="257">
        <f>IF(N138="základní",J138,0)</f>
        <v>0</v>
      </c>
      <c r="BF138" s="257">
        <f>IF(N138="snížená",J138,0)</f>
        <v>0</v>
      </c>
      <c r="BG138" s="257">
        <f>IF(N138="zákl. přenesená",J138,0)</f>
        <v>0</v>
      </c>
      <c r="BH138" s="257">
        <f>IF(N138="sníž. přenesená",J138,0)</f>
        <v>0</v>
      </c>
      <c r="BI138" s="257">
        <f>IF(N138="nulová",J138,0)</f>
        <v>0</v>
      </c>
      <c r="BJ138" s="17" t="s">
        <v>14</v>
      </c>
      <c r="BK138" s="257">
        <f>ROUND(I138*H138,2)</f>
        <v>0</v>
      </c>
      <c r="BL138" s="17" t="s">
        <v>546</v>
      </c>
      <c r="BM138" s="256" t="s">
        <v>4136</v>
      </c>
    </row>
    <row r="139" s="2" customFormat="1" ht="21.75" customHeight="1">
      <c r="A139" s="38"/>
      <c r="B139" s="39"/>
      <c r="C139" s="245" t="s">
        <v>310</v>
      </c>
      <c r="D139" s="245" t="s">
        <v>252</v>
      </c>
      <c r="E139" s="246" t="s">
        <v>3867</v>
      </c>
      <c r="F139" s="247" t="s">
        <v>4091</v>
      </c>
      <c r="G139" s="248" t="s">
        <v>179</v>
      </c>
      <c r="H139" s="249">
        <v>680</v>
      </c>
      <c r="I139" s="250"/>
      <c r="J139" s="251">
        <f>ROUND(I139*H139,2)</f>
        <v>0</v>
      </c>
      <c r="K139" s="247" t="s">
        <v>1</v>
      </c>
      <c r="L139" s="44"/>
      <c r="M139" s="252" t="s">
        <v>1</v>
      </c>
      <c r="N139" s="253" t="s">
        <v>47</v>
      </c>
      <c r="O139" s="91"/>
      <c r="P139" s="254">
        <f>O139*H139</f>
        <v>0</v>
      </c>
      <c r="Q139" s="254">
        <v>0</v>
      </c>
      <c r="R139" s="254">
        <f>Q139*H139</f>
        <v>0</v>
      </c>
      <c r="S139" s="254">
        <v>0</v>
      </c>
      <c r="T139" s="255">
        <f>S139*H139</f>
        <v>0</v>
      </c>
      <c r="U139" s="38"/>
      <c r="V139" s="38"/>
      <c r="W139" s="38"/>
      <c r="X139" s="38"/>
      <c r="Y139" s="38"/>
      <c r="Z139" s="38"/>
      <c r="AA139" s="38"/>
      <c r="AB139" s="38"/>
      <c r="AC139" s="38"/>
      <c r="AD139" s="38"/>
      <c r="AE139" s="38"/>
      <c r="AR139" s="256" t="s">
        <v>546</v>
      </c>
      <c r="AT139" s="256" t="s">
        <v>252</v>
      </c>
      <c r="AU139" s="256" t="s">
        <v>91</v>
      </c>
      <c r="AY139" s="17" t="s">
        <v>250</v>
      </c>
      <c r="BE139" s="257">
        <f>IF(N139="základní",J139,0)</f>
        <v>0</v>
      </c>
      <c r="BF139" s="257">
        <f>IF(N139="snížená",J139,0)</f>
        <v>0</v>
      </c>
      <c r="BG139" s="257">
        <f>IF(N139="zákl. přenesená",J139,0)</f>
        <v>0</v>
      </c>
      <c r="BH139" s="257">
        <f>IF(N139="sníž. přenesená",J139,0)</f>
        <v>0</v>
      </c>
      <c r="BI139" s="257">
        <f>IF(N139="nulová",J139,0)</f>
        <v>0</v>
      </c>
      <c r="BJ139" s="17" t="s">
        <v>14</v>
      </c>
      <c r="BK139" s="257">
        <f>ROUND(I139*H139,2)</f>
        <v>0</v>
      </c>
      <c r="BL139" s="17" t="s">
        <v>546</v>
      </c>
      <c r="BM139" s="256" t="s">
        <v>4137</v>
      </c>
    </row>
    <row r="140" s="2" customFormat="1" ht="21.75" customHeight="1">
      <c r="A140" s="38"/>
      <c r="B140" s="39"/>
      <c r="C140" s="245" t="s">
        <v>8</v>
      </c>
      <c r="D140" s="245" t="s">
        <v>252</v>
      </c>
      <c r="E140" s="246" t="s">
        <v>4093</v>
      </c>
      <c r="F140" s="247" t="s">
        <v>4094</v>
      </c>
      <c r="G140" s="248" t="s">
        <v>179</v>
      </c>
      <c r="H140" s="249">
        <v>40</v>
      </c>
      <c r="I140" s="250"/>
      <c r="J140" s="251">
        <f>ROUND(I140*H140,2)</f>
        <v>0</v>
      </c>
      <c r="K140" s="247" t="s">
        <v>1</v>
      </c>
      <c r="L140" s="44"/>
      <c r="M140" s="252" t="s">
        <v>1</v>
      </c>
      <c r="N140" s="253" t="s">
        <v>47</v>
      </c>
      <c r="O140" s="91"/>
      <c r="P140" s="254">
        <f>O140*H140</f>
        <v>0</v>
      </c>
      <c r="Q140" s="254">
        <v>0</v>
      </c>
      <c r="R140" s="254">
        <f>Q140*H140</f>
        <v>0</v>
      </c>
      <c r="S140" s="254">
        <v>0</v>
      </c>
      <c r="T140" s="255">
        <f>S140*H140</f>
        <v>0</v>
      </c>
      <c r="U140" s="38"/>
      <c r="V140" s="38"/>
      <c r="W140" s="38"/>
      <c r="X140" s="38"/>
      <c r="Y140" s="38"/>
      <c r="Z140" s="38"/>
      <c r="AA140" s="38"/>
      <c r="AB140" s="38"/>
      <c r="AC140" s="38"/>
      <c r="AD140" s="38"/>
      <c r="AE140" s="38"/>
      <c r="AR140" s="256" t="s">
        <v>546</v>
      </c>
      <c r="AT140" s="256" t="s">
        <v>252</v>
      </c>
      <c r="AU140" s="256" t="s">
        <v>91</v>
      </c>
      <c r="AY140" s="17" t="s">
        <v>250</v>
      </c>
      <c r="BE140" s="257">
        <f>IF(N140="základní",J140,0)</f>
        <v>0</v>
      </c>
      <c r="BF140" s="257">
        <f>IF(N140="snížená",J140,0)</f>
        <v>0</v>
      </c>
      <c r="BG140" s="257">
        <f>IF(N140="zákl. přenesená",J140,0)</f>
        <v>0</v>
      </c>
      <c r="BH140" s="257">
        <f>IF(N140="sníž. přenesená",J140,0)</f>
        <v>0</v>
      </c>
      <c r="BI140" s="257">
        <f>IF(N140="nulová",J140,0)</f>
        <v>0</v>
      </c>
      <c r="BJ140" s="17" t="s">
        <v>14</v>
      </c>
      <c r="BK140" s="257">
        <f>ROUND(I140*H140,2)</f>
        <v>0</v>
      </c>
      <c r="BL140" s="17" t="s">
        <v>546</v>
      </c>
      <c r="BM140" s="256" t="s">
        <v>4138</v>
      </c>
    </row>
    <row r="141" s="2" customFormat="1" ht="21.75" customHeight="1">
      <c r="A141" s="38"/>
      <c r="B141" s="39"/>
      <c r="C141" s="245" t="s">
        <v>317</v>
      </c>
      <c r="D141" s="245" t="s">
        <v>252</v>
      </c>
      <c r="E141" s="246" t="s">
        <v>3882</v>
      </c>
      <c r="F141" s="247" t="s">
        <v>3883</v>
      </c>
      <c r="G141" s="248" t="s">
        <v>179</v>
      </c>
      <c r="H141" s="249">
        <v>680</v>
      </c>
      <c r="I141" s="250"/>
      <c r="J141" s="251">
        <f>ROUND(I141*H141,2)</f>
        <v>0</v>
      </c>
      <c r="K141" s="247" t="s">
        <v>1</v>
      </c>
      <c r="L141" s="44"/>
      <c r="M141" s="252" t="s">
        <v>1</v>
      </c>
      <c r="N141" s="253" t="s">
        <v>47</v>
      </c>
      <c r="O141" s="91"/>
      <c r="P141" s="254">
        <f>O141*H141</f>
        <v>0</v>
      </c>
      <c r="Q141" s="254">
        <v>0</v>
      </c>
      <c r="R141" s="254">
        <f>Q141*H141</f>
        <v>0</v>
      </c>
      <c r="S141" s="254">
        <v>0</v>
      </c>
      <c r="T141" s="255">
        <f>S141*H141</f>
        <v>0</v>
      </c>
      <c r="U141" s="38"/>
      <c r="V141" s="38"/>
      <c r="W141" s="38"/>
      <c r="X141" s="38"/>
      <c r="Y141" s="38"/>
      <c r="Z141" s="38"/>
      <c r="AA141" s="38"/>
      <c r="AB141" s="38"/>
      <c r="AC141" s="38"/>
      <c r="AD141" s="38"/>
      <c r="AE141" s="38"/>
      <c r="AR141" s="256" t="s">
        <v>546</v>
      </c>
      <c r="AT141" s="256" t="s">
        <v>252</v>
      </c>
      <c r="AU141" s="256" t="s">
        <v>91</v>
      </c>
      <c r="AY141" s="17" t="s">
        <v>250</v>
      </c>
      <c r="BE141" s="257">
        <f>IF(N141="základní",J141,0)</f>
        <v>0</v>
      </c>
      <c r="BF141" s="257">
        <f>IF(N141="snížená",J141,0)</f>
        <v>0</v>
      </c>
      <c r="BG141" s="257">
        <f>IF(N141="zákl. přenesená",J141,0)</f>
        <v>0</v>
      </c>
      <c r="BH141" s="257">
        <f>IF(N141="sníž. přenesená",J141,0)</f>
        <v>0</v>
      </c>
      <c r="BI141" s="257">
        <f>IF(N141="nulová",J141,0)</f>
        <v>0</v>
      </c>
      <c r="BJ141" s="17" t="s">
        <v>14</v>
      </c>
      <c r="BK141" s="257">
        <f>ROUND(I141*H141,2)</f>
        <v>0</v>
      </c>
      <c r="BL141" s="17" t="s">
        <v>546</v>
      </c>
      <c r="BM141" s="256" t="s">
        <v>4139</v>
      </c>
    </row>
    <row r="142" s="2" customFormat="1" ht="16.5" customHeight="1">
      <c r="A142" s="38"/>
      <c r="B142" s="39"/>
      <c r="C142" s="294" t="s">
        <v>321</v>
      </c>
      <c r="D142" s="294" t="s">
        <v>643</v>
      </c>
      <c r="E142" s="295" t="s">
        <v>4097</v>
      </c>
      <c r="F142" s="296" t="s">
        <v>4098</v>
      </c>
      <c r="G142" s="297" t="s">
        <v>179</v>
      </c>
      <c r="H142" s="298">
        <v>700</v>
      </c>
      <c r="I142" s="299"/>
      <c r="J142" s="300">
        <f>ROUND(I142*H142,2)</f>
        <v>0</v>
      </c>
      <c r="K142" s="296" t="s">
        <v>1</v>
      </c>
      <c r="L142" s="301"/>
      <c r="M142" s="302" t="s">
        <v>1</v>
      </c>
      <c r="N142" s="303" t="s">
        <v>47</v>
      </c>
      <c r="O142" s="91"/>
      <c r="P142" s="254">
        <f>O142*H142</f>
        <v>0</v>
      </c>
      <c r="Q142" s="254">
        <v>0</v>
      </c>
      <c r="R142" s="254">
        <f>Q142*H142</f>
        <v>0</v>
      </c>
      <c r="S142" s="254">
        <v>0</v>
      </c>
      <c r="T142" s="255">
        <f>S142*H142</f>
        <v>0</v>
      </c>
      <c r="U142" s="38"/>
      <c r="V142" s="38"/>
      <c r="W142" s="38"/>
      <c r="X142" s="38"/>
      <c r="Y142" s="38"/>
      <c r="Z142" s="38"/>
      <c r="AA142" s="38"/>
      <c r="AB142" s="38"/>
      <c r="AC142" s="38"/>
      <c r="AD142" s="38"/>
      <c r="AE142" s="38"/>
      <c r="AR142" s="256" t="s">
        <v>3746</v>
      </c>
      <c r="AT142" s="256" t="s">
        <v>643</v>
      </c>
      <c r="AU142" s="256" t="s">
        <v>91</v>
      </c>
      <c r="AY142" s="17" t="s">
        <v>250</v>
      </c>
      <c r="BE142" s="257">
        <f>IF(N142="základní",J142,0)</f>
        <v>0</v>
      </c>
      <c r="BF142" s="257">
        <f>IF(N142="snížená",J142,0)</f>
        <v>0</v>
      </c>
      <c r="BG142" s="257">
        <f>IF(N142="zákl. přenesená",J142,0)</f>
        <v>0</v>
      </c>
      <c r="BH142" s="257">
        <f>IF(N142="sníž. přenesená",J142,0)</f>
        <v>0</v>
      </c>
      <c r="BI142" s="257">
        <f>IF(N142="nulová",J142,0)</f>
        <v>0</v>
      </c>
      <c r="BJ142" s="17" t="s">
        <v>14</v>
      </c>
      <c r="BK142" s="257">
        <f>ROUND(I142*H142,2)</f>
        <v>0</v>
      </c>
      <c r="BL142" s="17" t="s">
        <v>546</v>
      </c>
      <c r="BM142" s="256" t="s">
        <v>4140</v>
      </c>
    </row>
    <row r="143" s="2" customFormat="1" ht="16.5" customHeight="1">
      <c r="A143" s="38"/>
      <c r="B143" s="39"/>
      <c r="C143" s="294" t="s">
        <v>325</v>
      </c>
      <c r="D143" s="294" t="s">
        <v>643</v>
      </c>
      <c r="E143" s="295" t="s">
        <v>4100</v>
      </c>
      <c r="F143" s="296" t="s">
        <v>3880</v>
      </c>
      <c r="G143" s="297" t="s">
        <v>179</v>
      </c>
      <c r="H143" s="298">
        <v>40</v>
      </c>
      <c r="I143" s="299"/>
      <c r="J143" s="300">
        <f>ROUND(I143*H143,2)</f>
        <v>0</v>
      </c>
      <c r="K143" s="296" t="s">
        <v>1</v>
      </c>
      <c r="L143" s="301"/>
      <c r="M143" s="302" t="s">
        <v>1</v>
      </c>
      <c r="N143" s="303" t="s">
        <v>47</v>
      </c>
      <c r="O143" s="91"/>
      <c r="P143" s="254">
        <f>O143*H143</f>
        <v>0</v>
      </c>
      <c r="Q143" s="254">
        <v>0</v>
      </c>
      <c r="R143" s="254">
        <f>Q143*H143</f>
        <v>0</v>
      </c>
      <c r="S143" s="254">
        <v>0</v>
      </c>
      <c r="T143" s="255">
        <f>S143*H143</f>
        <v>0</v>
      </c>
      <c r="U143" s="38"/>
      <c r="V143" s="38"/>
      <c r="W143" s="38"/>
      <c r="X143" s="38"/>
      <c r="Y143" s="38"/>
      <c r="Z143" s="38"/>
      <c r="AA143" s="38"/>
      <c r="AB143" s="38"/>
      <c r="AC143" s="38"/>
      <c r="AD143" s="38"/>
      <c r="AE143" s="38"/>
      <c r="AR143" s="256" t="s">
        <v>3746</v>
      </c>
      <c r="AT143" s="256" t="s">
        <v>643</v>
      </c>
      <c r="AU143" s="256" t="s">
        <v>91</v>
      </c>
      <c r="AY143" s="17" t="s">
        <v>250</v>
      </c>
      <c r="BE143" s="257">
        <f>IF(N143="základní",J143,0)</f>
        <v>0</v>
      </c>
      <c r="BF143" s="257">
        <f>IF(N143="snížená",J143,0)</f>
        <v>0</v>
      </c>
      <c r="BG143" s="257">
        <f>IF(N143="zákl. přenesená",J143,0)</f>
        <v>0</v>
      </c>
      <c r="BH143" s="257">
        <f>IF(N143="sníž. přenesená",J143,0)</f>
        <v>0</v>
      </c>
      <c r="BI143" s="257">
        <f>IF(N143="nulová",J143,0)</f>
        <v>0</v>
      </c>
      <c r="BJ143" s="17" t="s">
        <v>14</v>
      </c>
      <c r="BK143" s="257">
        <f>ROUND(I143*H143,2)</f>
        <v>0</v>
      </c>
      <c r="BL143" s="17" t="s">
        <v>546</v>
      </c>
      <c r="BM143" s="256" t="s">
        <v>4141</v>
      </c>
    </row>
    <row r="144" s="2" customFormat="1" ht="21.75" customHeight="1">
      <c r="A144" s="38"/>
      <c r="B144" s="39"/>
      <c r="C144" s="245" t="s">
        <v>331</v>
      </c>
      <c r="D144" s="245" t="s">
        <v>252</v>
      </c>
      <c r="E144" s="246" t="s">
        <v>4038</v>
      </c>
      <c r="F144" s="247" t="s">
        <v>4039</v>
      </c>
      <c r="G144" s="248" t="s">
        <v>179</v>
      </c>
      <c r="H144" s="249">
        <v>22</v>
      </c>
      <c r="I144" s="250"/>
      <c r="J144" s="251">
        <f>ROUND(I144*H144,2)</f>
        <v>0</v>
      </c>
      <c r="K144" s="247" t="s">
        <v>1</v>
      </c>
      <c r="L144" s="44"/>
      <c r="M144" s="252" t="s">
        <v>1</v>
      </c>
      <c r="N144" s="253" t="s">
        <v>47</v>
      </c>
      <c r="O144" s="91"/>
      <c r="P144" s="254">
        <f>O144*H144</f>
        <v>0</v>
      </c>
      <c r="Q144" s="254">
        <v>0</v>
      </c>
      <c r="R144" s="254">
        <f>Q144*H144</f>
        <v>0</v>
      </c>
      <c r="S144" s="254">
        <v>0</v>
      </c>
      <c r="T144" s="255">
        <f>S144*H144</f>
        <v>0</v>
      </c>
      <c r="U144" s="38"/>
      <c r="V144" s="38"/>
      <c r="W144" s="38"/>
      <c r="X144" s="38"/>
      <c r="Y144" s="38"/>
      <c r="Z144" s="38"/>
      <c r="AA144" s="38"/>
      <c r="AB144" s="38"/>
      <c r="AC144" s="38"/>
      <c r="AD144" s="38"/>
      <c r="AE144" s="38"/>
      <c r="AR144" s="256" t="s">
        <v>546</v>
      </c>
      <c r="AT144" s="256" t="s">
        <v>252</v>
      </c>
      <c r="AU144" s="256" t="s">
        <v>91</v>
      </c>
      <c r="AY144" s="17" t="s">
        <v>250</v>
      </c>
      <c r="BE144" s="257">
        <f>IF(N144="základní",J144,0)</f>
        <v>0</v>
      </c>
      <c r="BF144" s="257">
        <f>IF(N144="snížená",J144,0)</f>
        <v>0</v>
      </c>
      <c r="BG144" s="257">
        <f>IF(N144="zákl. přenesená",J144,0)</f>
        <v>0</v>
      </c>
      <c r="BH144" s="257">
        <f>IF(N144="sníž. přenesená",J144,0)</f>
        <v>0</v>
      </c>
      <c r="BI144" s="257">
        <f>IF(N144="nulová",J144,0)</f>
        <v>0</v>
      </c>
      <c r="BJ144" s="17" t="s">
        <v>14</v>
      </c>
      <c r="BK144" s="257">
        <f>ROUND(I144*H144,2)</f>
        <v>0</v>
      </c>
      <c r="BL144" s="17" t="s">
        <v>546</v>
      </c>
      <c r="BM144" s="256" t="s">
        <v>4142</v>
      </c>
    </row>
    <row r="145" s="2" customFormat="1" ht="16.5" customHeight="1">
      <c r="A145" s="38"/>
      <c r="B145" s="39"/>
      <c r="C145" s="294" t="s">
        <v>336</v>
      </c>
      <c r="D145" s="294" t="s">
        <v>643</v>
      </c>
      <c r="E145" s="295" t="s">
        <v>3891</v>
      </c>
      <c r="F145" s="296" t="s">
        <v>4103</v>
      </c>
      <c r="G145" s="297" t="s">
        <v>179</v>
      </c>
      <c r="H145" s="298">
        <v>22</v>
      </c>
      <c r="I145" s="299"/>
      <c r="J145" s="300">
        <f>ROUND(I145*H145,2)</f>
        <v>0</v>
      </c>
      <c r="K145" s="296" t="s">
        <v>1</v>
      </c>
      <c r="L145" s="301"/>
      <c r="M145" s="302" t="s">
        <v>1</v>
      </c>
      <c r="N145" s="303" t="s">
        <v>47</v>
      </c>
      <c r="O145" s="91"/>
      <c r="P145" s="254">
        <f>O145*H145</f>
        <v>0</v>
      </c>
      <c r="Q145" s="254">
        <v>0</v>
      </c>
      <c r="R145" s="254">
        <f>Q145*H145</f>
        <v>0</v>
      </c>
      <c r="S145" s="254">
        <v>0</v>
      </c>
      <c r="T145" s="255">
        <f>S145*H145</f>
        <v>0</v>
      </c>
      <c r="U145" s="38"/>
      <c r="V145" s="38"/>
      <c r="W145" s="38"/>
      <c r="X145" s="38"/>
      <c r="Y145" s="38"/>
      <c r="Z145" s="38"/>
      <c r="AA145" s="38"/>
      <c r="AB145" s="38"/>
      <c r="AC145" s="38"/>
      <c r="AD145" s="38"/>
      <c r="AE145" s="38"/>
      <c r="AR145" s="256" t="s">
        <v>3746</v>
      </c>
      <c r="AT145" s="256" t="s">
        <v>643</v>
      </c>
      <c r="AU145" s="256" t="s">
        <v>91</v>
      </c>
      <c r="AY145" s="17" t="s">
        <v>250</v>
      </c>
      <c r="BE145" s="257">
        <f>IF(N145="základní",J145,0)</f>
        <v>0</v>
      </c>
      <c r="BF145" s="257">
        <f>IF(N145="snížená",J145,0)</f>
        <v>0</v>
      </c>
      <c r="BG145" s="257">
        <f>IF(N145="zákl. přenesená",J145,0)</f>
        <v>0</v>
      </c>
      <c r="BH145" s="257">
        <f>IF(N145="sníž. přenesená",J145,0)</f>
        <v>0</v>
      </c>
      <c r="BI145" s="257">
        <f>IF(N145="nulová",J145,0)</f>
        <v>0</v>
      </c>
      <c r="BJ145" s="17" t="s">
        <v>14</v>
      </c>
      <c r="BK145" s="257">
        <f>ROUND(I145*H145,2)</f>
        <v>0</v>
      </c>
      <c r="BL145" s="17" t="s">
        <v>546</v>
      </c>
      <c r="BM145" s="256" t="s">
        <v>4143</v>
      </c>
    </row>
    <row r="146" s="2" customFormat="1" ht="21.75" customHeight="1">
      <c r="A146" s="38"/>
      <c r="B146" s="39"/>
      <c r="C146" s="245" t="s">
        <v>7</v>
      </c>
      <c r="D146" s="245" t="s">
        <v>252</v>
      </c>
      <c r="E146" s="246" t="s">
        <v>3900</v>
      </c>
      <c r="F146" s="247" t="s">
        <v>4105</v>
      </c>
      <c r="G146" s="248" t="s">
        <v>179</v>
      </c>
      <c r="H146" s="249">
        <v>680</v>
      </c>
      <c r="I146" s="250"/>
      <c r="J146" s="251">
        <f>ROUND(I146*H146,2)</f>
        <v>0</v>
      </c>
      <c r="K146" s="247" t="s">
        <v>1</v>
      </c>
      <c r="L146" s="44"/>
      <c r="M146" s="252" t="s">
        <v>1</v>
      </c>
      <c r="N146" s="253" t="s">
        <v>47</v>
      </c>
      <c r="O146" s="91"/>
      <c r="P146" s="254">
        <f>O146*H146</f>
        <v>0</v>
      </c>
      <c r="Q146" s="254">
        <v>0</v>
      </c>
      <c r="R146" s="254">
        <f>Q146*H146</f>
        <v>0</v>
      </c>
      <c r="S146" s="254">
        <v>0</v>
      </c>
      <c r="T146" s="255">
        <f>S146*H146</f>
        <v>0</v>
      </c>
      <c r="U146" s="38"/>
      <c r="V146" s="38"/>
      <c r="W146" s="38"/>
      <c r="X146" s="38"/>
      <c r="Y146" s="38"/>
      <c r="Z146" s="38"/>
      <c r="AA146" s="38"/>
      <c r="AB146" s="38"/>
      <c r="AC146" s="38"/>
      <c r="AD146" s="38"/>
      <c r="AE146" s="38"/>
      <c r="AR146" s="256" t="s">
        <v>546</v>
      </c>
      <c r="AT146" s="256" t="s">
        <v>252</v>
      </c>
      <c r="AU146" s="256" t="s">
        <v>91</v>
      </c>
      <c r="AY146" s="17" t="s">
        <v>250</v>
      </c>
      <c r="BE146" s="257">
        <f>IF(N146="základní",J146,0)</f>
        <v>0</v>
      </c>
      <c r="BF146" s="257">
        <f>IF(N146="snížená",J146,0)</f>
        <v>0</v>
      </c>
      <c r="BG146" s="257">
        <f>IF(N146="zákl. přenesená",J146,0)</f>
        <v>0</v>
      </c>
      <c r="BH146" s="257">
        <f>IF(N146="sníž. přenesená",J146,0)</f>
        <v>0</v>
      </c>
      <c r="BI146" s="257">
        <f>IF(N146="nulová",J146,0)</f>
        <v>0</v>
      </c>
      <c r="BJ146" s="17" t="s">
        <v>14</v>
      </c>
      <c r="BK146" s="257">
        <f>ROUND(I146*H146,2)</f>
        <v>0</v>
      </c>
      <c r="BL146" s="17" t="s">
        <v>546</v>
      </c>
      <c r="BM146" s="256" t="s">
        <v>4144</v>
      </c>
    </row>
    <row r="147" s="2" customFormat="1" ht="21.75" customHeight="1">
      <c r="A147" s="38"/>
      <c r="B147" s="39"/>
      <c r="C147" s="245" t="s">
        <v>347</v>
      </c>
      <c r="D147" s="245" t="s">
        <v>252</v>
      </c>
      <c r="E147" s="246" t="s">
        <v>4107</v>
      </c>
      <c r="F147" s="247" t="s">
        <v>3901</v>
      </c>
      <c r="G147" s="248" t="s">
        <v>179</v>
      </c>
      <c r="H147" s="249">
        <v>40</v>
      </c>
      <c r="I147" s="250"/>
      <c r="J147" s="251">
        <f>ROUND(I147*H147,2)</f>
        <v>0</v>
      </c>
      <c r="K147" s="247" t="s">
        <v>1</v>
      </c>
      <c r="L147" s="44"/>
      <c r="M147" s="252" t="s">
        <v>1</v>
      </c>
      <c r="N147" s="253" t="s">
        <v>47</v>
      </c>
      <c r="O147" s="91"/>
      <c r="P147" s="254">
        <f>O147*H147</f>
        <v>0</v>
      </c>
      <c r="Q147" s="254">
        <v>0</v>
      </c>
      <c r="R147" s="254">
        <f>Q147*H147</f>
        <v>0</v>
      </c>
      <c r="S147" s="254">
        <v>0</v>
      </c>
      <c r="T147" s="255">
        <f>S147*H147</f>
        <v>0</v>
      </c>
      <c r="U147" s="38"/>
      <c r="V147" s="38"/>
      <c r="W147" s="38"/>
      <c r="X147" s="38"/>
      <c r="Y147" s="38"/>
      <c r="Z147" s="38"/>
      <c r="AA147" s="38"/>
      <c r="AB147" s="38"/>
      <c r="AC147" s="38"/>
      <c r="AD147" s="38"/>
      <c r="AE147" s="38"/>
      <c r="AR147" s="256" t="s">
        <v>546</v>
      </c>
      <c r="AT147" s="256" t="s">
        <v>252</v>
      </c>
      <c r="AU147" s="256" t="s">
        <v>91</v>
      </c>
      <c r="AY147" s="17" t="s">
        <v>250</v>
      </c>
      <c r="BE147" s="257">
        <f>IF(N147="základní",J147,0)</f>
        <v>0</v>
      </c>
      <c r="BF147" s="257">
        <f>IF(N147="snížená",J147,0)</f>
        <v>0</v>
      </c>
      <c r="BG147" s="257">
        <f>IF(N147="zákl. přenesená",J147,0)</f>
        <v>0</v>
      </c>
      <c r="BH147" s="257">
        <f>IF(N147="sníž. přenesená",J147,0)</f>
        <v>0</v>
      </c>
      <c r="BI147" s="257">
        <f>IF(N147="nulová",J147,0)</f>
        <v>0</v>
      </c>
      <c r="BJ147" s="17" t="s">
        <v>14</v>
      </c>
      <c r="BK147" s="257">
        <f>ROUND(I147*H147,2)</f>
        <v>0</v>
      </c>
      <c r="BL147" s="17" t="s">
        <v>546</v>
      </c>
      <c r="BM147" s="256" t="s">
        <v>4145</v>
      </c>
    </row>
    <row r="148" s="2" customFormat="1" ht="16.5" customHeight="1">
      <c r="A148" s="38"/>
      <c r="B148" s="39"/>
      <c r="C148" s="245" t="s">
        <v>352</v>
      </c>
      <c r="D148" s="245" t="s">
        <v>252</v>
      </c>
      <c r="E148" s="246" t="s">
        <v>3903</v>
      </c>
      <c r="F148" s="247" t="s">
        <v>3904</v>
      </c>
      <c r="G148" s="248" t="s">
        <v>189</v>
      </c>
      <c r="H148" s="249">
        <v>25</v>
      </c>
      <c r="I148" s="250"/>
      <c r="J148" s="251">
        <f>ROUND(I148*H148,2)</f>
        <v>0</v>
      </c>
      <c r="K148" s="247" t="s">
        <v>1</v>
      </c>
      <c r="L148" s="44"/>
      <c r="M148" s="252" t="s">
        <v>1</v>
      </c>
      <c r="N148" s="253" t="s">
        <v>47</v>
      </c>
      <c r="O148" s="91"/>
      <c r="P148" s="254">
        <f>O148*H148</f>
        <v>0</v>
      </c>
      <c r="Q148" s="254">
        <v>0</v>
      </c>
      <c r="R148" s="254">
        <f>Q148*H148</f>
        <v>0</v>
      </c>
      <c r="S148" s="254">
        <v>0</v>
      </c>
      <c r="T148" s="255">
        <f>S148*H148</f>
        <v>0</v>
      </c>
      <c r="U148" s="38"/>
      <c r="V148" s="38"/>
      <c r="W148" s="38"/>
      <c r="X148" s="38"/>
      <c r="Y148" s="38"/>
      <c r="Z148" s="38"/>
      <c r="AA148" s="38"/>
      <c r="AB148" s="38"/>
      <c r="AC148" s="38"/>
      <c r="AD148" s="38"/>
      <c r="AE148" s="38"/>
      <c r="AR148" s="256" t="s">
        <v>546</v>
      </c>
      <c r="AT148" s="256" t="s">
        <v>252</v>
      </c>
      <c r="AU148" s="256" t="s">
        <v>91</v>
      </c>
      <c r="AY148" s="17" t="s">
        <v>250</v>
      </c>
      <c r="BE148" s="257">
        <f>IF(N148="základní",J148,0)</f>
        <v>0</v>
      </c>
      <c r="BF148" s="257">
        <f>IF(N148="snížená",J148,0)</f>
        <v>0</v>
      </c>
      <c r="BG148" s="257">
        <f>IF(N148="zákl. přenesená",J148,0)</f>
        <v>0</v>
      </c>
      <c r="BH148" s="257">
        <f>IF(N148="sníž. přenesená",J148,0)</f>
        <v>0</v>
      </c>
      <c r="BI148" s="257">
        <f>IF(N148="nulová",J148,0)</f>
        <v>0</v>
      </c>
      <c r="BJ148" s="17" t="s">
        <v>14</v>
      </c>
      <c r="BK148" s="257">
        <f>ROUND(I148*H148,2)</f>
        <v>0</v>
      </c>
      <c r="BL148" s="17" t="s">
        <v>546</v>
      </c>
      <c r="BM148" s="256" t="s">
        <v>4146</v>
      </c>
    </row>
    <row r="149" s="2" customFormat="1" ht="16.5" customHeight="1">
      <c r="A149" s="38"/>
      <c r="B149" s="39"/>
      <c r="C149" s="245" t="s">
        <v>192</v>
      </c>
      <c r="D149" s="245" t="s">
        <v>252</v>
      </c>
      <c r="E149" s="246" t="s">
        <v>3906</v>
      </c>
      <c r="F149" s="247" t="s">
        <v>3907</v>
      </c>
      <c r="G149" s="248" t="s">
        <v>208</v>
      </c>
      <c r="H149" s="249">
        <v>54.399999999999999</v>
      </c>
      <c r="I149" s="250"/>
      <c r="J149" s="251">
        <f>ROUND(I149*H149,2)</f>
        <v>0</v>
      </c>
      <c r="K149" s="247" t="s">
        <v>1</v>
      </c>
      <c r="L149" s="44"/>
      <c r="M149" s="252" t="s">
        <v>1</v>
      </c>
      <c r="N149" s="253" t="s">
        <v>47</v>
      </c>
      <c r="O149" s="91"/>
      <c r="P149" s="254">
        <f>O149*H149</f>
        <v>0</v>
      </c>
      <c r="Q149" s="254">
        <v>0</v>
      </c>
      <c r="R149" s="254">
        <f>Q149*H149</f>
        <v>0</v>
      </c>
      <c r="S149" s="254">
        <v>0</v>
      </c>
      <c r="T149" s="255">
        <f>S149*H149</f>
        <v>0</v>
      </c>
      <c r="U149" s="38"/>
      <c r="V149" s="38"/>
      <c r="W149" s="38"/>
      <c r="X149" s="38"/>
      <c r="Y149" s="38"/>
      <c r="Z149" s="38"/>
      <c r="AA149" s="38"/>
      <c r="AB149" s="38"/>
      <c r="AC149" s="38"/>
      <c r="AD149" s="38"/>
      <c r="AE149" s="38"/>
      <c r="AR149" s="256" t="s">
        <v>546</v>
      </c>
      <c r="AT149" s="256" t="s">
        <v>252</v>
      </c>
      <c r="AU149" s="256" t="s">
        <v>91</v>
      </c>
      <c r="AY149" s="17" t="s">
        <v>250</v>
      </c>
      <c r="BE149" s="257">
        <f>IF(N149="základní",J149,0)</f>
        <v>0</v>
      </c>
      <c r="BF149" s="257">
        <f>IF(N149="snížená",J149,0)</f>
        <v>0</v>
      </c>
      <c r="BG149" s="257">
        <f>IF(N149="zákl. přenesená",J149,0)</f>
        <v>0</v>
      </c>
      <c r="BH149" s="257">
        <f>IF(N149="sníž. přenesená",J149,0)</f>
        <v>0</v>
      </c>
      <c r="BI149" s="257">
        <f>IF(N149="nulová",J149,0)</f>
        <v>0</v>
      </c>
      <c r="BJ149" s="17" t="s">
        <v>14</v>
      </c>
      <c r="BK149" s="257">
        <f>ROUND(I149*H149,2)</f>
        <v>0</v>
      </c>
      <c r="BL149" s="17" t="s">
        <v>546</v>
      </c>
      <c r="BM149" s="256" t="s">
        <v>4147</v>
      </c>
    </row>
    <row r="150" s="2" customFormat="1" ht="21.75" customHeight="1">
      <c r="A150" s="38"/>
      <c r="B150" s="39"/>
      <c r="C150" s="245" t="s">
        <v>362</v>
      </c>
      <c r="D150" s="245" t="s">
        <v>252</v>
      </c>
      <c r="E150" s="246" t="s">
        <v>3909</v>
      </c>
      <c r="F150" s="247" t="s">
        <v>3910</v>
      </c>
      <c r="G150" s="248" t="s">
        <v>208</v>
      </c>
      <c r="H150" s="249">
        <v>54.399999999999999</v>
      </c>
      <c r="I150" s="250"/>
      <c r="J150" s="251">
        <f>ROUND(I150*H150,2)</f>
        <v>0</v>
      </c>
      <c r="K150" s="247" t="s">
        <v>1</v>
      </c>
      <c r="L150" s="44"/>
      <c r="M150" s="252" t="s">
        <v>1</v>
      </c>
      <c r="N150" s="253" t="s">
        <v>47</v>
      </c>
      <c r="O150" s="91"/>
      <c r="P150" s="254">
        <f>O150*H150</f>
        <v>0</v>
      </c>
      <c r="Q150" s="254">
        <v>0</v>
      </c>
      <c r="R150" s="254">
        <f>Q150*H150</f>
        <v>0</v>
      </c>
      <c r="S150" s="254">
        <v>0</v>
      </c>
      <c r="T150" s="255">
        <f>S150*H150</f>
        <v>0</v>
      </c>
      <c r="U150" s="38"/>
      <c r="V150" s="38"/>
      <c r="W150" s="38"/>
      <c r="X150" s="38"/>
      <c r="Y150" s="38"/>
      <c r="Z150" s="38"/>
      <c r="AA150" s="38"/>
      <c r="AB150" s="38"/>
      <c r="AC150" s="38"/>
      <c r="AD150" s="38"/>
      <c r="AE150" s="38"/>
      <c r="AR150" s="256" t="s">
        <v>546</v>
      </c>
      <c r="AT150" s="256" t="s">
        <v>252</v>
      </c>
      <c r="AU150" s="256" t="s">
        <v>91</v>
      </c>
      <c r="AY150" s="17" t="s">
        <v>250</v>
      </c>
      <c r="BE150" s="257">
        <f>IF(N150="základní",J150,0)</f>
        <v>0</v>
      </c>
      <c r="BF150" s="257">
        <f>IF(N150="snížená",J150,0)</f>
        <v>0</v>
      </c>
      <c r="BG150" s="257">
        <f>IF(N150="zákl. přenesená",J150,0)</f>
        <v>0</v>
      </c>
      <c r="BH150" s="257">
        <f>IF(N150="sníž. přenesená",J150,0)</f>
        <v>0</v>
      </c>
      <c r="BI150" s="257">
        <f>IF(N150="nulová",J150,0)</f>
        <v>0</v>
      </c>
      <c r="BJ150" s="17" t="s">
        <v>14</v>
      </c>
      <c r="BK150" s="257">
        <f>ROUND(I150*H150,2)</f>
        <v>0</v>
      </c>
      <c r="BL150" s="17" t="s">
        <v>546</v>
      </c>
      <c r="BM150" s="256" t="s">
        <v>4148</v>
      </c>
    </row>
    <row r="151" s="12" customFormat="1" ht="25.92" customHeight="1">
      <c r="A151" s="12"/>
      <c r="B151" s="229"/>
      <c r="C151" s="230"/>
      <c r="D151" s="231" t="s">
        <v>81</v>
      </c>
      <c r="E151" s="232" t="s">
        <v>149</v>
      </c>
      <c r="F151" s="232" t="s">
        <v>3953</v>
      </c>
      <c r="G151" s="230"/>
      <c r="H151" s="230"/>
      <c r="I151" s="233"/>
      <c r="J151" s="234">
        <f>BK151</f>
        <v>0</v>
      </c>
      <c r="K151" s="230"/>
      <c r="L151" s="235"/>
      <c r="M151" s="236"/>
      <c r="N151" s="237"/>
      <c r="O151" s="237"/>
      <c r="P151" s="238">
        <f>P152+P155</f>
        <v>0</v>
      </c>
      <c r="Q151" s="237"/>
      <c r="R151" s="238">
        <f>R152+R155</f>
        <v>0</v>
      </c>
      <c r="S151" s="237"/>
      <c r="T151" s="239">
        <f>T152+T155</f>
        <v>0</v>
      </c>
      <c r="U151" s="12"/>
      <c r="V151" s="12"/>
      <c r="W151" s="12"/>
      <c r="X151" s="12"/>
      <c r="Y151" s="12"/>
      <c r="Z151" s="12"/>
      <c r="AA151" s="12"/>
      <c r="AB151" s="12"/>
      <c r="AC151" s="12"/>
      <c r="AD151" s="12"/>
      <c r="AE151" s="12"/>
      <c r="AR151" s="240" t="s">
        <v>273</v>
      </c>
      <c r="AT151" s="241" t="s">
        <v>81</v>
      </c>
      <c r="AU151" s="241" t="s">
        <v>82</v>
      </c>
      <c r="AY151" s="240" t="s">
        <v>250</v>
      </c>
      <c r="BK151" s="242">
        <f>BK152+BK155</f>
        <v>0</v>
      </c>
    </row>
    <row r="152" s="12" customFormat="1" ht="22.8" customHeight="1">
      <c r="A152" s="12"/>
      <c r="B152" s="229"/>
      <c r="C152" s="230"/>
      <c r="D152" s="231" t="s">
        <v>81</v>
      </c>
      <c r="E152" s="243" t="s">
        <v>3954</v>
      </c>
      <c r="F152" s="243" t="s">
        <v>3955</v>
      </c>
      <c r="G152" s="230"/>
      <c r="H152" s="230"/>
      <c r="I152" s="233"/>
      <c r="J152" s="244">
        <f>BK152</f>
        <v>0</v>
      </c>
      <c r="K152" s="230"/>
      <c r="L152" s="235"/>
      <c r="M152" s="236"/>
      <c r="N152" s="237"/>
      <c r="O152" s="237"/>
      <c r="P152" s="238">
        <f>SUM(P153:P154)</f>
        <v>0</v>
      </c>
      <c r="Q152" s="237"/>
      <c r="R152" s="238">
        <f>SUM(R153:R154)</f>
        <v>0</v>
      </c>
      <c r="S152" s="237"/>
      <c r="T152" s="239">
        <f>SUM(T153:T154)</f>
        <v>0</v>
      </c>
      <c r="U152" s="12"/>
      <c r="V152" s="12"/>
      <c r="W152" s="12"/>
      <c r="X152" s="12"/>
      <c r="Y152" s="12"/>
      <c r="Z152" s="12"/>
      <c r="AA152" s="12"/>
      <c r="AB152" s="12"/>
      <c r="AC152" s="12"/>
      <c r="AD152" s="12"/>
      <c r="AE152" s="12"/>
      <c r="AR152" s="240" t="s">
        <v>273</v>
      </c>
      <c r="AT152" s="241" t="s">
        <v>81</v>
      </c>
      <c r="AU152" s="241" t="s">
        <v>14</v>
      </c>
      <c r="AY152" s="240" t="s">
        <v>250</v>
      </c>
      <c r="BK152" s="242">
        <f>SUM(BK153:BK154)</f>
        <v>0</v>
      </c>
    </row>
    <row r="153" s="2" customFormat="1" ht="16.5" customHeight="1">
      <c r="A153" s="38"/>
      <c r="B153" s="39"/>
      <c r="C153" s="245" t="s">
        <v>368</v>
      </c>
      <c r="D153" s="245" t="s">
        <v>252</v>
      </c>
      <c r="E153" s="246" t="s">
        <v>3956</v>
      </c>
      <c r="F153" s="247" t="s">
        <v>3957</v>
      </c>
      <c r="G153" s="248" t="s">
        <v>179</v>
      </c>
      <c r="H153" s="249">
        <v>700</v>
      </c>
      <c r="I153" s="250"/>
      <c r="J153" s="251">
        <f>ROUND(I153*H153,2)</f>
        <v>0</v>
      </c>
      <c r="K153" s="247" t="s">
        <v>1</v>
      </c>
      <c r="L153" s="44"/>
      <c r="M153" s="252" t="s">
        <v>1</v>
      </c>
      <c r="N153" s="253" t="s">
        <v>47</v>
      </c>
      <c r="O153" s="91"/>
      <c r="P153" s="254">
        <f>O153*H153</f>
        <v>0</v>
      </c>
      <c r="Q153" s="254">
        <v>0</v>
      </c>
      <c r="R153" s="254">
        <f>Q153*H153</f>
        <v>0</v>
      </c>
      <c r="S153" s="254">
        <v>0</v>
      </c>
      <c r="T153" s="255">
        <f>S153*H153</f>
        <v>0</v>
      </c>
      <c r="U153" s="38"/>
      <c r="V153" s="38"/>
      <c r="W153" s="38"/>
      <c r="X153" s="38"/>
      <c r="Y153" s="38"/>
      <c r="Z153" s="38"/>
      <c r="AA153" s="38"/>
      <c r="AB153" s="38"/>
      <c r="AC153" s="38"/>
      <c r="AD153" s="38"/>
      <c r="AE153" s="38"/>
      <c r="AR153" s="256" t="s">
        <v>256</v>
      </c>
      <c r="AT153" s="256" t="s">
        <v>252</v>
      </c>
      <c r="AU153" s="256" t="s">
        <v>91</v>
      </c>
      <c r="AY153" s="17" t="s">
        <v>250</v>
      </c>
      <c r="BE153" s="257">
        <f>IF(N153="základní",J153,0)</f>
        <v>0</v>
      </c>
      <c r="BF153" s="257">
        <f>IF(N153="snížená",J153,0)</f>
        <v>0</v>
      </c>
      <c r="BG153" s="257">
        <f>IF(N153="zákl. přenesená",J153,0)</f>
        <v>0</v>
      </c>
      <c r="BH153" s="257">
        <f>IF(N153="sníž. přenesená",J153,0)</f>
        <v>0</v>
      </c>
      <c r="BI153" s="257">
        <f>IF(N153="nulová",J153,0)</f>
        <v>0</v>
      </c>
      <c r="BJ153" s="17" t="s">
        <v>14</v>
      </c>
      <c r="BK153" s="257">
        <f>ROUND(I153*H153,2)</f>
        <v>0</v>
      </c>
      <c r="BL153" s="17" t="s">
        <v>256</v>
      </c>
      <c r="BM153" s="256" t="s">
        <v>4149</v>
      </c>
    </row>
    <row r="154" s="2" customFormat="1" ht="16.5" customHeight="1">
      <c r="A154" s="38"/>
      <c r="B154" s="39"/>
      <c r="C154" s="245" t="s">
        <v>374</v>
      </c>
      <c r="D154" s="245" t="s">
        <v>252</v>
      </c>
      <c r="E154" s="246" t="s">
        <v>4047</v>
      </c>
      <c r="F154" s="247" t="s">
        <v>4048</v>
      </c>
      <c r="G154" s="248" t="s">
        <v>179</v>
      </c>
      <c r="H154" s="249">
        <v>700</v>
      </c>
      <c r="I154" s="250"/>
      <c r="J154" s="251">
        <f>ROUND(I154*H154,2)</f>
        <v>0</v>
      </c>
      <c r="K154" s="247" t="s">
        <v>1</v>
      </c>
      <c r="L154" s="44"/>
      <c r="M154" s="252" t="s">
        <v>1</v>
      </c>
      <c r="N154" s="253" t="s">
        <v>47</v>
      </c>
      <c r="O154" s="91"/>
      <c r="P154" s="254">
        <f>O154*H154</f>
        <v>0</v>
      </c>
      <c r="Q154" s="254">
        <v>0</v>
      </c>
      <c r="R154" s="254">
        <f>Q154*H154</f>
        <v>0</v>
      </c>
      <c r="S154" s="254">
        <v>0</v>
      </c>
      <c r="T154" s="255">
        <f>S154*H154</f>
        <v>0</v>
      </c>
      <c r="U154" s="38"/>
      <c r="V154" s="38"/>
      <c r="W154" s="38"/>
      <c r="X154" s="38"/>
      <c r="Y154" s="38"/>
      <c r="Z154" s="38"/>
      <c r="AA154" s="38"/>
      <c r="AB154" s="38"/>
      <c r="AC154" s="38"/>
      <c r="AD154" s="38"/>
      <c r="AE154" s="38"/>
      <c r="AR154" s="256" t="s">
        <v>256</v>
      </c>
      <c r="AT154" s="256" t="s">
        <v>252</v>
      </c>
      <c r="AU154" s="256" t="s">
        <v>91</v>
      </c>
      <c r="AY154" s="17" t="s">
        <v>250</v>
      </c>
      <c r="BE154" s="257">
        <f>IF(N154="základní",J154,0)</f>
        <v>0</v>
      </c>
      <c r="BF154" s="257">
        <f>IF(N154="snížená",J154,0)</f>
        <v>0</v>
      </c>
      <c r="BG154" s="257">
        <f>IF(N154="zákl. přenesená",J154,0)</f>
        <v>0</v>
      </c>
      <c r="BH154" s="257">
        <f>IF(N154="sníž. přenesená",J154,0)</f>
        <v>0</v>
      </c>
      <c r="BI154" s="257">
        <f>IF(N154="nulová",J154,0)</f>
        <v>0</v>
      </c>
      <c r="BJ154" s="17" t="s">
        <v>14</v>
      </c>
      <c r="BK154" s="257">
        <f>ROUND(I154*H154,2)</f>
        <v>0</v>
      </c>
      <c r="BL154" s="17" t="s">
        <v>256</v>
      </c>
      <c r="BM154" s="256" t="s">
        <v>4150</v>
      </c>
    </row>
    <row r="155" s="12" customFormat="1" ht="22.8" customHeight="1">
      <c r="A155" s="12"/>
      <c r="B155" s="229"/>
      <c r="C155" s="230"/>
      <c r="D155" s="231" t="s">
        <v>81</v>
      </c>
      <c r="E155" s="243" t="s">
        <v>3974</v>
      </c>
      <c r="F155" s="243" t="s">
        <v>3975</v>
      </c>
      <c r="G155" s="230"/>
      <c r="H155" s="230"/>
      <c r="I155" s="233"/>
      <c r="J155" s="244">
        <f>BK155</f>
        <v>0</v>
      </c>
      <c r="K155" s="230"/>
      <c r="L155" s="235"/>
      <c r="M155" s="236"/>
      <c r="N155" s="237"/>
      <c r="O155" s="237"/>
      <c r="P155" s="238">
        <f>SUM(P156:P158)</f>
        <v>0</v>
      </c>
      <c r="Q155" s="237"/>
      <c r="R155" s="238">
        <f>SUM(R156:R158)</f>
        <v>0</v>
      </c>
      <c r="S155" s="237"/>
      <c r="T155" s="239">
        <f>SUM(T156:T158)</f>
        <v>0</v>
      </c>
      <c r="U155" s="12"/>
      <c r="V155" s="12"/>
      <c r="W155" s="12"/>
      <c r="X155" s="12"/>
      <c r="Y155" s="12"/>
      <c r="Z155" s="12"/>
      <c r="AA155" s="12"/>
      <c r="AB155" s="12"/>
      <c r="AC155" s="12"/>
      <c r="AD155" s="12"/>
      <c r="AE155" s="12"/>
      <c r="AR155" s="240" t="s">
        <v>273</v>
      </c>
      <c r="AT155" s="241" t="s">
        <v>81</v>
      </c>
      <c r="AU155" s="241" t="s">
        <v>14</v>
      </c>
      <c r="AY155" s="240" t="s">
        <v>250</v>
      </c>
      <c r="BK155" s="242">
        <f>SUM(BK156:BK158)</f>
        <v>0</v>
      </c>
    </row>
    <row r="156" s="2" customFormat="1" ht="16.5" customHeight="1">
      <c r="A156" s="38"/>
      <c r="B156" s="39"/>
      <c r="C156" s="245" t="s">
        <v>379</v>
      </c>
      <c r="D156" s="245" t="s">
        <v>252</v>
      </c>
      <c r="E156" s="246" t="s">
        <v>3976</v>
      </c>
      <c r="F156" s="247" t="s">
        <v>3977</v>
      </c>
      <c r="G156" s="248" t="s">
        <v>2107</v>
      </c>
      <c r="H156" s="249">
        <v>24</v>
      </c>
      <c r="I156" s="250"/>
      <c r="J156" s="251">
        <f>ROUND(I156*H156,2)</f>
        <v>0</v>
      </c>
      <c r="K156" s="247" t="s">
        <v>1</v>
      </c>
      <c r="L156" s="44"/>
      <c r="M156" s="252" t="s">
        <v>1</v>
      </c>
      <c r="N156" s="253" t="s">
        <v>47</v>
      </c>
      <c r="O156" s="91"/>
      <c r="P156" s="254">
        <f>O156*H156</f>
        <v>0</v>
      </c>
      <c r="Q156" s="254">
        <v>0</v>
      </c>
      <c r="R156" s="254">
        <f>Q156*H156</f>
        <v>0</v>
      </c>
      <c r="S156" s="254">
        <v>0</v>
      </c>
      <c r="T156" s="255">
        <f>S156*H156</f>
        <v>0</v>
      </c>
      <c r="U156" s="38"/>
      <c r="V156" s="38"/>
      <c r="W156" s="38"/>
      <c r="X156" s="38"/>
      <c r="Y156" s="38"/>
      <c r="Z156" s="38"/>
      <c r="AA156" s="38"/>
      <c r="AB156" s="38"/>
      <c r="AC156" s="38"/>
      <c r="AD156" s="38"/>
      <c r="AE156" s="38"/>
      <c r="AR156" s="256" t="s">
        <v>256</v>
      </c>
      <c r="AT156" s="256" t="s">
        <v>252</v>
      </c>
      <c r="AU156" s="256" t="s">
        <v>91</v>
      </c>
      <c r="AY156" s="17" t="s">
        <v>250</v>
      </c>
      <c r="BE156" s="257">
        <f>IF(N156="základní",J156,0)</f>
        <v>0</v>
      </c>
      <c r="BF156" s="257">
        <f>IF(N156="snížená",J156,0)</f>
        <v>0</v>
      </c>
      <c r="BG156" s="257">
        <f>IF(N156="zákl. přenesená",J156,0)</f>
        <v>0</v>
      </c>
      <c r="BH156" s="257">
        <f>IF(N156="sníž. přenesená",J156,0)</f>
        <v>0</v>
      </c>
      <c r="BI156" s="257">
        <f>IF(N156="nulová",J156,0)</f>
        <v>0</v>
      </c>
      <c r="BJ156" s="17" t="s">
        <v>14</v>
      </c>
      <c r="BK156" s="257">
        <f>ROUND(I156*H156,2)</f>
        <v>0</v>
      </c>
      <c r="BL156" s="17" t="s">
        <v>256</v>
      </c>
      <c r="BM156" s="256" t="s">
        <v>4151</v>
      </c>
    </row>
    <row r="157" s="2" customFormat="1" ht="16.5" customHeight="1">
      <c r="A157" s="38"/>
      <c r="B157" s="39"/>
      <c r="C157" s="245" t="s">
        <v>384</v>
      </c>
      <c r="D157" s="245" t="s">
        <v>252</v>
      </c>
      <c r="E157" s="246" t="s">
        <v>3979</v>
      </c>
      <c r="F157" s="247" t="s">
        <v>3980</v>
      </c>
      <c r="G157" s="248" t="s">
        <v>2107</v>
      </c>
      <c r="H157" s="249">
        <v>20</v>
      </c>
      <c r="I157" s="250"/>
      <c r="J157" s="251">
        <f>ROUND(I157*H157,2)</f>
        <v>0</v>
      </c>
      <c r="K157" s="247" t="s">
        <v>1</v>
      </c>
      <c r="L157" s="44"/>
      <c r="M157" s="252" t="s">
        <v>1</v>
      </c>
      <c r="N157" s="253" t="s">
        <v>47</v>
      </c>
      <c r="O157" s="91"/>
      <c r="P157" s="254">
        <f>O157*H157</f>
        <v>0</v>
      </c>
      <c r="Q157" s="254">
        <v>0</v>
      </c>
      <c r="R157" s="254">
        <f>Q157*H157</f>
        <v>0</v>
      </c>
      <c r="S157" s="254">
        <v>0</v>
      </c>
      <c r="T157" s="255">
        <f>S157*H157</f>
        <v>0</v>
      </c>
      <c r="U157" s="38"/>
      <c r="V157" s="38"/>
      <c r="W157" s="38"/>
      <c r="X157" s="38"/>
      <c r="Y157" s="38"/>
      <c r="Z157" s="38"/>
      <c r="AA157" s="38"/>
      <c r="AB157" s="38"/>
      <c r="AC157" s="38"/>
      <c r="AD157" s="38"/>
      <c r="AE157" s="38"/>
      <c r="AR157" s="256" t="s">
        <v>256</v>
      </c>
      <c r="AT157" s="256" t="s">
        <v>252</v>
      </c>
      <c r="AU157" s="256" t="s">
        <v>91</v>
      </c>
      <c r="AY157" s="17" t="s">
        <v>250</v>
      </c>
      <c r="BE157" s="257">
        <f>IF(N157="základní",J157,0)</f>
        <v>0</v>
      </c>
      <c r="BF157" s="257">
        <f>IF(N157="snížená",J157,0)</f>
        <v>0</v>
      </c>
      <c r="BG157" s="257">
        <f>IF(N157="zákl. přenesená",J157,0)</f>
        <v>0</v>
      </c>
      <c r="BH157" s="257">
        <f>IF(N157="sníž. přenesená",J157,0)</f>
        <v>0</v>
      </c>
      <c r="BI157" s="257">
        <f>IF(N157="nulová",J157,0)</f>
        <v>0</v>
      </c>
      <c r="BJ157" s="17" t="s">
        <v>14</v>
      </c>
      <c r="BK157" s="257">
        <f>ROUND(I157*H157,2)</f>
        <v>0</v>
      </c>
      <c r="BL157" s="17" t="s">
        <v>256</v>
      </c>
      <c r="BM157" s="256" t="s">
        <v>4152</v>
      </c>
    </row>
    <row r="158" s="2" customFormat="1" ht="16.5" customHeight="1">
      <c r="A158" s="38"/>
      <c r="B158" s="39"/>
      <c r="C158" s="245" t="s">
        <v>389</v>
      </c>
      <c r="D158" s="245" t="s">
        <v>252</v>
      </c>
      <c r="E158" s="246" t="s">
        <v>4116</v>
      </c>
      <c r="F158" s="247" t="s">
        <v>4117</v>
      </c>
      <c r="G158" s="248" t="s">
        <v>1244</v>
      </c>
      <c r="H158" s="249">
        <v>1</v>
      </c>
      <c r="I158" s="250"/>
      <c r="J158" s="251">
        <f>ROUND(I158*H158,2)</f>
        <v>0</v>
      </c>
      <c r="K158" s="247" t="s">
        <v>1</v>
      </c>
      <c r="L158" s="44"/>
      <c r="M158" s="311" t="s">
        <v>1</v>
      </c>
      <c r="N158" s="312" t="s">
        <v>47</v>
      </c>
      <c r="O158" s="306"/>
      <c r="P158" s="313">
        <f>O158*H158</f>
        <v>0</v>
      </c>
      <c r="Q158" s="313">
        <v>0</v>
      </c>
      <c r="R158" s="313">
        <f>Q158*H158</f>
        <v>0</v>
      </c>
      <c r="S158" s="313">
        <v>0</v>
      </c>
      <c r="T158" s="314">
        <f>S158*H158</f>
        <v>0</v>
      </c>
      <c r="U158" s="38"/>
      <c r="V158" s="38"/>
      <c r="W158" s="38"/>
      <c r="X158" s="38"/>
      <c r="Y158" s="38"/>
      <c r="Z158" s="38"/>
      <c r="AA158" s="38"/>
      <c r="AB158" s="38"/>
      <c r="AC158" s="38"/>
      <c r="AD158" s="38"/>
      <c r="AE158" s="38"/>
      <c r="AR158" s="256" t="s">
        <v>256</v>
      </c>
      <c r="AT158" s="256" t="s">
        <v>252</v>
      </c>
      <c r="AU158" s="256" t="s">
        <v>91</v>
      </c>
      <c r="AY158" s="17" t="s">
        <v>250</v>
      </c>
      <c r="BE158" s="257">
        <f>IF(N158="základní",J158,0)</f>
        <v>0</v>
      </c>
      <c r="BF158" s="257">
        <f>IF(N158="snížená",J158,0)</f>
        <v>0</v>
      </c>
      <c r="BG158" s="257">
        <f>IF(N158="zákl. přenesená",J158,0)</f>
        <v>0</v>
      </c>
      <c r="BH158" s="257">
        <f>IF(N158="sníž. přenesená",J158,0)</f>
        <v>0</v>
      </c>
      <c r="BI158" s="257">
        <f>IF(N158="nulová",J158,0)</f>
        <v>0</v>
      </c>
      <c r="BJ158" s="17" t="s">
        <v>14</v>
      </c>
      <c r="BK158" s="257">
        <f>ROUND(I158*H158,2)</f>
        <v>0</v>
      </c>
      <c r="BL158" s="17" t="s">
        <v>256</v>
      </c>
      <c r="BM158" s="256" t="s">
        <v>4153</v>
      </c>
    </row>
    <row r="159" s="2" customFormat="1" ht="6.96" customHeight="1">
      <c r="A159" s="38"/>
      <c r="B159" s="66"/>
      <c r="C159" s="67"/>
      <c r="D159" s="67"/>
      <c r="E159" s="67"/>
      <c r="F159" s="67"/>
      <c r="G159" s="67"/>
      <c r="H159" s="67"/>
      <c r="I159" s="194"/>
      <c r="J159" s="67"/>
      <c r="K159" s="67"/>
      <c r="L159" s="44"/>
      <c r="M159" s="38"/>
      <c r="O159" s="38"/>
      <c r="P159" s="38"/>
      <c r="Q159" s="38"/>
      <c r="R159" s="38"/>
      <c r="S159" s="38"/>
      <c r="T159" s="38"/>
      <c r="U159" s="38"/>
      <c r="V159" s="38"/>
      <c r="W159" s="38"/>
      <c r="X159" s="38"/>
      <c r="Y159" s="38"/>
      <c r="Z159" s="38"/>
      <c r="AA159" s="38"/>
      <c r="AB159" s="38"/>
      <c r="AC159" s="38"/>
      <c r="AD159" s="38"/>
      <c r="AE159" s="38"/>
    </row>
  </sheetData>
  <sheetProtection sheet="1" autoFilter="0" formatColumns="0" formatRows="0" objects="1" scenarios="1" spinCount="100000" saltValue="U4QnbcCPXvuaZ0QED/Nu8OpyTMCJ/B3XyN4RgjOmvRKzCDnupoxfkk3z9um+ac86TD8BRPVhHG+Q9luwkNF4GQ==" hashValue="cSjqwroWdLsKEbUxeZdhnj0yduqXAhqFi7UABlytvsytZf73XqLfvVMmnd/xegYoE+y4Ms7kQe0vi3oZuBm3pQ==" algorithmName="SHA-512" password="CC35"/>
  <autoFilter ref="C121:K158"/>
  <mergeCells count="9">
    <mergeCell ref="E7:H7"/>
    <mergeCell ref="E9:H9"/>
    <mergeCell ref="E18:H18"/>
    <mergeCell ref="E27:H27"/>
    <mergeCell ref="E85:H85"/>
    <mergeCell ref="E87:H87"/>
    <mergeCell ref="E112:H112"/>
    <mergeCell ref="E114:H114"/>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7"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7"/>
      <c r="L2" s="1"/>
      <c r="M2" s="1"/>
      <c r="N2" s="1"/>
      <c r="O2" s="1"/>
      <c r="P2" s="1"/>
      <c r="Q2" s="1"/>
      <c r="R2" s="1"/>
      <c r="S2" s="1"/>
      <c r="T2" s="1"/>
      <c r="U2" s="1"/>
      <c r="V2" s="1"/>
      <c r="AT2" s="17" t="s">
        <v>145</v>
      </c>
    </row>
    <row r="3" s="1" customFormat="1" ht="6.96" customHeight="1">
      <c r="B3" s="149"/>
      <c r="C3" s="150"/>
      <c r="D3" s="150"/>
      <c r="E3" s="150"/>
      <c r="F3" s="150"/>
      <c r="G3" s="150"/>
      <c r="H3" s="150"/>
      <c r="I3" s="151"/>
      <c r="J3" s="150"/>
      <c r="K3" s="150"/>
      <c r="L3" s="20"/>
      <c r="AT3" s="17" t="s">
        <v>91</v>
      </c>
    </row>
    <row r="4" s="1" customFormat="1" ht="24.96" customHeight="1">
      <c r="B4" s="20"/>
      <c r="D4" s="152" t="s">
        <v>162</v>
      </c>
      <c r="I4" s="147"/>
      <c r="L4" s="20"/>
      <c r="M4" s="153" t="s">
        <v>10</v>
      </c>
      <c r="AT4" s="17" t="s">
        <v>4</v>
      </c>
    </row>
    <row r="5" s="1" customFormat="1" ht="6.96" customHeight="1">
      <c r="B5" s="20"/>
      <c r="I5" s="147"/>
      <c r="L5" s="20"/>
    </row>
    <row r="6" s="1" customFormat="1" ht="12" customHeight="1">
      <c r="B6" s="20"/>
      <c r="D6" s="154" t="s">
        <v>16</v>
      </c>
      <c r="I6" s="147"/>
      <c r="L6" s="20"/>
    </row>
    <row r="7" s="1" customFormat="1" ht="16.5" customHeight="1">
      <c r="B7" s="20"/>
      <c r="E7" s="155" t="str">
        <f>'Rekapitulace stavby'!K6</f>
        <v>Strakonická - rozšíření, č. akce 999 170, Praha 5</v>
      </c>
      <c r="F7" s="154"/>
      <c r="G7" s="154"/>
      <c r="H7" s="154"/>
      <c r="I7" s="147"/>
      <c r="L7" s="20"/>
    </row>
    <row r="8" s="2" customFormat="1" ht="12" customHeight="1">
      <c r="A8" s="38"/>
      <c r="B8" s="44"/>
      <c r="C8" s="38"/>
      <c r="D8" s="154" t="s">
        <v>176</v>
      </c>
      <c r="E8" s="38"/>
      <c r="F8" s="38"/>
      <c r="G8" s="38"/>
      <c r="H8" s="38"/>
      <c r="I8" s="156"/>
      <c r="J8" s="38"/>
      <c r="K8" s="38"/>
      <c r="L8" s="63"/>
      <c r="S8" s="38"/>
      <c r="T8" s="38"/>
      <c r="U8" s="38"/>
      <c r="V8" s="38"/>
      <c r="W8" s="38"/>
      <c r="X8" s="38"/>
      <c r="Y8" s="38"/>
      <c r="Z8" s="38"/>
      <c r="AA8" s="38"/>
      <c r="AB8" s="38"/>
      <c r="AC8" s="38"/>
      <c r="AD8" s="38"/>
      <c r="AE8" s="38"/>
    </row>
    <row r="9" s="2" customFormat="1" ht="16.5" customHeight="1">
      <c r="A9" s="38"/>
      <c r="B9" s="44"/>
      <c r="C9" s="38"/>
      <c r="D9" s="38"/>
      <c r="E9" s="157" t="s">
        <v>4154</v>
      </c>
      <c r="F9" s="38"/>
      <c r="G9" s="38"/>
      <c r="H9" s="38"/>
      <c r="I9" s="156"/>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156"/>
      <c r="J10" s="38"/>
      <c r="K10" s="38"/>
      <c r="L10" s="63"/>
      <c r="S10" s="38"/>
      <c r="T10" s="38"/>
      <c r="U10" s="38"/>
      <c r="V10" s="38"/>
      <c r="W10" s="38"/>
      <c r="X10" s="38"/>
      <c r="Y10" s="38"/>
      <c r="Z10" s="38"/>
      <c r="AA10" s="38"/>
      <c r="AB10" s="38"/>
      <c r="AC10" s="38"/>
      <c r="AD10" s="38"/>
      <c r="AE10" s="38"/>
    </row>
    <row r="11" s="2" customFormat="1" ht="12" customHeight="1">
      <c r="A11" s="38"/>
      <c r="B11" s="44"/>
      <c r="C11" s="38"/>
      <c r="D11" s="154" t="s">
        <v>18</v>
      </c>
      <c r="E11" s="38"/>
      <c r="F11" s="141" t="s">
        <v>1</v>
      </c>
      <c r="G11" s="38"/>
      <c r="H11" s="38"/>
      <c r="I11" s="158" t="s">
        <v>19</v>
      </c>
      <c r="J11" s="141" t="s">
        <v>1</v>
      </c>
      <c r="K11" s="38"/>
      <c r="L11" s="63"/>
      <c r="S11" s="38"/>
      <c r="T11" s="38"/>
      <c r="U11" s="38"/>
      <c r="V11" s="38"/>
      <c r="W11" s="38"/>
      <c r="X11" s="38"/>
      <c r="Y11" s="38"/>
      <c r="Z11" s="38"/>
      <c r="AA11" s="38"/>
      <c r="AB11" s="38"/>
      <c r="AC11" s="38"/>
      <c r="AD11" s="38"/>
      <c r="AE11" s="38"/>
    </row>
    <row r="12" s="2" customFormat="1" ht="12" customHeight="1">
      <c r="A12" s="38"/>
      <c r="B12" s="44"/>
      <c r="C12" s="38"/>
      <c r="D12" s="154" t="s">
        <v>20</v>
      </c>
      <c r="E12" s="38"/>
      <c r="F12" s="141" t="s">
        <v>21</v>
      </c>
      <c r="G12" s="38"/>
      <c r="H12" s="38"/>
      <c r="I12" s="158" t="s">
        <v>22</v>
      </c>
      <c r="J12" s="159" t="str">
        <f>'Rekapitulace stavby'!AN8</f>
        <v>10. 1. 2020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156"/>
      <c r="J13" s="38"/>
      <c r="K13" s="38"/>
      <c r="L13" s="63"/>
      <c r="S13" s="38"/>
      <c r="T13" s="38"/>
      <c r="U13" s="38"/>
      <c r="V13" s="38"/>
      <c r="W13" s="38"/>
      <c r="X13" s="38"/>
      <c r="Y13" s="38"/>
      <c r="Z13" s="38"/>
      <c r="AA13" s="38"/>
      <c r="AB13" s="38"/>
      <c r="AC13" s="38"/>
      <c r="AD13" s="38"/>
      <c r="AE13" s="38"/>
    </row>
    <row r="14" s="2" customFormat="1" ht="12" customHeight="1">
      <c r="A14" s="38"/>
      <c r="B14" s="44"/>
      <c r="C14" s="38"/>
      <c r="D14" s="154" t="s">
        <v>24</v>
      </c>
      <c r="E14" s="38"/>
      <c r="F14" s="38"/>
      <c r="G14" s="38"/>
      <c r="H14" s="38"/>
      <c r="I14" s="158" t="s">
        <v>25</v>
      </c>
      <c r="J14" s="141"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1" t="s">
        <v>27</v>
      </c>
      <c r="F15" s="38"/>
      <c r="G15" s="38"/>
      <c r="H15" s="38"/>
      <c r="I15" s="158" t="s">
        <v>28</v>
      </c>
      <c r="J15" s="141"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156"/>
      <c r="J16" s="38"/>
      <c r="K16" s="38"/>
      <c r="L16" s="63"/>
      <c r="S16" s="38"/>
      <c r="T16" s="38"/>
      <c r="U16" s="38"/>
      <c r="V16" s="38"/>
      <c r="W16" s="38"/>
      <c r="X16" s="38"/>
      <c r="Y16" s="38"/>
      <c r="Z16" s="38"/>
      <c r="AA16" s="38"/>
      <c r="AB16" s="38"/>
      <c r="AC16" s="38"/>
      <c r="AD16" s="38"/>
      <c r="AE16" s="38"/>
    </row>
    <row r="17" s="2" customFormat="1" ht="12" customHeight="1">
      <c r="A17" s="38"/>
      <c r="B17" s="44"/>
      <c r="C17" s="38"/>
      <c r="D17" s="154" t="s">
        <v>30</v>
      </c>
      <c r="E17" s="38"/>
      <c r="F17" s="38"/>
      <c r="G17" s="38"/>
      <c r="H17" s="38"/>
      <c r="I17" s="158"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1"/>
      <c r="G18" s="141"/>
      <c r="H18" s="141"/>
      <c r="I18" s="158"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156"/>
      <c r="J19" s="38"/>
      <c r="K19" s="38"/>
      <c r="L19" s="63"/>
      <c r="S19" s="38"/>
      <c r="T19" s="38"/>
      <c r="U19" s="38"/>
      <c r="V19" s="38"/>
      <c r="W19" s="38"/>
      <c r="X19" s="38"/>
      <c r="Y19" s="38"/>
      <c r="Z19" s="38"/>
      <c r="AA19" s="38"/>
      <c r="AB19" s="38"/>
      <c r="AC19" s="38"/>
      <c r="AD19" s="38"/>
      <c r="AE19" s="38"/>
    </row>
    <row r="20" s="2" customFormat="1" ht="12" customHeight="1">
      <c r="A20" s="38"/>
      <c r="B20" s="44"/>
      <c r="C20" s="38"/>
      <c r="D20" s="154" t="s">
        <v>32</v>
      </c>
      <c r="E20" s="38"/>
      <c r="F20" s="38"/>
      <c r="G20" s="38"/>
      <c r="H20" s="38"/>
      <c r="I20" s="158" t="s">
        <v>25</v>
      </c>
      <c r="J20" s="141"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1" t="s">
        <v>34</v>
      </c>
      <c r="F21" s="38"/>
      <c r="G21" s="38"/>
      <c r="H21" s="38"/>
      <c r="I21" s="158" t="s">
        <v>28</v>
      </c>
      <c r="J21" s="141"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156"/>
      <c r="J22" s="38"/>
      <c r="K22" s="38"/>
      <c r="L22" s="63"/>
      <c r="S22" s="38"/>
      <c r="T22" s="38"/>
      <c r="U22" s="38"/>
      <c r="V22" s="38"/>
      <c r="W22" s="38"/>
      <c r="X22" s="38"/>
      <c r="Y22" s="38"/>
      <c r="Z22" s="38"/>
      <c r="AA22" s="38"/>
      <c r="AB22" s="38"/>
      <c r="AC22" s="38"/>
      <c r="AD22" s="38"/>
      <c r="AE22" s="38"/>
    </row>
    <row r="23" s="2" customFormat="1" ht="12" customHeight="1">
      <c r="A23" s="38"/>
      <c r="B23" s="44"/>
      <c r="C23" s="38"/>
      <c r="D23" s="154" t="s">
        <v>37</v>
      </c>
      <c r="E23" s="38"/>
      <c r="F23" s="38"/>
      <c r="G23" s="38"/>
      <c r="H23" s="38"/>
      <c r="I23" s="158" t="s">
        <v>25</v>
      </c>
      <c r="J23" s="141" t="s">
        <v>38</v>
      </c>
      <c r="K23" s="38"/>
      <c r="L23" s="63"/>
      <c r="S23" s="38"/>
      <c r="T23" s="38"/>
      <c r="U23" s="38"/>
      <c r="V23" s="38"/>
      <c r="W23" s="38"/>
      <c r="X23" s="38"/>
      <c r="Y23" s="38"/>
      <c r="Z23" s="38"/>
      <c r="AA23" s="38"/>
      <c r="AB23" s="38"/>
      <c r="AC23" s="38"/>
      <c r="AD23" s="38"/>
      <c r="AE23" s="38"/>
    </row>
    <row r="24" s="2" customFormat="1" ht="18" customHeight="1">
      <c r="A24" s="38"/>
      <c r="B24" s="44"/>
      <c r="C24" s="38"/>
      <c r="D24" s="38"/>
      <c r="E24" s="141" t="s">
        <v>39</v>
      </c>
      <c r="F24" s="38"/>
      <c r="G24" s="38"/>
      <c r="H24" s="38"/>
      <c r="I24" s="158" t="s">
        <v>28</v>
      </c>
      <c r="J24" s="141" t="s">
        <v>40</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56"/>
      <c r="J25" s="38"/>
      <c r="K25" s="38"/>
      <c r="L25" s="63"/>
      <c r="S25" s="38"/>
      <c r="T25" s="38"/>
      <c r="U25" s="38"/>
      <c r="V25" s="38"/>
      <c r="W25" s="38"/>
      <c r="X25" s="38"/>
      <c r="Y25" s="38"/>
      <c r="Z25" s="38"/>
      <c r="AA25" s="38"/>
      <c r="AB25" s="38"/>
      <c r="AC25" s="38"/>
      <c r="AD25" s="38"/>
      <c r="AE25" s="38"/>
    </row>
    <row r="26" s="2" customFormat="1" ht="12" customHeight="1">
      <c r="A26" s="38"/>
      <c r="B26" s="44"/>
      <c r="C26" s="38"/>
      <c r="D26" s="154" t="s">
        <v>41</v>
      </c>
      <c r="E26" s="38"/>
      <c r="F26" s="38"/>
      <c r="G26" s="38"/>
      <c r="H26" s="38"/>
      <c r="I26" s="156"/>
      <c r="J26" s="38"/>
      <c r="K26" s="38"/>
      <c r="L26" s="63"/>
      <c r="S26" s="38"/>
      <c r="T26" s="38"/>
      <c r="U26" s="38"/>
      <c r="V26" s="38"/>
      <c r="W26" s="38"/>
      <c r="X26" s="38"/>
      <c r="Y26" s="38"/>
      <c r="Z26" s="38"/>
      <c r="AA26" s="38"/>
      <c r="AB26" s="38"/>
      <c r="AC26" s="38"/>
      <c r="AD26" s="38"/>
      <c r="AE26" s="38"/>
    </row>
    <row r="27" s="8" customFormat="1" ht="16.5" customHeight="1">
      <c r="A27" s="160"/>
      <c r="B27" s="161"/>
      <c r="C27" s="160"/>
      <c r="D27" s="160"/>
      <c r="E27" s="162" t="s">
        <v>1</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38"/>
      <c r="B28" s="44"/>
      <c r="C28" s="38"/>
      <c r="D28" s="38"/>
      <c r="E28" s="38"/>
      <c r="F28" s="38"/>
      <c r="G28" s="38"/>
      <c r="H28" s="38"/>
      <c r="I28" s="156"/>
      <c r="J28" s="38"/>
      <c r="K28" s="38"/>
      <c r="L28" s="63"/>
      <c r="S28" s="38"/>
      <c r="T28" s="38"/>
      <c r="U28" s="38"/>
      <c r="V28" s="38"/>
      <c r="W28" s="38"/>
      <c r="X28" s="38"/>
      <c r="Y28" s="38"/>
      <c r="Z28" s="38"/>
      <c r="AA28" s="38"/>
      <c r="AB28" s="38"/>
      <c r="AC28" s="38"/>
      <c r="AD28" s="38"/>
      <c r="AE28" s="38"/>
    </row>
    <row r="29" s="2" customFormat="1" ht="6.96" customHeight="1">
      <c r="A29" s="38"/>
      <c r="B29" s="44"/>
      <c r="C29" s="38"/>
      <c r="D29" s="165"/>
      <c r="E29" s="165"/>
      <c r="F29" s="165"/>
      <c r="G29" s="165"/>
      <c r="H29" s="165"/>
      <c r="I29" s="166"/>
      <c r="J29" s="165"/>
      <c r="K29" s="165"/>
      <c r="L29" s="63"/>
      <c r="S29" s="38"/>
      <c r="T29" s="38"/>
      <c r="U29" s="38"/>
      <c r="V29" s="38"/>
      <c r="W29" s="38"/>
      <c r="X29" s="38"/>
      <c r="Y29" s="38"/>
      <c r="Z29" s="38"/>
      <c r="AA29" s="38"/>
      <c r="AB29" s="38"/>
      <c r="AC29" s="38"/>
      <c r="AD29" s="38"/>
      <c r="AE29" s="38"/>
    </row>
    <row r="30" s="2" customFormat="1" ht="25.44" customHeight="1">
      <c r="A30" s="38"/>
      <c r="B30" s="44"/>
      <c r="C30" s="38"/>
      <c r="D30" s="167" t="s">
        <v>42</v>
      </c>
      <c r="E30" s="38"/>
      <c r="F30" s="38"/>
      <c r="G30" s="38"/>
      <c r="H30" s="38"/>
      <c r="I30" s="156"/>
      <c r="J30" s="168">
        <f>ROUND(J121, 2)</f>
        <v>0</v>
      </c>
      <c r="K30" s="38"/>
      <c r="L30" s="63"/>
      <c r="S30" s="38"/>
      <c r="T30" s="38"/>
      <c r="U30" s="38"/>
      <c r="V30" s="38"/>
      <c r="W30" s="38"/>
      <c r="X30" s="38"/>
      <c r="Y30" s="38"/>
      <c r="Z30" s="38"/>
      <c r="AA30" s="38"/>
      <c r="AB30" s="38"/>
      <c r="AC30" s="38"/>
      <c r="AD30" s="38"/>
      <c r="AE30" s="38"/>
    </row>
    <row r="31" s="2" customFormat="1" ht="6.96" customHeight="1">
      <c r="A31" s="38"/>
      <c r="B31" s="44"/>
      <c r="C31" s="38"/>
      <c r="D31" s="165"/>
      <c r="E31" s="165"/>
      <c r="F31" s="165"/>
      <c r="G31" s="165"/>
      <c r="H31" s="165"/>
      <c r="I31" s="166"/>
      <c r="J31" s="165"/>
      <c r="K31" s="165"/>
      <c r="L31" s="63"/>
      <c r="S31" s="38"/>
      <c r="T31" s="38"/>
      <c r="U31" s="38"/>
      <c r="V31" s="38"/>
      <c r="W31" s="38"/>
      <c r="X31" s="38"/>
      <c r="Y31" s="38"/>
      <c r="Z31" s="38"/>
      <c r="AA31" s="38"/>
      <c r="AB31" s="38"/>
      <c r="AC31" s="38"/>
      <c r="AD31" s="38"/>
      <c r="AE31" s="38"/>
    </row>
    <row r="32" s="2" customFormat="1" ht="14.4" customHeight="1">
      <c r="A32" s="38"/>
      <c r="B32" s="44"/>
      <c r="C32" s="38"/>
      <c r="D32" s="38"/>
      <c r="E32" s="38"/>
      <c r="F32" s="169" t="s">
        <v>44</v>
      </c>
      <c r="G32" s="38"/>
      <c r="H32" s="38"/>
      <c r="I32" s="170" t="s">
        <v>43</v>
      </c>
      <c r="J32" s="169" t="s">
        <v>45</v>
      </c>
      <c r="K32" s="38"/>
      <c r="L32" s="63"/>
      <c r="S32" s="38"/>
      <c r="T32" s="38"/>
      <c r="U32" s="38"/>
      <c r="V32" s="38"/>
      <c r="W32" s="38"/>
      <c r="X32" s="38"/>
      <c r="Y32" s="38"/>
      <c r="Z32" s="38"/>
      <c r="AA32" s="38"/>
      <c r="AB32" s="38"/>
      <c r="AC32" s="38"/>
      <c r="AD32" s="38"/>
      <c r="AE32" s="38"/>
    </row>
    <row r="33" s="2" customFormat="1" ht="14.4" customHeight="1">
      <c r="A33" s="38"/>
      <c r="B33" s="44"/>
      <c r="C33" s="38"/>
      <c r="D33" s="171" t="s">
        <v>46</v>
      </c>
      <c r="E33" s="154" t="s">
        <v>47</v>
      </c>
      <c r="F33" s="172">
        <f>ROUND((SUM(BE121:BE145)),  2)</f>
        <v>0</v>
      </c>
      <c r="G33" s="38"/>
      <c r="H33" s="38"/>
      <c r="I33" s="173">
        <v>0.20999999999999999</v>
      </c>
      <c r="J33" s="172">
        <f>ROUND(((SUM(BE121:BE145))*I33),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54" t="s">
        <v>48</v>
      </c>
      <c r="F34" s="172">
        <f>ROUND((SUM(BF121:BF145)),  2)</f>
        <v>0</v>
      </c>
      <c r="G34" s="38"/>
      <c r="H34" s="38"/>
      <c r="I34" s="173">
        <v>0.14999999999999999</v>
      </c>
      <c r="J34" s="172">
        <f>ROUND(((SUM(BF121:BF145))*I34),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54" t="s">
        <v>49</v>
      </c>
      <c r="F35" s="172">
        <f>ROUND((SUM(BG121:BG145)),  2)</f>
        <v>0</v>
      </c>
      <c r="G35" s="38"/>
      <c r="H35" s="38"/>
      <c r="I35" s="173">
        <v>0.20999999999999999</v>
      </c>
      <c r="J35" s="172">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54" t="s">
        <v>50</v>
      </c>
      <c r="F36" s="172">
        <f>ROUND((SUM(BH121:BH145)),  2)</f>
        <v>0</v>
      </c>
      <c r="G36" s="38"/>
      <c r="H36" s="38"/>
      <c r="I36" s="173">
        <v>0.14999999999999999</v>
      </c>
      <c r="J36" s="172">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4" t="s">
        <v>51</v>
      </c>
      <c r="F37" s="172">
        <f>ROUND((SUM(BI121:BI145)),  2)</f>
        <v>0</v>
      </c>
      <c r="G37" s="38"/>
      <c r="H37" s="38"/>
      <c r="I37" s="173">
        <v>0</v>
      </c>
      <c r="J37" s="172">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56"/>
      <c r="J38" s="38"/>
      <c r="K38" s="38"/>
      <c r="L38" s="63"/>
      <c r="S38" s="38"/>
      <c r="T38" s="38"/>
      <c r="U38" s="38"/>
      <c r="V38" s="38"/>
      <c r="W38" s="38"/>
      <c r="X38" s="38"/>
      <c r="Y38" s="38"/>
      <c r="Z38" s="38"/>
      <c r="AA38" s="38"/>
      <c r="AB38" s="38"/>
      <c r="AC38" s="38"/>
      <c r="AD38" s="38"/>
      <c r="AE38" s="38"/>
    </row>
    <row r="39" s="2" customFormat="1" ht="25.44" customHeight="1">
      <c r="A39" s="38"/>
      <c r="B39" s="44"/>
      <c r="C39" s="174"/>
      <c r="D39" s="175" t="s">
        <v>52</v>
      </c>
      <c r="E39" s="176"/>
      <c r="F39" s="176"/>
      <c r="G39" s="177" t="s">
        <v>53</v>
      </c>
      <c r="H39" s="178" t="s">
        <v>54</v>
      </c>
      <c r="I39" s="179"/>
      <c r="J39" s="180">
        <f>SUM(J30:J37)</f>
        <v>0</v>
      </c>
      <c r="K39" s="181"/>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156"/>
      <c r="J40" s="38"/>
      <c r="K40" s="38"/>
      <c r="L40" s="63"/>
      <c r="S40" s="38"/>
      <c r="T40" s="38"/>
      <c r="U40" s="38"/>
      <c r="V40" s="38"/>
      <c r="W40" s="38"/>
      <c r="X40" s="38"/>
      <c r="Y40" s="38"/>
      <c r="Z40" s="38"/>
      <c r="AA40" s="38"/>
      <c r="AB40" s="38"/>
      <c r="AC40" s="38"/>
      <c r="AD40" s="38"/>
      <c r="AE40" s="38"/>
    </row>
    <row r="41" s="1" customFormat="1" ht="14.4" customHeight="1">
      <c r="B41" s="20"/>
      <c r="I41" s="147"/>
      <c r="L41" s="20"/>
    </row>
    <row r="42" s="1" customFormat="1" ht="14.4" customHeight="1">
      <c r="B42" s="20"/>
      <c r="I42" s="147"/>
      <c r="L42" s="20"/>
    </row>
    <row r="43" s="1" customFormat="1" ht="14.4" customHeight="1">
      <c r="B43" s="20"/>
      <c r="I43" s="147"/>
      <c r="L43" s="20"/>
    </row>
    <row r="44" s="1" customFormat="1" ht="14.4" customHeight="1">
      <c r="B44" s="20"/>
      <c r="I44" s="147"/>
      <c r="L44" s="20"/>
    </row>
    <row r="45" s="1" customFormat="1" ht="14.4" customHeight="1">
      <c r="B45" s="20"/>
      <c r="I45" s="147"/>
      <c r="L45" s="20"/>
    </row>
    <row r="46" s="1" customFormat="1" ht="14.4" customHeight="1">
      <c r="B46" s="20"/>
      <c r="I46" s="147"/>
      <c r="L46" s="20"/>
    </row>
    <row r="47" s="1" customFormat="1" ht="14.4" customHeight="1">
      <c r="B47" s="20"/>
      <c r="I47" s="147"/>
      <c r="L47" s="20"/>
    </row>
    <row r="48" s="1" customFormat="1" ht="14.4" customHeight="1">
      <c r="B48" s="20"/>
      <c r="I48" s="147"/>
      <c r="L48" s="20"/>
    </row>
    <row r="49" s="1" customFormat="1" ht="14.4" customHeight="1">
      <c r="B49" s="20"/>
      <c r="I49" s="147"/>
      <c r="L49" s="20"/>
    </row>
    <row r="50" s="2" customFormat="1" ht="14.4" customHeight="1">
      <c r="B50" s="63"/>
      <c r="D50" s="182" t="s">
        <v>55</v>
      </c>
      <c r="E50" s="183"/>
      <c r="F50" s="183"/>
      <c r="G50" s="182" t="s">
        <v>56</v>
      </c>
      <c r="H50" s="183"/>
      <c r="I50" s="184"/>
      <c r="J50" s="183"/>
      <c r="K50" s="18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5" t="s">
        <v>57</v>
      </c>
      <c r="E61" s="186"/>
      <c r="F61" s="187" t="s">
        <v>58</v>
      </c>
      <c r="G61" s="185" t="s">
        <v>57</v>
      </c>
      <c r="H61" s="186"/>
      <c r="I61" s="188"/>
      <c r="J61" s="189" t="s">
        <v>58</v>
      </c>
      <c r="K61" s="18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2" t="s">
        <v>59</v>
      </c>
      <c r="E65" s="190"/>
      <c r="F65" s="190"/>
      <c r="G65" s="182" t="s">
        <v>60</v>
      </c>
      <c r="H65" s="190"/>
      <c r="I65" s="191"/>
      <c r="J65" s="190"/>
      <c r="K65" s="19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5" t="s">
        <v>57</v>
      </c>
      <c r="E76" s="186"/>
      <c r="F76" s="187" t="s">
        <v>58</v>
      </c>
      <c r="G76" s="185" t="s">
        <v>57</v>
      </c>
      <c r="H76" s="186"/>
      <c r="I76" s="188"/>
      <c r="J76" s="189" t="s">
        <v>58</v>
      </c>
      <c r="K76" s="186"/>
      <c r="L76" s="63"/>
      <c r="S76" s="38"/>
      <c r="T76" s="38"/>
      <c r="U76" s="38"/>
      <c r="V76" s="38"/>
      <c r="W76" s="38"/>
      <c r="X76" s="38"/>
      <c r="Y76" s="38"/>
      <c r="Z76" s="38"/>
      <c r="AA76" s="38"/>
      <c r="AB76" s="38"/>
      <c r="AC76" s="38"/>
      <c r="AD76" s="38"/>
      <c r="AE76" s="38"/>
    </row>
    <row r="77" s="2" customFormat="1" ht="14.4" customHeight="1">
      <c r="A77" s="38"/>
      <c r="B77" s="192"/>
      <c r="C77" s="193"/>
      <c r="D77" s="193"/>
      <c r="E77" s="193"/>
      <c r="F77" s="193"/>
      <c r="G77" s="193"/>
      <c r="H77" s="193"/>
      <c r="I77" s="194"/>
      <c r="J77" s="193"/>
      <c r="K77" s="193"/>
      <c r="L77" s="63"/>
      <c r="S77" s="38"/>
      <c r="T77" s="38"/>
      <c r="U77" s="38"/>
      <c r="V77" s="38"/>
      <c r="W77" s="38"/>
      <c r="X77" s="38"/>
      <c r="Y77" s="38"/>
      <c r="Z77" s="38"/>
      <c r="AA77" s="38"/>
      <c r="AB77" s="38"/>
      <c r="AC77" s="38"/>
      <c r="AD77" s="38"/>
      <c r="AE77" s="38"/>
    </row>
    <row r="81" s="2" customFormat="1" ht="6.96" customHeight="1">
      <c r="A81" s="38"/>
      <c r="B81" s="195"/>
      <c r="C81" s="196"/>
      <c r="D81" s="196"/>
      <c r="E81" s="196"/>
      <c r="F81" s="196"/>
      <c r="G81" s="196"/>
      <c r="H81" s="196"/>
      <c r="I81" s="197"/>
      <c r="J81" s="196"/>
      <c r="K81" s="196"/>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156"/>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56"/>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56"/>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98" t="str">
        <f>E7</f>
        <v>Strakonická - rozšíření, č. akce 999 170, Praha 5</v>
      </c>
      <c r="F85" s="32"/>
      <c r="G85" s="32"/>
      <c r="H85" s="32"/>
      <c r="I85" s="156"/>
      <c r="J85" s="40"/>
      <c r="K85" s="40"/>
      <c r="L85" s="63"/>
      <c r="S85" s="38"/>
      <c r="T85" s="38"/>
      <c r="U85" s="38"/>
      <c r="V85" s="38"/>
      <c r="W85" s="38"/>
      <c r="X85" s="38"/>
      <c r="Y85" s="38"/>
      <c r="Z85" s="38"/>
      <c r="AA85" s="38"/>
      <c r="AB85" s="38"/>
      <c r="AC85" s="38"/>
      <c r="AD85" s="38"/>
      <c r="AE85" s="38"/>
    </row>
    <row r="86" s="2" customFormat="1" ht="12" customHeight="1">
      <c r="A86" s="38"/>
      <c r="B86" s="39"/>
      <c r="C86" s="32" t="s">
        <v>176</v>
      </c>
      <c r="D86" s="40"/>
      <c r="E86" s="40"/>
      <c r="F86" s="40"/>
      <c r="G86" s="40"/>
      <c r="H86" s="40"/>
      <c r="I86" s="156"/>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SO 440 - Přeložky TSK</v>
      </c>
      <c r="F87" s="40"/>
      <c r="G87" s="40"/>
      <c r="H87" s="40"/>
      <c r="I87" s="156"/>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156"/>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Strakonická</v>
      </c>
      <c r="G89" s="40"/>
      <c r="H89" s="40"/>
      <c r="I89" s="158" t="s">
        <v>22</v>
      </c>
      <c r="J89" s="79" t="str">
        <f>IF(J12="","",J12)</f>
        <v>10. 1. 2020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156"/>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158" t="s">
        <v>32</v>
      </c>
      <c r="J91" s="36" t="str">
        <f>E21</f>
        <v>DIPRO, spol s 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158" t="s">
        <v>37</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156"/>
      <c r="J93" s="40"/>
      <c r="K93" s="40"/>
      <c r="L93" s="63"/>
      <c r="S93" s="38"/>
      <c r="T93" s="38"/>
      <c r="U93" s="38"/>
      <c r="V93" s="38"/>
      <c r="W93" s="38"/>
      <c r="X93" s="38"/>
      <c r="Y93" s="38"/>
      <c r="Z93" s="38"/>
      <c r="AA93" s="38"/>
      <c r="AB93" s="38"/>
      <c r="AC93" s="38"/>
      <c r="AD93" s="38"/>
      <c r="AE93" s="38"/>
    </row>
    <row r="94" s="2" customFormat="1" ht="29.28" customHeight="1">
      <c r="A94" s="38"/>
      <c r="B94" s="39"/>
      <c r="C94" s="199" t="s">
        <v>224</v>
      </c>
      <c r="D94" s="200"/>
      <c r="E94" s="200"/>
      <c r="F94" s="200"/>
      <c r="G94" s="200"/>
      <c r="H94" s="200"/>
      <c r="I94" s="201"/>
      <c r="J94" s="202" t="s">
        <v>225</v>
      </c>
      <c r="K94" s="20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156"/>
      <c r="J95" s="40"/>
      <c r="K95" s="40"/>
      <c r="L95" s="63"/>
      <c r="S95" s="38"/>
      <c r="T95" s="38"/>
      <c r="U95" s="38"/>
      <c r="V95" s="38"/>
      <c r="W95" s="38"/>
      <c r="X95" s="38"/>
      <c r="Y95" s="38"/>
      <c r="Z95" s="38"/>
      <c r="AA95" s="38"/>
      <c r="AB95" s="38"/>
      <c r="AC95" s="38"/>
      <c r="AD95" s="38"/>
      <c r="AE95" s="38"/>
    </row>
    <row r="96" s="2" customFormat="1" ht="22.8" customHeight="1">
      <c r="A96" s="38"/>
      <c r="B96" s="39"/>
      <c r="C96" s="203" t="s">
        <v>226</v>
      </c>
      <c r="D96" s="40"/>
      <c r="E96" s="40"/>
      <c r="F96" s="40"/>
      <c r="G96" s="40"/>
      <c r="H96" s="40"/>
      <c r="I96" s="156"/>
      <c r="J96" s="110">
        <f>J121</f>
        <v>0</v>
      </c>
      <c r="K96" s="40"/>
      <c r="L96" s="63"/>
      <c r="S96" s="38"/>
      <c r="T96" s="38"/>
      <c r="U96" s="38"/>
      <c r="V96" s="38"/>
      <c r="W96" s="38"/>
      <c r="X96" s="38"/>
      <c r="Y96" s="38"/>
      <c r="Z96" s="38"/>
      <c r="AA96" s="38"/>
      <c r="AB96" s="38"/>
      <c r="AC96" s="38"/>
      <c r="AD96" s="38"/>
      <c r="AE96" s="38"/>
      <c r="AU96" s="17" t="s">
        <v>227</v>
      </c>
    </row>
    <row r="97" s="9" customFormat="1" ht="24.96" customHeight="1">
      <c r="A97" s="9"/>
      <c r="B97" s="204"/>
      <c r="C97" s="205"/>
      <c r="D97" s="206" t="s">
        <v>3729</v>
      </c>
      <c r="E97" s="207"/>
      <c r="F97" s="207"/>
      <c r="G97" s="207"/>
      <c r="H97" s="207"/>
      <c r="I97" s="208"/>
      <c r="J97" s="209">
        <f>J122</f>
        <v>0</v>
      </c>
      <c r="K97" s="205"/>
      <c r="L97" s="210"/>
      <c r="S97" s="9"/>
      <c r="T97" s="9"/>
      <c r="U97" s="9"/>
      <c r="V97" s="9"/>
      <c r="W97" s="9"/>
      <c r="X97" s="9"/>
      <c r="Y97" s="9"/>
      <c r="Z97" s="9"/>
      <c r="AA97" s="9"/>
      <c r="AB97" s="9"/>
      <c r="AC97" s="9"/>
      <c r="AD97" s="9"/>
      <c r="AE97" s="9"/>
    </row>
    <row r="98" s="10" customFormat="1" ht="19.92" customHeight="1">
      <c r="A98" s="10"/>
      <c r="B98" s="211"/>
      <c r="C98" s="133"/>
      <c r="D98" s="212" t="s">
        <v>3731</v>
      </c>
      <c r="E98" s="213"/>
      <c r="F98" s="213"/>
      <c r="G98" s="213"/>
      <c r="H98" s="213"/>
      <c r="I98" s="214"/>
      <c r="J98" s="215">
        <f>J123</f>
        <v>0</v>
      </c>
      <c r="K98" s="133"/>
      <c r="L98" s="216"/>
      <c r="S98" s="10"/>
      <c r="T98" s="10"/>
      <c r="U98" s="10"/>
      <c r="V98" s="10"/>
      <c r="W98" s="10"/>
      <c r="X98" s="10"/>
      <c r="Y98" s="10"/>
      <c r="Z98" s="10"/>
      <c r="AA98" s="10"/>
      <c r="AB98" s="10"/>
      <c r="AC98" s="10"/>
      <c r="AD98" s="10"/>
      <c r="AE98" s="10"/>
    </row>
    <row r="99" s="9" customFormat="1" ht="24.96" customHeight="1">
      <c r="A99" s="9"/>
      <c r="B99" s="204"/>
      <c r="C99" s="205"/>
      <c r="D99" s="206" t="s">
        <v>3734</v>
      </c>
      <c r="E99" s="207"/>
      <c r="F99" s="207"/>
      <c r="G99" s="207"/>
      <c r="H99" s="207"/>
      <c r="I99" s="208"/>
      <c r="J99" s="209">
        <f>J138</f>
        <v>0</v>
      </c>
      <c r="K99" s="205"/>
      <c r="L99" s="210"/>
      <c r="S99" s="9"/>
      <c r="T99" s="9"/>
      <c r="U99" s="9"/>
      <c r="V99" s="9"/>
      <c r="W99" s="9"/>
      <c r="X99" s="9"/>
      <c r="Y99" s="9"/>
      <c r="Z99" s="9"/>
      <c r="AA99" s="9"/>
      <c r="AB99" s="9"/>
      <c r="AC99" s="9"/>
      <c r="AD99" s="9"/>
      <c r="AE99" s="9"/>
    </row>
    <row r="100" s="10" customFormat="1" ht="19.92" customHeight="1">
      <c r="A100" s="10"/>
      <c r="B100" s="211"/>
      <c r="C100" s="133"/>
      <c r="D100" s="212" t="s">
        <v>3735</v>
      </c>
      <c r="E100" s="213"/>
      <c r="F100" s="213"/>
      <c r="G100" s="213"/>
      <c r="H100" s="213"/>
      <c r="I100" s="214"/>
      <c r="J100" s="215">
        <f>J139</f>
        <v>0</v>
      </c>
      <c r="K100" s="133"/>
      <c r="L100" s="216"/>
      <c r="S100" s="10"/>
      <c r="T100" s="10"/>
      <c r="U100" s="10"/>
      <c r="V100" s="10"/>
      <c r="W100" s="10"/>
      <c r="X100" s="10"/>
      <c r="Y100" s="10"/>
      <c r="Z100" s="10"/>
      <c r="AA100" s="10"/>
      <c r="AB100" s="10"/>
      <c r="AC100" s="10"/>
      <c r="AD100" s="10"/>
      <c r="AE100" s="10"/>
    </row>
    <row r="101" s="10" customFormat="1" ht="19.92" customHeight="1">
      <c r="A101" s="10"/>
      <c r="B101" s="211"/>
      <c r="C101" s="133"/>
      <c r="D101" s="212" t="s">
        <v>3736</v>
      </c>
      <c r="E101" s="213"/>
      <c r="F101" s="213"/>
      <c r="G101" s="213"/>
      <c r="H101" s="213"/>
      <c r="I101" s="214"/>
      <c r="J101" s="215">
        <f>J142</f>
        <v>0</v>
      </c>
      <c r="K101" s="133"/>
      <c r="L101" s="216"/>
      <c r="S101" s="10"/>
      <c r="T101" s="10"/>
      <c r="U101" s="10"/>
      <c r="V101" s="10"/>
      <c r="W101" s="10"/>
      <c r="X101" s="10"/>
      <c r="Y101" s="10"/>
      <c r="Z101" s="10"/>
      <c r="AA101" s="10"/>
      <c r="AB101" s="10"/>
      <c r="AC101" s="10"/>
      <c r="AD101" s="10"/>
      <c r="AE101" s="10"/>
    </row>
    <row r="102" s="2" customFormat="1" ht="21.84" customHeight="1">
      <c r="A102" s="38"/>
      <c r="B102" s="39"/>
      <c r="C102" s="40"/>
      <c r="D102" s="40"/>
      <c r="E102" s="40"/>
      <c r="F102" s="40"/>
      <c r="G102" s="40"/>
      <c r="H102" s="40"/>
      <c r="I102" s="156"/>
      <c r="J102" s="40"/>
      <c r="K102" s="40"/>
      <c r="L102" s="63"/>
      <c r="S102" s="38"/>
      <c r="T102" s="38"/>
      <c r="U102" s="38"/>
      <c r="V102" s="38"/>
      <c r="W102" s="38"/>
      <c r="X102" s="38"/>
      <c r="Y102" s="38"/>
      <c r="Z102" s="38"/>
      <c r="AA102" s="38"/>
      <c r="AB102" s="38"/>
      <c r="AC102" s="38"/>
      <c r="AD102" s="38"/>
      <c r="AE102" s="38"/>
    </row>
    <row r="103" s="2" customFormat="1" ht="6.96" customHeight="1">
      <c r="A103" s="38"/>
      <c r="B103" s="66"/>
      <c r="C103" s="67"/>
      <c r="D103" s="67"/>
      <c r="E103" s="67"/>
      <c r="F103" s="67"/>
      <c r="G103" s="67"/>
      <c r="H103" s="67"/>
      <c r="I103" s="194"/>
      <c r="J103" s="67"/>
      <c r="K103" s="67"/>
      <c r="L103" s="63"/>
      <c r="S103" s="38"/>
      <c r="T103" s="38"/>
      <c r="U103" s="38"/>
      <c r="V103" s="38"/>
      <c r="W103" s="38"/>
      <c r="X103" s="38"/>
      <c r="Y103" s="38"/>
      <c r="Z103" s="38"/>
      <c r="AA103" s="38"/>
      <c r="AB103" s="38"/>
      <c r="AC103" s="38"/>
      <c r="AD103" s="38"/>
      <c r="AE103" s="38"/>
    </row>
    <row r="107" s="2" customFormat="1" ht="6.96" customHeight="1">
      <c r="A107" s="38"/>
      <c r="B107" s="68"/>
      <c r="C107" s="69"/>
      <c r="D107" s="69"/>
      <c r="E107" s="69"/>
      <c r="F107" s="69"/>
      <c r="G107" s="69"/>
      <c r="H107" s="69"/>
      <c r="I107" s="197"/>
      <c r="J107" s="69"/>
      <c r="K107" s="69"/>
      <c r="L107" s="63"/>
      <c r="S107" s="38"/>
      <c r="T107" s="38"/>
      <c r="U107" s="38"/>
      <c r="V107" s="38"/>
      <c r="W107" s="38"/>
      <c r="X107" s="38"/>
      <c r="Y107" s="38"/>
      <c r="Z107" s="38"/>
      <c r="AA107" s="38"/>
      <c r="AB107" s="38"/>
      <c r="AC107" s="38"/>
      <c r="AD107" s="38"/>
      <c r="AE107" s="38"/>
    </row>
    <row r="108" s="2" customFormat="1" ht="24.96" customHeight="1">
      <c r="A108" s="38"/>
      <c r="B108" s="39"/>
      <c r="C108" s="23" t="s">
        <v>235</v>
      </c>
      <c r="D108" s="40"/>
      <c r="E108" s="40"/>
      <c r="F108" s="40"/>
      <c r="G108" s="40"/>
      <c r="H108" s="40"/>
      <c r="I108" s="156"/>
      <c r="J108" s="40"/>
      <c r="K108" s="40"/>
      <c r="L108" s="63"/>
      <c r="S108" s="38"/>
      <c r="T108" s="38"/>
      <c r="U108" s="38"/>
      <c r="V108" s="38"/>
      <c r="W108" s="38"/>
      <c r="X108" s="38"/>
      <c r="Y108" s="38"/>
      <c r="Z108" s="38"/>
      <c r="AA108" s="38"/>
      <c r="AB108" s="38"/>
      <c r="AC108" s="38"/>
      <c r="AD108" s="38"/>
      <c r="AE108" s="38"/>
    </row>
    <row r="109" s="2" customFormat="1" ht="6.96" customHeight="1">
      <c r="A109" s="38"/>
      <c r="B109" s="39"/>
      <c r="C109" s="40"/>
      <c r="D109" s="40"/>
      <c r="E109" s="40"/>
      <c r="F109" s="40"/>
      <c r="G109" s="40"/>
      <c r="H109" s="40"/>
      <c r="I109" s="156"/>
      <c r="J109" s="40"/>
      <c r="K109" s="40"/>
      <c r="L109" s="63"/>
      <c r="S109" s="38"/>
      <c r="T109" s="38"/>
      <c r="U109" s="38"/>
      <c r="V109" s="38"/>
      <c r="W109" s="38"/>
      <c r="X109" s="38"/>
      <c r="Y109" s="38"/>
      <c r="Z109" s="38"/>
      <c r="AA109" s="38"/>
      <c r="AB109" s="38"/>
      <c r="AC109" s="38"/>
      <c r="AD109" s="38"/>
      <c r="AE109" s="38"/>
    </row>
    <row r="110" s="2" customFormat="1" ht="12" customHeight="1">
      <c r="A110" s="38"/>
      <c r="B110" s="39"/>
      <c r="C110" s="32" t="s">
        <v>16</v>
      </c>
      <c r="D110" s="40"/>
      <c r="E110" s="40"/>
      <c r="F110" s="40"/>
      <c r="G110" s="40"/>
      <c r="H110" s="40"/>
      <c r="I110" s="156"/>
      <c r="J110" s="40"/>
      <c r="K110" s="40"/>
      <c r="L110" s="63"/>
      <c r="S110" s="38"/>
      <c r="T110" s="38"/>
      <c r="U110" s="38"/>
      <c r="V110" s="38"/>
      <c r="W110" s="38"/>
      <c r="X110" s="38"/>
      <c r="Y110" s="38"/>
      <c r="Z110" s="38"/>
      <c r="AA110" s="38"/>
      <c r="AB110" s="38"/>
      <c r="AC110" s="38"/>
      <c r="AD110" s="38"/>
      <c r="AE110" s="38"/>
    </row>
    <row r="111" s="2" customFormat="1" ht="16.5" customHeight="1">
      <c r="A111" s="38"/>
      <c r="B111" s="39"/>
      <c r="C111" s="40"/>
      <c r="D111" s="40"/>
      <c r="E111" s="198" t="str">
        <f>E7</f>
        <v>Strakonická - rozšíření, č. akce 999 170, Praha 5</v>
      </c>
      <c r="F111" s="32"/>
      <c r="G111" s="32"/>
      <c r="H111" s="32"/>
      <c r="I111" s="156"/>
      <c r="J111" s="40"/>
      <c r="K111" s="40"/>
      <c r="L111" s="63"/>
      <c r="S111" s="38"/>
      <c r="T111" s="38"/>
      <c r="U111" s="38"/>
      <c r="V111" s="38"/>
      <c r="W111" s="38"/>
      <c r="X111" s="38"/>
      <c r="Y111" s="38"/>
      <c r="Z111" s="38"/>
      <c r="AA111" s="38"/>
      <c r="AB111" s="38"/>
      <c r="AC111" s="38"/>
      <c r="AD111" s="38"/>
      <c r="AE111" s="38"/>
    </row>
    <row r="112" s="2" customFormat="1" ht="12" customHeight="1">
      <c r="A112" s="38"/>
      <c r="B112" s="39"/>
      <c r="C112" s="32" t="s">
        <v>176</v>
      </c>
      <c r="D112" s="40"/>
      <c r="E112" s="40"/>
      <c r="F112" s="40"/>
      <c r="G112" s="40"/>
      <c r="H112" s="40"/>
      <c r="I112" s="156"/>
      <c r="J112" s="40"/>
      <c r="K112" s="40"/>
      <c r="L112" s="63"/>
      <c r="S112" s="38"/>
      <c r="T112" s="38"/>
      <c r="U112" s="38"/>
      <c r="V112" s="38"/>
      <c r="W112" s="38"/>
      <c r="X112" s="38"/>
      <c r="Y112" s="38"/>
      <c r="Z112" s="38"/>
      <c r="AA112" s="38"/>
      <c r="AB112" s="38"/>
      <c r="AC112" s="38"/>
      <c r="AD112" s="38"/>
      <c r="AE112" s="38"/>
    </row>
    <row r="113" s="2" customFormat="1" ht="16.5" customHeight="1">
      <c r="A113" s="38"/>
      <c r="B113" s="39"/>
      <c r="C113" s="40"/>
      <c r="D113" s="40"/>
      <c r="E113" s="76" t="str">
        <f>E9</f>
        <v>SO 440 - Přeložky TSK</v>
      </c>
      <c r="F113" s="40"/>
      <c r="G113" s="40"/>
      <c r="H113" s="40"/>
      <c r="I113" s="156"/>
      <c r="J113" s="40"/>
      <c r="K113" s="40"/>
      <c r="L113" s="63"/>
      <c r="S113" s="38"/>
      <c r="T113" s="38"/>
      <c r="U113" s="38"/>
      <c r="V113" s="38"/>
      <c r="W113" s="38"/>
      <c r="X113" s="38"/>
      <c r="Y113" s="38"/>
      <c r="Z113" s="38"/>
      <c r="AA113" s="38"/>
      <c r="AB113" s="38"/>
      <c r="AC113" s="38"/>
      <c r="AD113" s="38"/>
      <c r="AE113" s="38"/>
    </row>
    <row r="114" s="2" customFormat="1" ht="6.96" customHeight="1">
      <c r="A114" s="38"/>
      <c r="B114" s="39"/>
      <c r="C114" s="40"/>
      <c r="D114" s="40"/>
      <c r="E114" s="40"/>
      <c r="F114" s="40"/>
      <c r="G114" s="40"/>
      <c r="H114" s="40"/>
      <c r="I114" s="156"/>
      <c r="J114" s="40"/>
      <c r="K114" s="40"/>
      <c r="L114" s="63"/>
      <c r="S114" s="38"/>
      <c r="T114" s="38"/>
      <c r="U114" s="38"/>
      <c r="V114" s="38"/>
      <c r="W114" s="38"/>
      <c r="X114" s="38"/>
      <c r="Y114" s="38"/>
      <c r="Z114" s="38"/>
      <c r="AA114" s="38"/>
      <c r="AB114" s="38"/>
      <c r="AC114" s="38"/>
      <c r="AD114" s="38"/>
      <c r="AE114" s="38"/>
    </row>
    <row r="115" s="2" customFormat="1" ht="12" customHeight="1">
      <c r="A115" s="38"/>
      <c r="B115" s="39"/>
      <c r="C115" s="32" t="s">
        <v>20</v>
      </c>
      <c r="D115" s="40"/>
      <c r="E115" s="40"/>
      <c r="F115" s="27" t="str">
        <f>F12</f>
        <v>ulice Strakonická</v>
      </c>
      <c r="G115" s="40"/>
      <c r="H115" s="40"/>
      <c r="I115" s="158" t="s">
        <v>22</v>
      </c>
      <c r="J115" s="79" t="str">
        <f>IF(J12="","",J12)</f>
        <v>10. 1. 2020</v>
      </c>
      <c r="K115" s="40"/>
      <c r="L115" s="63"/>
      <c r="S115" s="38"/>
      <c r="T115" s="38"/>
      <c r="U115" s="38"/>
      <c r="V115" s="38"/>
      <c r="W115" s="38"/>
      <c r="X115" s="38"/>
      <c r="Y115" s="38"/>
      <c r="Z115" s="38"/>
      <c r="AA115" s="38"/>
      <c r="AB115" s="38"/>
      <c r="AC115" s="38"/>
      <c r="AD115" s="38"/>
      <c r="AE115" s="38"/>
    </row>
    <row r="116" s="2" customFormat="1" ht="6.96" customHeight="1">
      <c r="A116" s="38"/>
      <c r="B116" s="39"/>
      <c r="C116" s="40"/>
      <c r="D116" s="40"/>
      <c r="E116" s="40"/>
      <c r="F116" s="40"/>
      <c r="G116" s="40"/>
      <c r="H116" s="40"/>
      <c r="I116" s="156"/>
      <c r="J116" s="40"/>
      <c r="K116" s="40"/>
      <c r="L116" s="63"/>
      <c r="S116" s="38"/>
      <c r="T116" s="38"/>
      <c r="U116" s="38"/>
      <c r="V116" s="38"/>
      <c r="W116" s="38"/>
      <c r="X116" s="38"/>
      <c r="Y116" s="38"/>
      <c r="Z116" s="38"/>
      <c r="AA116" s="38"/>
      <c r="AB116" s="38"/>
      <c r="AC116" s="38"/>
      <c r="AD116" s="38"/>
      <c r="AE116" s="38"/>
    </row>
    <row r="117" s="2" customFormat="1" ht="15.15" customHeight="1">
      <c r="A117" s="38"/>
      <c r="B117" s="39"/>
      <c r="C117" s="32" t="s">
        <v>24</v>
      </c>
      <c r="D117" s="40"/>
      <c r="E117" s="40"/>
      <c r="F117" s="27" t="str">
        <f>E15</f>
        <v>Technická správa komunikací hl. m. Prahy a.s.</v>
      </c>
      <c r="G117" s="40"/>
      <c r="H117" s="40"/>
      <c r="I117" s="158" t="s">
        <v>32</v>
      </c>
      <c r="J117" s="36" t="str">
        <f>E21</f>
        <v>DIPRO, spol s r.o.</v>
      </c>
      <c r="K117" s="40"/>
      <c r="L117" s="63"/>
      <c r="S117" s="38"/>
      <c r="T117" s="38"/>
      <c r="U117" s="38"/>
      <c r="V117" s="38"/>
      <c r="W117" s="38"/>
      <c r="X117" s="38"/>
      <c r="Y117" s="38"/>
      <c r="Z117" s="38"/>
      <c r="AA117" s="38"/>
      <c r="AB117" s="38"/>
      <c r="AC117" s="38"/>
      <c r="AD117" s="38"/>
      <c r="AE117" s="38"/>
    </row>
    <row r="118" s="2" customFormat="1" ht="15.15" customHeight="1">
      <c r="A118" s="38"/>
      <c r="B118" s="39"/>
      <c r="C118" s="32" t="s">
        <v>30</v>
      </c>
      <c r="D118" s="40"/>
      <c r="E118" s="40"/>
      <c r="F118" s="27" t="str">
        <f>IF(E18="","",E18)</f>
        <v>Vyplň údaj</v>
      </c>
      <c r="G118" s="40"/>
      <c r="H118" s="40"/>
      <c r="I118" s="158" t="s">
        <v>37</v>
      </c>
      <c r="J118" s="36" t="str">
        <f>E24</f>
        <v>TMI Building s.r.o.</v>
      </c>
      <c r="K118" s="40"/>
      <c r="L118" s="63"/>
      <c r="S118" s="38"/>
      <c r="T118" s="38"/>
      <c r="U118" s="38"/>
      <c r="V118" s="38"/>
      <c r="W118" s="38"/>
      <c r="X118" s="38"/>
      <c r="Y118" s="38"/>
      <c r="Z118" s="38"/>
      <c r="AA118" s="38"/>
      <c r="AB118" s="38"/>
      <c r="AC118" s="38"/>
      <c r="AD118" s="38"/>
      <c r="AE118" s="38"/>
    </row>
    <row r="119" s="2" customFormat="1" ht="10.32" customHeight="1">
      <c r="A119" s="38"/>
      <c r="B119" s="39"/>
      <c r="C119" s="40"/>
      <c r="D119" s="40"/>
      <c r="E119" s="40"/>
      <c r="F119" s="40"/>
      <c r="G119" s="40"/>
      <c r="H119" s="40"/>
      <c r="I119" s="156"/>
      <c r="J119" s="40"/>
      <c r="K119" s="40"/>
      <c r="L119" s="63"/>
      <c r="S119" s="38"/>
      <c r="T119" s="38"/>
      <c r="U119" s="38"/>
      <c r="V119" s="38"/>
      <c r="W119" s="38"/>
      <c r="X119" s="38"/>
      <c r="Y119" s="38"/>
      <c r="Z119" s="38"/>
      <c r="AA119" s="38"/>
      <c r="AB119" s="38"/>
      <c r="AC119" s="38"/>
      <c r="AD119" s="38"/>
      <c r="AE119" s="38"/>
    </row>
    <row r="120" s="11" customFormat="1" ht="29.28" customHeight="1">
      <c r="A120" s="217"/>
      <c r="B120" s="218"/>
      <c r="C120" s="219" t="s">
        <v>236</v>
      </c>
      <c r="D120" s="220" t="s">
        <v>67</v>
      </c>
      <c r="E120" s="220" t="s">
        <v>63</v>
      </c>
      <c r="F120" s="220" t="s">
        <v>64</v>
      </c>
      <c r="G120" s="220" t="s">
        <v>237</v>
      </c>
      <c r="H120" s="220" t="s">
        <v>238</v>
      </c>
      <c r="I120" s="221" t="s">
        <v>239</v>
      </c>
      <c r="J120" s="220" t="s">
        <v>225</v>
      </c>
      <c r="K120" s="222" t="s">
        <v>240</v>
      </c>
      <c r="L120" s="223"/>
      <c r="M120" s="100" t="s">
        <v>1</v>
      </c>
      <c r="N120" s="101" t="s">
        <v>46</v>
      </c>
      <c r="O120" s="101" t="s">
        <v>241</v>
      </c>
      <c r="P120" s="101" t="s">
        <v>242</v>
      </c>
      <c r="Q120" s="101" t="s">
        <v>243</v>
      </c>
      <c r="R120" s="101" t="s">
        <v>244</v>
      </c>
      <c r="S120" s="101" t="s">
        <v>245</v>
      </c>
      <c r="T120" s="102" t="s">
        <v>246</v>
      </c>
      <c r="U120" s="217"/>
      <c r="V120" s="217"/>
      <c r="W120" s="217"/>
      <c r="X120" s="217"/>
      <c r="Y120" s="217"/>
      <c r="Z120" s="217"/>
      <c r="AA120" s="217"/>
      <c r="AB120" s="217"/>
      <c r="AC120" s="217"/>
      <c r="AD120" s="217"/>
      <c r="AE120" s="217"/>
    </row>
    <row r="121" s="2" customFormat="1" ht="22.8" customHeight="1">
      <c r="A121" s="38"/>
      <c r="B121" s="39"/>
      <c r="C121" s="107" t="s">
        <v>247</v>
      </c>
      <c r="D121" s="40"/>
      <c r="E121" s="40"/>
      <c r="F121" s="40"/>
      <c r="G121" s="40"/>
      <c r="H121" s="40"/>
      <c r="I121" s="156"/>
      <c r="J121" s="224">
        <f>BK121</f>
        <v>0</v>
      </c>
      <c r="K121" s="40"/>
      <c r="L121" s="44"/>
      <c r="M121" s="103"/>
      <c r="N121" s="225"/>
      <c r="O121" s="104"/>
      <c r="P121" s="226">
        <f>P122+P138</f>
        <v>0</v>
      </c>
      <c r="Q121" s="104"/>
      <c r="R121" s="226">
        <f>R122+R138</f>
        <v>0</v>
      </c>
      <c r="S121" s="104"/>
      <c r="T121" s="227">
        <f>T122+T138</f>
        <v>0</v>
      </c>
      <c r="U121" s="38"/>
      <c r="V121" s="38"/>
      <c r="W121" s="38"/>
      <c r="X121" s="38"/>
      <c r="Y121" s="38"/>
      <c r="Z121" s="38"/>
      <c r="AA121" s="38"/>
      <c r="AB121" s="38"/>
      <c r="AC121" s="38"/>
      <c r="AD121" s="38"/>
      <c r="AE121" s="38"/>
      <c r="AT121" s="17" t="s">
        <v>81</v>
      </c>
      <c r="AU121" s="17" t="s">
        <v>227</v>
      </c>
      <c r="BK121" s="228">
        <f>BK122+BK138</f>
        <v>0</v>
      </c>
    </row>
    <row r="122" s="12" customFormat="1" ht="25.92" customHeight="1">
      <c r="A122" s="12"/>
      <c r="B122" s="229"/>
      <c r="C122" s="230"/>
      <c r="D122" s="231" t="s">
        <v>81</v>
      </c>
      <c r="E122" s="232" t="s">
        <v>643</v>
      </c>
      <c r="F122" s="232" t="s">
        <v>3737</v>
      </c>
      <c r="G122" s="230"/>
      <c r="H122" s="230"/>
      <c r="I122" s="233"/>
      <c r="J122" s="234">
        <f>BK122</f>
        <v>0</v>
      </c>
      <c r="K122" s="230"/>
      <c r="L122" s="235"/>
      <c r="M122" s="236"/>
      <c r="N122" s="237"/>
      <c r="O122" s="237"/>
      <c r="P122" s="238">
        <f>P123</f>
        <v>0</v>
      </c>
      <c r="Q122" s="237"/>
      <c r="R122" s="238">
        <f>R123</f>
        <v>0</v>
      </c>
      <c r="S122" s="237"/>
      <c r="T122" s="239">
        <f>T123</f>
        <v>0</v>
      </c>
      <c r="U122" s="12"/>
      <c r="V122" s="12"/>
      <c r="W122" s="12"/>
      <c r="X122" s="12"/>
      <c r="Y122" s="12"/>
      <c r="Z122" s="12"/>
      <c r="AA122" s="12"/>
      <c r="AB122" s="12"/>
      <c r="AC122" s="12"/>
      <c r="AD122" s="12"/>
      <c r="AE122" s="12"/>
      <c r="AR122" s="240" t="s">
        <v>115</v>
      </c>
      <c r="AT122" s="241" t="s">
        <v>81</v>
      </c>
      <c r="AU122" s="241" t="s">
        <v>82</v>
      </c>
      <c r="AY122" s="240" t="s">
        <v>250</v>
      </c>
      <c r="BK122" s="242">
        <f>BK123</f>
        <v>0</v>
      </c>
    </row>
    <row r="123" s="12" customFormat="1" ht="22.8" customHeight="1">
      <c r="A123" s="12"/>
      <c r="B123" s="229"/>
      <c r="C123" s="230"/>
      <c r="D123" s="231" t="s">
        <v>81</v>
      </c>
      <c r="E123" s="243" t="s">
        <v>3847</v>
      </c>
      <c r="F123" s="243" t="s">
        <v>3848</v>
      </c>
      <c r="G123" s="230"/>
      <c r="H123" s="230"/>
      <c r="I123" s="233"/>
      <c r="J123" s="244">
        <f>BK123</f>
        <v>0</v>
      </c>
      <c r="K123" s="230"/>
      <c r="L123" s="235"/>
      <c r="M123" s="236"/>
      <c r="N123" s="237"/>
      <c r="O123" s="237"/>
      <c r="P123" s="238">
        <f>SUM(P124:P137)</f>
        <v>0</v>
      </c>
      <c r="Q123" s="237"/>
      <c r="R123" s="238">
        <f>SUM(R124:R137)</f>
        <v>0</v>
      </c>
      <c r="S123" s="237"/>
      <c r="T123" s="239">
        <f>SUM(T124:T137)</f>
        <v>0</v>
      </c>
      <c r="U123" s="12"/>
      <c r="V123" s="12"/>
      <c r="W123" s="12"/>
      <c r="X123" s="12"/>
      <c r="Y123" s="12"/>
      <c r="Z123" s="12"/>
      <c r="AA123" s="12"/>
      <c r="AB123" s="12"/>
      <c r="AC123" s="12"/>
      <c r="AD123" s="12"/>
      <c r="AE123" s="12"/>
      <c r="AR123" s="240" t="s">
        <v>115</v>
      </c>
      <c r="AT123" s="241" t="s">
        <v>81</v>
      </c>
      <c r="AU123" s="241" t="s">
        <v>14</v>
      </c>
      <c r="AY123" s="240" t="s">
        <v>250</v>
      </c>
      <c r="BK123" s="242">
        <f>SUM(BK124:BK137)</f>
        <v>0</v>
      </c>
    </row>
    <row r="124" s="2" customFormat="1" ht="33" customHeight="1">
      <c r="A124" s="38"/>
      <c r="B124" s="39"/>
      <c r="C124" s="245" t="s">
        <v>14</v>
      </c>
      <c r="D124" s="245" t="s">
        <v>252</v>
      </c>
      <c r="E124" s="246" t="s">
        <v>3855</v>
      </c>
      <c r="F124" s="247" t="s">
        <v>4155</v>
      </c>
      <c r="G124" s="248" t="s">
        <v>179</v>
      </c>
      <c r="H124" s="249">
        <v>126</v>
      </c>
      <c r="I124" s="250"/>
      <c r="J124" s="251">
        <f>ROUND(I124*H124,2)</f>
        <v>0</v>
      </c>
      <c r="K124" s="247" t="s">
        <v>1</v>
      </c>
      <c r="L124" s="44"/>
      <c r="M124" s="252" t="s">
        <v>1</v>
      </c>
      <c r="N124" s="253" t="s">
        <v>47</v>
      </c>
      <c r="O124" s="91"/>
      <c r="P124" s="254">
        <f>O124*H124</f>
        <v>0</v>
      </c>
      <c r="Q124" s="254">
        <v>0</v>
      </c>
      <c r="R124" s="254">
        <f>Q124*H124</f>
        <v>0</v>
      </c>
      <c r="S124" s="254">
        <v>0</v>
      </c>
      <c r="T124" s="255">
        <f>S124*H124</f>
        <v>0</v>
      </c>
      <c r="U124" s="38"/>
      <c r="V124" s="38"/>
      <c r="W124" s="38"/>
      <c r="X124" s="38"/>
      <c r="Y124" s="38"/>
      <c r="Z124" s="38"/>
      <c r="AA124" s="38"/>
      <c r="AB124" s="38"/>
      <c r="AC124" s="38"/>
      <c r="AD124" s="38"/>
      <c r="AE124" s="38"/>
      <c r="AR124" s="256" t="s">
        <v>546</v>
      </c>
      <c r="AT124" s="256" t="s">
        <v>252</v>
      </c>
      <c r="AU124" s="256" t="s">
        <v>91</v>
      </c>
      <c r="AY124" s="17" t="s">
        <v>250</v>
      </c>
      <c r="BE124" s="257">
        <f>IF(N124="základní",J124,0)</f>
        <v>0</v>
      </c>
      <c r="BF124" s="257">
        <f>IF(N124="snížená",J124,0)</f>
        <v>0</v>
      </c>
      <c r="BG124" s="257">
        <f>IF(N124="zákl. přenesená",J124,0)</f>
        <v>0</v>
      </c>
      <c r="BH124" s="257">
        <f>IF(N124="sníž. přenesená",J124,0)</f>
        <v>0</v>
      </c>
      <c r="BI124" s="257">
        <f>IF(N124="nulová",J124,0)</f>
        <v>0</v>
      </c>
      <c r="BJ124" s="17" t="s">
        <v>14</v>
      </c>
      <c r="BK124" s="257">
        <f>ROUND(I124*H124,2)</f>
        <v>0</v>
      </c>
      <c r="BL124" s="17" t="s">
        <v>546</v>
      </c>
      <c r="BM124" s="256" t="s">
        <v>4156</v>
      </c>
    </row>
    <row r="125" s="2" customFormat="1" ht="21.75" customHeight="1">
      <c r="A125" s="38"/>
      <c r="B125" s="39"/>
      <c r="C125" s="245" t="s">
        <v>91</v>
      </c>
      <c r="D125" s="245" t="s">
        <v>252</v>
      </c>
      <c r="E125" s="246" t="s">
        <v>3861</v>
      </c>
      <c r="F125" s="247" t="s">
        <v>4157</v>
      </c>
      <c r="G125" s="248" t="s">
        <v>179</v>
      </c>
      <c r="H125" s="249">
        <v>130</v>
      </c>
      <c r="I125" s="250"/>
      <c r="J125" s="251">
        <f>ROUND(I125*H125,2)</f>
        <v>0</v>
      </c>
      <c r="K125" s="247" t="s">
        <v>1</v>
      </c>
      <c r="L125" s="44"/>
      <c r="M125" s="252" t="s">
        <v>1</v>
      </c>
      <c r="N125" s="253" t="s">
        <v>47</v>
      </c>
      <c r="O125" s="91"/>
      <c r="P125" s="254">
        <f>O125*H125</f>
        <v>0</v>
      </c>
      <c r="Q125" s="254">
        <v>0</v>
      </c>
      <c r="R125" s="254">
        <f>Q125*H125</f>
        <v>0</v>
      </c>
      <c r="S125" s="254">
        <v>0</v>
      </c>
      <c r="T125" s="255">
        <f>S125*H125</f>
        <v>0</v>
      </c>
      <c r="U125" s="38"/>
      <c r="V125" s="38"/>
      <c r="W125" s="38"/>
      <c r="X125" s="38"/>
      <c r="Y125" s="38"/>
      <c r="Z125" s="38"/>
      <c r="AA125" s="38"/>
      <c r="AB125" s="38"/>
      <c r="AC125" s="38"/>
      <c r="AD125" s="38"/>
      <c r="AE125" s="38"/>
      <c r="AR125" s="256" t="s">
        <v>546</v>
      </c>
      <c r="AT125" s="256" t="s">
        <v>252</v>
      </c>
      <c r="AU125" s="256" t="s">
        <v>91</v>
      </c>
      <c r="AY125" s="17" t="s">
        <v>250</v>
      </c>
      <c r="BE125" s="257">
        <f>IF(N125="základní",J125,0)</f>
        <v>0</v>
      </c>
      <c r="BF125" s="257">
        <f>IF(N125="snížená",J125,0)</f>
        <v>0</v>
      </c>
      <c r="BG125" s="257">
        <f>IF(N125="zákl. přenesená",J125,0)</f>
        <v>0</v>
      </c>
      <c r="BH125" s="257">
        <f>IF(N125="sníž. přenesená",J125,0)</f>
        <v>0</v>
      </c>
      <c r="BI125" s="257">
        <f>IF(N125="nulová",J125,0)</f>
        <v>0</v>
      </c>
      <c r="BJ125" s="17" t="s">
        <v>14</v>
      </c>
      <c r="BK125" s="257">
        <f>ROUND(I125*H125,2)</f>
        <v>0</v>
      </c>
      <c r="BL125" s="17" t="s">
        <v>546</v>
      </c>
      <c r="BM125" s="256" t="s">
        <v>4158</v>
      </c>
    </row>
    <row r="126" s="2" customFormat="1" ht="21.75" customHeight="1">
      <c r="A126" s="38"/>
      <c r="B126" s="39"/>
      <c r="C126" s="245" t="s">
        <v>115</v>
      </c>
      <c r="D126" s="245" t="s">
        <v>252</v>
      </c>
      <c r="E126" s="246" t="s">
        <v>4159</v>
      </c>
      <c r="F126" s="247" t="s">
        <v>4160</v>
      </c>
      <c r="G126" s="248" t="s">
        <v>179</v>
      </c>
      <c r="H126" s="249">
        <v>130</v>
      </c>
      <c r="I126" s="250"/>
      <c r="J126" s="251">
        <f>ROUND(I126*H126,2)</f>
        <v>0</v>
      </c>
      <c r="K126" s="247" t="s">
        <v>1</v>
      </c>
      <c r="L126" s="44"/>
      <c r="M126" s="252" t="s">
        <v>1</v>
      </c>
      <c r="N126" s="253" t="s">
        <v>47</v>
      </c>
      <c r="O126" s="91"/>
      <c r="P126" s="254">
        <f>O126*H126</f>
        <v>0</v>
      </c>
      <c r="Q126" s="254">
        <v>0</v>
      </c>
      <c r="R126" s="254">
        <f>Q126*H126</f>
        <v>0</v>
      </c>
      <c r="S126" s="254">
        <v>0</v>
      </c>
      <c r="T126" s="255">
        <f>S126*H126</f>
        <v>0</v>
      </c>
      <c r="U126" s="38"/>
      <c r="V126" s="38"/>
      <c r="W126" s="38"/>
      <c r="X126" s="38"/>
      <c r="Y126" s="38"/>
      <c r="Z126" s="38"/>
      <c r="AA126" s="38"/>
      <c r="AB126" s="38"/>
      <c r="AC126" s="38"/>
      <c r="AD126" s="38"/>
      <c r="AE126" s="38"/>
      <c r="AR126" s="256" t="s">
        <v>546</v>
      </c>
      <c r="AT126" s="256" t="s">
        <v>252</v>
      </c>
      <c r="AU126" s="256" t="s">
        <v>91</v>
      </c>
      <c r="AY126" s="17" t="s">
        <v>250</v>
      </c>
      <c r="BE126" s="257">
        <f>IF(N126="základní",J126,0)</f>
        <v>0</v>
      </c>
      <c r="BF126" s="257">
        <f>IF(N126="snížená",J126,0)</f>
        <v>0</v>
      </c>
      <c r="BG126" s="257">
        <f>IF(N126="zákl. přenesená",J126,0)</f>
        <v>0</v>
      </c>
      <c r="BH126" s="257">
        <f>IF(N126="sníž. přenesená",J126,0)</f>
        <v>0</v>
      </c>
      <c r="BI126" s="257">
        <f>IF(N126="nulová",J126,0)</f>
        <v>0</v>
      </c>
      <c r="BJ126" s="17" t="s">
        <v>14</v>
      </c>
      <c r="BK126" s="257">
        <f>ROUND(I126*H126,2)</f>
        <v>0</v>
      </c>
      <c r="BL126" s="17" t="s">
        <v>546</v>
      </c>
      <c r="BM126" s="256" t="s">
        <v>4161</v>
      </c>
    </row>
    <row r="127" s="2" customFormat="1" ht="21.75" customHeight="1">
      <c r="A127" s="38"/>
      <c r="B127" s="39"/>
      <c r="C127" s="245" t="s">
        <v>256</v>
      </c>
      <c r="D127" s="245" t="s">
        <v>252</v>
      </c>
      <c r="E127" s="246" t="s">
        <v>3867</v>
      </c>
      <c r="F127" s="247" t="s">
        <v>4091</v>
      </c>
      <c r="G127" s="248" t="s">
        <v>179</v>
      </c>
      <c r="H127" s="249">
        <v>126</v>
      </c>
      <c r="I127" s="250"/>
      <c r="J127" s="251">
        <f>ROUND(I127*H127,2)</f>
        <v>0</v>
      </c>
      <c r="K127" s="247" t="s">
        <v>1</v>
      </c>
      <c r="L127" s="44"/>
      <c r="M127" s="252" t="s">
        <v>1</v>
      </c>
      <c r="N127" s="253" t="s">
        <v>47</v>
      </c>
      <c r="O127" s="91"/>
      <c r="P127" s="254">
        <f>O127*H127</f>
        <v>0</v>
      </c>
      <c r="Q127" s="254">
        <v>0</v>
      </c>
      <c r="R127" s="254">
        <f>Q127*H127</f>
        <v>0</v>
      </c>
      <c r="S127" s="254">
        <v>0</v>
      </c>
      <c r="T127" s="255">
        <f>S127*H127</f>
        <v>0</v>
      </c>
      <c r="U127" s="38"/>
      <c r="V127" s="38"/>
      <c r="W127" s="38"/>
      <c r="X127" s="38"/>
      <c r="Y127" s="38"/>
      <c r="Z127" s="38"/>
      <c r="AA127" s="38"/>
      <c r="AB127" s="38"/>
      <c r="AC127" s="38"/>
      <c r="AD127" s="38"/>
      <c r="AE127" s="38"/>
      <c r="AR127" s="256" t="s">
        <v>546</v>
      </c>
      <c r="AT127" s="256" t="s">
        <v>252</v>
      </c>
      <c r="AU127" s="256" t="s">
        <v>91</v>
      </c>
      <c r="AY127" s="17" t="s">
        <v>250</v>
      </c>
      <c r="BE127" s="257">
        <f>IF(N127="základní",J127,0)</f>
        <v>0</v>
      </c>
      <c r="BF127" s="257">
        <f>IF(N127="snížená",J127,0)</f>
        <v>0</v>
      </c>
      <c r="BG127" s="257">
        <f>IF(N127="zákl. přenesená",J127,0)</f>
        <v>0</v>
      </c>
      <c r="BH127" s="257">
        <f>IF(N127="sníž. přenesená",J127,0)</f>
        <v>0</v>
      </c>
      <c r="BI127" s="257">
        <f>IF(N127="nulová",J127,0)</f>
        <v>0</v>
      </c>
      <c r="BJ127" s="17" t="s">
        <v>14</v>
      </c>
      <c r="BK127" s="257">
        <f>ROUND(I127*H127,2)</f>
        <v>0</v>
      </c>
      <c r="BL127" s="17" t="s">
        <v>546</v>
      </c>
      <c r="BM127" s="256" t="s">
        <v>4162</v>
      </c>
    </row>
    <row r="128" s="2" customFormat="1" ht="21.75" customHeight="1">
      <c r="A128" s="38"/>
      <c r="B128" s="39"/>
      <c r="C128" s="245" t="s">
        <v>273</v>
      </c>
      <c r="D128" s="245" t="s">
        <v>252</v>
      </c>
      <c r="E128" s="246" t="s">
        <v>4093</v>
      </c>
      <c r="F128" s="247" t="s">
        <v>4094</v>
      </c>
      <c r="G128" s="248" t="s">
        <v>179</v>
      </c>
      <c r="H128" s="249">
        <v>16</v>
      </c>
      <c r="I128" s="250"/>
      <c r="J128" s="251">
        <f>ROUND(I128*H128,2)</f>
        <v>0</v>
      </c>
      <c r="K128" s="247" t="s">
        <v>1</v>
      </c>
      <c r="L128" s="44"/>
      <c r="M128" s="252" t="s">
        <v>1</v>
      </c>
      <c r="N128" s="253" t="s">
        <v>47</v>
      </c>
      <c r="O128" s="91"/>
      <c r="P128" s="254">
        <f>O128*H128</f>
        <v>0</v>
      </c>
      <c r="Q128" s="254">
        <v>0</v>
      </c>
      <c r="R128" s="254">
        <f>Q128*H128</f>
        <v>0</v>
      </c>
      <c r="S128" s="254">
        <v>0</v>
      </c>
      <c r="T128" s="255">
        <f>S128*H128</f>
        <v>0</v>
      </c>
      <c r="U128" s="38"/>
      <c r="V128" s="38"/>
      <c r="W128" s="38"/>
      <c r="X128" s="38"/>
      <c r="Y128" s="38"/>
      <c r="Z128" s="38"/>
      <c r="AA128" s="38"/>
      <c r="AB128" s="38"/>
      <c r="AC128" s="38"/>
      <c r="AD128" s="38"/>
      <c r="AE128" s="38"/>
      <c r="AR128" s="256" t="s">
        <v>546</v>
      </c>
      <c r="AT128" s="256" t="s">
        <v>252</v>
      </c>
      <c r="AU128" s="256" t="s">
        <v>91</v>
      </c>
      <c r="AY128" s="17" t="s">
        <v>250</v>
      </c>
      <c r="BE128" s="257">
        <f>IF(N128="základní",J128,0)</f>
        <v>0</v>
      </c>
      <c r="BF128" s="257">
        <f>IF(N128="snížená",J128,0)</f>
        <v>0</v>
      </c>
      <c r="BG128" s="257">
        <f>IF(N128="zákl. přenesená",J128,0)</f>
        <v>0</v>
      </c>
      <c r="BH128" s="257">
        <f>IF(N128="sníž. přenesená",J128,0)</f>
        <v>0</v>
      </c>
      <c r="BI128" s="257">
        <f>IF(N128="nulová",J128,0)</f>
        <v>0</v>
      </c>
      <c r="BJ128" s="17" t="s">
        <v>14</v>
      </c>
      <c r="BK128" s="257">
        <f>ROUND(I128*H128,2)</f>
        <v>0</v>
      </c>
      <c r="BL128" s="17" t="s">
        <v>546</v>
      </c>
      <c r="BM128" s="256" t="s">
        <v>4163</v>
      </c>
    </row>
    <row r="129" s="2" customFormat="1" ht="21.75" customHeight="1">
      <c r="A129" s="38"/>
      <c r="B129" s="39"/>
      <c r="C129" s="245" t="s">
        <v>277</v>
      </c>
      <c r="D129" s="245" t="s">
        <v>252</v>
      </c>
      <c r="E129" s="246" t="s">
        <v>3882</v>
      </c>
      <c r="F129" s="247" t="s">
        <v>3883</v>
      </c>
      <c r="G129" s="248" t="s">
        <v>179</v>
      </c>
      <c r="H129" s="249">
        <v>126</v>
      </c>
      <c r="I129" s="250"/>
      <c r="J129" s="251">
        <f>ROUND(I129*H129,2)</f>
        <v>0</v>
      </c>
      <c r="K129" s="247" t="s">
        <v>1</v>
      </c>
      <c r="L129" s="44"/>
      <c r="M129" s="252" t="s">
        <v>1</v>
      </c>
      <c r="N129" s="253" t="s">
        <v>47</v>
      </c>
      <c r="O129" s="91"/>
      <c r="P129" s="254">
        <f>O129*H129</f>
        <v>0</v>
      </c>
      <c r="Q129" s="254">
        <v>0</v>
      </c>
      <c r="R129" s="254">
        <f>Q129*H129</f>
        <v>0</v>
      </c>
      <c r="S129" s="254">
        <v>0</v>
      </c>
      <c r="T129" s="255">
        <f>S129*H129</f>
        <v>0</v>
      </c>
      <c r="U129" s="38"/>
      <c r="V129" s="38"/>
      <c r="W129" s="38"/>
      <c r="X129" s="38"/>
      <c r="Y129" s="38"/>
      <c r="Z129" s="38"/>
      <c r="AA129" s="38"/>
      <c r="AB129" s="38"/>
      <c r="AC129" s="38"/>
      <c r="AD129" s="38"/>
      <c r="AE129" s="38"/>
      <c r="AR129" s="256" t="s">
        <v>546</v>
      </c>
      <c r="AT129" s="256" t="s">
        <v>252</v>
      </c>
      <c r="AU129" s="256" t="s">
        <v>91</v>
      </c>
      <c r="AY129" s="17" t="s">
        <v>250</v>
      </c>
      <c r="BE129" s="257">
        <f>IF(N129="základní",J129,0)</f>
        <v>0</v>
      </c>
      <c r="BF129" s="257">
        <f>IF(N129="snížená",J129,0)</f>
        <v>0</v>
      </c>
      <c r="BG129" s="257">
        <f>IF(N129="zákl. přenesená",J129,0)</f>
        <v>0</v>
      </c>
      <c r="BH129" s="257">
        <f>IF(N129="sníž. přenesená",J129,0)</f>
        <v>0</v>
      </c>
      <c r="BI129" s="257">
        <f>IF(N129="nulová",J129,0)</f>
        <v>0</v>
      </c>
      <c r="BJ129" s="17" t="s">
        <v>14</v>
      </c>
      <c r="BK129" s="257">
        <f>ROUND(I129*H129,2)</f>
        <v>0</v>
      </c>
      <c r="BL129" s="17" t="s">
        <v>546</v>
      </c>
      <c r="BM129" s="256" t="s">
        <v>4164</v>
      </c>
    </row>
    <row r="130" s="2" customFormat="1" ht="16.5" customHeight="1">
      <c r="A130" s="38"/>
      <c r="B130" s="39"/>
      <c r="C130" s="294" t="s">
        <v>281</v>
      </c>
      <c r="D130" s="294" t="s">
        <v>643</v>
      </c>
      <c r="E130" s="295" t="s">
        <v>4097</v>
      </c>
      <c r="F130" s="296" t="s">
        <v>4098</v>
      </c>
      <c r="G130" s="297" t="s">
        <v>179</v>
      </c>
      <c r="H130" s="298">
        <v>130</v>
      </c>
      <c r="I130" s="299"/>
      <c r="J130" s="300">
        <f>ROUND(I130*H130,2)</f>
        <v>0</v>
      </c>
      <c r="K130" s="296" t="s">
        <v>1</v>
      </c>
      <c r="L130" s="301"/>
      <c r="M130" s="302" t="s">
        <v>1</v>
      </c>
      <c r="N130" s="303" t="s">
        <v>47</v>
      </c>
      <c r="O130" s="91"/>
      <c r="P130" s="254">
        <f>O130*H130</f>
        <v>0</v>
      </c>
      <c r="Q130" s="254">
        <v>0</v>
      </c>
      <c r="R130" s="254">
        <f>Q130*H130</f>
        <v>0</v>
      </c>
      <c r="S130" s="254">
        <v>0</v>
      </c>
      <c r="T130" s="255">
        <f>S130*H130</f>
        <v>0</v>
      </c>
      <c r="U130" s="38"/>
      <c r="V130" s="38"/>
      <c r="W130" s="38"/>
      <c r="X130" s="38"/>
      <c r="Y130" s="38"/>
      <c r="Z130" s="38"/>
      <c r="AA130" s="38"/>
      <c r="AB130" s="38"/>
      <c r="AC130" s="38"/>
      <c r="AD130" s="38"/>
      <c r="AE130" s="38"/>
      <c r="AR130" s="256" t="s">
        <v>3746</v>
      </c>
      <c r="AT130" s="256" t="s">
        <v>643</v>
      </c>
      <c r="AU130" s="256" t="s">
        <v>91</v>
      </c>
      <c r="AY130" s="17" t="s">
        <v>250</v>
      </c>
      <c r="BE130" s="257">
        <f>IF(N130="základní",J130,0)</f>
        <v>0</v>
      </c>
      <c r="BF130" s="257">
        <f>IF(N130="snížená",J130,0)</f>
        <v>0</v>
      </c>
      <c r="BG130" s="257">
        <f>IF(N130="zákl. přenesená",J130,0)</f>
        <v>0</v>
      </c>
      <c r="BH130" s="257">
        <f>IF(N130="sníž. přenesená",J130,0)</f>
        <v>0</v>
      </c>
      <c r="BI130" s="257">
        <f>IF(N130="nulová",J130,0)</f>
        <v>0</v>
      </c>
      <c r="BJ130" s="17" t="s">
        <v>14</v>
      </c>
      <c r="BK130" s="257">
        <f>ROUND(I130*H130,2)</f>
        <v>0</v>
      </c>
      <c r="BL130" s="17" t="s">
        <v>546</v>
      </c>
      <c r="BM130" s="256" t="s">
        <v>4165</v>
      </c>
    </row>
    <row r="131" s="2" customFormat="1" ht="21.75" customHeight="1">
      <c r="A131" s="38"/>
      <c r="B131" s="39"/>
      <c r="C131" s="245" t="s">
        <v>285</v>
      </c>
      <c r="D131" s="245" t="s">
        <v>252</v>
      </c>
      <c r="E131" s="246" t="s">
        <v>3888</v>
      </c>
      <c r="F131" s="247" t="s">
        <v>4166</v>
      </c>
      <c r="G131" s="248" t="s">
        <v>179</v>
      </c>
      <c r="H131" s="249">
        <v>16</v>
      </c>
      <c r="I131" s="250"/>
      <c r="J131" s="251">
        <f>ROUND(I131*H131,2)</f>
        <v>0</v>
      </c>
      <c r="K131" s="247" t="s">
        <v>1</v>
      </c>
      <c r="L131" s="44"/>
      <c r="M131" s="252" t="s">
        <v>1</v>
      </c>
      <c r="N131" s="253" t="s">
        <v>47</v>
      </c>
      <c r="O131" s="91"/>
      <c r="P131" s="254">
        <f>O131*H131</f>
        <v>0</v>
      </c>
      <c r="Q131" s="254">
        <v>0</v>
      </c>
      <c r="R131" s="254">
        <f>Q131*H131</f>
        <v>0</v>
      </c>
      <c r="S131" s="254">
        <v>0</v>
      </c>
      <c r="T131" s="255">
        <f>S131*H131</f>
        <v>0</v>
      </c>
      <c r="U131" s="38"/>
      <c r="V131" s="38"/>
      <c r="W131" s="38"/>
      <c r="X131" s="38"/>
      <c r="Y131" s="38"/>
      <c r="Z131" s="38"/>
      <c r="AA131" s="38"/>
      <c r="AB131" s="38"/>
      <c r="AC131" s="38"/>
      <c r="AD131" s="38"/>
      <c r="AE131" s="38"/>
      <c r="AR131" s="256" t="s">
        <v>546</v>
      </c>
      <c r="AT131" s="256" t="s">
        <v>252</v>
      </c>
      <c r="AU131" s="256" t="s">
        <v>91</v>
      </c>
      <c r="AY131" s="17" t="s">
        <v>250</v>
      </c>
      <c r="BE131" s="257">
        <f>IF(N131="základní",J131,0)</f>
        <v>0</v>
      </c>
      <c r="BF131" s="257">
        <f>IF(N131="snížená",J131,0)</f>
        <v>0</v>
      </c>
      <c r="BG131" s="257">
        <f>IF(N131="zákl. přenesená",J131,0)</f>
        <v>0</v>
      </c>
      <c r="BH131" s="257">
        <f>IF(N131="sníž. přenesená",J131,0)</f>
        <v>0</v>
      </c>
      <c r="BI131" s="257">
        <f>IF(N131="nulová",J131,0)</f>
        <v>0</v>
      </c>
      <c r="BJ131" s="17" t="s">
        <v>14</v>
      </c>
      <c r="BK131" s="257">
        <f>ROUND(I131*H131,2)</f>
        <v>0</v>
      </c>
      <c r="BL131" s="17" t="s">
        <v>546</v>
      </c>
      <c r="BM131" s="256" t="s">
        <v>4167</v>
      </c>
    </row>
    <row r="132" s="2" customFormat="1" ht="16.5" customHeight="1">
      <c r="A132" s="38"/>
      <c r="B132" s="39"/>
      <c r="C132" s="294" t="s">
        <v>289</v>
      </c>
      <c r="D132" s="294" t="s">
        <v>643</v>
      </c>
      <c r="E132" s="295" t="s">
        <v>3891</v>
      </c>
      <c r="F132" s="296" t="s">
        <v>4103</v>
      </c>
      <c r="G132" s="297" t="s">
        <v>179</v>
      </c>
      <c r="H132" s="298">
        <v>16</v>
      </c>
      <c r="I132" s="299"/>
      <c r="J132" s="300">
        <f>ROUND(I132*H132,2)</f>
        <v>0</v>
      </c>
      <c r="K132" s="296" t="s">
        <v>1</v>
      </c>
      <c r="L132" s="301"/>
      <c r="M132" s="302" t="s">
        <v>1</v>
      </c>
      <c r="N132" s="303" t="s">
        <v>47</v>
      </c>
      <c r="O132" s="91"/>
      <c r="P132" s="254">
        <f>O132*H132</f>
        <v>0</v>
      </c>
      <c r="Q132" s="254">
        <v>0</v>
      </c>
      <c r="R132" s="254">
        <f>Q132*H132</f>
        <v>0</v>
      </c>
      <c r="S132" s="254">
        <v>0</v>
      </c>
      <c r="T132" s="255">
        <f>S132*H132</f>
        <v>0</v>
      </c>
      <c r="U132" s="38"/>
      <c r="V132" s="38"/>
      <c r="W132" s="38"/>
      <c r="X132" s="38"/>
      <c r="Y132" s="38"/>
      <c r="Z132" s="38"/>
      <c r="AA132" s="38"/>
      <c r="AB132" s="38"/>
      <c r="AC132" s="38"/>
      <c r="AD132" s="38"/>
      <c r="AE132" s="38"/>
      <c r="AR132" s="256" t="s">
        <v>3746</v>
      </c>
      <c r="AT132" s="256" t="s">
        <v>643</v>
      </c>
      <c r="AU132" s="256" t="s">
        <v>91</v>
      </c>
      <c r="AY132" s="17" t="s">
        <v>250</v>
      </c>
      <c r="BE132" s="257">
        <f>IF(N132="základní",J132,0)</f>
        <v>0</v>
      </c>
      <c r="BF132" s="257">
        <f>IF(N132="snížená",J132,0)</f>
        <v>0</v>
      </c>
      <c r="BG132" s="257">
        <f>IF(N132="zákl. přenesená",J132,0)</f>
        <v>0</v>
      </c>
      <c r="BH132" s="257">
        <f>IF(N132="sníž. přenesená",J132,0)</f>
        <v>0</v>
      </c>
      <c r="BI132" s="257">
        <f>IF(N132="nulová",J132,0)</f>
        <v>0</v>
      </c>
      <c r="BJ132" s="17" t="s">
        <v>14</v>
      </c>
      <c r="BK132" s="257">
        <f>ROUND(I132*H132,2)</f>
        <v>0</v>
      </c>
      <c r="BL132" s="17" t="s">
        <v>546</v>
      </c>
      <c r="BM132" s="256" t="s">
        <v>4168</v>
      </c>
    </row>
    <row r="133" s="2" customFormat="1" ht="21.75" customHeight="1">
      <c r="A133" s="38"/>
      <c r="B133" s="39"/>
      <c r="C133" s="245" t="s">
        <v>293</v>
      </c>
      <c r="D133" s="245" t="s">
        <v>252</v>
      </c>
      <c r="E133" s="246" t="s">
        <v>3900</v>
      </c>
      <c r="F133" s="247" t="s">
        <v>4105</v>
      </c>
      <c r="G133" s="248" t="s">
        <v>179</v>
      </c>
      <c r="H133" s="249">
        <v>126</v>
      </c>
      <c r="I133" s="250"/>
      <c r="J133" s="251">
        <f>ROUND(I133*H133,2)</f>
        <v>0</v>
      </c>
      <c r="K133" s="247" t="s">
        <v>1</v>
      </c>
      <c r="L133" s="44"/>
      <c r="M133" s="252" t="s">
        <v>1</v>
      </c>
      <c r="N133" s="253" t="s">
        <v>47</v>
      </c>
      <c r="O133" s="91"/>
      <c r="P133" s="254">
        <f>O133*H133</f>
        <v>0</v>
      </c>
      <c r="Q133" s="254">
        <v>0</v>
      </c>
      <c r="R133" s="254">
        <f>Q133*H133</f>
        <v>0</v>
      </c>
      <c r="S133" s="254">
        <v>0</v>
      </c>
      <c r="T133" s="255">
        <f>S133*H133</f>
        <v>0</v>
      </c>
      <c r="U133" s="38"/>
      <c r="V133" s="38"/>
      <c r="W133" s="38"/>
      <c r="X133" s="38"/>
      <c r="Y133" s="38"/>
      <c r="Z133" s="38"/>
      <c r="AA133" s="38"/>
      <c r="AB133" s="38"/>
      <c r="AC133" s="38"/>
      <c r="AD133" s="38"/>
      <c r="AE133" s="38"/>
      <c r="AR133" s="256" t="s">
        <v>546</v>
      </c>
      <c r="AT133" s="256" t="s">
        <v>252</v>
      </c>
      <c r="AU133" s="256" t="s">
        <v>91</v>
      </c>
      <c r="AY133" s="17" t="s">
        <v>250</v>
      </c>
      <c r="BE133" s="257">
        <f>IF(N133="základní",J133,0)</f>
        <v>0</v>
      </c>
      <c r="BF133" s="257">
        <f>IF(N133="snížená",J133,0)</f>
        <v>0</v>
      </c>
      <c r="BG133" s="257">
        <f>IF(N133="zákl. přenesená",J133,0)</f>
        <v>0</v>
      </c>
      <c r="BH133" s="257">
        <f>IF(N133="sníž. přenesená",J133,0)</f>
        <v>0</v>
      </c>
      <c r="BI133" s="257">
        <f>IF(N133="nulová",J133,0)</f>
        <v>0</v>
      </c>
      <c r="BJ133" s="17" t="s">
        <v>14</v>
      </c>
      <c r="BK133" s="257">
        <f>ROUND(I133*H133,2)</f>
        <v>0</v>
      </c>
      <c r="BL133" s="17" t="s">
        <v>546</v>
      </c>
      <c r="BM133" s="256" t="s">
        <v>4169</v>
      </c>
    </row>
    <row r="134" s="2" customFormat="1" ht="21.75" customHeight="1">
      <c r="A134" s="38"/>
      <c r="B134" s="39"/>
      <c r="C134" s="245" t="s">
        <v>297</v>
      </c>
      <c r="D134" s="245" t="s">
        <v>252</v>
      </c>
      <c r="E134" s="246" t="s">
        <v>4107</v>
      </c>
      <c r="F134" s="247" t="s">
        <v>3901</v>
      </c>
      <c r="G134" s="248" t="s">
        <v>179</v>
      </c>
      <c r="H134" s="249">
        <v>126</v>
      </c>
      <c r="I134" s="250"/>
      <c r="J134" s="251">
        <f>ROUND(I134*H134,2)</f>
        <v>0</v>
      </c>
      <c r="K134" s="247" t="s">
        <v>1</v>
      </c>
      <c r="L134" s="44"/>
      <c r="M134" s="252" t="s">
        <v>1</v>
      </c>
      <c r="N134" s="253" t="s">
        <v>47</v>
      </c>
      <c r="O134" s="91"/>
      <c r="P134" s="254">
        <f>O134*H134</f>
        <v>0</v>
      </c>
      <c r="Q134" s="254">
        <v>0</v>
      </c>
      <c r="R134" s="254">
        <f>Q134*H134</f>
        <v>0</v>
      </c>
      <c r="S134" s="254">
        <v>0</v>
      </c>
      <c r="T134" s="255">
        <f>S134*H134</f>
        <v>0</v>
      </c>
      <c r="U134" s="38"/>
      <c r="V134" s="38"/>
      <c r="W134" s="38"/>
      <c r="X134" s="38"/>
      <c r="Y134" s="38"/>
      <c r="Z134" s="38"/>
      <c r="AA134" s="38"/>
      <c r="AB134" s="38"/>
      <c r="AC134" s="38"/>
      <c r="AD134" s="38"/>
      <c r="AE134" s="38"/>
      <c r="AR134" s="256" t="s">
        <v>546</v>
      </c>
      <c r="AT134" s="256" t="s">
        <v>252</v>
      </c>
      <c r="AU134" s="256" t="s">
        <v>91</v>
      </c>
      <c r="AY134" s="17" t="s">
        <v>250</v>
      </c>
      <c r="BE134" s="257">
        <f>IF(N134="základní",J134,0)</f>
        <v>0</v>
      </c>
      <c r="BF134" s="257">
        <f>IF(N134="snížená",J134,0)</f>
        <v>0</v>
      </c>
      <c r="BG134" s="257">
        <f>IF(N134="zákl. přenesená",J134,0)</f>
        <v>0</v>
      </c>
      <c r="BH134" s="257">
        <f>IF(N134="sníž. přenesená",J134,0)</f>
        <v>0</v>
      </c>
      <c r="BI134" s="257">
        <f>IF(N134="nulová",J134,0)</f>
        <v>0</v>
      </c>
      <c r="BJ134" s="17" t="s">
        <v>14</v>
      </c>
      <c r="BK134" s="257">
        <f>ROUND(I134*H134,2)</f>
        <v>0</v>
      </c>
      <c r="BL134" s="17" t="s">
        <v>546</v>
      </c>
      <c r="BM134" s="256" t="s">
        <v>4170</v>
      </c>
    </row>
    <row r="135" s="2" customFormat="1" ht="16.5" customHeight="1">
      <c r="A135" s="38"/>
      <c r="B135" s="39"/>
      <c r="C135" s="245" t="s">
        <v>301</v>
      </c>
      <c r="D135" s="245" t="s">
        <v>252</v>
      </c>
      <c r="E135" s="246" t="s">
        <v>3903</v>
      </c>
      <c r="F135" s="247" t="s">
        <v>3904</v>
      </c>
      <c r="G135" s="248" t="s">
        <v>189</v>
      </c>
      <c r="H135" s="249">
        <v>18</v>
      </c>
      <c r="I135" s="250"/>
      <c r="J135" s="251">
        <f>ROUND(I135*H135,2)</f>
        <v>0</v>
      </c>
      <c r="K135" s="247" t="s">
        <v>1</v>
      </c>
      <c r="L135" s="44"/>
      <c r="M135" s="252" t="s">
        <v>1</v>
      </c>
      <c r="N135" s="253" t="s">
        <v>47</v>
      </c>
      <c r="O135" s="91"/>
      <c r="P135" s="254">
        <f>O135*H135</f>
        <v>0</v>
      </c>
      <c r="Q135" s="254">
        <v>0</v>
      </c>
      <c r="R135" s="254">
        <f>Q135*H135</f>
        <v>0</v>
      </c>
      <c r="S135" s="254">
        <v>0</v>
      </c>
      <c r="T135" s="255">
        <f>S135*H135</f>
        <v>0</v>
      </c>
      <c r="U135" s="38"/>
      <c r="V135" s="38"/>
      <c r="W135" s="38"/>
      <c r="X135" s="38"/>
      <c r="Y135" s="38"/>
      <c r="Z135" s="38"/>
      <c r="AA135" s="38"/>
      <c r="AB135" s="38"/>
      <c r="AC135" s="38"/>
      <c r="AD135" s="38"/>
      <c r="AE135" s="38"/>
      <c r="AR135" s="256" t="s">
        <v>546</v>
      </c>
      <c r="AT135" s="256" t="s">
        <v>252</v>
      </c>
      <c r="AU135" s="256" t="s">
        <v>91</v>
      </c>
      <c r="AY135" s="17" t="s">
        <v>250</v>
      </c>
      <c r="BE135" s="257">
        <f>IF(N135="základní",J135,0)</f>
        <v>0</v>
      </c>
      <c r="BF135" s="257">
        <f>IF(N135="snížená",J135,0)</f>
        <v>0</v>
      </c>
      <c r="BG135" s="257">
        <f>IF(N135="zákl. přenesená",J135,0)</f>
        <v>0</v>
      </c>
      <c r="BH135" s="257">
        <f>IF(N135="sníž. přenesená",J135,0)</f>
        <v>0</v>
      </c>
      <c r="BI135" s="257">
        <f>IF(N135="nulová",J135,0)</f>
        <v>0</v>
      </c>
      <c r="BJ135" s="17" t="s">
        <v>14</v>
      </c>
      <c r="BK135" s="257">
        <f>ROUND(I135*H135,2)</f>
        <v>0</v>
      </c>
      <c r="BL135" s="17" t="s">
        <v>546</v>
      </c>
      <c r="BM135" s="256" t="s">
        <v>4171</v>
      </c>
    </row>
    <row r="136" s="2" customFormat="1" ht="16.5" customHeight="1">
      <c r="A136" s="38"/>
      <c r="B136" s="39"/>
      <c r="C136" s="245" t="s">
        <v>306</v>
      </c>
      <c r="D136" s="245" t="s">
        <v>252</v>
      </c>
      <c r="E136" s="246" t="s">
        <v>3906</v>
      </c>
      <c r="F136" s="247" t="s">
        <v>3907</v>
      </c>
      <c r="G136" s="248" t="s">
        <v>208</v>
      </c>
      <c r="H136" s="249">
        <v>10.24</v>
      </c>
      <c r="I136" s="250"/>
      <c r="J136" s="251">
        <f>ROUND(I136*H136,2)</f>
        <v>0</v>
      </c>
      <c r="K136" s="247" t="s">
        <v>1</v>
      </c>
      <c r="L136" s="44"/>
      <c r="M136" s="252" t="s">
        <v>1</v>
      </c>
      <c r="N136" s="253" t="s">
        <v>47</v>
      </c>
      <c r="O136" s="91"/>
      <c r="P136" s="254">
        <f>O136*H136</f>
        <v>0</v>
      </c>
      <c r="Q136" s="254">
        <v>0</v>
      </c>
      <c r="R136" s="254">
        <f>Q136*H136</f>
        <v>0</v>
      </c>
      <c r="S136" s="254">
        <v>0</v>
      </c>
      <c r="T136" s="255">
        <f>S136*H136</f>
        <v>0</v>
      </c>
      <c r="U136" s="38"/>
      <c r="V136" s="38"/>
      <c r="W136" s="38"/>
      <c r="X136" s="38"/>
      <c r="Y136" s="38"/>
      <c r="Z136" s="38"/>
      <c r="AA136" s="38"/>
      <c r="AB136" s="38"/>
      <c r="AC136" s="38"/>
      <c r="AD136" s="38"/>
      <c r="AE136" s="38"/>
      <c r="AR136" s="256" t="s">
        <v>546</v>
      </c>
      <c r="AT136" s="256" t="s">
        <v>252</v>
      </c>
      <c r="AU136" s="256" t="s">
        <v>91</v>
      </c>
      <c r="AY136" s="17" t="s">
        <v>250</v>
      </c>
      <c r="BE136" s="257">
        <f>IF(N136="základní",J136,0)</f>
        <v>0</v>
      </c>
      <c r="BF136" s="257">
        <f>IF(N136="snížená",J136,0)</f>
        <v>0</v>
      </c>
      <c r="BG136" s="257">
        <f>IF(N136="zákl. přenesená",J136,0)</f>
        <v>0</v>
      </c>
      <c r="BH136" s="257">
        <f>IF(N136="sníž. přenesená",J136,0)</f>
        <v>0</v>
      </c>
      <c r="BI136" s="257">
        <f>IF(N136="nulová",J136,0)</f>
        <v>0</v>
      </c>
      <c r="BJ136" s="17" t="s">
        <v>14</v>
      </c>
      <c r="BK136" s="257">
        <f>ROUND(I136*H136,2)</f>
        <v>0</v>
      </c>
      <c r="BL136" s="17" t="s">
        <v>546</v>
      </c>
      <c r="BM136" s="256" t="s">
        <v>4172</v>
      </c>
    </row>
    <row r="137" s="2" customFormat="1" ht="21.75" customHeight="1">
      <c r="A137" s="38"/>
      <c r="B137" s="39"/>
      <c r="C137" s="245" t="s">
        <v>310</v>
      </c>
      <c r="D137" s="245" t="s">
        <v>252</v>
      </c>
      <c r="E137" s="246" t="s">
        <v>3909</v>
      </c>
      <c r="F137" s="247" t="s">
        <v>3910</v>
      </c>
      <c r="G137" s="248" t="s">
        <v>208</v>
      </c>
      <c r="H137" s="249">
        <v>10.24</v>
      </c>
      <c r="I137" s="250"/>
      <c r="J137" s="251">
        <f>ROUND(I137*H137,2)</f>
        <v>0</v>
      </c>
      <c r="K137" s="247" t="s">
        <v>1</v>
      </c>
      <c r="L137" s="44"/>
      <c r="M137" s="252" t="s">
        <v>1</v>
      </c>
      <c r="N137" s="253" t="s">
        <v>47</v>
      </c>
      <c r="O137" s="91"/>
      <c r="P137" s="254">
        <f>O137*H137</f>
        <v>0</v>
      </c>
      <c r="Q137" s="254">
        <v>0</v>
      </c>
      <c r="R137" s="254">
        <f>Q137*H137</f>
        <v>0</v>
      </c>
      <c r="S137" s="254">
        <v>0</v>
      </c>
      <c r="T137" s="255">
        <f>S137*H137</f>
        <v>0</v>
      </c>
      <c r="U137" s="38"/>
      <c r="V137" s="38"/>
      <c r="W137" s="38"/>
      <c r="X137" s="38"/>
      <c r="Y137" s="38"/>
      <c r="Z137" s="38"/>
      <c r="AA137" s="38"/>
      <c r="AB137" s="38"/>
      <c r="AC137" s="38"/>
      <c r="AD137" s="38"/>
      <c r="AE137" s="38"/>
      <c r="AR137" s="256" t="s">
        <v>546</v>
      </c>
      <c r="AT137" s="256" t="s">
        <v>252</v>
      </c>
      <c r="AU137" s="256" t="s">
        <v>91</v>
      </c>
      <c r="AY137" s="17" t="s">
        <v>250</v>
      </c>
      <c r="BE137" s="257">
        <f>IF(N137="základní",J137,0)</f>
        <v>0</v>
      </c>
      <c r="BF137" s="257">
        <f>IF(N137="snížená",J137,0)</f>
        <v>0</v>
      </c>
      <c r="BG137" s="257">
        <f>IF(N137="zákl. přenesená",J137,0)</f>
        <v>0</v>
      </c>
      <c r="BH137" s="257">
        <f>IF(N137="sníž. přenesená",J137,0)</f>
        <v>0</v>
      </c>
      <c r="BI137" s="257">
        <f>IF(N137="nulová",J137,0)</f>
        <v>0</v>
      </c>
      <c r="BJ137" s="17" t="s">
        <v>14</v>
      </c>
      <c r="BK137" s="257">
        <f>ROUND(I137*H137,2)</f>
        <v>0</v>
      </c>
      <c r="BL137" s="17" t="s">
        <v>546</v>
      </c>
      <c r="BM137" s="256" t="s">
        <v>4173</v>
      </c>
    </row>
    <row r="138" s="12" customFormat="1" ht="25.92" customHeight="1">
      <c r="A138" s="12"/>
      <c r="B138" s="229"/>
      <c r="C138" s="230"/>
      <c r="D138" s="231" t="s">
        <v>81</v>
      </c>
      <c r="E138" s="232" t="s">
        <v>149</v>
      </c>
      <c r="F138" s="232" t="s">
        <v>3953</v>
      </c>
      <c r="G138" s="230"/>
      <c r="H138" s="230"/>
      <c r="I138" s="233"/>
      <c r="J138" s="234">
        <f>BK138</f>
        <v>0</v>
      </c>
      <c r="K138" s="230"/>
      <c r="L138" s="235"/>
      <c r="M138" s="236"/>
      <c r="N138" s="237"/>
      <c r="O138" s="237"/>
      <c r="P138" s="238">
        <f>P139+P142</f>
        <v>0</v>
      </c>
      <c r="Q138" s="237"/>
      <c r="R138" s="238">
        <f>R139+R142</f>
        <v>0</v>
      </c>
      <c r="S138" s="237"/>
      <c r="T138" s="239">
        <f>T139+T142</f>
        <v>0</v>
      </c>
      <c r="U138" s="12"/>
      <c r="V138" s="12"/>
      <c r="W138" s="12"/>
      <c r="X138" s="12"/>
      <c r="Y138" s="12"/>
      <c r="Z138" s="12"/>
      <c r="AA138" s="12"/>
      <c r="AB138" s="12"/>
      <c r="AC138" s="12"/>
      <c r="AD138" s="12"/>
      <c r="AE138" s="12"/>
      <c r="AR138" s="240" t="s">
        <v>273</v>
      </c>
      <c r="AT138" s="241" t="s">
        <v>81</v>
      </c>
      <c r="AU138" s="241" t="s">
        <v>82</v>
      </c>
      <c r="AY138" s="240" t="s">
        <v>250</v>
      </c>
      <c r="BK138" s="242">
        <f>BK139+BK142</f>
        <v>0</v>
      </c>
    </row>
    <row r="139" s="12" customFormat="1" ht="22.8" customHeight="1">
      <c r="A139" s="12"/>
      <c r="B139" s="229"/>
      <c r="C139" s="230"/>
      <c r="D139" s="231" t="s">
        <v>81</v>
      </c>
      <c r="E139" s="243" t="s">
        <v>3954</v>
      </c>
      <c r="F139" s="243" t="s">
        <v>3955</v>
      </c>
      <c r="G139" s="230"/>
      <c r="H139" s="230"/>
      <c r="I139" s="233"/>
      <c r="J139" s="244">
        <f>BK139</f>
        <v>0</v>
      </c>
      <c r="K139" s="230"/>
      <c r="L139" s="235"/>
      <c r="M139" s="236"/>
      <c r="N139" s="237"/>
      <c r="O139" s="237"/>
      <c r="P139" s="238">
        <f>SUM(P140:P141)</f>
        <v>0</v>
      </c>
      <c r="Q139" s="237"/>
      <c r="R139" s="238">
        <f>SUM(R140:R141)</f>
        <v>0</v>
      </c>
      <c r="S139" s="237"/>
      <c r="T139" s="239">
        <f>SUM(T140:T141)</f>
        <v>0</v>
      </c>
      <c r="U139" s="12"/>
      <c r="V139" s="12"/>
      <c r="W139" s="12"/>
      <c r="X139" s="12"/>
      <c r="Y139" s="12"/>
      <c r="Z139" s="12"/>
      <c r="AA139" s="12"/>
      <c r="AB139" s="12"/>
      <c r="AC139" s="12"/>
      <c r="AD139" s="12"/>
      <c r="AE139" s="12"/>
      <c r="AR139" s="240" t="s">
        <v>273</v>
      </c>
      <c r="AT139" s="241" t="s">
        <v>81</v>
      </c>
      <c r="AU139" s="241" t="s">
        <v>14</v>
      </c>
      <c r="AY139" s="240" t="s">
        <v>250</v>
      </c>
      <c r="BK139" s="242">
        <f>SUM(BK140:BK141)</f>
        <v>0</v>
      </c>
    </row>
    <row r="140" s="2" customFormat="1" ht="16.5" customHeight="1">
      <c r="A140" s="38"/>
      <c r="B140" s="39"/>
      <c r="C140" s="245" t="s">
        <v>8</v>
      </c>
      <c r="D140" s="245" t="s">
        <v>252</v>
      </c>
      <c r="E140" s="246" t="s">
        <v>3956</v>
      </c>
      <c r="F140" s="247" t="s">
        <v>3957</v>
      </c>
      <c r="G140" s="248" t="s">
        <v>179</v>
      </c>
      <c r="H140" s="249">
        <v>150</v>
      </c>
      <c r="I140" s="250"/>
      <c r="J140" s="251">
        <f>ROUND(I140*H140,2)</f>
        <v>0</v>
      </c>
      <c r="K140" s="247" t="s">
        <v>1</v>
      </c>
      <c r="L140" s="44"/>
      <c r="M140" s="252" t="s">
        <v>1</v>
      </c>
      <c r="N140" s="253" t="s">
        <v>47</v>
      </c>
      <c r="O140" s="91"/>
      <c r="P140" s="254">
        <f>O140*H140</f>
        <v>0</v>
      </c>
      <c r="Q140" s="254">
        <v>0</v>
      </c>
      <c r="R140" s="254">
        <f>Q140*H140</f>
        <v>0</v>
      </c>
      <c r="S140" s="254">
        <v>0</v>
      </c>
      <c r="T140" s="255">
        <f>S140*H140</f>
        <v>0</v>
      </c>
      <c r="U140" s="38"/>
      <c r="V140" s="38"/>
      <c r="W140" s="38"/>
      <c r="X140" s="38"/>
      <c r="Y140" s="38"/>
      <c r="Z140" s="38"/>
      <c r="AA140" s="38"/>
      <c r="AB140" s="38"/>
      <c r="AC140" s="38"/>
      <c r="AD140" s="38"/>
      <c r="AE140" s="38"/>
      <c r="AR140" s="256" t="s">
        <v>256</v>
      </c>
      <c r="AT140" s="256" t="s">
        <v>252</v>
      </c>
      <c r="AU140" s="256" t="s">
        <v>91</v>
      </c>
      <c r="AY140" s="17" t="s">
        <v>250</v>
      </c>
      <c r="BE140" s="257">
        <f>IF(N140="základní",J140,0)</f>
        <v>0</v>
      </c>
      <c r="BF140" s="257">
        <f>IF(N140="snížená",J140,0)</f>
        <v>0</v>
      </c>
      <c r="BG140" s="257">
        <f>IF(N140="zákl. přenesená",J140,0)</f>
        <v>0</v>
      </c>
      <c r="BH140" s="257">
        <f>IF(N140="sníž. přenesená",J140,0)</f>
        <v>0</v>
      </c>
      <c r="BI140" s="257">
        <f>IF(N140="nulová",J140,0)</f>
        <v>0</v>
      </c>
      <c r="BJ140" s="17" t="s">
        <v>14</v>
      </c>
      <c r="BK140" s="257">
        <f>ROUND(I140*H140,2)</f>
        <v>0</v>
      </c>
      <c r="BL140" s="17" t="s">
        <v>256</v>
      </c>
      <c r="BM140" s="256" t="s">
        <v>4174</v>
      </c>
    </row>
    <row r="141" s="2" customFormat="1" ht="16.5" customHeight="1">
      <c r="A141" s="38"/>
      <c r="B141" s="39"/>
      <c r="C141" s="245" t="s">
        <v>317</v>
      </c>
      <c r="D141" s="245" t="s">
        <v>252</v>
      </c>
      <c r="E141" s="246" t="s">
        <v>4047</v>
      </c>
      <c r="F141" s="247" t="s">
        <v>4048</v>
      </c>
      <c r="G141" s="248" t="s">
        <v>179</v>
      </c>
      <c r="H141" s="249">
        <v>150</v>
      </c>
      <c r="I141" s="250"/>
      <c r="J141" s="251">
        <f>ROUND(I141*H141,2)</f>
        <v>0</v>
      </c>
      <c r="K141" s="247" t="s">
        <v>1</v>
      </c>
      <c r="L141" s="44"/>
      <c r="M141" s="252" t="s">
        <v>1</v>
      </c>
      <c r="N141" s="253" t="s">
        <v>47</v>
      </c>
      <c r="O141" s="91"/>
      <c r="P141" s="254">
        <f>O141*H141</f>
        <v>0</v>
      </c>
      <c r="Q141" s="254">
        <v>0</v>
      </c>
      <c r="R141" s="254">
        <f>Q141*H141</f>
        <v>0</v>
      </c>
      <c r="S141" s="254">
        <v>0</v>
      </c>
      <c r="T141" s="255">
        <f>S141*H141</f>
        <v>0</v>
      </c>
      <c r="U141" s="38"/>
      <c r="V141" s="38"/>
      <c r="W141" s="38"/>
      <c r="X141" s="38"/>
      <c r="Y141" s="38"/>
      <c r="Z141" s="38"/>
      <c r="AA141" s="38"/>
      <c r="AB141" s="38"/>
      <c r="AC141" s="38"/>
      <c r="AD141" s="38"/>
      <c r="AE141" s="38"/>
      <c r="AR141" s="256" t="s">
        <v>256</v>
      </c>
      <c r="AT141" s="256" t="s">
        <v>252</v>
      </c>
      <c r="AU141" s="256" t="s">
        <v>91</v>
      </c>
      <c r="AY141" s="17" t="s">
        <v>250</v>
      </c>
      <c r="BE141" s="257">
        <f>IF(N141="základní",J141,0)</f>
        <v>0</v>
      </c>
      <c r="BF141" s="257">
        <f>IF(N141="snížená",J141,0)</f>
        <v>0</v>
      </c>
      <c r="BG141" s="257">
        <f>IF(N141="zákl. přenesená",J141,0)</f>
        <v>0</v>
      </c>
      <c r="BH141" s="257">
        <f>IF(N141="sníž. přenesená",J141,0)</f>
        <v>0</v>
      </c>
      <c r="BI141" s="257">
        <f>IF(N141="nulová",J141,0)</f>
        <v>0</v>
      </c>
      <c r="BJ141" s="17" t="s">
        <v>14</v>
      </c>
      <c r="BK141" s="257">
        <f>ROUND(I141*H141,2)</f>
        <v>0</v>
      </c>
      <c r="BL141" s="17" t="s">
        <v>256</v>
      </c>
      <c r="BM141" s="256" t="s">
        <v>4175</v>
      </c>
    </row>
    <row r="142" s="12" customFormat="1" ht="22.8" customHeight="1">
      <c r="A142" s="12"/>
      <c r="B142" s="229"/>
      <c r="C142" s="230"/>
      <c r="D142" s="231" t="s">
        <v>81</v>
      </c>
      <c r="E142" s="243" t="s">
        <v>3974</v>
      </c>
      <c r="F142" s="243" t="s">
        <v>3975</v>
      </c>
      <c r="G142" s="230"/>
      <c r="H142" s="230"/>
      <c r="I142" s="233"/>
      <c r="J142" s="244">
        <f>BK142</f>
        <v>0</v>
      </c>
      <c r="K142" s="230"/>
      <c r="L142" s="235"/>
      <c r="M142" s="236"/>
      <c r="N142" s="237"/>
      <c r="O142" s="237"/>
      <c r="P142" s="238">
        <f>SUM(P143:P145)</f>
        <v>0</v>
      </c>
      <c r="Q142" s="237"/>
      <c r="R142" s="238">
        <f>SUM(R143:R145)</f>
        <v>0</v>
      </c>
      <c r="S142" s="237"/>
      <c r="T142" s="239">
        <f>SUM(T143:T145)</f>
        <v>0</v>
      </c>
      <c r="U142" s="12"/>
      <c r="V142" s="12"/>
      <c r="W142" s="12"/>
      <c r="X142" s="12"/>
      <c r="Y142" s="12"/>
      <c r="Z142" s="12"/>
      <c r="AA142" s="12"/>
      <c r="AB142" s="12"/>
      <c r="AC142" s="12"/>
      <c r="AD142" s="12"/>
      <c r="AE142" s="12"/>
      <c r="AR142" s="240" t="s">
        <v>273</v>
      </c>
      <c r="AT142" s="241" t="s">
        <v>81</v>
      </c>
      <c r="AU142" s="241" t="s">
        <v>14</v>
      </c>
      <c r="AY142" s="240" t="s">
        <v>250</v>
      </c>
      <c r="BK142" s="242">
        <f>SUM(BK143:BK145)</f>
        <v>0</v>
      </c>
    </row>
    <row r="143" s="2" customFormat="1" ht="16.5" customHeight="1">
      <c r="A143" s="38"/>
      <c r="B143" s="39"/>
      <c r="C143" s="245" t="s">
        <v>321</v>
      </c>
      <c r="D143" s="245" t="s">
        <v>252</v>
      </c>
      <c r="E143" s="246" t="s">
        <v>3976</v>
      </c>
      <c r="F143" s="247" t="s">
        <v>3977</v>
      </c>
      <c r="G143" s="248" t="s">
        <v>2107</v>
      </c>
      <c r="H143" s="249">
        <v>24</v>
      </c>
      <c r="I143" s="250"/>
      <c r="J143" s="251">
        <f>ROUND(I143*H143,2)</f>
        <v>0</v>
      </c>
      <c r="K143" s="247" t="s">
        <v>1</v>
      </c>
      <c r="L143" s="44"/>
      <c r="M143" s="252" t="s">
        <v>1</v>
      </c>
      <c r="N143" s="253" t="s">
        <v>47</v>
      </c>
      <c r="O143" s="91"/>
      <c r="P143" s="254">
        <f>O143*H143</f>
        <v>0</v>
      </c>
      <c r="Q143" s="254">
        <v>0</v>
      </c>
      <c r="R143" s="254">
        <f>Q143*H143</f>
        <v>0</v>
      </c>
      <c r="S143" s="254">
        <v>0</v>
      </c>
      <c r="T143" s="255">
        <f>S143*H143</f>
        <v>0</v>
      </c>
      <c r="U143" s="38"/>
      <c r="V143" s="38"/>
      <c r="W143" s="38"/>
      <c r="X143" s="38"/>
      <c r="Y143" s="38"/>
      <c r="Z143" s="38"/>
      <c r="AA143" s="38"/>
      <c r="AB143" s="38"/>
      <c r="AC143" s="38"/>
      <c r="AD143" s="38"/>
      <c r="AE143" s="38"/>
      <c r="AR143" s="256" t="s">
        <v>256</v>
      </c>
      <c r="AT143" s="256" t="s">
        <v>252</v>
      </c>
      <c r="AU143" s="256" t="s">
        <v>91</v>
      </c>
      <c r="AY143" s="17" t="s">
        <v>250</v>
      </c>
      <c r="BE143" s="257">
        <f>IF(N143="základní",J143,0)</f>
        <v>0</v>
      </c>
      <c r="BF143" s="257">
        <f>IF(N143="snížená",J143,0)</f>
        <v>0</v>
      </c>
      <c r="BG143" s="257">
        <f>IF(N143="zákl. přenesená",J143,0)</f>
        <v>0</v>
      </c>
      <c r="BH143" s="257">
        <f>IF(N143="sníž. přenesená",J143,0)</f>
        <v>0</v>
      </c>
      <c r="BI143" s="257">
        <f>IF(N143="nulová",J143,0)</f>
        <v>0</v>
      </c>
      <c r="BJ143" s="17" t="s">
        <v>14</v>
      </c>
      <c r="BK143" s="257">
        <f>ROUND(I143*H143,2)</f>
        <v>0</v>
      </c>
      <c r="BL143" s="17" t="s">
        <v>256</v>
      </c>
      <c r="BM143" s="256" t="s">
        <v>4176</v>
      </c>
    </row>
    <row r="144" s="2" customFormat="1" ht="16.5" customHeight="1">
      <c r="A144" s="38"/>
      <c r="B144" s="39"/>
      <c r="C144" s="245" t="s">
        <v>325</v>
      </c>
      <c r="D144" s="245" t="s">
        <v>252</v>
      </c>
      <c r="E144" s="246" t="s">
        <v>3979</v>
      </c>
      <c r="F144" s="247" t="s">
        <v>3980</v>
      </c>
      <c r="G144" s="248" t="s">
        <v>2107</v>
      </c>
      <c r="H144" s="249">
        <v>18</v>
      </c>
      <c r="I144" s="250"/>
      <c r="J144" s="251">
        <f>ROUND(I144*H144,2)</f>
        <v>0</v>
      </c>
      <c r="K144" s="247" t="s">
        <v>1</v>
      </c>
      <c r="L144" s="44"/>
      <c r="M144" s="252" t="s">
        <v>1</v>
      </c>
      <c r="N144" s="253" t="s">
        <v>47</v>
      </c>
      <c r="O144" s="91"/>
      <c r="P144" s="254">
        <f>O144*H144</f>
        <v>0</v>
      </c>
      <c r="Q144" s="254">
        <v>0</v>
      </c>
      <c r="R144" s="254">
        <f>Q144*H144</f>
        <v>0</v>
      </c>
      <c r="S144" s="254">
        <v>0</v>
      </c>
      <c r="T144" s="255">
        <f>S144*H144</f>
        <v>0</v>
      </c>
      <c r="U144" s="38"/>
      <c r="V144" s="38"/>
      <c r="W144" s="38"/>
      <c r="X144" s="38"/>
      <c r="Y144" s="38"/>
      <c r="Z144" s="38"/>
      <c r="AA144" s="38"/>
      <c r="AB144" s="38"/>
      <c r="AC144" s="38"/>
      <c r="AD144" s="38"/>
      <c r="AE144" s="38"/>
      <c r="AR144" s="256" t="s">
        <v>256</v>
      </c>
      <c r="AT144" s="256" t="s">
        <v>252</v>
      </c>
      <c r="AU144" s="256" t="s">
        <v>91</v>
      </c>
      <c r="AY144" s="17" t="s">
        <v>250</v>
      </c>
      <c r="BE144" s="257">
        <f>IF(N144="základní",J144,0)</f>
        <v>0</v>
      </c>
      <c r="BF144" s="257">
        <f>IF(N144="snížená",J144,0)</f>
        <v>0</v>
      </c>
      <c r="BG144" s="257">
        <f>IF(N144="zákl. přenesená",J144,0)</f>
        <v>0</v>
      </c>
      <c r="BH144" s="257">
        <f>IF(N144="sníž. přenesená",J144,0)</f>
        <v>0</v>
      </c>
      <c r="BI144" s="257">
        <f>IF(N144="nulová",J144,0)</f>
        <v>0</v>
      </c>
      <c r="BJ144" s="17" t="s">
        <v>14</v>
      </c>
      <c r="BK144" s="257">
        <f>ROUND(I144*H144,2)</f>
        <v>0</v>
      </c>
      <c r="BL144" s="17" t="s">
        <v>256</v>
      </c>
      <c r="BM144" s="256" t="s">
        <v>4177</v>
      </c>
    </row>
    <row r="145" s="2" customFormat="1" ht="16.5" customHeight="1">
      <c r="A145" s="38"/>
      <c r="B145" s="39"/>
      <c r="C145" s="245" t="s">
        <v>331</v>
      </c>
      <c r="D145" s="245" t="s">
        <v>252</v>
      </c>
      <c r="E145" s="246" t="s">
        <v>4116</v>
      </c>
      <c r="F145" s="247" t="s">
        <v>4117</v>
      </c>
      <c r="G145" s="248" t="s">
        <v>1244</v>
      </c>
      <c r="H145" s="249">
        <v>6</v>
      </c>
      <c r="I145" s="250"/>
      <c r="J145" s="251">
        <f>ROUND(I145*H145,2)</f>
        <v>0</v>
      </c>
      <c r="K145" s="247" t="s">
        <v>1</v>
      </c>
      <c r="L145" s="44"/>
      <c r="M145" s="311" t="s">
        <v>1</v>
      </c>
      <c r="N145" s="312" t="s">
        <v>47</v>
      </c>
      <c r="O145" s="306"/>
      <c r="P145" s="313">
        <f>O145*H145</f>
        <v>0</v>
      </c>
      <c r="Q145" s="313">
        <v>0</v>
      </c>
      <c r="R145" s="313">
        <f>Q145*H145</f>
        <v>0</v>
      </c>
      <c r="S145" s="313">
        <v>0</v>
      </c>
      <c r="T145" s="314">
        <f>S145*H145</f>
        <v>0</v>
      </c>
      <c r="U145" s="38"/>
      <c r="V145" s="38"/>
      <c r="W145" s="38"/>
      <c r="X145" s="38"/>
      <c r="Y145" s="38"/>
      <c r="Z145" s="38"/>
      <c r="AA145" s="38"/>
      <c r="AB145" s="38"/>
      <c r="AC145" s="38"/>
      <c r="AD145" s="38"/>
      <c r="AE145" s="38"/>
      <c r="AR145" s="256" t="s">
        <v>256</v>
      </c>
      <c r="AT145" s="256" t="s">
        <v>252</v>
      </c>
      <c r="AU145" s="256" t="s">
        <v>91</v>
      </c>
      <c r="AY145" s="17" t="s">
        <v>250</v>
      </c>
      <c r="BE145" s="257">
        <f>IF(N145="základní",J145,0)</f>
        <v>0</v>
      </c>
      <c r="BF145" s="257">
        <f>IF(N145="snížená",J145,0)</f>
        <v>0</v>
      </c>
      <c r="BG145" s="257">
        <f>IF(N145="zákl. přenesená",J145,0)</f>
        <v>0</v>
      </c>
      <c r="BH145" s="257">
        <f>IF(N145="sníž. přenesená",J145,0)</f>
        <v>0</v>
      </c>
      <c r="BI145" s="257">
        <f>IF(N145="nulová",J145,0)</f>
        <v>0</v>
      </c>
      <c r="BJ145" s="17" t="s">
        <v>14</v>
      </c>
      <c r="BK145" s="257">
        <f>ROUND(I145*H145,2)</f>
        <v>0</v>
      </c>
      <c r="BL145" s="17" t="s">
        <v>256</v>
      </c>
      <c r="BM145" s="256" t="s">
        <v>4178</v>
      </c>
    </row>
    <row r="146" s="2" customFormat="1" ht="6.96" customHeight="1">
      <c r="A146" s="38"/>
      <c r="B146" s="66"/>
      <c r="C146" s="67"/>
      <c r="D146" s="67"/>
      <c r="E146" s="67"/>
      <c r="F146" s="67"/>
      <c r="G146" s="67"/>
      <c r="H146" s="67"/>
      <c r="I146" s="194"/>
      <c r="J146" s="67"/>
      <c r="K146" s="67"/>
      <c r="L146" s="44"/>
      <c r="M146" s="38"/>
      <c r="O146" s="38"/>
      <c r="P146" s="38"/>
      <c r="Q146" s="38"/>
      <c r="R146" s="38"/>
      <c r="S146" s="38"/>
      <c r="T146" s="38"/>
      <c r="U146" s="38"/>
      <c r="V146" s="38"/>
      <c r="W146" s="38"/>
      <c r="X146" s="38"/>
      <c r="Y146" s="38"/>
      <c r="Z146" s="38"/>
      <c r="AA146" s="38"/>
      <c r="AB146" s="38"/>
      <c r="AC146" s="38"/>
      <c r="AD146" s="38"/>
      <c r="AE146" s="38"/>
    </row>
  </sheetData>
  <sheetProtection sheet="1" autoFilter="0" formatColumns="0" formatRows="0" objects="1" scenarios="1" spinCount="100000" saltValue="+6u1rOvXdU67c5WOGoko/o1v6kQr6xDQN+FPlgIQBkOjg6wtragRdf4ZXkcP2mnwn0POYRJ//KwnX4xeeMMPIg==" hashValue="SL+BlVUg/6KJPTyaKvw9lMMPP4TJKSJthb98xRHnfZB0YC+bNuTUVvRlhg49xxn6kWhH3MrMdzwZ4KPPlQXidg==" algorithmName="SHA-512" password="CC35"/>
  <autoFilter ref="C120:K145"/>
  <mergeCells count="9">
    <mergeCell ref="E7:H7"/>
    <mergeCell ref="E9:H9"/>
    <mergeCell ref="E18:H18"/>
    <mergeCell ref="E27:H27"/>
    <mergeCell ref="E85:H85"/>
    <mergeCell ref="E87:H87"/>
    <mergeCell ref="E111:H111"/>
    <mergeCell ref="E113:H113"/>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7"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7"/>
      <c r="L2" s="1"/>
      <c r="M2" s="1"/>
      <c r="N2" s="1"/>
      <c r="O2" s="1"/>
      <c r="P2" s="1"/>
      <c r="Q2" s="1"/>
      <c r="R2" s="1"/>
      <c r="S2" s="1"/>
      <c r="T2" s="1"/>
      <c r="U2" s="1"/>
      <c r="V2" s="1"/>
      <c r="AT2" s="17" t="s">
        <v>148</v>
      </c>
    </row>
    <row r="3" s="1" customFormat="1" ht="6.96" customHeight="1">
      <c r="B3" s="149"/>
      <c r="C3" s="150"/>
      <c r="D3" s="150"/>
      <c r="E3" s="150"/>
      <c r="F3" s="150"/>
      <c r="G3" s="150"/>
      <c r="H3" s="150"/>
      <c r="I3" s="151"/>
      <c r="J3" s="150"/>
      <c r="K3" s="150"/>
      <c r="L3" s="20"/>
      <c r="AT3" s="17" t="s">
        <v>91</v>
      </c>
    </row>
    <row r="4" s="1" customFormat="1" ht="24.96" customHeight="1">
      <c r="B4" s="20"/>
      <c r="D4" s="152" t="s">
        <v>162</v>
      </c>
      <c r="I4" s="147"/>
      <c r="L4" s="20"/>
      <c r="M4" s="153" t="s">
        <v>10</v>
      </c>
      <c r="AT4" s="17" t="s">
        <v>4</v>
      </c>
    </row>
    <row r="5" s="1" customFormat="1" ht="6.96" customHeight="1">
      <c r="B5" s="20"/>
      <c r="I5" s="147"/>
      <c r="L5" s="20"/>
    </row>
    <row r="6" s="1" customFormat="1" ht="12" customHeight="1">
      <c r="B6" s="20"/>
      <c r="D6" s="154" t="s">
        <v>16</v>
      </c>
      <c r="I6" s="147"/>
      <c r="L6" s="20"/>
    </row>
    <row r="7" s="1" customFormat="1" ht="16.5" customHeight="1">
      <c r="B7" s="20"/>
      <c r="E7" s="155" t="str">
        <f>'Rekapitulace stavby'!K6</f>
        <v>Strakonická - rozšíření, č. akce 999 170, Praha 5</v>
      </c>
      <c r="F7" s="154"/>
      <c r="G7" s="154"/>
      <c r="H7" s="154"/>
      <c r="I7" s="147"/>
      <c r="L7" s="20"/>
    </row>
    <row r="8" s="2" customFormat="1" ht="12" customHeight="1">
      <c r="A8" s="38"/>
      <c r="B8" s="44"/>
      <c r="C8" s="38"/>
      <c r="D8" s="154" t="s">
        <v>176</v>
      </c>
      <c r="E8" s="38"/>
      <c r="F8" s="38"/>
      <c r="G8" s="38"/>
      <c r="H8" s="38"/>
      <c r="I8" s="156"/>
      <c r="J8" s="38"/>
      <c r="K8" s="38"/>
      <c r="L8" s="63"/>
      <c r="S8" s="38"/>
      <c r="T8" s="38"/>
      <c r="U8" s="38"/>
      <c r="V8" s="38"/>
      <c r="W8" s="38"/>
      <c r="X8" s="38"/>
      <c r="Y8" s="38"/>
      <c r="Z8" s="38"/>
      <c r="AA8" s="38"/>
      <c r="AB8" s="38"/>
      <c r="AC8" s="38"/>
      <c r="AD8" s="38"/>
      <c r="AE8" s="38"/>
    </row>
    <row r="9" s="2" customFormat="1" ht="16.5" customHeight="1">
      <c r="A9" s="38"/>
      <c r="B9" s="44"/>
      <c r="C9" s="38"/>
      <c r="D9" s="38"/>
      <c r="E9" s="157" t="s">
        <v>4179</v>
      </c>
      <c r="F9" s="38"/>
      <c r="G9" s="38"/>
      <c r="H9" s="38"/>
      <c r="I9" s="156"/>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156"/>
      <c r="J10" s="38"/>
      <c r="K10" s="38"/>
      <c r="L10" s="63"/>
      <c r="S10" s="38"/>
      <c r="T10" s="38"/>
      <c r="U10" s="38"/>
      <c r="V10" s="38"/>
      <c r="W10" s="38"/>
      <c r="X10" s="38"/>
      <c r="Y10" s="38"/>
      <c r="Z10" s="38"/>
      <c r="AA10" s="38"/>
      <c r="AB10" s="38"/>
      <c r="AC10" s="38"/>
      <c r="AD10" s="38"/>
      <c r="AE10" s="38"/>
    </row>
    <row r="11" s="2" customFormat="1" ht="12" customHeight="1">
      <c r="A11" s="38"/>
      <c r="B11" s="44"/>
      <c r="C11" s="38"/>
      <c r="D11" s="154" t="s">
        <v>18</v>
      </c>
      <c r="E11" s="38"/>
      <c r="F11" s="141" t="s">
        <v>1</v>
      </c>
      <c r="G11" s="38"/>
      <c r="H11" s="38"/>
      <c r="I11" s="158" t="s">
        <v>19</v>
      </c>
      <c r="J11" s="141" t="s">
        <v>1</v>
      </c>
      <c r="K11" s="38"/>
      <c r="L11" s="63"/>
      <c r="S11" s="38"/>
      <c r="T11" s="38"/>
      <c r="U11" s="38"/>
      <c r="V11" s="38"/>
      <c r="W11" s="38"/>
      <c r="X11" s="38"/>
      <c r="Y11" s="38"/>
      <c r="Z11" s="38"/>
      <c r="AA11" s="38"/>
      <c r="AB11" s="38"/>
      <c r="AC11" s="38"/>
      <c r="AD11" s="38"/>
      <c r="AE11" s="38"/>
    </row>
    <row r="12" s="2" customFormat="1" ht="12" customHeight="1">
      <c r="A12" s="38"/>
      <c r="B12" s="44"/>
      <c r="C12" s="38"/>
      <c r="D12" s="154" t="s">
        <v>20</v>
      </c>
      <c r="E12" s="38"/>
      <c r="F12" s="141" t="s">
        <v>21</v>
      </c>
      <c r="G12" s="38"/>
      <c r="H12" s="38"/>
      <c r="I12" s="158" t="s">
        <v>22</v>
      </c>
      <c r="J12" s="159" t="str">
        <f>'Rekapitulace stavby'!AN8</f>
        <v>10. 1. 2020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156"/>
      <c r="J13" s="38"/>
      <c r="K13" s="38"/>
      <c r="L13" s="63"/>
      <c r="S13" s="38"/>
      <c r="T13" s="38"/>
      <c r="U13" s="38"/>
      <c r="V13" s="38"/>
      <c r="W13" s="38"/>
      <c r="X13" s="38"/>
      <c r="Y13" s="38"/>
      <c r="Z13" s="38"/>
      <c r="AA13" s="38"/>
      <c r="AB13" s="38"/>
      <c r="AC13" s="38"/>
      <c r="AD13" s="38"/>
      <c r="AE13" s="38"/>
    </row>
    <row r="14" s="2" customFormat="1" ht="12" customHeight="1">
      <c r="A14" s="38"/>
      <c r="B14" s="44"/>
      <c r="C14" s="38"/>
      <c r="D14" s="154" t="s">
        <v>24</v>
      </c>
      <c r="E14" s="38"/>
      <c r="F14" s="38"/>
      <c r="G14" s="38"/>
      <c r="H14" s="38"/>
      <c r="I14" s="158" t="s">
        <v>25</v>
      </c>
      <c r="J14" s="141"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1" t="s">
        <v>27</v>
      </c>
      <c r="F15" s="38"/>
      <c r="G15" s="38"/>
      <c r="H15" s="38"/>
      <c r="I15" s="158" t="s">
        <v>28</v>
      </c>
      <c r="J15" s="141"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156"/>
      <c r="J16" s="38"/>
      <c r="K16" s="38"/>
      <c r="L16" s="63"/>
      <c r="S16" s="38"/>
      <c r="T16" s="38"/>
      <c r="U16" s="38"/>
      <c r="V16" s="38"/>
      <c r="W16" s="38"/>
      <c r="X16" s="38"/>
      <c r="Y16" s="38"/>
      <c r="Z16" s="38"/>
      <c r="AA16" s="38"/>
      <c r="AB16" s="38"/>
      <c r="AC16" s="38"/>
      <c r="AD16" s="38"/>
      <c r="AE16" s="38"/>
    </row>
    <row r="17" s="2" customFormat="1" ht="12" customHeight="1">
      <c r="A17" s="38"/>
      <c r="B17" s="44"/>
      <c r="C17" s="38"/>
      <c r="D17" s="154" t="s">
        <v>30</v>
      </c>
      <c r="E17" s="38"/>
      <c r="F17" s="38"/>
      <c r="G17" s="38"/>
      <c r="H17" s="38"/>
      <c r="I17" s="158"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1"/>
      <c r="G18" s="141"/>
      <c r="H18" s="141"/>
      <c r="I18" s="158"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156"/>
      <c r="J19" s="38"/>
      <c r="K19" s="38"/>
      <c r="L19" s="63"/>
      <c r="S19" s="38"/>
      <c r="T19" s="38"/>
      <c r="U19" s="38"/>
      <c r="V19" s="38"/>
      <c r="W19" s="38"/>
      <c r="X19" s="38"/>
      <c r="Y19" s="38"/>
      <c r="Z19" s="38"/>
      <c r="AA19" s="38"/>
      <c r="AB19" s="38"/>
      <c r="AC19" s="38"/>
      <c r="AD19" s="38"/>
      <c r="AE19" s="38"/>
    </row>
    <row r="20" s="2" customFormat="1" ht="12" customHeight="1">
      <c r="A20" s="38"/>
      <c r="B20" s="44"/>
      <c r="C20" s="38"/>
      <c r="D20" s="154" t="s">
        <v>32</v>
      </c>
      <c r="E20" s="38"/>
      <c r="F20" s="38"/>
      <c r="G20" s="38"/>
      <c r="H20" s="38"/>
      <c r="I20" s="158" t="s">
        <v>25</v>
      </c>
      <c r="J20" s="141"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1" t="s">
        <v>34</v>
      </c>
      <c r="F21" s="38"/>
      <c r="G21" s="38"/>
      <c r="H21" s="38"/>
      <c r="I21" s="158" t="s">
        <v>28</v>
      </c>
      <c r="J21" s="141"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156"/>
      <c r="J22" s="38"/>
      <c r="K22" s="38"/>
      <c r="L22" s="63"/>
      <c r="S22" s="38"/>
      <c r="T22" s="38"/>
      <c r="U22" s="38"/>
      <c r="V22" s="38"/>
      <c r="W22" s="38"/>
      <c r="X22" s="38"/>
      <c r="Y22" s="38"/>
      <c r="Z22" s="38"/>
      <c r="AA22" s="38"/>
      <c r="AB22" s="38"/>
      <c r="AC22" s="38"/>
      <c r="AD22" s="38"/>
      <c r="AE22" s="38"/>
    </row>
    <row r="23" s="2" customFormat="1" ht="12" customHeight="1">
      <c r="A23" s="38"/>
      <c r="B23" s="44"/>
      <c r="C23" s="38"/>
      <c r="D23" s="154" t="s">
        <v>37</v>
      </c>
      <c r="E23" s="38"/>
      <c r="F23" s="38"/>
      <c r="G23" s="38"/>
      <c r="H23" s="38"/>
      <c r="I23" s="158" t="s">
        <v>25</v>
      </c>
      <c r="J23" s="141" t="s">
        <v>38</v>
      </c>
      <c r="K23" s="38"/>
      <c r="L23" s="63"/>
      <c r="S23" s="38"/>
      <c r="T23" s="38"/>
      <c r="U23" s="38"/>
      <c r="V23" s="38"/>
      <c r="W23" s="38"/>
      <c r="X23" s="38"/>
      <c r="Y23" s="38"/>
      <c r="Z23" s="38"/>
      <c r="AA23" s="38"/>
      <c r="AB23" s="38"/>
      <c r="AC23" s="38"/>
      <c r="AD23" s="38"/>
      <c r="AE23" s="38"/>
    </row>
    <row r="24" s="2" customFormat="1" ht="18" customHeight="1">
      <c r="A24" s="38"/>
      <c r="B24" s="44"/>
      <c r="C24" s="38"/>
      <c r="D24" s="38"/>
      <c r="E24" s="141" t="s">
        <v>39</v>
      </c>
      <c r="F24" s="38"/>
      <c r="G24" s="38"/>
      <c r="H24" s="38"/>
      <c r="I24" s="158" t="s">
        <v>28</v>
      </c>
      <c r="J24" s="141" t="s">
        <v>40</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56"/>
      <c r="J25" s="38"/>
      <c r="K25" s="38"/>
      <c r="L25" s="63"/>
      <c r="S25" s="38"/>
      <c r="T25" s="38"/>
      <c r="U25" s="38"/>
      <c r="V25" s="38"/>
      <c r="W25" s="38"/>
      <c r="X25" s="38"/>
      <c r="Y25" s="38"/>
      <c r="Z25" s="38"/>
      <c r="AA25" s="38"/>
      <c r="AB25" s="38"/>
      <c r="AC25" s="38"/>
      <c r="AD25" s="38"/>
      <c r="AE25" s="38"/>
    </row>
    <row r="26" s="2" customFormat="1" ht="12" customHeight="1">
      <c r="A26" s="38"/>
      <c r="B26" s="44"/>
      <c r="C26" s="38"/>
      <c r="D26" s="154" t="s">
        <v>41</v>
      </c>
      <c r="E26" s="38"/>
      <c r="F26" s="38"/>
      <c r="G26" s="38"/>
      <c r="H26" s="38"/>
      <c r="I26" s="156"/>
      <c r="J26" s="38"/>
      <c r="K26" s="38"/>
      <c r="L26" s="63"/>
      <c r="S26" s="38"/>
      <c r="T26" s="38"/>
      <c r="U26" s="38"/>
      <c r="V26" s="38"/>
      <c r="W26" s="38"/>
      <c r="X26" s="38"/>
      <c r="Y26" s="38"/>
      <c r="Z26" s="38"/>
      <c r="AA26" s="38"/>
      <c r="AB26" s="38"/>
      <c r="AC26" s="38"/>
      <c r="AD26" s="38"/>
      <c r="AE26" s="38"/>
    </row>
    <row r="27" s="8" customFormat="1" ht="16.5" customHeight="1">
      <c r="A27" s="160"/>
      <c r="B27" s="161"/>
      <c r="C27" s="160"/>
      <c r="D27" s="160"/>
      <c r="E27" s="162" t="s">
        <v>1</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38"/>
      <c r="B28" s="44"/>
      <c r="C28" s="38"/>
      <c r="D28" s="38"/>
      <c r="E28" s="38"/>
      <c r="F28" s="38"/>
      <c r="G28" s="38"/>
      <c r="H28" s="38"/>
      <c r="I28" s="156"/>
      <c r="J28" s="38"/>
      <c r="K28" s="38"/>
      <c r="L28" s="63"/>
      <c r="S28" s="38"/>
      <c r="T28" s="38"/>
      <c r="U28" s="38"/>
      <c r="V28" s="38"/>
      <c r="W28" s="38"/>
      <c r="X28" s="38"/>
      <c r="Y28" s="38"/>
      <c r="Z28" s="38"/>
      <c r="AA28" s="38"/>
      <c r="AB28" s="38"/>
      <c r="AC28" s="38"/>
      <c r="AD28" s="38"/>
      <c r="AE28" s="38"/>
    </row>
    <row r="29" s="2" customFormat="1" ht="6.96" customHeight="1">
      <c r="A29" s="38"/>
      <c r="B29" s="44"/>
      <c r="C29" s="38"/>
      <c r="D29" s="165"/>
      <c r="E29" s="165"/>
      <c r="F29" s="165"/>
      <c r="G29" s="165"/>
      <c r="H29" s="165"/>
      <c r="I29" s="166"/>
      <c r="J29" s="165"/>
      <c r="K29" s="165"/>
      <c r="L29" s="63"/>
      <c r="S29" s="38"/>
      <c r="T29" s="38"/>
      <c r="U29" s="38"/>
      <c r="V29" s="38"/>
      <c r="W29" s="38"/>
      <c r="X29" s="38"/>
      <c r="Y29" s="38"/>
      <c r="Z29" s="38"/>
      <c r="AA29" s="38"/>
      <c r="AB29" s="38"/>
      <c r="AC29" s="38"/>
      <c r="AD29" s="38"/>
      <c r="AE29" s="38"/>
    </row>
    <row r="30" s="2" customFormat="1" ht="25.44" customHeight="1">
      <c r="A30" s="38"/>
      <c r="B30" s="44"/>
      <c r="C30" s="38"/>
      <c r="D30" s="167" t="s">
        <v>42</v>
      </c>
      <c r="E30" s="38"/>
      <c r="F30" s="38"/>
      <c r="G30" s="38"/>
      <c r="H30" s="38"/>
      <c r="I30" s="156"/>
      <c r="J30" s="168">
        <f>ROUND(J125, 2)</f>
        <v>0</v>
      </c>
      <c r="K30" s="38"/>
      <c r="L30" s="63"/>
      <c r="S30" s="38"/>
      <c r="T30" s="38"/>
      <c r="U30" s="38"/>
      <c r="V30" s="38"/>
      <c r="W30" s="38"/>
      <c r="X30" s="38"/>
      <c r="Y30" s="38"/>
      <c r="Z30" s="38"/>
      <c r="AA30" s="38"/>
      <c r="AB30" s="38"/>
      <c r="AC30" s="38"/>
      <c r="AD30" s="38"/>
      <c r="AE30" s="38"/>
    </row>
    <row r="31" s="2" customFormat="1" ht="6.96" customHeight="1">
      <c r="A31" s="38"/>
      <c r="B31" s="44"/>
      <c r="C31" s="38"/>
      <c r="D31" s="165"/>
      <c r="E31" s="165"/>
      <c r="F31" s="165"/>
      <c r="G31" s="165"/>
      <c r="H31" s="165"/>
      <c r="I31" s="166"/>
      <c r="J31" s="165"/>
      <c r="K31" s="165"/>
      <c r="L31" s="63"/>
      <c r="S31" s="38"/>
      <c r="T31" s="38"/>
      <c r="U31" s="38"/>
      <c r="V31" s="38"/>
      <c r="W31" s="38"/>
      <c r="X31" s="38"/>
      <c r="Y31" s="38"/>
      <c r="Z31" s="38"/>
      <c r="AA31" s="38"/>
      <c r="AB31" s="38"/>
      <c r="AC31" s="38"/>
      <c r="AD31" s="38"/>
      <c r="AE31" s="38"/>
    </row>
    <row r="32" s="2" customFormat="1" ht="14.4" customHeight="1">
      <c r="A32" s="38"/>
      <c r="B32" s="44"/>
      <c r="C32" s="38"/>
      <c r="D32" s="38"/>
      <c r="E32" s="38"/>
      <c r="F32" s="169" t="s">
        <v>44</v>
      </c>
      <c r="G32" s="38"/>
      <c r="H32" s="38"/>
      <c r="I32" s="170" t="s">
        <v>43</v>
      </c>
      <c r="J32" s="169" t="s">
        <v>45</v>
      </c>
      <c r="K32" s="38"/>
      <c r="L32" s="63"/>
      <c r="S32" s="38"/>
      <c r="T32" s="38"/>
      <c r="U32" s="38"/>
      <c r="V32" s="38"/>
      <c r="W32" s="38"/>
      <c r="X32" s="38"/>
      <c r="Y32" s="38"/>
      <c r="Z32" s="38"/>
      <c r="AA32" s="38"/>
      <c r="AB32" s="38"/>
      <c r="AC32" s="38"/>
      <c r="AD32" s="38"/>
      <c r="AE32" s="38"/>
    </row>
    <row r="33" s="2" customFormat="1" ht="14.4" customHeight="1">
      <c r="A33" s="38"/>
      <c r="B33" s="44"/>
      <c r="C33" s="38"/>
      <c r="D33" s="171" t="s">
        <v>46</v>
      </c>
      <c r="E33" s="154" t="s">
        <v>47</v>
      </c>
      <c r="F33" s="172">
        <f>ROUND((SUM(BE125:BE186)),  2)</f>
        <v>0</v>
      </c>
      <c r="G33" s="38"/>
      <c r="H33" s="38"/>
      <c r="I33" s="173">
        <v>0.20999999999999999</v>
      </c>
      <c r="J33" s="172">
        <f>ROUND(((SUM(BE125:BE186))*I33),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54" t="s">
        <v>48</v>
      </c>
      <c r="F34" s="172">
        <f>ROUND((SUM(BF125:BF186)),  2)</f>
        <v>0</v>
      </c>
      <c r="G34" s="38"/>
      <c r="H34" s="38"/>
      <c r="I34" s="173">
        <v>0.14999999999999999</v>
      </c>
      <c r="J34" s="172">
        <f>ROUND(((SUM(BF125:BF186))*I34),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54" t="s">
        <v>49</v>
      </c>
      <c r="F35" s="172">
        <f>ROUND((SUM(BG125:BG186)),  2)</f>
        <v>0</v>
      </c>
      <c r="G35" s="38"/>
      <c r="H35" s="38"/>
      <c r="I35" s="173">
        <v>0.20999999999999999</v>
      </c>
      <c r="J35" s="172">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54" t="s">
        <v>50</v>
      </c>
      <c r="F36" s="172">
        <f>ROUND((SUM(BH125:BH186)),  2)</f>
        <v>0</v>
      </c>
      <c r="G36" s="38"/>
      <c r="H36" s="38"/>
      <c r="I36" s="173">
        <v>0.14999999999999999</v>
      </c>
      <c r="J36" s="172">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4" t="s">
        <v>51</v>
      </c>
      <c r="F37" s="172">
        <f>ROUND((SUM(BI125:BI186)),  2)</f>
        <v>0</v>
      </c>
      <c r="G37" s="38"/>
      <c r="H37" s="38"/>
      <c r="I37" s="173">
        <v>0</v>
      </c>
      <c r="J37" s="172">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56"/>
      <c r="J38" s="38"/>
      <c r="K38" s="38"/>
      <c r="L38" s="63"/>
      <c r="S38" s="38"/>
      <c r="T38" s="38"/>
      <c r="U38" s="38"/>
      <c r="V38" s="38"/>
      <c r="W38" s="38"/>
      <c r="X38" s="38"/>
      <c r="Y38" s="38"/>
      <c r="Z38" s="38"/>
      <c r="AA38" s="38"/>
      <c r="AB38" s="38"/>
      <c r="AC38" s="38"/>
      <c r="AD38" s="38"/>
      <c r="AE38" s="38"/>
    </row>
    <row r="39" s="2" customFormat="1" ht="25.44" customHeight="1">
      <c r="A39" s="38"/>
      <c r="B39" s="44"/>
      <c r="C39" s="174"/>
      <c r="D39" s="175" t="s">
        <v>52</v>
      </c>
      <c r="E39" s="176"/>
      <c r="F39" s="176"/>
      <c r="G39" s="177" t="s">
        <v>53</v>
      </c>
      <c r="H39" s="178" t="s">
        <v>54</v>
      </c>
      <c r="I39" s="179"/>
      <c r="J39" s="180">
        <f>SUM(J30:J37)</f>
        <v>0</v>
      </c>
      <c r="K39" s="181"/>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156"/>
      <c r="J40" s="38"/>
      <c r="K40" s="38"/>
      <c r="L40" s="63"/>
      <c r="S40" s="38"/>
      <c r="T40" s="38"/>
      <c r="U40" s="38"/>
      <c r="V40" s="38"/>
      <c r="W40" s="38"/>
      <c r="X40" s="38"/>
      <c r="Y40" s="38"/>
      <c r="Z40" s="38"/>
      <c r="AA40" s="38"/>
      <c r="AB40" s="38"/>
      <c r="AC40" s="38"/>
      <c r="AD40" s="38"/>
      <c r="AE40" s="38"/>
    </row>
    <row r="41" s="1" customFormat="1" ht="14.4" customHeight="1">
      <c r="B41" s="20"/>
      <c r="I41" s="147"/>
      <c r="L41" s="20"/>
    </row>
    <row r="42" s="1" customFormat="1" ht="14.4" customHeight="1">
      <c r="B42" s="20"/>
      <c r="I42" s="147"/>
      <c r="L42" s="20"/>
    </row>
    <row r="43" s="1" customFormat="1" ht="14.4" customHeight="1">
      <c r="B43" s="20"/>
      <c r="I43" s="147"/>
      <c r="L43" s="20"/>
    </row>
    <row r="44" s="1" customFormat="1" ht="14.4" customHeight="1">
      <c r="B44" s="20"/>
      <c r="I44" s="147"/>
      <c r="L44" s="20"/>
    </row>
    <row r="45" s="1" customFormat="1" ht="14.4" customHeight="1">
      <c r="B45" s="20"/>
      <c r="I45" s="147"/>
      <c r="L45" s="20"/>
    </row>
    <row r="46" s="1" customFormat="1" ht="14.4" customHeight="1">
      <c r="B46" s="20"/>
      <c r="I46" s="147"/>
      <c r="L46" s="20"/>
    </row>
    <row r="47" s="1" customFormat="1" ht="14.4" customHeight="1">
      <c r="B47" s="20"/>
      <c r="I47" s="147"/>
      <c r="L47" s="20"/>
    </row>
    <row r="48" s="1" customFormat="1" ht="14.4" customHeight="1">
      <c r="B48" s="20"/>
      <c r="I48" s="147"/>
      <c r="L48" s="20"/>
    </row>
    <row r="49" s="1" customFormat="1" ht="14.4" customHeight="1">
      <c r="B49" s="20"/>
      <c r="I49" s="147"/>
      <c r="L49" s="20"/>
    </row>
    <row r="50" s="2" customFormat="1" ht="14.4" customHeight="1">
      <c r="B50" s="63"/>
      <c r="D50" s="182" t="s">
        <v>55</v>
      </c>
      <c r="E50" s="183"/>
      <c r="F50" s="183"/>
      <c r="G50" s="182" t="s">
        <v>56</v>
      </c>
      <c r="H50" s="183"/>
      <c r="I50" s="184"/>
      <c r="J50" s="183"/>
      <c r="K50" s="18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5" t="s">
        <v>57</v>
      </c>
      <c r="E61" s="186"/>
      <c r="F61" s="187" t="s">
        <v>58</v>
      </c>
      <c r="G61" s="185" t="s">
        <v>57</v>
      </c>
      <c r="H61" s="186"/>
      <c r="I61" s="188"/>
      <c r="J61" s="189" t="s">
        <v>58</v>
      </c>
      <c r="K61" s="18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2" t="s">
        <v>59</v>
      </c>
      <c r="E65" s="190"/>
      <c r="F65" s="190"/>
      <c r="G65" s="182" t="s">
        <v>60</v>
      </c>
      <c r="H65" s="190"/>
      <c r="I65" s="191"/>
      <c r="J65" s="190"/>
      <c r="K65" s="19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5" t="s">
        <v>57</v>
      </c>
      <c r="E76" s="186"/>
      <c r="F76" s="187" t="s">
        <v>58</v>
      </c>
      <c r="G76" s="185" t="s">
        <v>57</v>
      </c>
      <c r="H76" s="186"/>
      <c r="I76" s="188"/>
      <c r="J76" s="189" t="s">
        <v>58</v>
      </c>
      <c r="K76" s="186"/>
      <c r="L76" s="63"/>
      <c r="S76" s="38"/>
      <c r="T76" s="38"/>
      <c r="U76" s="38"/>
      <c r="V76" s="38"/>
      <c r="W76" s="38"/>
      <c r="X76" s="38"/>
      <c r="Y76" s="38"/>
      <c r="Z76" s="38"/>
      <c r="AA76" s="38"/>
      <c r="AB76" s="38"/>
      <c r="AC76" s="38"/>
      <c r="AD76" s="38"/>
      <c r="AE76" s="38"/>
    </row>
    <row r="77" s="2" customFormat="1" ht="14.4" customHeight="1">
      <c r="A77" s="38"/>
      <c r="B77" s="192"/>
      <c r="C77" s="193"/>
      <c r="D77" s="193"/>
      <c r="E77" s="193"/>
      <c r="F77" s="193"/>
      <c r="G77" s="193"/>
      <c r="H77" s="193"/>
      <c r="I77" s="194"/>
      <c r="J77" s="193"/>
      <c r="K77" s="193"/>
      <c r="L77" s="63"/>
      <c r="S77" s="38"/>
      <c r="T77" s="38"/>
      <c r="U77" s="38"/>
      <c r="V77" s="38"/>
      <c r="W77" s="38"/>
      <c r="X77" s="38"/>
      <c r="Y77" s="38"/>
      <c r="Z77" s="38"/>
      <c r="AA77" s="38"/>
      <c r="AB77" s="38"/>
      <c r="AC77" s="38"/>
      <c r="AD77" s="38"/>
      <c r="AE77" s="38"/>
    </row>
    <row r="81" s="2" customFormat="1" ht="6.96" customHeight="1">
      <c r="A81" s="38"/>
      <c r="B81" s="195"/>
      <c r="C81" s="196"/>
      <c r="D81" s="196"/>
      <c r="E81" s="196"/>
      <c r="F81" s="196"/>
      <c r="G81" s="196"/>
      <c r="H81" s="196"/>
      <c r="I81" s="197"/>
      <c r="J81" s="196"/>
      <c r="K81" s="196"/>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156"/>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56"/>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56"/>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98" t="str">
        <f>E7</f>
        <v>Strakonická - rozšíření, č. akce 999 170, Praha 5</v>
      </c>
      <c r="F85" s="32"/>
      <c r="G85" s="32"/>
      <c r="H85" s="32"/>
      <c r="I85" s="156"/>
      <c r="J85" s="40"/>
      <c r="K85" s="40"/>
      <c r="L85" s="63"/>
      <c r="S85" s="38"/>
      <c r="T85" s="38"/>
      <c r="U85" s="38"/>
      <c r="V85" s="38"/>
      <c r="W85" s="38"/>
      <c r="X85" s="38"/>
      <c r="Y85" s="38"/>
      <c r="Z85" s="38"/>
      <c r="AA85" s="38"/>
      <c r="AB85" s="38"/>
      <c r="AC85" s="38"/>
      <c r="AD85" s="38"/>
      <c r="AE85" s="38"/>
    </row>
    <row r="86" s="2" customFormat="1" ht="12" customHeight="1">
      <c r="A86" s="38"/>
      <c r="B86" s="39"/>
      <c r="C86" s="32" t="s">
        <v>176</v>
      </c>
      <c r="D86" s="40"/>
      <c r="E86" s="40"/>
      <c r="F86" s="40"/>
      <c r="G86" s="40"/>
      <c r="H86" s="40"/>
      <c r="I86" s="156"/>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SO 500 - Přeložka plynovodu STL</v>
      </c>
      <c r="F87" s="40"/>
      <c r="G87" s="40"/>
      <c r="H87" s="40"/>
      <c r="I87" s="156"/>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156"/>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Strakonická</v>
      </c>
      <c r="G89" s="40"/>
      <c r="H89" s="40"/>
      <c r="I89" s="158" t="s">
        <v>22</v>
      </c>
      <c r="J89" s="79" t="str">
        <f>IF(J12="","",J12)</f>
        <v>10. 1. 2020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156"/>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158" t="s">
        <v>32</v>
      </c>
      <c r="J91" s="36" t="str">
        <f>E21</f>
        <v>DIPRO, spol s 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158" t="s">
        <v>37</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156"/>
      <c r="J93" s="40"/>
      <c r="K93" s="40"/>
      <c r="L93" s="63"/>
      <c r="S93" s="38"/>
      <c r="T93" s="38"/>
      <c r="U93" s="38"/>
      <c r="V93" s="38"/>
      <c r="W93" s="38"/>
      <c r="X93" s="38"/>
      <c r="Y93" s="38"/>
      <c r="Z93" s="38"/>
      <c r="AA93" s="38"/>
      <c r="AB93" s="38"/>
      <c r="AC93" s="38"/>
      <c r="AD93" s="38"/>
      <c r="AE93" s="38"/>
    </row>
    <row r="94" s="2" customFormat="1" ht="29.28" customHeight="1">
      <c r="A94" s="38"/>
      <c r="B94" s="39"/>
      <c r="C94" s="199" t="s">
        <v>224</v>
      </c>
      <c r="D94" s="200"/>
      <c r="E94" s="200"/>
      <c r="F94" s="200"/>
      <c r="G94" s="200"/>
      <c r="H94" s="200"/>
      <c r="I94" s="201"/>
      <c r="J94" s="202" t="s">
        <v>225</v>
      </c>
      <c r="K94" s="20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156"/>
      <c r="J95" s="40"/>
      <c r="K95" s="40"/>
      <c r="L95" s="63"/>
      <c r="S95" s="38"/>
      <c r="T95" s="38"/>
      <c r="U95" s="38"/>
      <c r="V95" s="38"/>
      <c r="W95" s="38"/>
      <c r="X95" s="38"/>
      <c r="Y95" s="38"/>
      <c r="Z95" s="38"/>
      <c r="AA95" s="38"/>
      <c r="AB95" s="38"/>
      <c r="AC95" s="38"/>
      <c r="AD95" s="38"/>
      <c r="AE95" s="38"/>
    </row>
    <row r="96" s="2" customFormat="1" ht="22.8" customHeight="1">
      <c r="A96" s="38"/>
      <c r="B96" s="39"/>
      <c r="C96" s="203" t="s">
        <v>226</v>
      </c>
      <c r="D96" s="40"/>
      <c r="E96" s="40"/>
      <c r="F96" s="40"/>
      <c r="G96" s="40"/>
      <c r="H96" s="40"/>
      <c r="I96" s="156"/>
      <c r="J96" s="110">
        <f>J125</f>
        <v>0</v>
      </c>
      <c r="K96" s="40"/>
      <c r="L96" s="63"/>
      <c r="S96" s="38"/>
      <c r="T96" s="38"/>
      <c r="U96" s="38"/>
      <c r="V96" s="38"/>
      <c r="W96" s="38"/>
      <c r="X96" s="38"/>
      <c r="Y96" s="38"/>
      <c r="Z96" s="38"/>
      <c r="AA96" s="38"/>
      <c r="AB96" s="38"/>
      <c r="AC96" s="38"/>
      <c r="AD96" s="38"/>
      <c r="AE96" s="38"/>
      <c r="AU96" s="17" t="s">
        <v>227</v>
      </c>
    </row>
    <row r="97" s="9" customFormat="1" ht="24.96" customHeight="1">
      <c r="A97" s="9"/>
      <c r="B97" s="204"/>
      <c r="C97" s="205"/>
      <c r="D97" s="206" t="s">
        <v>228</v>
      </c>
      <c r="E97" s="207"/>
      <c r="F97" s="207"/>
      <c r="G97" s="207"/>
      <c r="H97" s="207"/>
      <c r="I97" s="208"/>
      <c r="J97" s="209">
        <f>J126</f>
        <v>0</v>
      </c>
      <c r="K97" s="205"/>
      <c r="L97" s="210"/>
      <c r="S97" s="9"/>
      <c r="T97" s="9"/>
      <c r="U97" s="9"/>
      <c r="V97" s="9"/>
      <c r="W97" s="9"/>
      <c r="X97" s="9"/>
      <c r="Y97" s="9"/>
      <c r="Z97" s="9"/>
      <c r="AA97" s="9"/>
      <c r="AB97" s="9"/>
      <c r="AC97" s="9"/>
      <c r="AD97" s="9"/>
      <c r="AE97" s="9"/>
    </row>
    <row r="98" s="10" customFormat="1" ht="19.92" customHeight="1">
      <c r="A98" s="10"/>
      <c r="B98" s="211"/>
      <c r="C98" s="133"/>
      <c r="D98" s="212" t="s">
        <v>229</v>
      </c>
      <c r="E98" s="213"/>
      <c r="F98" s="213"/>
      <c r="G98" s="213"/>
      <c r="H98" s="213"/>
      <c r="I98" s="214"/>
      <c r="J98" s="215">
        <f>J127</f>
        <v>0</v>
      </c>
      <c r="K98" s="133"/>
      <c r="L98" s="216"/>
      <c r="S98" s="10"/>
      <c r="T98" s="10"/>
      <c r="U98" s="10"/>
      <c r="V98" s="10"/>
      <c r="W98" s="10"/>
      <c r="X98" s="10"/>
      <c r="Y98" s="10"/>
      <c r="Z98" s="10"/>
      <c r="AA98" s="10"/>
      <c r="AB98" s="10"/>
      <c r="AC98" s="10"/>
      <c r="AD98" s="10"/>
      <c r="AE98" s="10"/>
    </row>
    <row r="99" s="10" customFormat="1" ht="19.92" customHeight="1">
      <c r="A99" s="10"/>
      <c r="B99" s="211"/>
      <c r="C99" s="133"/>
      <c r="D99" s="212" t="s">
        <v>1348</v>
      </c>
      <c r="E99" s="213"/>
      <c r="F99" s="213"/>
      <c r="G99" s="213"/>
      <c r="H99" s="213"/>
      <c r="I99" s="214"/>
      <c r="J99" s="215">
        <f>J134</f>
        <v>0</v>
      </c>
      <c r="K99" s="133"/>
      <c r="L99" s="216"/>
      <c r="S99" s="10"/>
      <c r="T99" s="10"/>
      <c r="U99" s="10"/>
      <c r="V99" s="10"/>
      <c r="W99" s="10"/>
      <c r="X99" s="10"/>
      <c r="Y99" s="10"/>
      <c r="Z99" s="10"/>
      <c r="AA99" s="10"/>
      <c r="AB99" s="10"/>
      <c r="AC99" s="10"/>
      <c r="AD99" s="10"/>
      <c r="AE99" s="10"/>
    </row>
    <row r="100" s="10" customFormat="1" ht="19.92" customHeight="1">
      <c r="A100" s="10"/>
      <c r="B100" s="211"/>
      <c r="C100" s="133"/>
      <c r="D100" s="212" t="s">
        <v>233</v>
      </c>
      <c r="E100" s="213"/>
      <c r="F100" s="213"/>
      <c r="G100" s="213"/>
      <c r="H100" s="213"/>
      <c r="I100" s="214"/>
      <c r="J100" s="215">
        <f>J136</f>
        <v>0</v>
      </c>
      <c r="K100" s="133"/>
      <c r="L100" s="216"/>
      <c r="S100" s="10"/>
      <c r="T100" s="10"/>
      <c r="U100" s="10"/>
      <c r="V100" s="10"/>
      <c r="W100" s="10"/>
      <c r="X100" s="10"/>
      <c r="Y100" s="10"/>
      <c r="Z100" s="10"/>
      <c r="AA100" s="10"/>
      <c r="AB100" s="10"/>
      <c r="AC100" s="10"/>
      <c r="AD100" s="10"/>
      <c r="AE100" s="10"/>
    </row>
    <row r="101" s="9" customFormat="1" ht="24.96" customHeight="1">
      <c r="A101" s="9"/>
      <c r="B101" s="204"/>
      <c r="C101" s="205"/>
      <c r="D101" s="206" t="s">
        <v>4180</v>
      </c>
      <c r="E101" s="207"/>
      <c r="F101" s="207"/>
      <c r="G101" s="207"/>
      <c r="H101" s="207"/>
      <c r="I101" s="208"/>
      <c r="J101" s="209">
        <f>J139</f>
        <v>0</v>
      </c>
      <c r="K101" s="205"/>
      <c r="L101" s="210"/>
      <c r="S101" s="9"/>
      <c r="T101" s="9"/>
      <c r="U101" s="9"/>
      <c r="V101" s="9"/>
      <c r="W101" s="9"/>
      <c r="X101" s="9"/>
      <c r="Y101" s="9"/>
      <c r="Z101" s="9"/>
      <c r="AA101" s="9"/>
      <c r="AB101" s="9"/>
      <c r="AC101" s="9"/>
      <c r="AD101" s="9"/>
      <c r="AE101" s="9"/>
    </row>
    <row r="102" s="10" customFormat="1" ht="19.92" customHeight="1">
      <c r="A102" s="10"/>
      <c r="B102" s="211"/>
      <c r="C102" s="133"/>
      <c r="D102" s="212" t="s">
        <v>4181</v>
      </c>
      <c r="E102" s="213"/>
      <c r="F102" s="213"/>
      <c r="G102" s="213"/>
      <c r="H102" s="213"/>
      <c r="I102" s="214"/>
      <c r="J102" s="215">
        <f>J140</f>
        <v>0</v>
      </c>
      <c r="K102" s="133"/>
      <c r="L102" s="216"/>
      <c r="S102" s="10"/>
      <c r="T102" s="10"/>
      <c r="U102" s="10"/>
      <c r="V102" s="10"/>
      <c r="W102" s="10"/>
      <c r="X102" s="10"/>
      <c r="Y102" s="10"/>
      <c r="Z102" s="10"/>
      <c r="AA102" s="10"/>
      <c r="AB102" s="10"/>
      <c r="AC102" s="10"/>
      <c r="AD102" s="10"/>
      <c r="AE102" s="10"/>
    </row>
    <row r="103" s="10" customFormat="1" ht="19.92" customHeight="1">
      <c r="A103" s="10"/>
      <c r="B103" s="211"/>
      <c r="C103" s="133"/>
      <c r="D103" s="212" t="s">
        <v>4182</v>
      </c>
      <c r="E103" s="213"/>
      <c r="F103" s="213"/>
      <c r="G103" s="213"/>
      <c r="H103" s="213"/>
      <c r="I103" s="214"/>
      <c r="J103" s="215">
        <f>J162</f>
        <v>0</v>
      </c>
      <c r="K103" s="133"/>
      <c r="L103" s="216"/>
      <c r="S103" s="10"/>
      <c r="T103" s="10"/>
      <c r="U103" s="10"/>
      <c r="V103" s="10"/>
      <c r="W103" s="10"/>
      <c r="X103" s="10"/>
      <c r="Y103" s="10"/>
      <c r="Z103" s="10"/>
      <c r="AA103" s="10"/>
      <c r="AB103" s="10"/>
      <c r="AC103" s="10"/>
      <c r="AD103" s="10"/>
      <c r="AE103" s="10"/>
    </row>
    <row r="104" s="10" customFormat="1" ht="19.92" customHeight="1">
      <c r="A104" s="10"/>
      <c r="B104" s="211"/>
      <c r="C104" s="133"/>
      <c r="D104" s="212" t="s">
        <v>4183</v>
      </c>
      <c r="E104" s="213"/>
      <c r="F104" s="213"/>
      <c r="G104" s="213"/>
      <c r="H104" s="213"/>
      <c r="I104" s="214"/>
      <c r="J104" s="215">
        <f>J171</f>
        <v>0</v>
      </c>
      <c r="K104" s="133"/>
      <c r="L104" s="216"/>
      <c r="S104" s="10"/>
      <c r="T104" s="10"/>
      <c r="U104" s="10"/>
      <c r="V104" s="10"/>
      <c r="W104" s="10"/>
      <c r="X104" s="10"/>
      <c r="Y104" s="10"/>
      <c r="Z104" s="10"/>
      <c r="AA104" s="10"/>
      <c r="AB104" s="10"/>
      <c r="AC104" s="10"/>
      <c r="AD104" s="10"/>
      <c r="AE104" s="10"/>
    </row>
    <row r="105" s="9" customFormat="1" ht="24.96" customHeight="1">
      <c r="A105" s="9"/>
      <c r="B105" s="204"/>
      <c r="C105" s="205"/>
      <c r="D105" s="206" t="s">
        <v>4184</v>
      </c>
      <c r="E105" s="207"/>
      <c r="F105" s="207"/>
      <c r="G105" s="207"/>
      <c r="H105" s="207"/>
      <c r="I105" s="208"/>
      <c r="J105" s="209">
        <f>J182</f>
        <v>0</v>
      </c>
      <c r="K105" s="205"/>
      <c r="L105" s="210"/>
      <c r="S105" s="9"/>
      <c r="T105" s="9"/>
      <c r="U105" s="9"/>
      <c r="V105" s="9"/>
      <c r="W105" s="9"/>
      <c r="X105" s="9"/>
      <c r="Y105" s="9"/>
      <c r="Z105" s="9"/>
      <c r="AA105" s="9"/>
      <c r="AB105" s="9"/>
      <c r="AC105" s="9"/>
      <c r="AD105" s="9"/>
      <c r="AE105" s="9"/>
    </row>
    <row r="106" s="2" customFormat="1" ht="21.84" customHeight="1">
      <c r="A106" s="38"/>
      <c r="B106" s="39"/>
      <c r="C106" s="40"/>
      <c r="D106" s="40"/>
      <c r="E106" s="40"/>
      <c r="F106" s="40"/>
      <c r="G106" s="40"/>
      <c r="H106" s="40"/>
      <c r="I106" s="156"/>
      <c r="J106" s="40"/>
      <c r="K106" s="40"/>
      <c r="L106" s="63"/>
      <c r="S106" s="38"/>
      <c r="T106" s="38"/>
      <c r="U106" s="38"/>
      <c r="V106" s="38"/>
      <c r="W106" s="38"/>
      <c r="X106" s="38"/>
      <c r="Y106" s="38"/>
      <c r="Z106" s="38"/>
      <c r="AA106" s="38"/>
      <c r="AB106" s="38"/>
      <c r="AC106" s="38"/>
      <c r="AD106" s="38"/>
      <c r="AE106" s="38"/>
    </row>
    <row r="107" s="2" customFormat="1" ht="6.96" customHeight="1">
      <c r="A107" s="38"/>
      <c r="B107" s="66"/>
      <c r="C107" s="67"/>
      <c r="D107" s="67"/>
      <c r="E107" s="67"/>
      <c r="F107" s="67"/>
      <c r="G107" s="67"/>
      <c r="H107" s="67"/>
      <c r="I107" s="194"/>
      <c r="J107" s="67"/>
      <c r="K107" s="67"/>
      <c r="L107" s="63"/>
      <c r="S107" s="38"/>
      <c r="T107" s="38"/>
      <c r="U107" s="38"/>
      <c r="V107" s="38"/>
      <c r="W107" s="38"/>
      <c r="X107" s="38"/>
      <c r="Y107" s="38"/>
      <c r="Z107" s="38"/>
      <c r="AA107" s="38"/>
      <c r="AB107" s="38"/>
      <c r="AC107" s="38"/>
      <c r="AD107" s="38"/>
      <c r="AE107" s="38"/>
    </row>
    <row r="111" s="2" customFormat="1" ht="6.96" customHeight="1">
      <c r="A111" s="38"/>
      <c r="B111" s="68"/>
      <c r="C111" s="69"/>
      <c r="D111" s="69"/>
      <c r="E111" s="69"/>
      <c r="F111" s="69"/>
      <c r="G111" s="69"/>
      <c r="H111" s="69"/>
      <c r="I111" s="197"/>
      <c r="J111" s="69"/>
      <c r="K111" s="69"/>
      <c r="L111" s="63"/>
      <c r="S111" s="38"/>
      <c r="T111" s="38"/>
      <c r="U111" s="38"/>
      <c r="V111" s="38"/>
      <c r="W111" s="38"/>
      <c r="X111" s="38"/>
      <c r="Y111" s="38"/>
      <c r="Z111" s="38"/>
      <c r="AA111" s="38"/>
      <c r="AB111" s="38"/>
      <c r="AC111" s="38"/>
      <c r="AD111" s="38"/>
      <c r="AE111" s="38"/>
    </row>
    <row r="112" s="2" customFormat="1" ht="24.96" customHeight="1">
      <c r="A112" s="38"/>
      <c r="B112" s="39"/>
      <c r="C112" s="23" t="s">
        <v>235</v>
      </c>
      <c r="D112" s="40"/>
      <c r="E112" s="40"/>
      <c r="F112" s="40"/>
      <c r="G112" s="40"/>
      <c r="H112" s="40"/>
      <c r="I112" s="156"/>
      <c r="J112" s="40"/>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156"/>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16</v>
      </c>
      <c r="D114" s="40"/>
      <c r="E114" s="40"/>
      <c r="F114" s="40"/>
      <c r="G114" s="40"/>
      <c r="H114" s="40"/>
      <c r="I114" s="156"/>
      <c r="J114" s="40"/>
      <c r="K114" s="40"/>
      <c r="L114" s="63"/>
      <c r="S114" s="38"/>
      <c r="T114" s="38"/>
      <c r="U114" s="38"/>
      <c r="V114" s="38"/>
      <c r="W114" s="38"/>
      <c r="X114" s="38"/>
      <c r="Y114" s="38"/>
      <c r="Z114" s="38"/>
      <c r="AA114" s="38"/>
      <c r="AB114" s="38"/>
      <c r="AC114" s="38"/>
      <c r="AD114" s="38"/>
      <c r="AE114" s="38"/>
    </row>
    <row r="115" s="2" customFormat="1" ht="16.5" customHeight="1">
      <c r="A115" s="38"/>
      <c r="B115" s="39"/>
      <c r="C115" s="40"/>
      <c r="D115" s="40"/>
      <c r="E115" s="198" t="str">
        <f>E7</f>
        <v>Strakonická - rozšíření, č. akce 999 170, Praha 5</v>
      </c>
      <c r="F115" s="32"/>
      <c r="G115" s="32"/>
      <c r="H115" s="32"/>
      <c r="I115" s="156"/>
      <c r="J115" s="40"/>
      <c r="K115" s="40"/>
      <c r="L115" s="63"/>
      <c r="S115" s="38"/>
      <c r="T115" s="38"/>
      <c r="U115" s="38"/>
      <c r="V115" s="38"/>
      <c r="W115" s="38"/>
      <c r="X115" s="38"/>
      <c r="Y115" s="38"/>
      <c r="Z115" s="38"/>
      <c r="AA115" s="38"/>
      <c r="AB115" s="38"/>
      <c r="AC115" s="38"/>
      <c r="AD115" s="38"/>
      <c r="AE115" s="38"/>
    </row>
    <row r="116" s="2" customFormat="1" ht="12" customHeight="1">
      <c r="A116" s="38"/>
      <c r="B116" s="39"/>
      <c r="C116" s="32" t="s">
        <v>176</v>
      </c>
      <c r="D116" s="40"/>
      <c r="E116" s="40"/>
      <c r="F116" s="40"/>
      <c r="G116" s="40"/>
      <c r="H116" s="40"/>
      <c r="I116" s="156"/>
      <c r="J116" s="40"/>
      <c r="K116" s="40"/>
      <c r="L116" s="63"/>
      <c r="S116" s="38"/>
      <c r="T116" s="38"/>
      <c r="U116" s="38"/>
      <c r="V116" s="38"/>
      <c r="W116" s="38"/>
      <c r="X116" s="38"/>
      <c r="Y116" s="38"/>
      <c r="Z116" s="38"/>
      <c r="AA116" s="38"/>
      <c r="AB116" s="38"/>
      <c r="AC116" s="38"/>
      <c r="AD116" s="38"/>
      <c r="AE116" s="38"/>
    </row>
    <row r="117" s="2" customFormat="1" ht="16.5" customHeight="1">
      <c r="A117" s="38"/>
      <c r="B117" s="39"/>
      <c r="C117" s="40"/>
      <c r="D117" s="40"/>
      <c r="E117" s="76" t="str">
        <f>E9</f>
        <v>SO 500 - Přeložka plynovodu STL</v>
      </c>
      <c r="F117" s="40"/>
      <c r="G117" s="40"/>
      <c r="H117" s="40"/>
      <c r="I117" s="156"/>
      <c r="J117" s="40"/>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156"/>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20</v>
      </c>
      <c r="D119" s="40"/>
      <c r="E119" s="40"/>
      <c r="F119" s="27" t="str">
        <f>F12</f>
        <v>ulice Strakonická</v>
      </c>
      <c r="G119" s="40"/>
      <c r="H119" s="40"/>
      <c r="I119" s="158" t="s">
        <v>22</v>
      </c>
      <c r="J119" s="79" t="str">
        <f>IF(J12="","",J12)</f>
        <v>10. 1. 2020</v>
      </c>
      <c r="K119" s="40"/>
      <c r="L119" s="63"/>
      <c r="S119" s="38"/>
      <c r="T119" s="38"/>
      <c r="U119" s="38"/>
      <c r="V119" s="38"/>
      <c r="W119" s="38"/>
      <c r="X119" s="38"/>
      <c r="Y119" s="38"/>
      <c r="Z119" s="38"/>
      <c r="AA119" s="38"/>
      <c r="AB119" s="38"/>
      <c r="AC119" s="38"/>
      <c r="AD119" s="38"/>
      <c r="AE119" s="38"/>
    </row>
    <row r="120" s="2" customFormat="1" ht="6.96" customHeight="1">
      <c r="A120" s="38"/>
      <c r="B120" s="39"/>
      <c r="C120" s="40"/>
      <c r="D120" s="40"/>
      <c r="E120" s="40"/>
      <c r="F120" s="40"/>
      <c r="G120" s="40"/>
      <c r="H120" s="40"/>
      <c r="I120" s="156"/>
      <c r="J120" s="40"/>
      <c r="K120" s="40"/>
      <c r="L120" s="63"/>
      <c r="S120" s="38"/>
      <c r="T120" s="38"/>
      <c r="U120" s="38"/>
      <c r="V120" s="38"/>
      <c r="W120" s="38"/>
      <c r="X120" s="38"/>
      <c r="Y120" s="38"/>
      <c r="Z120" s="38"/>
      <c r="AA120" s="38"/>
      <c r="AB120" s="38"/>
      <c r="AC120" s="38"/>
      <c r="AD120" s="38"/>
      <c r="AE120" s="38"/>
    </row>
    <row r="121" s="2" customFormat="1" ht="15.15" customHeight="1">
      <c r="A121" s="38"/>
      <c r="B121" s="39"/>
      <c r="C121" s="32" t="s">
        <v>24</v>
      </c>
      <c r="D121" s="40"/>
      <c r="E121" s="40"/>
      <c r="F121" s="27" t="str">
        <f>E15</f>
        <v>Technická správa komunikací hl. m. Prahy a.s.</v>
      </c>
      <c r="G121" s="40"/>
      <c r="H121" s="40"/>
      <c r="I121" s="158" t="s">
        <v>32</v>
      </c>
      <c r="J121" s="36" t="str">
        <f>E21</f>
        <v>DIPRO, spol s r.o.</v>
      </c>
      <c r="K121" s="40"/>
      <c r="L121" s="63"/>
      <c r="S121" s="38"/>
      <c r="T121" s="38"/>
      <c r="U121" s="38"/>
      <c r="V121" s="38"/>
      <c r="W121" s="38"/>
      <c r="X121" s="38"/>
      <c r="Y121" s="38"/>
      <c r="Z121" s="38"/>
      <c r="AA121" s="38"/>
      <c r="AB121" s="38"/>
      <c r="AC121" s="38"/>
      <c r="AD121" s="38"/>
      <c r="AE121" s="38"/>
    </row>
    <row r="122" s="2" customFormat="1" ht="15.15" customHeight="1">
      <c r="A122" s="38"/>
      <c r="B122" s="39"/>
      <c r="C122" s="32" t="s">
        <v>30</v>
      </c>
      <c r="D122" s="40"/>
      <c r="E122" s="40"/>
      <c r="F122" s="27" t="str">
        <f>IF(E18="","",E18)</f>
        <v>Vyplň údaj</v>
      </c>
      <c r="G122" s="40"/>
      <c r="H122" s="40"/>
      <c r="I122" s="158" t="s">
        <v>37</v>
      </c>
      <c r="J122" s="36" t="str">
        <f>E24</f>
        <v>TMI Building s.r.o.</v>
      </c>
      <c r="K122" s="40"/>
      <c r="L122" s="63"/>
      <c r="S122" s="38"/>
      <c r="T122" s="38"/>
      <c r="U122" s="38"/>
      <c r="V122" s="38"/>
      <c r="W122" s="38"/>
      <c r="X122" s="38"/>
      <c r="Y122" s="38"/>
      <c r="Z122" s="38"/>
      <c r="AA122" s="38"/>
      <c r="AB122" s="38"/>
      <c r="AC122" s="38"/>
      <c r="AD122" s="38"/>
      <c r="AE122" s="38"/>
    </row>
    <row r="123" s="2" customFormat="1" ht="10.32" customHeight="1">
      <c r="A123" s="38"/>
      <c r="B123" s="39"/>
      <c r="C123" s="40"/>
      <c r="D123" s="40"/>
      <c r="E123" s="40"/>
      <c r="F123" s="40"/>
      <c r="G123" s="40"/>
      <c r="H123" s="40"/>
      <c r="I123" s="156"/>
      <c r="J123" s="40"/>
      <c r="K123" s="40"/>
      <c r="L123" s="63"/>
      <c r="S123" s="38"/>
      <c r="T123" s="38"/>
      <c r="U123" s="38"/>
      <c r="V123" s="38"/>
      <c r="W123" s="38"/>
      <c r="X123" s="38"/>
      <c r="Y123" s="38"/>
      <c r="Z123" s="38"/>
      <c r="AA123" s="38"/>
      <c r="AB123" s="38"/>
      <c r="AC123" s="38"/>
      <c r="AD123" s="38"/>
      <c r="AE123" s="38"/>
    </row>
    <row r="124" s="11" customFormat="1" ht="29.28" customHeight="1">
      <c r="A124" s="217"/>
      <c r="B124" s="218"/>
      <c r="C124" s="219" t="s">
        <v>236</v>
      </c>
      <c r="D124" s="220" t="s">
        <v>67</v>
      </c>
      <c r="E124" s="220" t="s">
        <v>63</v>
      </c>
      <c r="F124" s="220" t="s">
        <v>64</v>
      </c>
      <c r="G124" s="220" t="s">
        <v>237</v>
      </c>
      <c r="H124" s="220" t="s">
        <v>238</v>
      </c>
      <c r="I124" s="221" t="s">
        <v>239</v>
      </c>
      <c r="J124" s="220" t="s">
        <v>225</v>
      </c>
      <c r="K124" s="222" t="s">
        <v>240</v>
      </c>
      <c r="L124" s="223"/>
      <c r="M124" s="100" t="s">
        <v>1</v>
      </c>
      <c r="N124" s="101" t="s">
        <v>46</v>
      </c>
      <c r="O124" s="101" t="s">
        <v>241</v>
      </c>
      <c r="P124" s="101" t="s">
        <v>242</v>
      </c>
      <c r="Q124" s="101" t="s">
        <v>243</v>
      </c>
      <c r="R124" s="101" t="s">
        <v>244</v>
      </c>
      <c r="S124" s="101" t="s">
        <v>245</v>
      </c>
      <c r="T124" s="102" t="s">
        <v>246</v>
      </c>
      <c r="U124" s="217"/>
      <c r="V124" s="217"/>
      <c r="W124" s="217"/>
      <c r="X124" s="217"/>
      <c r="Y124" s="217"/>
      <c r="Z124" s="217"/>
      <c r="AA124" s="217"/>
      <c r="AB124" s="217"/>
      <c r="AC124" s="217"/>
      <c r="AD124" s="217"/>
      <c r="AE124" s="217"/>
    </row>
    <row r="125" s="2" customFormat="1" ht="22.8" customHeight="1">
      <c r="A125" s="38"/>
      <c r="B125" s="39"/>
      <c r="C125" s="107" t="s">
        <v>247</v>
      </c>
      <c r="D125" s="40"/>
      <c r="E125" s="40"/>
      <c r="F125" s="40"/>
      <c r="G125" s="40"/>
      <c r="H125" s="40"/>
      <c r="I125" s="156"/>
      <c r="J125" s="224">
        <f>BK125</f>
        <v>0</v>
      </c>
      <c r="K125" s="40"/>
      <c r="L125" s="44"/>
      <c r="M125" s="103"/>
      <c r="N125" s="225"/>
      <c r="O125" s="104"/>
      <c r="P125" s="226">
        <f>P126+P139+P182</f>
        <v>0</v>
      </c>
      <c r="Q125" s="104"/>
      <c r="R125" s="226">
        <f>R126+R139+R182</f>
        <v>0</v>
      </c>
      <c r="S125" s="104"/>
      <c r="T125" s="227">
        <f>T126+T139+T182</f>
        <v>0</v>
      </c>
      <c r="U125" s="38"/>
      <c r="V125" s="38"/>
      <c r="W125" s="38"/>
      <c r="X125" s="38"/>
      <c r="Y125" s="38"/>
      <c r="Z125" s="38"/>
      <c r="AA125" s="38"/>
      <c r="AB125" s="38"/>
      <c r="AC125" s="38"/>
      <c r="AD125" s="38"/>
      <c r="AE125" s="38"/>
      <c r="AT125" s="17" t="s">
        <v>81</v>
      </c>
      <c r="AU125" s="17" t="s">
        <v>227</v>
      </c>
      <c r="BK125" s="228">
        <f>BK126+BK139+BK182</f>
        <v>0</v>
      </c>
    </row>
    <row r="126" s="12" customFormat="1" ht="25.92" customHeight="1">
      <c r="A126" s="12"/>
      <c r="B126" s="229"/>
      <c r="C126" s="230"/>
      <c r="D126" s="231" t="s">
        <v>81</v>
      </c>
      <c r="E126" s="232" t="s">
        <v>248</v>
      </c>
      <c r="F126" s="232" t="s">
        <v>249</v>
      </c>
      <c r="G126" s="230"/>
      <c r="H126" s="230"/>
      <c r="I126" s="233"/>
      <c r="J126" s="234">
        <f>BK126</f>
        <v>0</v>
      </c>
      <c r="K126" s="230"/>
      <c r="L126" s="235"/>
      <c r="M126" s="236"/>
      <c r="N126" s="237"/>
      <c r="O126" s="237"/>
      <c r="P126" s="238">
        <f>P127+P134+P136</f>
        <v>0</v>
      </c>
      <c r="Q126" s="237"/>
      <c r="R126" s="238">
        <f>R127+R134+R136</f>
        <v>0</v>
      </c>
      <c r="S126" s="237"/>
      <c r="T126" s="239">
        <f>T127+T134+T136</f>
        <v>0</v>
      </c>
      <c r="U126" s="12"/>
      <c r="V126" s="12"/>
      <c r="W126" s="12"/>
      <c r="X126" s="12"/>
      <c r="Y126" s="12"/>
      <c r="Z126" s="12"/>
      <c r="AA126" s="12"/>
      <c r="AB126" s="12"/>
      <c r="AC126" s="12"/>
      <c r="AD126" s="12"/>
      <c r="AE126" s="12"/>
      <c r="AR126" s="240" t="s">
        <v>14</v>
      </c>
      <c r="AT126" s="241" t="s">
        <v>81</v>
      </c>
      <c r="AU126" s="241" t="s">
        <v>82</v>
      </c>
      <c r="AY126" s="240" t="s">
        <v>250</v>
      </c>
      <c r="BK126" s="242">
        <f>BK127+BK134+BK136</f>
        <v>0</v>
      </c>
    </row>
    <row r="127" s="12" customFormat="1" ht="22.8" customHeight="1">
      <c r="A127" s="12"/>
      <c r="B127" s="229"/>
      <c r="C127" s="230"/>
      <c r="D127" s="231" t="s">
        <v>81</v>
      </c>
      <c r="E127" s="243" t="s">
        <v>14</v>
      </c>
      <c r="F127" s="243" t="s">
        <v>251</v>
      </c>
      <c r="G127" s="230"/>
      <c r="H127" s="230"/>
      <c r="I127" s="233"/>
      <c r="J127" s="244">
        <f>BK127</f>
        <v>0</v>
      </c>
      <c r="K127" s="230"/>
      <c r="L127" s="235"/>
      <c r="M127" s="236"/>
      <c r="N127" s="237"/>
      <c r="O127" s="237"/>
      <c r="P127" s="238">
        <f>SUM(P128:P133)</f>
        <v>0</v>
      </c>
      <c r="Q127" s="237"/>
      <c r="R127" s="238">
        <f>SUM(R128:R133)</f>
        <v>0</v>
      </c>
      <c r="S127" s="237"/>
      <c r="T127" s="239">
        <f>SUM(T128:T133)</f>
        <v>0</v>
      </c>
      <c r="U127" s="12"/>
      <c r="V127" s="12"/>
      <c r="W127" s="12"/>
      <c r="X127" s="12"/>
      <c r="Y127" s="12"/>
      <c r="Z127" s="12"/>
      <c r="AA127" s="12"/>
      <c r="AB127" s="12"/>
      <c r="AC127" s="12"/>
      <c r="AD127" s="12"/>
      <c r="AE127" s="12"/>
      <c r="AR127" s="240" t="s">
        <v>14</v>
      </c>
      <c r="AT127" s="241" t="s">
        <v>81</v>
      </c>
      <c r="AU127" s="241" t="s">
        <v>14</v>
      </c>
      <c r="AY127" s="240" t="s">
        <v>250</v>
      </c>
      <c r="BK127" s="242">
        <f>SUM(BK128:BK133)</f>
        <v>0</v>
      </c>
    </row>
    <row r="128" s="2" customFormat="1" ht="21.75" customHeight="1">
      <c r="A128" s="38"/>
      <c r="B128" s="39"/>
      <c r="C128" s="245" t="s">
        <v>14</v>
      </c>
      <c r="D128" s="245" t="s">
        <v>252</v>
      </c>
      <c r="E128" s="246" t="s">
        <v>4185</v>
      </c>
      <c r="F128" s="247" t="s">
        <v>4186</v>
      </c>
      <c r="G128" s="248" t="s">
        <v>208</v>
      </c>
      <c r="H128" s="249">
        <v>240.74500000000001</v>
      </c>
      <c r="I128" s="250"/>
      <c r="J128" s="251">
        <f>ROUND(I128*H128,2)</f>
        <v>0</v>
      </c>
      <c r="K128" s="247" t="s">
        <v>1</v>
      </c>
      <c r="L128" s="44"/>
      <c r="M128" s="252" t="s">
        <v>1</v>
      </c>
      <c r="N128" s="253" t="s">
        <v>47</v>
      </c>
      <c r="O128" s="91"/>
      <c r="P128" s="254">
        <f>O128*H128</f>
        <v>0</v>
      </c>
      <c r="Q128" s="254">
        <v>0</v>
      </c>
      <c r="R128" s="254">
        <f>Q128*H128</f>
        <v>0</v>
      </c>
      <c r="S128" s="254">
        <v>0</v>
      </c>
      <c r="T128" s="255">
        <f>S128*H128</f>
        <v>0</v>
      </c>
      <c r="U128" s="38"/>
      <c r="V128" s="38"/>
      <c r="W128" s="38"/>
      <c r="X128" s="38"/>
      <c r="Y128" s="38"/>
      <c r="Z128" s="38"/>
      <c r="AA128" s="38"/>
      <c r="AB128" s="38"/>
      <c r="AC128" s="38"/>
      <c r="AD128" s="38"/>
      <c r="AE128" s="38"/>
      <c r="AR128" s="256" t="s">
        <v>256</v>
      </c>
      <c r="AT128" s="256" t="s">
        <v>252</v>
      </c>
      <c r="AU128" s="256" t="s">
        <v>91</v>
      </c>
      <c r="AY128" s="17" t="s">
        <v>250</v>
      </c>
      <c r="BE128" s="257">
        <f>IF(N128="základní",J128,0)</f>
        <v>0</v>
      </c>
      <c r="BF128" s="257">
        <f>IF(N128="snížená",J128,0)</f>
        <v>0</v>
      </c>
      <c r="BG128" s="257">
        <f>IF(N128="zákl. přenesená",J128,0)</f>
        <v>0</v>
      </c>
      <c r="BH128" s="257">
        <f>IF(N128="sníž. přenesená",J128,0)</f>
        <v>0</v>
      </c>
      <c r="BI128" s="257">
        <f>IF(N128="nulová",J128,0)</f>
        <v>0</v>
      </c>
      <c r="BJ128" s="17" t="s">
        <v>14</v>
      </c>
      <c r="BK128" s="257">
        <f>ROUND(I128*H128,2)</f>
        <v>0</v>
      </c>
      <c r="BL128" s="17" t="s">
        <v>256</v>
      </c>
      <c r="BM128" s="256" t="s">
        <v>4187</v>
      </c>
    </row>
    <row r="129" s="2" customFormat="1" ht="21.75" customHeight="1">
      <c r="A129" s="38"/>
      <c r="B129" s="39"/>
      <c r="C129" s="245" t="s">
        <v>91</v>
      </c>
      <c r="D129" s="245" t="s">
        <v>252</v>
      </c>
      <c r="E129" s="246" t="s">
        <v>2325</v>
      </c>
      <c r="F129" s="247" t="s">
        <v>4188</v>
      </c>
      <c r="G129" s="248" t="s">
        <v>208</v>
      </c>
      <c r="H129" s="249">
        <v>240.74500000000001</v>
      </c>
      <c r="I129" s="250"/>
      <c r="J129" s="251">
        <f>ROUND(I129*H129,2)</f>
        <v>0</v>
      </c>
      <c r="K129" s="247" t="s">
        <v>1</v>
      </c>
      <c r="L129" s="44"/>
      <c r="M129" s="252" t="s">
        <v>1</v>
      </c>
      <c r="N129" s="253" t="s">
        <v>47</v>
      </c>
      <c r="O129" s="91"/>
      <c r="P129" s="254">
        <f>O129*H129</f>
        <v>0</v>
      </c>
      <c r="Q129" s="254">
        <v>0</v>
      </c>
      <c r="R129" s="254">
        <f>Q129*H129</f>
        <v>0</v>
      </c>
      <c r="S129" s="254">
        <v>0</v>
      </c>
      <c r="T129" s="255">
        <f>S129*H129</f>
        <v>0</v>
      </c>
      <c r="U129" s="38"/>
      <c r="V129" s="38"/>
      <c r="W129" s="38"/>
      <c r="X129" s="38"/>
      <c r="Y129" s="38"/>
      <c r="Z129" s="38"/>
      <c r="AA129" s="38"/>
      <c r="AB129" s="38"/>
      <c r="AC129" s="38"/>
      <c r="AD129" s="38"/>
      <c r="AE129" s="38"/>
      <c r="AR129" s="256" t="s">
        <v>256</v>
      </c>
      <c r="AT129" s="256" t="s">
        <v>252</v>
      </c>
      <c r="AU129" s="256" t="s">
        <v>91</v>
      </c>
      <c r="AY129" s="17" t="s">
        <v>250</v>
      </c>
      <c r="BE129" s="257">
        <f>IF(N129="základní",J129,0)</f>
        <v>0</v>
      </c>
      <c r="BF129" s="257">
        <f>IF(N129="snížená",J129,0)</f>
        <v>0</v>
      </c>
      <c r="BG129" s="257">
        <f>IF(N129="zákl. přenesená",J129,0)</f>
        <v>0</v>
      </c>
      <c r="BH129" s="257">
        <f>IF(N129="sníž. přenesená",J129,0)</f>
        <v>0</v>
      </c>
      <c r="BI129" s="257">
        <f>IF(N129="nulová",J129,0)</f>
        <v>0</v>
      </c>
      <c r="BJ129" s="17" t="s">
        <v>14</v>
      </c>
      <c r="BK129" s="257">
        <f>ROUND(I129*H129,2)</f>
        <v>0</v>
      </c>
      <c r="BL129" s="17" t="s">
        <v>256</v>
      </c>
      <c r="BM129" s="256" t="s">
        <v>4189</v>
      </c>
    </row>
    <row r="130" s="2" customFormat="1" ht="21.75" customHeight="1">
      <c r="A130" s="38"/>
      <c r="B130" s="39"/>
      <c r="C130" s="245" t="s">
        <v>115</v>
      </c>
      <c r="D130" s="245" t="s">
        <v>252</v>
      </c>
      <c r="E130" s="246" t="s">
        <v>1379</v>
      </c>
      <c r="F130" s="247" t="s">
        <v>4190</v>
      </c>
      <c r="G130" s="248" t="s">
        <v>208</v>
      </c>
      <c r="H130" s="249">
        <v>119.52</v>
      </c>
      <c r="I130" s="250"/>
      <c r="J130" s="251">
        <f>ROUND(I130*H130,2)</f>
        <v>0</v>
      </c>
      <c r="K130" s="247" t="s">
        <v>1</v>
      </c>
      <c r="L130" s="44"/>
      <c r="M130" s="252" t="s">
        <v>1</v>
      </c>
      <c r="N130" s="253" t="s">
        <v>47</v>
      </c>
      <c r="O130" s="91"/>
      <c r="P130" s="254">
        <f>O130*H130</f>
        <v>0</v>
      </c>
      <c r="Q130" s="254">
        <v>0</v>
      </c>
      <c r="R130" s="254">
        <f>Q130*H130</f>
        <v>0</v>
      </c>
      <c r="S130" s="254">
        <v>0</v>
      </c>
      <c r="T130" s="255">
        <f>S130*H130</f>
        <v>0</v>
      </c>
      <c r="U130" s="38"/>
      <c r="V130" s="38"/>
      <c r="W130" s="38"/>
      <c r="X130" s="38"/>
      <c r="Y130" s="38"/>
      <c r="Z130" s="38"/>
      <c r="AA130" s="38"/>
      <c r="AB130" s="38"/>
      <c r="AC130" s="38"/>
      <c r="AD130" s="38"/>
      <c r="AE130" s="38"/>
      <c r="AR130" s="256" t="s">
        <v>256</v>
      </c>
      <c r="AT130" s="256" t="s">
        <v>252</v>
      </c>
      <c r="AU130" s="256" t="s">
        <v>91</v>
      </c>
      <c r="AY130" s="17" t="s">
        <v>250</v>
      </c>
      <c r="BE130" s="257">
        <f>IF(N130="základní",J130,0)</f>
        <v>0</v>
      </c>
      <c r="BF130" s="257">
        <f>IF(N130="snížená",J130,0)</f>
        <v>0</v>
      </c>
      <c r="BG130" s="257">
        <f>IF(N130="zákl. přenesená",J130,0)</f>
        <v>0</v>
      </c>
      <c r="BH130" s="257">
        <f>IF(N130="sníž. přenesená",J130,0)</f>
        <v>0</v>
      </c>
      <c r="BI130" s="257">
        <f>IF(N130="nulová",J130,0)</f>
        <v>0</v>
      </c>
      <c r="BJ130" s="17" t="s">
        <v>14</v>
      </c>
      <c r="BK130" s="257">
        <f>ROUND(I130*H130,2)</f>
        <v>0</v>
      </c>
      <c r="BL130" s="17" t="s">
        <v>256</v>
      </c>
      <c r="BM130" s="256" t="s">
        <v>4191</v>
      </c>
    </row>
    <row r="131" s="2" customFormat="1" ht="16.5" customHeight="1">
      <c r="A131" s="38"/>
      <c r="B131" s="39"/>
      <c r="C131" s="294" t="s">
        <v>256</v>
      </c>
      <c r="D131" s="294" t="s">
        <v>643</v>
      </c>
      <c r="E131" s="295" t="s">
        <v>4192</v>
      </c>
      <c r="F131" s="296" t="s">
        <v>4193</v>
      </c>
      <c r="G131" s="297" t="s">
        <v>157</v>
      </c>
      <c r="H131" s="298">
        <v>245.506</v>
      </c>
      <c r="I131" s="299"/>
      <c r="J131" s="300">
        <f>ROUND(I131*H131,2)</f>
        <v>0</v>
      </c>
      <c r="K131" s="296" t="s">
        <v>1</v>
      </c>
      <c r="L131" s="301"/>
      <c r="M131" s="302" t="s">
        <v>1</v>
      </c>
      <c r="N131" s="303" t="s">
        <v>47</v>
      </c>
      <c r="O131" s="91"/>
      <c r="P131" s="254">
        <f>O131*H131</f>
        <v>0</v>
      </c>
      <c r="Q131" s="254">
        <v>0</v>
      </c>
      <c r="R131" s="254">
        <f>Q131*H131</f>
        <v>0</v>
      </c>
      <c r="S131" s="254">
        <v>0</v>
      </c>
      <c r="T131" s="255">
        <f>S131*H131</f>
        <v>0</v>
      </c>
      <c r="U131" s="38"/>
      <c r="V131" s="38"/>
      <c r="W131" s="38"/>
      <c r="X131" s="38"/>
      <c r="Y131" s="38"/>
      <c r="Z131" s="38"/>
      <c r="AA131" s="38"/>
      <c r="AB131" s="38"/>
      <c r="AC131" s="38"/>
      <c r="AD131" s="38"/>
      <c r="AE131" s="38"/>
      <c r="AR131" s="256" t="s">
        <v>285</v>
      </c>
      <c r="AT131" s="256" t="s">
        <v>643</v>
      </c>
      <c r="AU131" s="256" t="s">
        <v>91</v>
      </c>
      <c r="AY131" s="17" t="s">
        <v>250</v>
      </c>
      <c r="BE131" s="257">
        <f>IF(N131="základní",J131,0)</f>
        <v>0</v>
      </c>
      <c r="BF131" s="257">
        <f>IF(N131="snížená",J131,0)</f>
        <v>0</v>
      </c>
      <c r="BG131" s="257">
        <f>IF(N131="zákl. přenesená",J131,0)</f>
        <v>0</v>
      </c>
      <c r="BH131" s="257">
        <f>IF(N131="sníž. přenesená",J131,0)</f>
        <v>0</v>
      </c>
      <c r="BI131" s="257">
        <f>IF(N131="nulová",J131,0)</f>
        <v>0</v>
      </c>
      <c r="BJ131" s="17" t="s">
        <v>14</v>
      </c>
      <c r="BK131" s="257">
        <f>ROUND(I131*H131,2)</f>
        <v>0</v>
      </c>
      <c r="BL131" s="17" t="s">
        <v>256</v>
      </c>
      <c r="BM131" s="256" t="s">
        <v>4194</v>
      </c>
    </row>
    <row r="132" s="2" customFormat="1" ht="21.75" customHeight="1">
      <c r="A132" s="38"/>
      <c r="B132" s="39"/>
      <c r="C132" s="245" t="s">
        <v>273</v>
      </c>
      <c r="D132" s="245" t="s">
        <v>252</v>
      </c>
      <c r="E132" s="246" t="s">
        <v>2366</v>
      </c>
      <c r="F132" s="247" t="s">
        <v>4195</v>
      </c>
      <c r="G132" s="248" t="s">
        <v>208</v>
      </c>
      <c r="H132" s="249">
        <v>96.924999999999997</v>
      </c>
      <c r="I132" s="250"/>
      <c r="J132" s="251">
        <f>ROUND(I132*H132,2)</f>
        <v>0</v>
      </c>
      <c r="K132" s="247" t="s">
        <v>1</v>
      </c>
      <c r="L132" s="44"/>
      <c r="M132" s="252" t="s">
        <v>1</v>
      </c>
      <c r="N132" s="253" t="s">
        <v>47</v>
      </c>
      <c r="O132" s="91"/>
      <c r="P132" s="254">
        <f>O132*H132</f>
        <v>0</v>
      </c>
      <c r="Q132" s="254">
        <v>0</v>
      </c>
      <c r="R132" s="254">
        <f>Q132*H132</f>
        <v>0</v>
      </c>
      <c r="S132" s="254">
        <v>0</v>
      </c>
      <c r="T132" s="255">
        <f>S132*H132</f>
        <v>0</v>
      </c>
      <c r="U132" s="38"/>
      <c r="V132" s="38"/>
      <c r="W132" s="38"/>
      <c r="X132" s="38"/>
      <c r="Y132" s="38"/>
      <c r="Z132" s="38"/>
      <c r="AA132" s="38"/>
      <c r="AB132" s="38"/>
      <c r="AC132" s="38"/>
      <c r="AD132" s="38"/>
      <c r="AE132" s="38"/>
      <c r="AR132" s="256" t="s">
        <v>256</v>
      </c>
      <c r="AT132" s="256" t="s">
        <v>252</v>
      </c>
      <c r="AU132" s="256" t="s">
        <v>91</v>
      </c>
      <c r="AY132" s="17" t="s">
        <v>250</v>
      </c>
      <c r="BE132" s="257">
        <f>IF(N132="základní",J132,0)</f>
        <v>0</v>
      </c>
      <c r="BF132" s="257">
        <f>IF(N132="snížená",J132,0)</f>
        <v>0</v>
      </c>
      <c r="BG132" s="257">
        <f>IF(N132="zákl. přenesená",J132,0)</f>
        <v>0</v>
      </c>
      <c r="BH132" s="257">
        <f>IF(N132="sníž. přenesená",J132,0)</f>
        <v>0</v>
      </c>
      <c r="BI132" s="257">
        <f>IF(N132="nulová",J132,0)</f>
        <v>0</v>
      </c>
      <c r="BJ132" s="17" t="s">
        <v>14</v>
      </c>
      <c r="BK132" s="257">
        <f>ROUND(I132*H132,2)</f>
        <v>0</v>
      </c>
      <c r="BL132" s="17" t="s">
        <v>256</v>
      </c>
      <c r="BM132" s="256" t="s">
        <v>4196</v>
      </c>
    </row>
    <row r="133" s="2" customFormat="1" ht="16.5" customHeight="1">
      <c r="A133" s="38"/>
      <c r="B133" s="39"/>
      <c r="C133" s="294" t="s">
        <v>277</v>
      </c>
      <c r="D133" s="294" t="s">
        <v>643</v>
      </c>
      <c r="E133" s="295" t="s">
        <v>4197</v>
      </c>
      <c r="F133" s="296" t="s">
        <v>4198</v>
      </c>
      <c r="G133" s="297" t="s">
        <v>157</v>
      </c>
      <c r="H133" s="298">
        <v>199.09399999999999</v>
      </c>
      <c r="I133" s="299"/>
      <c r="J133" s="300">
        <f>ROUND(I133*H133,2)</f>
        <v>0</v>
      </c>
      <c r="K133" s="296" t="s">
        <v>1</v>
      </c>
      <c r="L133" s="301"/>
      <c r="M133" s="302" t="s">
        <v>1</v>
      </c>
      <c r="N133" s="303" t="s">
        <v>47</v>
      </c>
      <c r="O133" s="91"/>
      <c r="P133" s="254">
        <f>O133*H133</f>
        <v>0</v>
      </c>
      <c r="Q133" s="254">
        <v>0</v>
      </c>
      <c r="R133" s="254">
        <f>Q133*H133</f>
        <v>0</v>
      </c>
      <c r="S133" s="254">
        <v>0</v>
      </c>
      <c r="T133" s="255">
        <f>S133*H133</f>
        <v>0</v>
      </c>
      <c r="U133" s="38"/>
      <c r="V133" s="38"/>
      <c r="W133" s="38"/>
      <c r="X133" s="38"/>
      <c r="Y133" s="38"/>
      <c r="Z133" s="38"/>
      <c r="AA133" s="38"/>
      <c r="AB133" s="38"/>
      <c r="AC133" s="38"/>
      <c r="AD133" s="38"/>
      <c r="AE133" s="38"/>
      <c r="AR133" s="256" t="s">
        <v>285</v>
      </c>
      <c r="AT133" s="256" t="s">
        <v>643</v>
      </c>
      <c r="AU133" s="256" t="s">
        <v>91</v>
      </c>
      <c r="AY133" s="17" t="s">
        <v>250</v>
      </c>
      <c r="BE133" s="257">
        <f>IF(N133="základní",J133,0)</f>
        <v>0</v>
      </c>
      <c r="BF133" s="257">
        <f>IF(N133="snížená",J133,0)</f>
        <v>0</v>
      </c>
      <c r="BG133" s="257">
        <f>IF(N133="zákl. přenesená",J133,0)</f>
        <v>0</v>
      </c>
      <c r="BH133" s="257">
        <f>IF(N133="sníž. přenesená",J133,0)</f>
        <v>0</v>
      </c>
      <c r="BI133" s="257">
        <f>IF(N133="nulová",J133,0)</f>
        <v>0</v>
      </c>
      <c r="BJ133" s="17" t="s">
        <v>14</v>
      </c>
      <c r="BK133" s="257">
        <f>ROUND(I133*H133,2)</f>
        <v>0</v>
      </c>
      <c r="BL133" s="17" t="s">
        <v>256</v>
      </c>
      <c r="BM133" s="256" t="s">
        <v>4199</v>
      </c>
    </row>
    <row r="134" s="12" customFormat="1" ht="22.8" customHeight="1">
      <c r="A134" s="12"/>
      <c r="B134" s="229"/>
      <c r="C134" s="230"/>
      <c r="D134" s="231" t="s">
        <v>81</v>
      </c>
      <c r="E134" s="243" t="s">
        <v>256</v>
      </c>
      <c r="F134" s="243" t="s">
        <v>1480</v>
      </c>
      <c r="G134" s="230"/>
      <c r="H134" s="230"/>
      <c r="I134" s="233"/>
      <c r="J134" s="244">
        <f>BK134</f>
        <v>0</v>
      </c>
      <c r="K134" s="230"/>
      <c r="L134" s="235"/>
      <c r="M134" s="236"/>
      <c r="N134" s="237"/>
      <c r="O134" s="237"/>
      <c r="P134" s="238">
        <f>P135</f>
        <v>0</v>
      </c>
      <c r="Q134" s="237"/>
      <c r="R134" s="238">
        <f>R135</f>
        <v>0</v>
      </c>
      <c r="S134" s="237"/>
      <c r="T134" s="239">
        <f>T135</f>
        <v>0</v>
      </c>
      <c r="U134" s="12"/>
      <c r="V134" s="12"/>
      <c r="W134" s="12"/>
      <c r="X134" s="12"/>
      <c r="Y134" s="12"/>
      <c r="Z134" s="12"/>
      <c r="AA134" s="12"/>
      <c r="AB134" s="12"/>
      <c r="AC134" s="12"/>
      <c r="AD134" s="12"/>
      <c r="AE134" s="12"/>
      <c r="AR134" s="240" t="s">
        <v>14</v>
      </c>
      <c r="AT134" s="241" t="s">
        <v>81</v>
      </c>
      <c r="AU134" s="241" t="s">
        <v>14</v>
      </c>
      <c r="AY134" s="240" t="s">
        <v>250</v>
      </c>
      <c r="BK134" s="242">
        <f>BK135</f>
        <v>0</v>
      </c>
    </row>
    <row r="135" s="2" customFormat="1" ht="16.5" customHeight="1">
      <c r="A135" s="38"/>
      <c r="B135" s="39"/>
      <c r="C135" s="245" t="s">
        <v>281</v>
      </c>
      <c r="D135" s="245" t="s">
        <v>252</v>
      </c>
      <c r="E135" s="246" t="s">
        <v>2429</v>
      </c>
      <c r="F135" s="247" t="s">
        <v>4200</v>
      </c>
      <c r="G135" s="248" t="s">
        <v>208</v>
      </c>
      <c r="H135" s="249">
        <v>24.300000000000001</v>
      </c>
      <c r="I135" s="250"/>
      <c r="J135" s="251">
        <f>ROUND(I135*H135,2)</f>
        <v>0</v>
      </c>
      <c r="K135" s="247" t="s">
        <v>1</v>
      </c>
      <c r="L135" s="44"/>
      <c r="M135" s="252" t="s">
        <v>1</v>
      </c>
      <c r="N135" s="253" t="s">
        <v>47</v>
      </c>
      <c r="O135" s="91"/>
      <c r="P135" s="254">
        <f>O135*H135</f>
        <v>0</v>
      </c>
      <c r="Q135" s="254">
        <v>0</v>
      </c>
      <c r="R135" s="254">
        <f>Q135*H135</f>
        <v>0</v>
      </c>
      <c r="S135" s="254">
        <v>0</v>
      </c>
      <c r="T135" s="255">
        <f>S135*H135</f>
        <v>0</v>
      </c>
      <c r="U135" s="38"/>
      <c r="V135" s="38"/>
      <c r="W135" s="38"/>
      <c r="X135" s="38"/>
      <c r="Y135" s="38"/>
      <c r="Z135" s="38"/>
      <c r="AA135" s="38"/>
      <c r="AB135" s="38"/>
      <c r="AC135" s="38"/>
      <c r="AD135" s="38"/>
      <c r="AE135" s="38"/>
      <c r="AR135" s="256" t="s">
        <v>256</v>
      </c>
      <c r="AT135" s="256" t="s">
        <v>252</v>
      </c>
      <c r="AU135" s="256" t="s">
        <v>91</v>
      </c>
      <c r="AY135" s="17" t="s">
        <v>250</v>
      </c>
      <c r="BE135" s="257">
        <f>IF(N135="základní",J135,0)</f>
        <v>0</v>
      </c>
      <c r="BF135" s="257">
        <f>IF(N135="snížená",J135,0)</f>
        <v>0</v>
      </c>
      <c r="BG135" s="257">
        <f>IF(N135="zákl. přenesená",J135,0)</f>
        <v>0</v>
      </c>
      <c r="BH135" s="257">
        <f>IF(N135="sníž. přenesená",J135,0)</f>
        <v>0</v>
      </c>
      <c r="BI135" s="257">
        <f>IF(N135="nulová",J135,0)</f>
        <v>0</v>
      </c>
      <c r="BJ135" s="17" t="s">
        <v>14</v>
      </c>
      <c r="BK135" s="257">
        <f>ROUND(I135*H135,2)</f>
        <v>0</v>
      </c>
      <c r="BL135" s="17" t="s">
        <v>256</v>
      </c>
      <c r="BM135" s="256" t="s">
        <v>4201</v>
      </c>
    </row>
    <row r="136" s="12" customFormat="1" ht="22.8" customHeight="1">
      <c r="A136" s="12"/>
      <c r="B136" s="229"/>
      <c r="C136" s="230"/>
      <c r="D136" s="231" t="s">
        <v>81</v>
      </c>
      <c r="E136" s="243" t="s">
        <v>1278</v>
      </c>
      <c r="F136" s="243" t="s">
        <v>1279</v>
      </c>
      <c r="G136" s="230"/>
      <c r="H136" s="230"/>
      <c r="I136" s="233"/>
      <c r="J136" s="244">
        <f>BK136</f>
        <v>0</v>
      </c>
      <c r="K136" s="230"/>
      <c r="L136" s="235"/>
      <c r="M136" s="236"/>
      <c r="N136" s="237"/>
      <c r="O136" s="237"/>
      <c r="P136" s="238">
        <f>SUM(P137:P138)</f>
        <v>0</v>
      </c>
      <c r="Q136" s="237"/>
      <c r="R136" s="238">
        <f>SUM(R137:R138)</f>
        <v>0</v>
      </c>
      <c r="S136" s="237"/>
      <c r="T136" s="239">
        <f>SUM(T137:T138)</f>
        <v>0</v>
      </c>
      <c r="U136" s="12"/>
      <c r="V136" s="12"/>
      <c r="W136" s="12"/>
      <c r="X136" s="12"/>
      <c r="Y136" s="12"/>
      <c r="Z136" s="12"/>
      <c r="AA136" s="12"/>
      <c r="AB136" s="12"/>
      <c r="AC136" s="12"/>
      <c r="AD136" s="12"/>
      <c r="AE136" s="12"/>
      <c r="AR136" s="240" t="s">
        <v>14</v>
      </c>
      <c r="AT136" s="241" t="s">
        <v>81</v>
      </c>
      <c r="AU136" s="241" t="s">
        <v>14</v>
      </c>
      <c r="AY136" s="240" t="s">
        <v>250</v>
      </c>
      <c r="BK136" s="242">
        <f>SUM(BK137:BK138)</f>
        <v>0</v>
      </c>
    </row>
    <row r="137" s="2" customFormat="1" ht="21.75" customHeight="1">
      <c r="A137" s="38"/>
      <c r="B137" s="39"/>
      <c r="C137" s="245" t="s">
        <v>285</v>
      </c>
      <c r="D137" s="245" t="s">
        <v>252</v>
      </c>
      <c r="E137" s="246" t="s">
        <v>4202</v>
      </c>
      <c r="F137" s="247" t="s">
        <v>4203</v>
      </c>
      <c r="G137" s="248" t="s">
        <v>157</v>
      </c>
      <c r="H137" s="249">
        <v>2.4009999999999998</v>
      </c>
      <c r="I137" s="250"/>
      <c r="J137" s="251">
        <f>ROUND(I137*H137,2)</f>
        <v>0</v>
      </c>
      <c r="K137" s="247" t="s">
        <v>1</v>
      </c>
      <c r="L137" s="44"/>
      <c r="M137" s="252" t="s">
        <v>1</v>
      </c>
      <c r="N137" s="253" t="s">
        <v>47</v>
      </c>
      <c r="O137" s="91"/>
      <c r="P137" s="254">
        <f>O137*H137</f>
        <v>0</v>
      </c>
      <c r="Q137" s="254">
        <v>0</v>
      </c>
      <c r="R137" s="254">
        <f>Q137*H137</f>
        <v>0</v>
      </c>
      <c r="S137" s="254">
        <v>0</v>
      </c>
      <c r="T137" s="255">
        <f>S137*H137</f>
        <v>0</v>
      </c>
      <c r="U137" s="38"/>
      <c r="V137" s="38"/>
      <c r="W137" s="38"/>
      <c r="X137" s="38"/>
      <c r="Y137" s="38"/>
      <c r="Z137" s="38"/>
      <c r="AA137" s="38"/>
      <c r="AB137" s="38"/>
      <c r="AC137" s="38"/>
      <c r="AD137" s="38"/>
      <c r="AE137" s="38"/>
      <c r="AR137" s="256" t="s">
        <v>256</v>
      </c>
      <c r="AT137" s="256" t="s">
        <v>252</v>
      </c>
      <c r="AU137" s="256" t="s">
        <v>91</v>
      </c>
      <c r="AY137" s="17" t="s">
        <v>250</v>
      </c>
      <c r="BE137" s="257">
        <f>IF(N137="základní",J137,0)</f>
        <v>0</v>
      </c>
      <c r="BF137" s="257">
        <f>IF(N137="snížená",J137,0)</f>
        <v>0</v>
      </c>
      <c r="BG137" s="257">
        <f>IF(N137="zákl. přenesená",J137,0)</f>
        <v>0</v>
      </c>
      <c r="BH137" s="257">
        <f>IF(N137="sníž. přenesená",J137,0)</f>
        <v>0</v>
      </c>
      <c r="BI137" s="257">
        <f>IF(N137="nulová",J137,0)</f>
        <v>0</v>
      </c>
      <c r="BJ137" s="17" t="s">
        <v>14</v>
      </c>
      <c r="BK137" s="257">
        <f>ROUND(I137*H137,2)</f>
        <v>0</v>
      </c>
      <c r="BL137" s="17" t="s">
        <v>256</v>
      </c>
      <c r="BM137" s="256" t="s">
        <v>4204</v>
      </c>
    </row>
    <row r="138" s="2" customFormat="1" ht="21.75" customHeight="1">
      <c r="A138" s="38"/>
      <c r="B138" s="39"/>
      <c r="C138" s="245" t="s">
        <v>289</v>
      </c>
      <c r="D138" s="245" t="s">
        <v>252</v>
      </c>
      <c r="E138" s="246" t="s">
        <v>4205</v>
      </c>
      <c r="F138" s="247" t="s">
        <v>4206</v>
      </c>
      <c r="G138" s="248" t="s">
        <v>157</v>
      </c>
      <c r="H138" s="249">
        <v>21.609000000000002</v>
      </c>
      <c r="I138" s="250"/>
      <c r="J138" s="251">
        <f>ROUND(I138*H138,2)</f>
        <v>0</v>
      </c>
      <c r="K138" s="247" t="s">
        <v>1</v>
      </c>
      <c r="L138" s="44"/>
      <c r="M138" s="252" t="s">
        <v>1</v>
      </c>
      <c r="N138" s="253" t="s">
        <v>47</v>
      </c>
      <c r="O138" s="91"/>
      <c r="P138" s="254">
        <f>O138*H138</f>
        <v>0</v>
      </c>
      <c r="Q138" s="254">
        <v>0</v>
      </c>
      <c r="R138" s="254">
        <f>Q138*H138</f>
        <v>0</v>
      </c>
      <c r="S138" s="254">
        <v>0</v>
      </c>
      <c r="T138" s="255">
        <f>S138*H138</f>
        <v>0</v>
      </c>
      <c r="U138" s="38"/>
      <c r="V138" s="38"/>
      <c r="W138" s="38"/>
      <c r="X138" s="38"/>
      <c r="Y138" s="38"/>
      <c r="Z138" s="38"/>
      <c r="AA138" s="38"/>
      <c r="AB138" s="38"/>
      <c r="AC138" s="38"/>
      <c r="AD138" s="38"/>
      <c r="AE138" s="38"/>
      <c r="AR138" s="256" t="s">
        <v>256</v>
      </c>
      <c r="AT138" s="256" t="s">
        <v>252</v>
      </c>
      <c r="AU138" s="256" t="s">
        <v>91</v>
      </c>
      <c r="AY138" s="17" t="s">
        <v>250</v>
      </c>
      <c r="BE138" s="257">
        <f>IF(N138="základní",J138,0)</f>
        <v>0</v>
      </c>
      <c r="BF138" s="257">
        <f>IF(N138="snížená",J138,0)</f>
        <v>0</v>
      </c>
      <c r="BG138" s="257">
        <f>IF(N138="zákl. přenesená",J138,0)</f>
        <v>0</v>
      </c>
      <c r="BH138" s="257">
        <f>IF(N138="sníž. přenesená",J138,0)</f>
        <v>0</v>
      </c>
      <c r="BI138" s="257">
        <f>IF(N138="nulová",J138,0)</f>
        <v>0</v>
      </c>
      <c r="BJ138" s="17" t="s">
        <v>14</v>
      </c>
      <c r="BK138" s="257">
        <f>ROUND(I138*H138,2)</f>
        <v>0</v>
      </c>
      <c r="BL138" s="17" t="s">
        <v>256</v>
      </c>
      <c r="BM138" s="256" t="s">
        <v>4207</v>
      </c>
    </row>
    <row r="139" s="12" customFormat="1" ht="25.92" customHeight="1">
      <c r="A139" s="12"/>
      <c r="B139" s="229"/>
      <c r="C139" s="230"/>
      <c r="D139" s="231" t="s">
        <v>81</v>
      </c>
      <c r="E139" s="232" t="s">
        <v>643</v>
      </c>
      <c r="F139" s="232" t="s">
        <v>643</v>
      </c>
      <c r="G139" s="230"/>
      <c r="H139" s="230"/>
      <c r="I139" s="233"/>
      <c r="J139" s="234">
        <f>BK139</f>
        <v>0</v>
      </c>
      <c r="K139" s="230"/>
      <c r="L139" s="235"/>
      <c r="M139" s="236"/>
      <c r="N139" s="237"/>
      <c r="O139" s="237"/>
      <c r="P139" s="238">
        <f>P140+P162+P171</f>
        <v>0</v>
      </c>
      <c r="Q139" s="237"/>
      <c r="R139" s="238">
        <f>R140+R162+R171</f>
        <v>0</v>
      </c>
      <c r="S139" s="237"/>
      <c r="T139" s="239">
        <f>T140+T162+T171</f>
        <v>0</v>
      </c>
      <c r="U139" s="12"/>
      <c r="V139" s="12"/>
      <c r="W139" s="12"/>
      <c r="X139" s="12"/>
      <c r="Y139" s="12"/>
      <c r="Z139" s="12"/>
      <c r="AA139" s="12"/>
      <c r="AB139" s="12"/>
      <c r="AC139" s="12"/>
      <c r="AD139" s="12"/>
      <c r="AE139" s="12"/>
      <c r="AR139" s="240" t="s">
        <v>115</v>
      </c>
      <c r="AT139" s="241" t="s">
        <v>81</v>
      </c>
      <c r="AU139" s="241" t="s">
        <v>82</v>
      </c>
      <c r="AY139" s="240" t="s">
        <v>250</v>
      </c>
      <c r="BK139" s="242">
        <f>BK140+BK162+BK171</f>
        <v>0</v>
      </c>
    </row>
    <row r="140" s="12" customFormat="1" ht="22.8" customHeight="1">
      <c r="A140" s="12"/>
      <c r="B140" s="229"/>
      <c r="C140" s="230"/>
      <c r="D140" s="231" t="s">
        <v>81</v>
      </c>
      <c r="E140" s="243" t="s">
        <v>4208</v>
      </c>
      <c r="F140" s="243" t="s">
        <v>4209</v>
      </c>
      <c r="G140" s="230"/>
      <c r="H140" s="230"/>
      <c r="I140" s="233"/>
      <c r="J140" s="244">
        <f>BK140</f>
        <v>0</v>
      </c>
      <c r="K140" s="230"/>
      <c r="L140" s="235"/>
      <c r="M140" s="236"/>
      <c r="N140" s="237"/>
      <c r="O140" s="237"/>
      <c r="P140" s="238">
        <f>SUM(P141:P161)</f>
        <v>0</v>
      </c>
      <c r="Q140" s="237"/>
      <c r="R140" s="238">
        <f>SUM(R141:R161)</f>
        <v>0</v>
      </c>
      <c r="S140" s="237"/>
      <c r="T140" s="239">
        <f>SUM(T141:T161)</f>
        <v>0</v>
      </c>
      <c r="U140" s="12"/>
      <c r="V140" s="12"/>
      <c r="W140" s="12"/>
      <c r="X140" s="12"/>
      <c r="Y140" s="12"/>
      <c r="Z140" s="12"/>
      <c r="AA140" s="12"/>
      <c r="AB140" s="12"/>
      <c r="AC140" s="12"/>
      <c r="AD140" s="12"/>
      <c r="AE140" s="12"/>
      <c r="AR140" s="240" t="s">
        <v>115</v>
      </c>
      <c r="AT140" s="241" t="s">
        <v>81</v>
      </c>
      <c r="AU140" s="241" t="s">
        <v>14</v>
      </c>
      <c r="AY140" s="240" t="s">
        <v>250</v>
      </c>
      <c r="BK140" s="242">
        <f>SUM(BK141:BK161)</f>
        <v>0</v>
      </c>
    </row>
    <row r="141" s="2" customFormat="1" ht="16.5" customHeight="1">
      <c r="A141" s="38"/>
      <c r="B141" s="39"/>
      <c r="C141" s="245" t="s">
        <v>293</v>
      </c>
      <c r="D141" s="245" t="s">
        <v>252</v>
      </c>
      <c r="E141" s="246" t="s">
        <v>4210</v>
      </c>
      <c r="F141" s="247" t="s">
        <v>4211</v>
      </c>
      <c r="G141" s="248" t="s">
        <v>179</v>
      </c>
      <c r="H141" s="249">
        <v>234</v>
      </c>
      <c r="I141" s="250"/>
      <c r="J141" s="251">
        <f>ROUND(I141*H141,2)</f>
        <v>0</v>
      </c>
      <c r="K141" s="247" t="s">
        <v>1</v>
      </c>
      <c r="L141" s="44"/>
      <c r="M141" s="252" t="s">
        <v>1</v>
      </c>
      <c r="N141" s="253" t="s">
        <v>47</v>
      </c>
      <c r="O141" s="91"/>
      <c r="P141" s="254">
        <f>O141*H141</f>
        <v>0</v>
      </c>
      <c r="Q141" s="254">
        <v>0</v>
      </c>
      <c r="R141" s="254">
        <f>Q141*H141</f>
        <v>0</v>
      </c>
      <c r="S141" s="254">
        <v>0</v>
      </c>
      <c r="T141" s="255">
        <f>S141*H141</f>
        <v>0</v>
      </c>
      <c r="U141" s="38"/>
      <c r="V141" s="38"/>
      <c r="W141" s="38"/>
      <c r="X141" s="38"/>
      <c r="Y141" s="38"/>
      <c r="Z141" s="38"/>
      <c r="AA141" s="38"/>
      <c r="AB141" s="38"/>
      <c r="AC141" s="38"/>
      <c r="AD141" s="38"/>
      <c r="AE141" s="38"/>
      <c r="AR141" s="256" t="s">
        <v>546</v>
      </c>
      <c r="AT141" s="256" t="s">
        <v>252</v>
      </c>
      <c r="AU141" s="256" t="s">
        <v>91</v>
      </c>
      <c r="AY141" s="17" t="s">
        <v>250</v>
      </c>
      <c r="BE141" s="257">
        <f>IF(N141="základní",J141,0)</f>
        <v>0</v>
      </c>
      <c r="BF141" s="257">
        <f>IF(N141="snížená",J141,0)</f>
        <v>0</v>
      </c>
      <c r="BG141" s="257">
        <f>IF(N141="zákl. přenesená",J141,0)</f>
        <v>0</v>
      </c>
      <c r="BH141" s="257">
        <f>IF(N141="sníž. přenesená",J141,0)</f>
        <v>0</v>
      </c>
      <c r="BI141" s="257">
        <f>IF(N141="nulová",J141,0)</f>
        <v>0</v>
      </c>
      <c r="BJ141" s="17" t="s">
        <v>14</v>
      </c>
      <c r="BK141" s="257">
        <f>ROUND(I141*H141,2)</f>
        <v>0</v>
      </c>
      <c r="BL141" s="17" t="s">
        <v>546</v>
      </c>
      <c r="BM141" s="256" t="s">
        <v>4212</v>
      </c>
    </row>
    <row r="142" s="2" customFormat="1" ht="16.5" customHeight="1">
      <c r="A142" s="38"/>
      <c r="B142" s="39"/>
      <c r="C142" s="245" t="s">
        <v>297</v>
      </c>
      <c r="D142" s="245" t="s">
        <v>252</v>
      </c>
      <c r="E142" s="246" t="s">
        <v>4213</v>
      </c>
      <c r="F142" s="247" t="s">
        <v>4214</v>
      </c>
      <c r="G142" s="248" t="s">
        <v>189</v>
      </c>
      <c r="H142" s="249">
        <v>2</v>
      </c>
      <c r="I142" s="250"/>
      <c r="J142" s="251">
        <f>ROUND(I142*H142,2)</f>
        <v>0</v>
      </c>
      <c r="K142" s="247" t="s">
        <v>1</v>
      </c>
      <c r="L142" s="44"/>
      <c r="M142" s="252" t="s">
        <v>1</v>
      </c>
      <c r="N142" s="253" t="s">
        <v>47</v>
      </c>
      <c r="O142" s="91"/>
      <c r="P142" s="254">
        <f>O142*H142</f>
        <v>0</v>
      </c>
      <c r="Q142" s="254">
        <v>0</v>
      </c>
      <c r="R142" s="254">
        <f>Q142*H142</f>
        <v>0</v>
      </c>
      <c r="S142" s="254">
        <v>0</v>
      </c>
      <c r="T142" s="255">
        <f>S142*H142</f>
        <v>0</v>
      </c>
      <c r="U142" s="38"/>
      <c r="V142" s="38"/>
      <c r="W142" s="38"/>
      <c r="X142" s="38"/>
      <c r="Y142" s="38"/>
      <c r="Z142" s="38"/>
      <c r="AA142" s="38"/>
      <c r="AB142" s="38"/>
      <c r="AC142" s="38"/>
      <c r="AD142" s="38"/>
      <c r="AE142" s="38"/>
      <c r="AR142" s="256" t="s">
        <v>546</v>
      </c>
      <c r="AT142" s="256" t="s">
        <v>252</v>
      </c>
      <c r="AU142" s="256" t="s">
        <v>91</v>
      </c>
      <c r="AY142" s="17" t="s">
        <v>250</v>
      </c>
      <c r="BE142" s="257">
        <f>IF(N142="základní",J142,0)</f>
        <v>0</v>
      </c>
      <c r="BF142" s="257">
        <f>IF(N142="snížená",J142,0)</f>
        <v>0</v>
      </c>
      <c r="BG142" s="257">
        <f>IF(N142="zákl. přenesená",J142,0)</f>
        <v>0</v>
      </c>
      <c r="BH142" s="257">
        <f>IF(N142="sníž. přenesená",J142,0)</f>
        <v>0</v>
      </c>
      <c r="BI142" s="257">
        <f>IF(N142="nulová",J142,0)</f>
        <v>0</v>
      </c>
      <c r="BJ142" s="17" t="s">
        <v>14</v>
      </c>
      <c r="BK142" s="257">
        <f>ROUND(I142*H142,2)</f>
        <v>0</v>
      </c>
      <c r="BL142" s="17" t="s">
        <v>546</v>
      </c>
      <c r="BM142" s="256" t="s">
        <v>4215</v>
      </c>
    </row>
    <row r="143" s="2" customFormat="1" ht="21.75" customHeight="1">
      <c r="A143" s="38"/>
      <c r="B143" s="39"/>
      <c r="C143" s="245" t="s">
        <v>301</v>
      </c>
      <c r="D143" s="245" t="s">
        <v>252</v>
      </c>
      <c r="E143" s="246" t="s">
        <v>4216</v>
      </c>
      <c r="F143" s="247" t="s">
        <v>4217</v>
      </c>
      <c r="G143" s="248" t="s">
        <v>189</v>
      </c>
      <c r="H143" s="249">
        <v>78</v>
      </c>
      <c r="I143" s="250"/>
      <c r="J143" s="251">
        <f>ROUND(I143*H143,2)</f>
        <v>0</v>
      </c>
      <c r="K143" s="247" t="s">
        <v>1</v>
      </c>
      <c r="L143" s="44"/>
      <c r="M143" s="252" t="s">
        <v>1</v>
      </c>
      <c r="N143" s="253" t="s">
        <v>47</v>
      </c>
      <c r="O143" s="91"/>
      <c r="P143" s="254">
        <f>O143*H143</f>
        <v>0</v>
      </c>
      <c r="Q143" s="254">
        <v>0</v>
      </c>
      <c r="R143" s="254">
        <f>Q143*H143</f>
        <v>0</v>
      </c>
      <c r="S143" s="254">
        <v>0</v>
      </c>
      <c r="T143" s="255">
        <f>S143*H143</f>
        <v>0</v>
      </c>
      <c r="U143" s="38"/>
      <c r="V143" s="38"/>
      <c r="W143" s="38"/>
      <c r="X143" s="38"/>
      <c r="Y143" s="38"/>
      <c r="Z143" s="38"/>
      <c r="AA143" s="38"/>
      <c r="AB143" s="38"/>
      <c r="AC143" s="38"/>
      <c r="AD143" s="38"/>
      <c r="AE143" s="38"/>
      <c r="AR143" s="256" t="s">
        <v>546</v>
      </c>
      <c r="AT143" s="256" t="s">
        <v>252</v>
      </c>
      <c r="AU143" s="256" t="s">
        <v>91</v>
      </c>
      <c r="AY143" s="17" t="s">
        <v>250</v>
      </c>
      <c r="BE143" s="257">
        <f>IF(N143="základní",J143,0)</f>
        <v>0</v>
      </c>
      <c r="BF143" s="257">
        <f>IF(N143="snížená",J143,0)</f>
        <v>0</v>
      </c>
      <c r="BG143" s="257">
        <f>IF(N143="zákl. přenesená",J143,0)</f>
        <v>0</v>
      </c>
      <c r="BH143" s="257">
        <f>IF(N143="sníž. přenesená",J143,0)</f>
        <v>0</v>
      </c>
      <c r="BI143" s="257">
        <f>IF(N143="nulová",J143,0)</f>
        <v>0</v>
      </c>
      <c r="BJ143" s="17" t="s">
        <v>14</v>
      </c>
      <c r="BK143" s="257">
        <f>ROUND(I143*H143,2)</f>
        <v>0</v>
      </c>
      <c r="BL143" s="17" t="s">
        <v>546</v>
      </c>
      <c r="BM143" s="256" t="s">
        <v>4218</v>
      </c>
    </row>
    <row r="144" s="2" customFormat="1" ht="16.5" customHeight="1">
      <c r="A144" s="38"/>
      <c r="B144" s="39"/>
      <c r="C144" s="245" t="s">
        <v>306</v>
      </c>
      <c r="D144" s="245" t="s">
        <v>252</v>
      </c>
      <c r="E144" s="246" t="s">
        <v>4219</v>
      </c>
      <c r="F144" s="247" t="s">
        <v>4220</v>
      </c>
      <c r="G144" s="248" t="s">
        <v>179</v>
      </c>
      <c r="H144" s="249">
        <v>234</v>
      </c>
      <c r="I144" s="250"/>
      <c r="J144" s="251">
        <f>ROUND(I144*H144,2)</f>
        <v>0</v>
      </c>
      <c r="K144" s="247" t="s">
        <v>1</v>
      </c>
      <c r="L144" s="44"/>
      <c r="M144" s="252" t="s">
        <v>1</v>
      </c>
      <c r="N144" s="253" t="s">
        <v>47</v>
      </c>
      <c r="O144" s="91"/>
      <c r="P144" s="254">
        <f>O144*H144</f>
        <v>0</v>
      </c>
      <c r="Q144" s="254">
        <v>0</v>
      </c>
      <c r="R144" s="254">
        <f>Q144*H144</f>
        <v>0</v>
      </c>
      <c r="S144" s="254">
        <v>0</v>
      </c>
      <c r="T144" s="255">
        <f>S144*H144</f>
        <v>0</v>
      </c>
      <c r="U144" s="38"/>
      <c r="V144" s="38"/>
      <c r="W144" s="38"/>
      <c r="X144" s="38"/>
      <c r="Y144" s="38"/>
      <c r="Z144" s="38"/>
      <c r="AA144" s="38"/>
      <c r="AB144" s="38"/>
      <c r="AC144" s="38"/>
      <c r="AD144" s="38"/>
      <c r="AE144" s="38"/>
      <c r="AR144" s="256" t="s">
        <v>546</v>
      </c>
      <c r="AT144" s="256" t="s">
        <v>252</v>
      </c>
      <c r="AU144" s="256" t="s">
        <v>91</v>
      </c>
      <c r="AY144" s="17" t="s">
        <v>250</v>
      </c>
      <c r="BE144" s="257">
        <f>IF(N144="základní",J144,0)</f>
        <v>0</v>
      </c>
      <c r="BF144" s="257">
        <f>IF(N144="snížená",J144,0)</f>
        <v>0</v>
      </c>
      <c r="BG144" s="257">
        <f>IF(N144="zákl. přenesená",J144,0)</f>
        <v>0</v>
      </c>
      <c r="BH144" s="257">
        <f>IF(N144="sníž. přenesená",J144,0)</f>
        <v>0</v>
      </c>
      <c r="BI144" s="257">
        <f>IF(N144="nulová",J144,0)</f>
        <v>0</v>
      </c>
      <c r="BJ144" s="17" t="s">
        <v>14</v>
      </c>
      <c r="BK144" s="257">
        <f>ROUND(I144*H144,2)</f>
        <v>0</v>
      </c>
      <c r="BL144" s="17" t="s">
        <v>546</v>
      </c>
      <c r="BM144" s="256" t="s">
        <v>4221</v>
      </c>
    </row>
    <row r="145" s="2" customFormat="1" ht="21.75" customHeight="1">
      <c r="A145" s="38"/>
      <c r="B145" s="39"/>
      <c r="C145" s="245" t="s">
        <v>310</v>
      </c>
      <c r="D145" s="245" t="s">
        <v>252</v>
      </c>
      <c r="E145" s="246" t="s">
        <v>4222</v>
      </c>
      <c r="F145" s="247" t="s">
        <v>4223</v>
      </c>
      <c r="G145" s="248" t="s">
        <v>179</v>
      </c>
      <c r="H145" s="249">
        <v>234</v>
      </c>
      <c r="I145" s="250"/>
      <c r="J145" s="251">
        <f>ROUND(I145*H145,2)</f>
        <v>0</v>
      </c>
      <c r="K145" s="247" t="s">
        <v>1</v>
      </c>
      <c r="L145" s="44"/>
      <c r="M145" s="252" t="s">
        <v>1</v>
      </c>
      <c r="N145" s="253" t="s">
        <v>47</v>
      </c>
      <c r="O145" s="91"/>
      <c r="P145" s="254">
        <f>O145*H145</f>
        <v>0</v>
      </c>
      <c r="Q145" s="254">
        <v>0</v>
      </c>
      <c r="R145" s="254">
        <f>Q145*H145</f>
        <v>0</v>
      </c>
      <c r="S145" s="254">
        <v>0</v>
      </c>
      <c r="T145" s="255">
        <f>S145*H145</f>
        <v>0</v>
      </c>
      <c r="U145" s="38"/>
      <c r="V145" s="38"/>
      <c r="W145" s="38"/>
      <c r="X145" s="38"/>
      <c r="Y145" s="38"/>
      <c r="Z145" s="38"/>
      <c r="AA145" s="38"/>
      <c r="AB145" s="38"/>
      <c r="AC145" s="38"/>
      <c r="AD145" s="38"/>
      <c r="AE145" s="38"/>
      <c r="AR145" s="256" t="s">
        <v>546</v>
      </c>
      <c r="AT145" s="256" t="s">
        <v>252</v>
      </c>
      <c r="AU145" s="256" t="s">
        <v>91</v>
      </c>
      <c r="AY145" s="17" t="s">
        <v>250</v>
      </c>
      <c r="BE145" s="257">
        <f>IF(N145="základní",J145,0)</f>
        <v>0</v>
      </c>
      <c r="BF145" s="257">
        <f>IF(N145="snížená",J145,0)</f>
        <v>0</v>
      </c>
      <c r="BG145" s="257">
        <f>IF(N145="zákl. přenesená",J145,0)</f>
        <v>0</v>
      </c>
      <c r="BH145" s="257">
        <f>IF(N145="sníž. přenesená",J145,0)</f>
        <v>0</v>
      </c>
      <c r="BI145" s="257">
        <f>IF(N145="nulová",J145,0)</f>
        <v>0</v>
      </c>
      <c r="BJ145" s="17" t="s">
        <v>14</v>
      </c>
      <c r="BK145" s="257">
        <f>ROUND(I145*H145,2)</f>
        <v>0</v>
      </c>
      <c r="BL145" s="17" t="s">
        <v>546</v>
      </c>
      <c r="BM145" s="256" t="s">
        <v>4224</v>
      </c>
    </row>
    <row r="146" s="2" customFormat="1" ht="21.75" customHeight="1">
      <c r="A146" s="38"/>
      <c r="B146" s="39"/>
      <c r="C146" s="294" t="s">
        <v>8</v>
      </c>
      <c r="D146" s="294" t="s">
        <v>643</v>
      </c>
      <c r="E146" s="295" t="s">
        <v>4225</v>
      </c>
      <c r="F146" s="296" t="s">
        <v>4226</v>
      </c>
      <c r="G146" s="297" t="s">
        <v>179</v>
      </c>
      <c r="H146" s="298">
        <v>234</v>
      </c>
      <c r="I146" s="299"/>
      <c r="J146" s="300">
        <f>ROUND(I146*H146,2)</f>
        <v>0</v>
      </c>
      <c r="K146" s="296" t="s">
        <v>1</v>
      </c>
      <c r="L146" s="301"/>
      <c r="M146" s="302" t="s">
        <v>1</v>
      </c>
      <c r="N146" s="303" t="s">
        <v>47</v>
      </c>
      <c r="O146" s="91"/>
      <c r="P146" s="254">
        <f>O146*H146</f>
        <v>0</v>
      </c>
      <c r="Q146" s="254">
        <v>0</v>
      </c>
      <c r="R146" s="254">
        <f>Q146*H146</f>
        <v>0</v>
      </c>
      <c r="S146" s="254">
        <v>0</v>
      </c>
      <c r="T146" s="255">
        <f>S146*H146</f>
        <v>0</v>
      </c>
      <c r="U146" s="38"/>
      <c r="V146" s="38"/>
      <c r="W146" s="38"/>
      <c r="X146" s="38"/>
      <c r="Y146" s="38"/>
      <c r="Z146" s="38"/>
      <c r="AA146" s="38"/>
      <c r="AB146" s="38"/>
      <c r="AC146" s="38"/>
      <c r="AD146" s="38"/>
      <c r="AE146" s="38"/>
      <c r="AR146" s="256" t="s">
        <v>3746</v>
      </c>
      <c r="AT146" s="256" t="s">
        <v>643</v>
      </c>
      <c r="AU146" s="256" t="s">
        <v>91</v>
      </c>
      <c r="AY146" s="17" t="s">
        <v>250</v>
      </c>
      <c r="BE146" s="257">
        <f>IF(N146="základní",J146,0)</f>
        <v>0</v>
      </c>
      <c r="BF146" s="257">
        <f>IF(N146="snížená",J146,0)</f>
        <v>0</v>
      </c>
      <c r="BG146" s="257">
        <f>IF(N146="zákl. přenesená",J146,0)</f>
        <v>0</v>
      </c>
      <c r="BH146" s="257">
        <f>IF(N146="sníž. přenesená",J146,0)</f>
        <v>0</v>
      </c>
      <c r="BI146" s="257">
        <f>IF(N146="nulová",J146,0)</f>
        <v>0</v>
      </c>
      <c r="BJ146" s="17" t="s">
        <v>14</v>
      </c>
      <c r="BK146" s="257">
        <f>ROUND(I146*H146,2)</f>
        <v>0</v>
      </c>
      <c r="BL146" s="17" t="s">
        <v>546</v>
      </c>
      <c r="BM146" s="256" t="s">
        <v>4227</v>
      </c>
    </row>
    <row r="147" s="2" customFormat="1" ht="16.5" customHeight="1">
      <c r="A147" s="38"/>
      <c r="B147" s="39"/>
      <c r="C147" s="245" t="s">
        <v>317</v>
      </c>
      <c r="D147" s="245" t="s">
        <v>252</v>
      </c>
      <c r="E147" s="246" t="s">
        <v>4228</v>
      </c>
      <c r="F147" s="247" t="s">
        <v>4229</v>
      </c>
      <c r="G147" s="248" t="s">
        <v>189</v>
      </c>
      <c r="H147" s="249">
        <v>2</v>
      </c>
      <c r="I147" s="250"/>
      <c r="J147" s="251">
        <f>ROUND(I147*H147,2)</f>
        <v>0</v>
      </c>
      <c r="K147" s="247" t="s">
        <v>1</v>
      </c>
      <c r="L147" s="44"/>
      <c r="M147" s="252" t="s">
        <v>1</v>
      </c>
      <c r="N147" s="253" t="s">
        <v>47</v>
      </c>
      <c r="O147" s="91"/>
      <c r="P147" s="254">
        <f>O147*H147</f>
        <v>0</v>
      </c>
      <c r="Q147" s="254">
        <v>0</v>
      </c>
      <c r="R147" s="254">
        <f>Q147*H147</f>
        <v>0</v>
      </c>
      <c r="S147" s="254">
        <v>0</v>
      </c>
      <c r="T147" s="255">
        <f>S147*H147</f>
        <v>0</v>
      </c>
      <c r="U147" s="38"/>
      <c r="V147" s="38"/>
      <c r="W147" s="38"/>
      <c r="X147" s="38"/>
      <c r="Y147" s="38"/>
      <c r="Z147" s="38"/>
      <c r="AA147" s="38"/>
      <c r="AB147" s="38"/>
      <c r="AC147" s="38"/>
      <c r="AD147" s="38"/>
      <c r="AE147" s="38"/>
      <c r="AR147" s="256" t="s">
        <v>546</v>
      </c>
      <c r="AT147" s="256" t="s">
        <v>252</v>
      </c>
      <c r="AU147" s="256" t="s">
        <v>91</v>
      </c>
      <c r="AY147" s="17" t="s">
        <v>250</v>
      </c>
      <c r="BE147" s="257">
        <f>IF(N147="základní",J147,0)</f>
        <v>0</v>
      </c>
      <c r="BF147" s="257">
        <f>IF(N147="snížená",J147,0)</f>
        <v>0</v>
      </c>
      <c r="BG147" s="257">
        <f>IF(N147="zákl. přenesená",J147,0)</f>
        <v>0</v>
      </c>
      <c r="BH147" s="257">
        <f>IF(N147="sníž. přenesená",J147,0)</f>
        <v>0</v>
      </c>
      <c r="BI147" s="257">
        <f>IF(N147="nulová",J147,0)</f>
        <v>0</v>
      </c>
      <c r="BJ147" s="17" t="s">
        <v>14</v>
      </c>
      <c r="BK147" s="257">
        <f>ROUND(I147*H147,2)</f>
        <v>0</v>
      </c>
      <c r="BL147" s="17" t="s">
        <v>546</v>
      </c>
      <c r="BM147" s="256" t="s">
        <v>4230</v>
      </c>
    </row>
    <row r="148" s="2" customFormat="1" ht="16.5" customHeight="1">
      <c r="A148" s="38"/>
      <c r="B148" s="39"/>
      <c r="C148" s="294" t="s">
        <v>321</v>
      </c>
      <c r="D148" s="294" t="s">
        <v>643</v>
      </c>
      <c r="E148" s="295" t="s">
        <v>4231</v>
      </c>
      <c r="F148" s="296" t="s">
        <v>4232</v>
      </c>
      <c r="G148" s="297" t="s">
        <v>189</v>
      </c>
      <c r="H148" s="298">
        <v>1</v>
      </c>
      <c r="I148" s="299"/>
      <c r="J148" s="300">
        <f>ROUND(I148*H148,2)</f>
        <v>0</v>
      </c>
      <c r="K148" s="296" t="s">
        <v>1</v>
      </c>
      <c r="L148" s="301"/>
      <c r="M148" s="302" t="s">
        <v>1</v>
      </c>
      <c r="N148" s="303" t="s">
        <v>47</v>
      </c>
      <c r="O148" s="91"/>
      <c r="P148" s="254">
        <f>O148*H148</f>
        <v>0</v>
      </c>
      <c r="Q148" s="254">
        <v>0</v>
      </c>
      <c r="R148" s="254">
        <f>Q148*H148</f>
        <v>0</v>
      </c>
      <c r="S148" s="254">
        <v>0</v>
      </c>
      <c r="T148" s="255">
        <f>S148*H148</f>
        <v>0</v>
      </c>
      <c r="U148" s="38"/>
      <c r="V148" s="38"/>
      <c r="W148" s="38"/>
      <c r="X148" s="38"/>
      <c r="Y148" s="38"/>
      <c r="Z148" s="38"/>
      <c r="AA148" s="38"/>
      <c r="AB148" s="38"/>
      <c r="AC148" s="38"/>
      <c r="AD148" s="38"/>
      <c r="AE148" s="38"/>
      <c r="AR148" s="256" t="s">
        <v>3746</v>
      </c>
      <c r="AT148" s="256" t="s">
        <v>643</v>
      </c>
      <c r="AU148" s="256" t="s">
        <v>91</v>
      </c>
      <c r="AY148" s="17" t="s">
        <v>250</v>
      </c>
      <c r="BE148" s="257">
        <f>IF(N148="základní",J148,0)</f>
        <v>0</v>
      </c>
      <c r="BF148" s="257">
        <f>IF(N148="snížená",J148,0)</f>
        <v>0</v>
      </c>
      <c r="BG148" s="257">
        <f>IF(N148="zákl. přenesená",J148,0)</f>
        <v>0</v>
      </c>
      <c r="BH148" s="257">
        <f>IF(N148="sníž. přenesená",J148,0)</f>
        <v>0</v>
      </c>
      <c r="BI148" s="257">
        <f>IF(N148="nulová",J148,0)</f>
        <v>0</v>
      </c>
      <c r="BJ148" s="17" t="s">
        <v>14</v>
      </c>
      <c r="BK148" s="257">
        <f>ROUND(I148*H148,2)</f>
        <v>0</v>
      </c>
      <c r="BL148" s="17" t="s">
        <v>546</v>
      </c>
      <c r="BM148" s="256" t="s">
        <v>4233</v>
      </c>
    </row>
    <row r="149" s="2" customFormat="1" ht="16.5" customHeight="1">
      <c r="A149" s="38"/>
      <c r="B149" s="39"/>
      <c r="C149" s="294" t="s">
        <v>325</v>
      </c>
      <c r="D149" s="294" t="s">
        <v>643</v>
      </c>
      <c r="E149" s="295" t="s">
        <v>4234</v>
      </c>
      <c r="F149" s="296" t="s">
        <v>4235</v>
      </c>
      <c r="G149" s="297" t="s">
        <v>189</v>
      </c>
      <c r="H149" s="298">
        <v>1</v>
      </c>
      <c r="I149" s="299"/>
      <c r="J149" s="300">
        <f>ROUND(I149*H149,2)</f>
        <v>0</v>
      </c>
      <c r="K149" s="296" t="s">
        <v>1</v>
      </c>
      <c r="L149" s="301"/>
      <c r="M149" s="302" t="s">
        <v>1</v>
      </c>
      <c r="N149" s="303" t="s">
        <v>47</v>
      </c>
      <c r="O149" s="91"/>
      <c r="P149" s="254">
        <f>O149*H149</f>
        <v>0</v>
      </c>
      <c r="Q149" s="254">
        <v>0</v>
      </c>
      <c r="R149" s="254">
        <f>Q149*H149</f>
        <v>0</v>
      </c>
      <c r="S149" s="254">
        <v>0</v>
      </c>
      <c r="T149" s="255">
        <f>S149*H149</f>
        <v>0</v>
      </c>
      <c r="U149" s="38"/>
      <c r="V149" s="38"/>
      <c r="W149" s="38"/>
      <c r="X149" s="38"/>
      <c r="Y149" s="38"/>
      <c r="Z149" s="38"/>
      <c r="AA149" s="38"/>
      <c r="AB149" s="38"/>
      <c r="AC149" s="38"/>
      <c r="AD149" s="38"/>
      <c r="AE149" s="38"/>
      <c r="AR149" s="256" t="s">
        <v>3746</v>
      </c>
      <c r="AT149" s="256" t="s">
        <v>643</v>
      </c>
      <c r="AU149" s="256" t="s">
        <v>91</v>
      </c>
      <c r="AY149" s="17" t="s">
        <v>250</v>
      </c>
      <c r="BE149" s="257">
        <f>IF(N149="základní",J149,0)</f>
        <v>0</v>
      </c>
      <c r="BF149" s="257">
        <f>IF(N149="snížená",J149,0)</f>
        <v>0</v>
      </c>
      <c r="BG149" s="257">
        <f>IF(N149="zákl. přenesená",J149,0)</f>
        <v>0</v>
      </c>
      <c r="BH149" s="257">
        <f>IF(N149="sníž. přenesená",J149,0)</f>
        <v>0</v>
      </c>
      <c r="BI149" s="257">
        <f>IF(N149="nulová",J149,0)</f>
        <v>0</v>
      </c>
      <c r="BJ149" s="17" t="s">
        <v>14</v>
      </c>
      <c r="BK149" s="257">
        <f>ROUND(I149*H149,2)</f>
        <v>0</v>
      </c>
      <c r="BL149" s="17" t="s">
        <v>546</v>
      </c>
      <c r="BM149" s="256" t="s">
        <v>4236</v>
      </c>
    </row>
    <row r="150" s="2" customFormat="1" ht="21.75" customHeight="1">
      <c r="A150" s="38"/>
      <c r="B150" s="39"/>
      <c r="C150" s="294" t="s">
        <v>331</v>
      </c>
      <c r="D150" s="294" t="s">
        <v>643</v>
      </c>
      <c r="E150" s="295" t="s">
        <v>4237</v>
      </c>
      <c r="F150" s="296" t="s">
        <v>4238</v>
      </c>
      <c r="G150" s="297" t="s">
        <v>179</v>
      </c>
      <c r="H150" s="298">
        <v>0.5</v>
      </c>
      <c r="I150" s="299"/>
      <c r="J150" s="300">
        <f>ROUND(I150*H150,2)</f>
        <v>0</v>
      </c>
      <c r="K150" s="296" t="s">
        <v>1</v>
      </c>
      <c r="L150" s="301"/>
      <c r="M150" s="302" t="s">
        <v>1</v>
      </c>
      <c r="N150" s="303" t="s">
        <v>47</v>
      </c>
      <c r="O150" s="91"/>
      <c r="P150" s="254">
        <f>O150*H150</f>
        <v>0</v>
      </c>
      <c r="Q150" s="254">
        <v>0</v>
      </c>
      <c r="R150" s="254">
        <f>Q150*H150</f>
        <v>0</v>
      </c>
      <c r="S150" s="254">
        <v>0</v>
      </c>
      <c r="T150" s="255">
        <f>S150*H150</f>
        <v>0</v>
      </c>
      <c r="U150" s="38"/>
      <c r="V150" s="38"/>
      <c r="W150" s="38"/>
      <c r="X150" s="38"/>
      <c r="Y150" s="38"/>
      <c r="Z150" s="38"/>
      <c r="AA150" s="38"/>
      <c r="AB150" s="38"/>
      <c r="AC150" s="38"/>
      <c r="AD150" s="38"/>
      <c r="AE150" s="38"/>
      <c r="AR150" s="256" t="s">
        <v>3746</v>
      </c>
      <c r="AT150" s="256" t="s">
        <v>643</v>
      </c>
      <c r="AU150" s="256" t="s">
        <v>91</v>
      </c>
      <c r="AY150" s="17" t="s">
        <v>250</v>
      </c>
      <c r="BE150" s="257">
        <f>IF(N150="základní",J150,0)</f>
        <v>0</v>
      </c>
      <c r="BF150" s="257">
        <f>IF(N150="snížená",J150,0)</f>
        <v>0</v>
      </c>
      <c r="BG150" s="257">
        <f>IF(N150="zákl. přenesená",J150,0)</f>
        <v>0</v>
      </c>
      <c r="BH150" s="257">
        <f>IF(N150="sníž. přenesená",J150,0)</f>
        <v>0</v>
      </c>
      <c r="BI150" s="257">
        <f>IF(N150="nulová",J150,0)</f>
        <v>0</v>
      </c>
      <c r="BJ150" s="17" t="s">
        <v>14</v>
      </c>
      <c r="BK150" s="257">
        <f>ROUND(I150*H150,2)</f>
        <v>0</v>
      </c>
      <c r="BL150" s="17" t="s">
        <v>546</v>
      </c>
      <c r="BM150" s="256" t="s">
        <v>4239</v>
      </c>
    </row>
    <row r="151" s="2" customFormat="1" ht="21.75" customHeight="1">
      <c r="A151" s="38"/>
      <c r="B151" s="39"/>
      <c r="C151" s="245" t="s">
        <v>336</v>
      </c>
      <c r="D151" s="245" t="s">
        <v>252</v>
      </c>
      <c r="E151" s="246" t="s">
        <v>4240</v>
      </c>
      <c r="F151" s="247" t="s">
        <v>4241</v>
      </c>
      <c r="G151" s="248" t="s">
        <v>189</v>
      </c>
      <c r="H151" s="249">
        <v>42</v>
      </c>
      <c r="I151" s="250"/>
      <c r="J151" s="251">
        <f>ROUND(I151*H151,2)</f>
        <v>0</v>
      </c>
      <c r="K151" s="247" t="s">
        <v>1</v>
      </c>
      <c r="L151" s="44"/>
      <c r="M151" s="252" t="s">
        <v>1</v>
      </c>
      <c r="N151" s="253" t="s">
        <v>47</v>
      </c>
      <c r="O151" s="91"/>
      <c r="P151" s="254">
        <f>O151*H151</f>
        <v>0</v>
      </c>
      <c r="Q151" s="254">
        <v>0</v>
      </c>
      <c r="R151" s="254">
        <f>Q151*H151</f>
        <v>0</v>
      </c>
      <c r="S151" s="254">
        <v>0</v>
      </c>
      <c r="T151" s="255">
        <f>S151*H151</f>
        <v>0</v>
      </c>
      <c r="U151" s="38"/>
      <c r="V151" s="38"/>
      <c r="W151" s="38"/>
      <c r="X151" s="38"/>
      <c r="Y151" s="38"/>
      <c r="Z151" s="38"/>
      <c r="AA151" s="38"/>
      <c r="AB151" s="38"/>
      <c r="AC151" s="38"/>
      <c r="AD151" s="38"/>
      <c r="AE151" s="38"/>
      <c r="AR151" s="256" t="s">
        <v>546</v>
      </c>
      <c r="AT151" s="256" t="s">
        <v>252</v>
      </c>
      <c r="AU151" s="256" t="s">
        <v>91</v>
      </c>
      <c r="AY151" s="17" t="s">
        <v>250</v>
      </c>
      <c r="BE151" s="257">
        <f>IF(N151="základní",J151,0)</f>
        <v>0</v>
      </c>
      <c r="BF151" s="257">
        <f>IF(N151="snížená",J151,0)</f>
        <v>0</v>
      </c>
      <c r="BG151" s="257">
        <f>IF(N151="zákl. přenesená",J151,0)</f>
        <v>0</v>
      </c>
      <c r="BH151" s="257">
        <f>IF(N151="sníž. přenesená",J151,0)</f>
        <v>0</v>
      </c>
      <c r="BI151" s="257">
        <f>IF(N151="nulová",J151,0)</f>
        <v>0</v>
      </c>
      <c r="BJ151" s="17" t="s">
        <v>14</v>
      </c>
      <c r="BK151" s="257">
        <f>ROUND(I151*H151,2)</f>
        <v>0</v>
      </c>
      <c r="BL151" s="17" t="s">
        <v>546</v>
      </c>
      <c r="BM151" s="256" t="s">
        <v>4242</v>
      </c>
    </row>
    <row r="152" s="2" customFormat="1" ht="16.5" customHeight="1">
      <c r="A152" s="38"/>
      <c r="B152" s="39"/>
      <c r="C152" s="294" t="s">
        <v>7</v>
      </c>
      <c r="D152" s="294" t="s">
        <v>643</v>
      </c>
      <c r="E152" s="295" t="s">
        <v>4243</v>
      </c>
      <c r="F152" s="296" t="s">
        <v>4244</v>
      </c>
      <c r="G152" s="297" t="s">
        <v>189</v>
      </c>
      <c r="H152" s="298">
        <v>40</v>
      </c>
      <c r="I152" s="299"/>
      <c r="J152" s="300">
        <f>ROUND(I152*H152,2)</f>
        <v>0</v>
      </c>
      <c r="K152" s="296" t="s">
        <v>1</v>
      </c>
      <c r="L152" s="301"/>
      <c r="M152" s="302" t="s">
        <v>1</v>
      </c>
      <c r="N152" s="303" t="s">
        <v>47</v>
      </c>
      <c r="O152" s="91"/>
      <c r="P152" s="254">
        <f>O152*H152</f>
        <v>0</v>
      </c>
      <c r="Q152" s="254">
        <v>0</v>
      </c>
      <c r="R152" s="254">
        <f>Q152*H152</f>
        <v>0</v>
      </c>
      <c r="S152" s="254">
        <v>0</v>
      </c>
      <c r="T152" s="255">
        <f>S152*H152</f>
        <v>0</v>
      </c>
      <c r="U152" s="38"/>
      <c r="V152" s="38"/>
      <c r="W152" s="38"/>
      <c r="X152" s="38"/>
      <c r="Y152" s="38"/>
      <c r="Z152" s="38"/>
      <c r="AA152" s="38"/>
      <c r="AB152" s="38"/>
      <c r="AC152" s="38"/>
      <c r="AD152" s="38"/>
      <c r="AE152" s="38"/>
      <c r="AR152" s="256" t="s">
        <v>3746</v>
      </c>
      <c r="AT152" s="256" t="s">
        <v>643</v>
      </c>
      <c r="AU152" s="256" t="s">
        <v>91</v>
      </c>
      <c r="AY152" s="17" t="s">
        <v>250</v>
      </c>
      <c r="BE152" s="257">
        <f>IF(N152="základní",J152,0)</f>
        <v>0</v>
      </c>
      <c r="BF152" s="257">
        <f>IF(N152="snížená",J152,0)</f>
        <v>0</v>
      </c>
      <c r="BG152" s="257">
        <f>IF(N152="zákl. přenesená",J152,0)</f>
        <v>0</v>
      </c>
      <c r="BH152" s="257">
        <f>IF(N152="sníž. přenesená",J152,0)</f>
        <v>0</v>
      </c>
      <c r="BI152" s="257">
        <f>IF(N152="nulová",J152,0)</f>
        <v>0</v>
      </c>
      <c r="BJ152" s="17" t="s">
        <v>14</v>
      </c>
      <c r="BK152" s="257">
        <f>ROUND(I152*H152,2)</f>
        <v>0</v>
      </c>
      <c r="BL152" s="17" t="s">
        <v>546</v>
      </c>
      <c r="BM152" s="256" t="s">
        <v>4245</v>
      </c>
    </row>
    <row r="153" s="2" customFormat="1" ht="16.5" customHeight="1">
      <c r="A153" s="38"/>
      <c r="B153" s="39"/>
      <c r="C153" s="294" t="s">
        <v>347</v>
      </c>
      <c r="D153" s="294" t="s">
        <v>643</v>
      </c>
      <c r="E153" s="295" t="s">
        <v>4246</v>
      </c>
      <c r="F153" s="296" t="s">
        <v>4247</v>
      </c>
      <c r="G153" s="297" t="s">
        <v>189</v>
      </c>
      <c r="H153" s="298">
        <v>2</v>
      </c>
      <c r="I153" s="299"/>
      <c r="J153" s="300">
        <f>ROUND(I153*H153,2)</f>
        <v>0</v>
      </c>
      <c r="K153" s="296" t="s">
        <v>1</v>
      </c>
      <c r="L153" s="301"/>
      <c r="M153" s="302" t="s">
        <v>1</v>
      </c>
      <c r="N153" s="303" t="s">
        <v>47</v>
      </c>
      <c r="O153" s="91"/>
      <c r="P153" s="254">
        <f>O153*H153</f>
        <v>0</v>
      </c>
      <c r="Q153" s="254">
        <v>0</v>
      </c>
      <c r="R153" s="254">
        <f>Q153*H153</f>
        <v>0</v>
      </c>
      <c r="S153" s="254">
        <v>0</v>
      </c>
      <c r="T153" s="255">
        <f>S153*H153</f>
        <v>0</v>
      </c>
      <c r="U153" s="38"/>
      <c r="V153" s="38"/>
      <c r="W153" s="38"/>
      <c r="X153" s="38"/>
      <c r="Y153" s="38"/>
      <c r="Z153" s="38"/>
      <c r="AA153" s="38"/>
      <c r="AB153" s="38"/>
      <c r="AC153" s="38"/>
      <c r="AD153" s="38"/>
      <c r="AE153" s="38"/>
      <c r="AR153" s="256" t="s">
        <v>3746</v>
      </c>
      <c r="AT153" s="256" t="s">
        <v>643</v>
      </c>
      <c r="AU153" s="256" t="s">
        <v>91</v>
      </c>
      <c r="AY153" s="17" t="s">
        <v>250</v>
      </c>
      <c r="BE153" s="257">
        <f>IF(N153="základní",J153,0)</f>
        <v>0</v>
      </c>
      <c r="BF153" s="257">
        <f>IF(N153="snížená",J153,0)</f>
        <v>0</v>
      </c>
      <c r="BG153" s="257">
        <f>IF(N153="zákl. přenesená",J153,0)</f>
        <v>0</v>
      </c>
      <c r="BH153" s="257">
        <f>IF(N153="sníž. přenesená",J153,0)</f>
        <v>0</v>
      </c>
      <c r="BI153" s="257">
        <f>IF(N153="nulová",J153,0)</f>
        <v>0</v>
      </c>
      <c r="BJ153" s="17" t="s">
        <v>14</v>
      </c>
      <c r="BK153" s="257">
        <f>ROUND(I153*H153,2)</f>
        <v>0</v>
      </c>
      <c r="BL153" s="17" t="s">
        <v>546</v>
      </c>
      <c r="BM153" s="256" t="s">
        <v>4248</v>
      </c>
    </row>
    <row r="154" s="2" customFormat="1" ht="21.75" customHeight="1">
      <c r="A154" s="38"/>
      <c r="B154" s="39"/>
      <c r="C154" s="245" t="s">
        <v>352</v>
      </c>
      <c r="D154" s="245" t="s">
        <v>252</v>
      </c>
      <c r="E154" s="246" t="s">
        <v>4249</v>
      </c>
      <c r="F154" s="247" t="s">
        <v>4250</v>
      </c>
      <c r="G154" s="248" t="s">
        <v>168</v>
      </c>
      <c r="H154" s="249">
        <v>2</v>
      </c>
      <c r="I154" s="250"/>
      <c r="J154" s="251">
        <f>ROUND(I154*H154,2)</f>
        <v>0</v>
      </c>
      <c r="K154" s="247" t="s">
        <v>1</v>
      </c>
      <c r="L154" s="44"/>
      <c r="M154" s="252" t="s">
        <v>1</v>
      </c>
      <c r="N154" s="253" t="s">
        <v>47</v>
      </c>
      <c r="O154" s="91"/>
      <c r="P154" s="254">
        <f>O154*H154</f>
        <v>0</v>
      </c>
      <c r="Q154" s="254">
        <v>0</v>
      </c>
      <c r="R154" s="254">
        <f>Q154*H154</f>
        <v>0</v>
      </c>
      <c r="S154" s="254">
        <v>0</v>
      </c>
      <c r="T154" s="255">
        <f>S154*H154</f>
        <v>0</v>
      </c>
      <c r="U154" s="38"/>
      <c r="V154" s="38"/>
      <c r="W154" s="38"/>
      <c r="X154" s="38"/>
      <c r="Y154" s="38"/>
      <c r="Z154" s="38"/>
      <c r="AA154" s="38"/>
      <c r="AB154" s="38"/>
      <c r="AC154" s="38"/>
      <c r="AD154" s="38"/>
      <c r="AE154" s="38"/>
      <c r="AR154" s="256" t="s">
        <v>546</v>
      </c>
      <c r="AT154" s="256" t="s">
        <v>252</v>
      </c>
      <c r="AU154" s="256" t="s">
        <v>91</v>
      </c>
      <c r="AY154" s="17" t="s">
        <v>250</v>
      </c>
      <c r="BE154" s="257">
        <f>IF(N154="základní",J154,0)</f>
        <v>0</v>
      </c>
      <c r="BF154" s="257">
        <f>IF(N154="snížená",J154,0)</f>
        <v>0</v>
      </c>
      <c r="BG154" s="257">
        <f>IF(N154="zákl. přenesená",J154,0)</f>
        <v>0</v>
      </c>
      <c r="BH154" s="257">
        <f>IF(N154="sníž. přenesená",J154,0)</f>
        <v>0</v>
      </c>
      <c r="BI154" s="257">
        <f>IF(N154="nulová",J154,0)</f>
        <v>0</v>
      </c>
      <c r="BJ154" s="17" t="s">
        <v>14</v>
      </c>
      <c r="BK154" s="257">
        <f>ROUND(I154*H154,2)</f>
        <v>0</v>
      </c>
      <c r="BL154" s="17" t="s">
        <v>546</v>
      </c>
      <c r="BM154" s="256" t="s">
        <v>4251</v>
      </c>
    </row>
    <row r="155" s="2" customFormat="1" ht="16.5" customHeight="1">
      <c r="A155" s="38"/>
      <c r="B155" s="39"/>
      <c r="C155" s="294" t="s">
        <v>192</v>
      </c>
      <c r="D155" s="294" t="s">
        <v>643</v>
      </c>
      <c r="E155" s="295" t="s">
        <v>4252</v>
      </c>
      <c r="F155" s="296" t="s">
        <v>4253</v>
      </c>
      <c r="G155" s="297" t="s">
        <v>168</v>
      </c>
      <c r="H155" s="298">
        <v>2</v>
      </c>
      <c r="I155" s="299"/>
      <c r="J155" s="300">
        <f>ROUND(I155*H155,2)</f>
        <v>0</v>
      </c>
      <c r="K155" s="296" t="s">
        <v>1</v>
      </c>
      <c r="L155" s="301"/>
      <c r="M155" s="302" t="s">
        <v>1</v>
      </c>
      <c r="N155" s="303" t="s">
        <v>47</v>
      </c>
      <c r="O155" s="91"/>
      <c r="P155" s="254">
        <f>O155*H155</f>
        <v>0</v>
      </c>
      <c r="Q155" s="254">
        <v>0</v>
      </c>
      <c r="R155" s="254">
        <f>Q155*H155</f>
        <v>0</v>
      </c>
      <c r="S155" s="254">
        <v>0</v>
      </c>
      <c r="T155" s="255">
        <f>S155*H155</f>
        <v>0</v>
      </c>
      <c r="U155" s="38"/>
      <c r="V155" s="38"/>
      <c r="W155" s="38"/>
      <c r="X155" s="38"/>
      <c r="Y155" s="38"/>
      <c r="Z155" s="38"/>
      <c r="AA155" s="38"/>
      <c r="AB155" s="38"/>
      <c r="AC155" s="38"/>
      <c r="AD155" s="38"/>
      <c r="AE155" s="38"/>
      <c r="AR155" s="256" t="s">
        <v>3746</v>
      </c>
      <c r="AT155" s="256" t="s">
        <v>643</v>
      </c>
      <c r="AU155" s="256" t="s">
        <v>91</v>
      </c>
      <c r="AY155" s="17" t="s">
        <v>250</v>
      </c>
      <c r="BE155" s="257">
        <f>IF(N155="základní",J155,0)</f>
        <v>0</v>
      </c>
      <c r="BF155" s="257">
        <f>IF(N155="snížená",J155,0)</f>
        <v>0</v>
      </c>
      <c r="BG155" s="257">
        <f>IF(N155="zákl. přenesená",J155,0)</f>
        <v>0</v>
      </c>
      <c r="BH155" s="257">
        <f>IF(N155="sníž. přenesená",J155,0)</f>
        <v>0</v>
      </c>
      <c r="BI155" s="257">
        <f>IF(N155="nulová",J155,0)</f>
        <v>0</v>
      </c>
      <c r="BJ155" s="17" t="s">
        <v>14</v>
      </c>
      <c r="BK155" s="257">
        <f>ROUND(I155*H155,2)</f>
        <v>0</v>
      </c>
      <c r="BL155" s="17" t="s">
        <v>546</v>
      </c>
      <c r="BM155" s="256" t="s">
        <v>4254</v>
      </c>
    </row>
    <row r="156" s="2" customFormat="1" ht="16.5" customHeight="1">
      <c r="A156" s="38"/>
      <c r="B156" s="39"/>
      <c r="C156" s="245" t="s">
        <v>362</v>
      </c>
      <c r="D156" s="245" t="s">
        <v>252</v>
      </c>
      <c r="E156" s="246" t="s">
        <v>4255</v>
      </c>
      <c r="F156" s="247" t="s">
        <v>4256</v>
      </c>
      <c r="G156" s="248" t="s">
        <v>179</v>
      </c>
      <c r="H156" s="249">
        <v>234</v>
      </c>
      <c r="I156" s="250"/>
      <c r="J156" s="251">
        <f>ROUND(I156*H156,2)</f>
        <v>0</v>
      </c>
      <c r="K156" s="247" t="s">
        <v>1</v>
      </c>
      <c r="L156" s="44"/>
      <c r="M156" s="252" t="s">
        <v>1</v>
      </c>
      <c r="N156" s="253" t="s">
        <v>47</v>
      </c>
      <c r="O156" s="91"/>
      <c r="P156" s="254">
        <f>O156*H156</f>
        <v>0</v>
      </c>
      <c r="Q156" s="254">
        <v>0</v>
      </c>
      <c r="R156" s="254">
        <f>Q156*H156</f>
        <v>0</v>
      </c>
      <c r="S156" s="254">
        <v>0</v>
      </c>
      <c r="T156" s="255">
        <f>S156*H156</f>
        <v>0</v>
      </c>
      <c r="U156" s="38"/>
      <c r="V156" s="38"/>
      <c r="W156" s="38"/>
      <c r="X156" s="38"/>
      <c r="Y156" s="38"/>
      <c r="Z156" s="38"/>
      <c r="AA156" s="38"/>
      <c r="AB156" s="38"/>
      <c r="AC156" s="38"/>
      <c r="AD156" s="38"/>
      <c r="AE156" s="38"/>
      <c r="AR156" s="256" t="s">
        <v>546</v>
      </c>
      <c r="AT156" s="256" t="s">
        <v>252</v>
      </c>
      <c r="AU156" s="256" t="s">
        <v>91</v>
      </c>
      <c r="AY156" s="17" t="s">
        <v>250</v>
      </c>
      <c r="BE156" s="257">
        <f>IF(N156="základní",J156,0)</f>
        <v>0</v>
      </c>
      <c r="BF156" s="257">
        <f>IF(N156="snížená",J156,0)</f>
        <v>0</v>
      </c>
      <c r="BG156" s="257">
        <f>IF(N156="zákl. přenesená",J156,0)</f>
        <v>0</v>
      </c>
      <c r="BH156" s="257">
        <f>IF(N156="sníž. přenesená",J156,0)</f>
        <v>0</v>
      </c>
      <c r="BI156" s="257">
        <f>IF(N156="nulová",J156,0)</f>
        <v>0</v>
      </c>
      <c r="BJ156" s="17" t="s">
        <v>14</v>
      </c>
      <c r="BK156" s="257">
        <f>ROUND(I156*H156,2)</f>
        <v>0</v>
      </c>
      <c r="BL156" s="17" t="s">
        <v>546</v>
      </c>
      <c r="BM156" s="256" t="s">
        <v>4257</v>
      </c>
    </row>
    <row r="157" s="2" customFormat="1" ht="16.5" customHeight="1">
      <c r="A157" s="38"/>
      <c r="B157" s="39"/>
      <c r="C157" s="245" t="s">
        <v>368</v>
      </c>
      <c r="D157" s="245" t="s">
        <v>252</v>
      </c>
      <c r="E157" s="246" t="s">
        <v>4258</v>
      </c>
      <c r="F157" s="247" t="s">
        <v>4259</v>
      </c>
      <c r="G157" s="248" t="s">
        <v>189</v>
      </c>
      <c r="H157" s="249">
        <v>2</v>
      </c>
      <c r="I157" s="250"/>
      <c r="J157" s="251">
        <f>ROUND(I157*H157,2)</f>
        <v>0</v>
      </c>
      <c r="K157" s="247" t="s">
        <v>1</v>
      </c>
      <c r="L157" s="44"/>
      <c r="M157" s="252" t="s">
        <v>1</v>
      </c>
      <c r="N157" s="253" t="s">
        <v>47</v>
      </c>
      <c r="O157" s="91"/>
      <c r="P157" s="254">
        <f>O157*H157</f>
        <v>0</v>
      </c>
      <c r="Q157" s="254">
        <v>0</v>
      </c>
      <c r="R157" s="254">
        <f>Q157*H157</f>
        <v>0</v>
      </c>
      <c r="S157" s="254">
        <v>0</v>
      </c>
      <c r="T157" s="255">
        <f>S157*H157</f>
        <v>0</v>
      </c>
      <c r="U157" s="38"/>
      <c r="V157" s="38"/>
      <c r="W157" s="38"/>
      <c r="X157" s="38"/>
      <c r="Y157" s="38"/>
      <c r="Z157" s="38"/>
      <c r="AA157" s="38"/>
      <c r="AB157" s="38"/>
      <c r="AC157" s="38"/>
      <c r="AD157" s="38"/>
      <c r="AE157" s="38"/>
      <c r="AR157" s="256" t="s">
        <v>546</v>
      </c>
      <c r="AT157" s="256" t="s">
        <v>252</v>
      </c>
      <c r="AU157" s="256" t="s">
        <v>91</v>
      </c>
      <c r="AY157" s="17" t="s">
        <v>250</v>
      </c>
      <c r="BE157" s="257">
        <f>IF(N157="základní",J157,0)</f>
        <v>0</v>
      </c>
      <c r="BF157" s="257">
        <f>IF(N157="snížená",J157,0)</f>
        <v>0</v>
      </c>
      <c r="BG157" s="257">
        <f>IF(N157="zákl. přenesená",J157,0)</f>
        <v>0</v>
      </c>
      <c r="BH157" s="257">
        <f>IF(N157="sníž. přenesená",J157,0)</f>
        <v>0</v>
      </c>
      <c r="BI157" s="257">
        <f>IF(N157="nulová",J157,0)</f>
        <v>0</v>
      </c>
      <c r="BJ157" s="17" t="s">
        <v>14</v>
      </c>
      <c r="BK157" s="257">
        <f>ROUND(I157*H157,2)</f>
        <v>0</v>
      </c>
      <c r="BL157" s="17" t="s">
        <v>546</v>
      </c>
      <c r="BM157" s="256" t="s">
        <v>4260</v>
      </c>
    </row>
    <row r="158" s="2" customFormat="1" ht="16.5" customHeight="1">
      <c r="A158" s="38"/>
      <c r="B158" s="39"/>
      <c r="C158" s="294" t="s">
        <v>374</v>
      </c>
      <c r="D158" s="294" t="s">
        <v>643</v>
      </c>
      <c r="E158" s="295" t="s">
        <v>4261</v>
      </c>
      <c r="F158" s="296" t="s">
        <v>4262</v>
      </c>
      <c r="G158" s="297" t="s">
        <v>189</v>
      </c>
      <c r="H158" s="298">
        <v>2</v>
      </c>
      <c r="I158" s="299"/>
      <c r="J158" s="300">
        <f>ROUND(I158*H158,2)</f>
        <v>0</v>
      </c>
      <c r="K158" s="296" t="s">
        <v>1</v>
      </c>
      <c r="L158" s="301"/>
      <c r="M158" s="302" t="s">
        <v>1</v>
      </c>
      <c r="N158" s="303" t="s">
        <v>47</v>
      </c>
      <c r="O158" s="91"/>
      <c r="P158" s="254">
        <f>O158*H158</f>
        <v>0</v>
      </c>
      <c r="Q158" s="254">
        <v>0</v>
      </c>
      <c r="R158" s="254">
        <f>Q158*H158</f>
        <v>0</v>
      </c>
      <c r="S158" s="254">
        <v>0</v>
      </c>
      <c r="T158" s="255">
        <f>S158*H158</f>
        <v>0</v>
      </c>
      <c r="U158" s="38"/>
      <c r="V158" s="38"/>
      <c r="W158" s="38"/>
      <c r="X158" s="38"/>
      <c r="Y158" s="38"/>
      <c r="Z158" s="38"/>
      <c r="AA158" s="38"/>
      <c r="AB158" s="38"/>
      <c r="AC158" s="38"/>
      <c r="AD158" s="38"/>
      <c r="AE158" s="38"/>
      <c r="AR158" s="256" t="s">
        <v>3746</v>
      </c>
      <c r="AT158" s="256" t="s">
        <v>643</v>
      </c>
      <c r="AU158" s="256" t="s">
        <v>91</v>
      </c>
      <c r="AY158" s="17" t="s">
        <v>250</v>
      </c>
      <c r="BE158" s="257">
        <f>IF(N158="základní",J158,0)</f>
        <v>0</v>
      </c>
      <c r="BF158" s="257">
        <f>IF(N158="snížená",J158,0)</f>
        <v>0</v>
      </c>
      <c r="BG158" s="257">
        <f>IF(N158="zákl. přenesená",J158,0)</f>
        <v>0</v>
      </c>
      <c r="BH158" s="257">
        <f>IF(N158="sníž. přenesená",J158,0)</f>
        <v>0</v>
      </c>
      <c r="BI158" s="257">
        <f>IF(N158="nulová",J158,0)</f>
        <v>0</v>
      </c>
      <c r="BJ158" s="17" t="s">
        <v>14</v>
      </c>
      <c r="BK158" s="257">
        <f>ROUND(I158*H158,2)</f>
        <v>0</v>
      </c>
      <c r="BL158" s="17" t="s">
        <v>546</v>
      </c>
      <c r="BM158" s="256" t="s">
        <v>4263</v>
      </c>
    </row>
    <row r="159" s="2" customFormat="1" ht="16.5" customHeight="1">
      <c r="A159" s="38"/>
      <c r="B159" s="39"/>
      <c r="C159" s="245" t="s">
        <v>379</v>
      </c>
      <c r="D159" s="245" t="s">
        <v>252</v>
      </c>
      <c r="E159" s="246" t="s">
        <v>4264</v>
      </c>
      <c r="F159" s="247" t="s">
        <v>4265</v>
      </c>
      <c r="G159" s="248" t="s">
        <v>179</v>
      </c>
      <c r="H159" s="249">
        <v>234</v>
      </c>
      <c r="I159" s="250"/>
      <c r="J159" s="251">
        <f>ROUND(I159*H159,2)</f>
        <v>0</v>
      </c>
      <c r="K159" s="247" t="s">
        <v>1</v>
      </c>
      <c r="L159" s="44"/>
      <c r="M159" s="252" t="s">
        <v>1</v>
      </c>
      <c r="N159" s="253" t="s">
        <v>47</v>
      </c>
      <c r="O159" s="91"/>
      <c r="P159" s="254">
        <f>O159*H159</f>
        <v>0</v>
      </c>
      <c r="Q159" s="254">
        <v>0</v>
      </c>
      <c r="R159" s="254">
        <f>Q159*H159</f>
        <v>0</v>
      </c>
      <c r="S159" s="254">
        <v>0</v>
      </c>
      <c r="T159" s="255">
        <f>S159*H159</f>
        <v>0</v>
      </c>
      <c r="U159" s="38"/>
      <c r="V159" s="38"/>
      <c r="W159" s="38"/>
      <c r="X159" s="38"/>
      <c r="Y159" s="38"/>
      <c r="Z159" s="38"/>
      <c r="AA159" s="38"/>
      <c r="AB159" s="38"/>
      <c r="AC159" s="38"/>
      <c r="AD159" s="38"/>
      <c r="AE159" s="38"/>
      <c r="AR159" s="256" t="s">
        <v>546</v>
      </c>
      <c r="AT159" s="256" t="s">
        <v>252</v>
      </c>
      <c r="AU159" s="256" t="s">
        <v>91</v>
      </c>
      <c r="AY159" s="17" t="s">
        <v>250</v>
      </c>
      <c r="BE159" s="257">
        <f>IF(N159="základní",J159,0)</f>
        <v>0</v>
      </c>
      <c r="BF159" s="257">
        <f>IF(N159="snížená",J159,0)</f>
        <v>0</v>
      </c>
      <c r="BG159" s="257">
        <f>IF(N159="zákl. přenesená",J159,0)</f>
        <v>0</v>
      </c>
      <c r="BH159" s="257">
        <f>IF(N159="sníž. přenesená",J159,0)</f>
        <v>0</v>
      </c>
      <c r="BI159" s="257">
        <f>IF(N159="nulová",J159,0)</f>
        <v>0</v>
      </c>
      <c r="BJ159" s="17" t="s">
        <v>14</v>
      </c>
      <c r="BK159" s="257">
        <f>ROUND(I159*H159,2)</f>
        <v>0</v>
      </c>
      <c r="BL159" s="17" t="s">
        <v>546</v>
      </c>
      <c r="BM159" s="256" t="s">
        <v>4266</v>
      </c>
    </row>
    <row r="160" s="2" customFormat="1" ht="16.5" customHeight="1">
      <c r="A160" s="38"/>
      <c r="B160" s="39"/>
      <c r="C160" s="245" t="s">
        <v>384</v>
      </c>
      <c r="D160" s="245" t="s">
        <v>252</v>
      </c>
      <c r="E160" s="246" t="s">
        <v>2682</v>
      </c>
      <c r="F160" s="247" t="s">
        <v>4267</v>
      </c>
      <c r="G160" s="248" t="s">
        <v>179</v>
      </c>
      <c r="H160" s="249">
        <v>234</v>
      </c>
      <c r="I160" s="250"/>
      <c r="J160" s="251">
        <f>ROUND(I160*H160,2)</f>
        <v>0</v>
      </c>
      <c r="K160" s="247" t="s">
        <v>1</v>
      </c>
      <c r="L160" s="44"/>
      <c r="M160" s="252" t="s">
        <v>1</v>
      </c>
      <c r="N160" s="253" t="s">
        <v>47</v>
      </c>
      <c r="O160" s="91"/>
      <c r="P160" s="254">
        <f>O160*H160</f>
        <v>0</v>
      </c>
      <c r="Q160" s="254">
        <v>0</v>
      </c>
      <c r="R160" s="254">
        <f>Q160*H160</f>
        <v>0</v>
      </c>
      <c r="S160" s="254">
        <v>0</v>
      </c>
      <c r="T160" s="255">
        <f>S160*H160</f>
        <v>0</v>
      </c>
      <c r="U160" s="38"/>
      <c r="V160" s="38"/>
      <c r="W160" s="38"/>
      <c r="X160" s="38"/>
      <c r="Y160" s="38"/>
      <c r="Z160" s="38"/>
      <c r="AA160" s="38"/>
      <c r="AB160" s="38"/>
      <c r="AC160" s="38"/>
      <c r="AD160" s="38"/>
      <c r="AE160" s="38"/>
      <c r="AR160" s="256" t="s">
        <v>546</v>
      </c>
      <c r="AT160" s="256" t="s">
        <v>252</v>
      </c>
      <c r="AU160" s="256" t="s">
        <v>91</v>
      </c>
      <c r="AY160" s="17" t="s">
        <v>250</v>
      </c>
      <c r="BE160" s="257">
        <f>IF(N160="základní",J160,0)</f>
        <v>0</v>
      </c>
      <c r="BF160" s="257">
        <f>IF(N160="snížená",J160,0)</f>
        <v>0</v>
      </c>
      <c r="BG160" s="257">
        <f>IF(N160="zákl. přenesená",J160,0)</f>
        <v>0</v>
      </c>
      <c r="BH160" s="257">
        <f>IF(N160="sníž. přenesená",J160,0)</f>
        <v>0</v>
      </c>
      <c r="BI160" s="257">
        <f>IF(N160="nulová",J160,0)</f>
        <v>0</v>
      </c>
      <c r="BJ160" s="17" t="s">
        <v>14</v>
      </c>
      <c r="BK160" s="257">
        <f>ROUND(I160*H160,2)</f>
        <v>0</v>
      </c>
      <c r="BL160" s="17" t="s">
        <v>546</v>
      </c>
      <c r="BM160" s="256" t="s">
        <v>4268</v>
      </c>
    </row>
    <row r="161" s="2" customFormat="1" ht="16.5" customHeight="1">
      <c r="A161" s="38"/>
      <c r="B161" s="39"/>
      <c r="C161" s="245" t="s">
        <v>389</v>
      </c>
      <c r="D161" s="245" t="s">
        <v>252</v>
      </c>
      <c r="E161" s="246" t="s">
        <v>4269</v>
      </c>
      <c r="F161" s="247" t="s">
        <v>4270</v>
      </c>
      <c r="G161" s="248" t="s">
        <v>189</v>
      </c>
      <c r="H161" s="249">
        <v>1</v>
      </c>
      <c r="I161" s="250"/>
      <c r="J161" s="251">
        <f>ROUND(I161*H161,2)</f>
        <v>0</v>
      </c>
      <c r="K161" s="247" t="s">
        <v>1</v>
      </c>
      <c r="L161" s="44"/>
      <c r="M161" s="252" t="s">
        <v>1</v>
      </c>
      <c r="N161" s="253" t="s">
        <v>47</v>
      </c>
      <c r="O161" s="91"/>
      <c r="P161" s="254">
        <f>O161*H161</f>
        <v>0</v>
      </c>
      <c r="Q161" s="254">
        <v>0</v>
      </c>
      <c r="R161" s="254">
        <f>Q161*H161</f>
        <v>0</v>
      </c>
      <c r="S161" s="254">
        <v>0</v>
      </c>
      <c r="T161" s="255">
        <f>S161*H161</f>
        <v>0</v>
      </c>
      <c r="U161" s="38"/>
      <c r="V161" s="38"/>
      <c r="W161" s="38"/>
      <c r="X161" s="38"/>
      <c r="Y161" s="38"/>
      <c r="Z161" s="38"/>
      <c r="AA161" s="38"/>
      <c r="AB161" s="38"/>
      <c r="AC161" s="38"/>
      <c r="AD161" s="38"/>
      <c r="AE161" s="38"/>
      <c r="AR161" s="256" t="s">
        <v>546</v>
      </c>
      <c r="AT161" s="256" t="s">
        <v>252</v>
      </c>
      <c r="AU161" s="256" t="s">
        <v>91</v>
      </c>
      <c r="AY161" s="17" t="s">
        <v>250</v>
      </c>
      <c r="BE161" s="257">
        <f>IF(N161="základní",J161,0)</f>
        <v>0</v>
      </c>
      <c r="BF161" s="257">
        <f>IF(N161="snížená",J161,0)</f>
        <v>0</v>
      </c>
      <c r="BG161" s="257">
        <f>IF(N161="zákl. přenesená",J161,0)</f>
        <v>0</v>
      </c>
      <c r="BH161" s="257">
        <f>IF(N161="sníž. přenesená",J161,0)</f>
        <v>0</v>
      </c>
      <c r="BI161" s="257">
        <f>IF(N161="nulová",J161,0)</f>
        <v>0</v>
      </c>
      <c r="BJ161" s="17" t="s">
        <v>14</v>
      </c>
      <c r="BK161" s="257">
        <f>ROUND(I161*H161,2)</f>
        <v>0</v>
      </c>
      <c r="BL161" s="17" t="s">
        <v>546</v>
      </c>
      <c r="BM161" s="256" t="s">
        <v>4271</v>
      </c>
    </row>
    <row r="162" s="12" customFormat="1" ht="22.8" customHeight="1">
      <c r="A162" s="12"/>
      <c r="B162" s="229"/>
      <c r="C162" s="230"/>
      <c r="D162" s="231" t="s">
        <v>81</v>
      </c>
      <c r="E162" s="243" t="s">
        <v>4272</v>
      </c>
      <c r="F162" s="243" t="s">
        <v>4273</v>
      </c>
      <c r="G162" s="230"/>
      <c r="H162" s="230"/>
      <c r="I162" s="233"/>
      <c r="J162" s="244">
        <f>BK162</f>
        <v>0</v>
      </c>
      <c r="K162" s="230"/>
      <c r="L162" s="235"/>
      <c r="M162" s="236"/>
      <c r="N162" s="237"/>
      <c r="O162" s="237"/>
      <c r="P162" s="238">
        <f>SUM(P163:P170)</f>
        <v>0</v>
      </c>
      <c r="Q162" s="237"/>
      <c r="R162" s="238">
        <f>SUM(R163:R170)</f>
        <v>0</v>
      </c>
      <c r="S162" s="237"/>
      <c r="T162" s="239">
        <f>SUM(T163:T170)</f>
        <v>0</v>
      </c>
      <c r="U162" s="12"/>
      <c r="V162" s="12"/>
      <c r="W162" s="12"/>
      <c r="X162" s="12"/>
      <c r="Y162" s="12"/>
      <c r="Z162" s="12"/>
      <c r="AA162" s="12"/>
      <c r="AB162" s="12"/>
      <c r="AC162" s="12"/>
      <c r="AD162" s="12"/>
      <c r="AE162" s="12"/>
      <c r="AR162" s="240" t="s">
        <v>14</v>
      </c>
      <c r="AT162" s="241" t="s">
        <v>81</v>
      </c>
      <c r="AU162" s="241" t="s">
        <v>14</v>
      </c>
      <c r="AY162" s="240" t="s">
        <v>250</v>
      </c>
      <c r="BK162" s="242">
        <f>SUM(BK163:BK170)</f>
        <v>0</v>
      </c>
    </row>
    <row r="163" s="2" customFormat="1" ht="21.75" customHeight="1">
      <c r="A163" s="38"/>
      <c r="B163" s="39"/>
      <c r="C163" s="245" t="s">
        <v>396</v>
      </c>
      <c r="D163" s="245" t="s">
        <v>252</v>
      </c>
      <c r="E163" s="246" t="s">
        <v>4274</v>
      </c>
      <c r="F163" s="247" t="s">
        <v>4275</v>
      </c>
      <c r="G163" s="248" t="s">
        <v>179</v>
      </c>
      <c r="H163" s="249">
        <v>10</v>
      </c>
      <c r="I163" s="250"/>
      <c r="J163" s="251">
        <f>ROUND(I163*H163,2)</f>
        <v>0</v>
      </c>
      <c r="K163" s="247" t="s">
        <v>1</v>
      </c>
      <c r="L163" s="44"/>
      <c r="M163" s="252" t="s">
        <v>1</v>
      </c>
      <c r="N163" s="253" t="s">
        <v>47</v>
      </c>
      <c r="O163" s="91"/>
      <c r="P163" s="254">
        <f>O163*H163</f>
        <v>0</v>
      </c>
      <c r="Q163" s="254">
        <v>0</v>
      </c>
      <c r="R163" s="254">
        <f>Q163*H163</f>
        <v>0</v>
      </c>
      <c r="S163" s="254">
        <v>0</v>
      </c>
      <c r="T163" s="255">
        <f>S163*H163</f>
        <v>0</v>
      </c>
      <c r="U163" s="38"/>
      <c r="V163" s="38"/>
      <c r="W163" s="38"/>
      <c r="X163" s="38"/>
      <c r="Y163" s="38"/>
      <c r="Z163" s="38"/>
      <c r="AA163" s="38"/>
      <c r="AB163" s="38"/>
      <c r="AC163" s="38"/>
      <c r="AD163" s="38"/>
      <c r="AE163" s="38"/>
      <c r="AR163" s="256" t="s">
        <v>256</v>
      </c>
      <c r="AT163" s="256" t="s">
        <v>252</v>
      </c>
      <c r="AU163" s="256" t="s">
        <v>91</v>
      </c>
      <c r="AY163" s="17" t="s">
        <v>250</v>
      </c>
      <c r="BE163" s="257">
        <f>IF(N163="základní",J163,0)</f>
        <v>0</v>
      </c>
      <c r="BF163" s="257">
        <f>IF(N163="snížená",J163,0)</f>
        <v>0</v>
      </c>
      <c r="BG163" s="257">
        <f>IF(N163="zákl. přenesená",J163,0)</f>
        <v>0</v>
      </c>
      <c r="BH163" s="257">
        <f>IF(N163="sníž. přenesená",J163,0)</f>
        <v>0</v>
      </c>
      <c r="BI163" s="257">
        <f>IF(N163="nulová",J163,0)</f>
        <v>0</v>
      </c>
      <c r="BJ163" s="17" t="s">
        <v>14</v>
      </c>
      <c r="BK163" s="257">
        <f>ROUND(I163*H163,2)</f>
        <v>0</v>
      </c>
      <c r="BL163" s="17" t="s">
        <v>256</v>
      </c>
      <c r="BM163" s="256" t="s">
        <v>4276</v>
      </c>
    </row>
    <row r="164" s="2" customFormat="1" ht="21.75" customHeight="1">
      <c r="A164" s="38"/>
      <c r="B164" s="39"/>
      <c r="C164" s="294" t="s">
        <v>402</v>
      </c>
      <c r="D164" s="294" t="s">
        <v>643</v>
      </c>
      <c r="E164" s="295" t="s">
        <v>4277</v>
      </c>
      <c r="F164" s="296" t="s">
        <v>4278</v>
      </c>
      <c r="G164" s="297" t="s">
        <v>179</v>
      </c>
      <c r="H164" s="298">
        <v>10</v>
      </c>
      <c r="I164" s="299"/>
      <c r="J164" s="300">
        <f>ROUND(I164*H164,2)</f>
        <v>0</v>
      </c>
      <c r="K164" s="296" t="s">
        <v>1</v>
      </c>
      <c r="L164" s="301"/>
      <c r="M164" s="302" t="s">
        <v>1</v>
      </c>
      <c r="N164" s="303" t="s">
        <v>47</v>
      </c>
      <c r="O164" s="91"/>
      <c r="P164" s="254">
        <f>O164*H164</f>
        <v>0</v>
      </c>
      <c r="Q164" s="254">
        <v>0</v>
      </c>
      <c r="R164" s="254">
        <f>Q164*H164</f>
        <v>0</v>
      </c>
      <c r="S164" s="254">
        <v>0</v>
      </c>
      <c r="T164" s="255">
        <f>S164*H164</f>
        <v>0</v>
      </c>
      <c r="U164" s="38"/>
      <c r="V164" s="38"/>
      <c r="W164" s="38"/>
      <c r="X164" s="38"/>
      <c r="Y164" s="38"/>
      <c r="Z164" s="38"/>
      <c r="AA164" s="38"/>
      <c r="AB164" s="38"/>
      <c r="AC164" s="38"/>
      <c r="AD164" s="38"/>
      <c r="AE164" s="38"/>
      <c r="AR164" s="256" t="s">
        <v>285</v>
      </c>
      <c r="AT164" s="256" t="s">
        <v>643</v>
      </c>
      <c r="AU164" s="256" t="s">
        <v>91</v>
      </c>
      <c r="AY164" s="17" t="s">
        <v>250</v>
      </c>
      <c r="BE164" s="257">
        <f>IF(N164="základní",J164,0)</f>
        <v>0</v>
      </c>
      <c r="BF164" s="257">
        <f>IF(N164="snížená",J164,0)</f>
        <v>0</v>
      </c>
      <c r="BG164" s="257">
        <f>IF(N164="zákl. přenesená",J164,0)</f>
        <v>0</v>
      </c>
      <c r="BH164" s="257">
        <f>IF(N164="sníž. přenesená",J164,0)</f>
        <v>0</v>
      </c>
      <c r="BI164" s="257">
        <f>IF(N164="nulová",J164,0)</f>
        <v>0</v>
      </c>
      <c r="BJ164" s="17" t="s">
        <v>14</v>
      </c>
      <c r="BK164" s="257">
        <f>ROUND(I164*H164,2)</f>
        <v>0</v>
      </c>
      <c r="BL164" s="17" t="s">
        <v>256</v>
      </c>
      <c r="BM164" s="256" t="s">
        <v>4279</v>
      </c>
    </row>
    <row r="165" s="2" customFormat="1" ht="16.5" customHeight="1">
      <c r="A165" s="38"/>
      <c r="B165" s="39"/>
      <c r="C165" s="245" t="s">
        <v>407</v>
      </c>
      <c r="D165" s="245" t="s">
        <v>252</v>
      </c>
      <c r="E165" s="246" t="s">
        <v>4228</v>
      </c>
      <c r="F165" s="247" t="s">
        <v>4229</v>
      </c>
      <c r="G165" s="248" t="s">
        <v>189</v>
      </c>
      <c r="H165" s="249">
        <v>2</v>
      </c>
      <c r="I165" s="250"/>
      <c r="J165" s="251">
        <f>ROUND(I165*H165,2)</f>
        <v>0</v>
      </c>
      <c r="K165" s="247" t="s">
        <v>1</v>
      </c>
      <c r="L165" s="44"/>
      <c r="M165" s="252" t="s">
        <v>1</v>
      </c>
      <c r="N165" s="253" t="s">
        <v>47</v>
      </c>
      <c r="O165" s="91"/>
      <c r="P165" s="254">
        <f>O165*H165</f>
        <v>0</v>
      </c>
      <c r="Q165" s="254">
        <v>0</v>
      </c>
      <c r="R165" s="254">
        <f>Q165*H165</f>
        <v>0</v>
      </c>
      <c r="S165" s="254">
        <v>0</v>
      </c>
      <c r="T165" s="255">
        <f>S165*H165</f>
        <v>0</v>
      </c>
      <c r="U165" s="38"/>
      <c r="V165" s="38"/>
      <c r="W165" s="38"/>
      <c r="X165" s="38"/>
      <c r="Y165" s="38"/>
      <c r="Z165" s="38"/>
      <c r="AA165" s="38"/>
      <c r="AB165" s="38"/>
      <c r="AC165" s="38"/>
      <c r="AD165" s="38"/>
      <c r="AE165" s="38"/>
      <c r="AR165" s="256" t="s">
        <v>256</v>
      </c>
      <c r="AT165" s="256" t="s">
        <v>252</v>
      </c>
      <c r="AU165" s="256" t="s">
        <v>91</v>
      </c>
      <c r="AY165" s="17" t="s">
        <v>250</v>
      </c>
      <c r="BE165" s="257">
        <f>IF(N165="základní",J165,0)</f>
        <v>0</v>
      </c>
      <c r="BF165" s="257">
        <f>IF(N165="snížená",J165,0)</f>
        <v>0</v>
      </c>
      <c r="BG165" s="257">
        <f>IF(N165="zákl. přenesená",J165,0)</f>
        <v>0</v>
      </c>
      <c r="BH165" s="257">
        <f>IF(N165="sníž. přenesená",J165,0)</f>
        <v>0</v>
      </c>
      <c r="BI165" s="257">
        <f>IF(N165="nulová",J165,0)</f>
        <v>0</v>
      </c>
      <c r="BJ165" s="17" t="s">
        <v>14</v>
      </c>
      <c r="BK165" s="257">
        <f>ROUND(I165*H165,2)</f>
        <v>0</v>
      </c>
      <c r="BL165" s="17" t="s">
        <v>256</v>
      </c>
      <c r="BM165" s="256" t="s">
        <v>4280</v>
      </c>
    </row>
    <row r="166" s="2" customFormat="1" ht="16.5" customHeight="1">
      <c r="A166" s="38"/>
      <c r="B166" s="39"/>
      <c r="C166" s="294" t="s">
        <v>413</v>
      </c>
      <c r="D166" s="294" t="s">
        <v>643</v>
      </c>
      <c r="E166" s="295" t="s">
        <v>4281</v>
      </c>
      <c r="F166" s="296" t="s">
        <v>4282</v>
      </c>
      <c r="G166" s="297" t="s">
        <v>189</v>
      </c>
      <c r="H166" s="298">
        <v>2</v>
      </c>
      <c r="I166" s="299"/>
      <c r="J166" s="300">
        <f>ROUND(I166*H166,2)</f>
        <v>0</v>
      </c>
      <c r="K166" s="296" t="s">
        <v>1</v>
      </c>
      <c r="L166" s="301"/>
      <c r="M166" s="302" t="s">
        <v>1</v>
      </c>
      <c r="N166" s="303" t="s">
        <v>47</v>
      </c>
      <c r="O166" s="91"/>
      <c r="P166" s="254">
        <f>O166*H166</f>
        <v>0</v>
      </c>
      <c r="Q166" s="254">
        <v>0</v>
      </c>
      <c r="R166" s="254">
        <f>Q166*H166</f>
        <v>0</v>
      </c>
      <c r="S166" s="254">
        <v>0</v>
      </c>
      <c r="T166" s="255">
        <f>S166*H166</f>
        <v>0</v>
      </c>
      <c r="U166" s="38"/>
      <c r="V166" s="38"/>
      <c r="W166" s="38"/>
      <c r="X166" s="38"/>
      <c r="Y166" s="38"/>
      <c r="Z166" s="38"/>
      <c r="AA166" s="38"/>
      <c r="AB166" s="38"/>
      <c r="AC166" s="38"/>
      <c r="AD166" s="38"/>
      <c r="AE166" s="38"/>
      <c r="AR166" s="256" t="s">
        <v>285</v>
      </c>
      <c r="AT166" s="256" t="s">
        <v>643</v>
      </c>
      <c r="AU166" s="256" t="s">
        <v>91</v>
      </c>
      <c r="AY166" s="17" t="s">
        <v>250</v>
      </c>
      <c r="BE166" s="257">
        <f>IF(N166="základní",J166,0)</f>
        <v>0</v>
      </c>
      <c r="BF166" s="257">
        <f>IF(N166="snížená",J166,0)</f>
        <v>0</v>
      </c>
      <c r="BG166" s="257">
        <f>IF(N166="zákl. přenesená",J166,0)</f>
        <v>0</v>
      </c>
      <c r="BH166" s="257">
        <f>IF(N166="sníž. přenesená",J166,0)</f>
        <v>0</v>
      </c>
      <c r="BI166" s="257">
        <f>IF(N166="nulová",J166,0)</f>
        <v>0</v>
      </c>
      <c r="BJ166" s="17" t="s">
        <v>14</v>
      </c>
      <c r="BK166" s="257">
        <f>ROUND(I166*H166,2)</f>
        <v>0</v>
      </c>
      <c r="BL166" s="17" t="s">
        <v>256</v>
      </c>
      <c r="BM166" s="256" t="s">
        <v>4283</v>
      </c>
    </row>
    <row r="167" s="2" customFormat="1" ht="21.75" customHeight="1">
      <c r="A167" s="38"/>
      <c r="B167" s="39"/>
      <c r="C167" s="245" t="s">
        <v>418</v>
      </c>
      <c r="D167" s="245" t="s">
        <v>252</v>
      </c>
      <c r="E167" s="246" t="s">
        <v>4284</v>
      </c>
      <c r="F167" s="247" t="s">
        <v>4285</v>
      </c>
      <c r="G167" s="248" t="s">
        <v>189</v>
      </c>
      <c r="H167" s="249">
        <v>6</v>
      </c>
      <c r="I167" s="250"/>
      <c r="J167" s="251">
        <f>ROUND(I167*H167,2)</f>
        <v>0</v>
      </c>
      <c r="K167" s="247" t="s">
        <v>1</v>
      </c>
      <c r="L167" s="44"/>
      <c r="M167" s="252" t="s">
        <v>1</v>
      </c>
      <c r="N167" s="253" t="s">
        <v>47</v>
      </c>
      <c r="O167" s="91"/>
      <c r="P167" s="254">
        <f>O167*H167</f>
        <v>0</v>
      </c>
      <c r="Q167" s="254">
        <v>0</v>
      </c>
      <c r="R167" s="254">
        <f>Q167*H167</f>
        <v>0</v>
      </c>
      <c r="S167" s="254">
        <v>0</v>
      </c>
      <c r="T167" s="255">
        <f>S167*H167</f>
        <v>0</v>
      </c>
      <c r="U167" s="38"/>
      <c r="V167" s="38"/>
      <c r="W167" s="38"/>
      <c r="X167" s="38"/>
      <c r="Y167" s="38"/>
      <c r="Z167" s="38"/>
      <c r="AA167" s="38"/>
      <c r="AB167" s="38"/>
      <c r="AC167" s="38"/>
      <c r="AD167" s="38"/>
      <c r="AE167" s="38"/>
      <c r="AR167" s="256" t="s">
        <v>256</v>
      </c>
      <c r="AT167" s="256" t="s">
        <v>252</v>
      </c>
      <c r="AU167" s="256" t="s">
        <v>91</v>
      </c>
      <c r="AY167" s="17" t="s">
        <v>250</v>
      </c>
      <c r="BE167" s="257">
        <f>IF(N167="základní",J167,0)</f>
        <v>0</v>
      </c>
      <c r="BF167" s="257">
        <f>IF(N167="snížená",J167,0)</f>
        <v>0</v>
      </c>
      <c r="BG167" s="257">
        <f>IF(N167="zákl. přenesená",J167,0)</f>
        <v>0</v>
      </c>
      <c r="BH167" s="257">
        <f>IF(N167="sníž. přenesená",J167,0)</f>
        <v>0</v>
      </c>
      <c r="BI167" s="257">
        <f>IF(N167="nulová",J167,0)</f>
        <v>0</v>
      </c>
      <c r="BJ167" s="17" t="s">
        <v>14</v>
      </c>
      <c r="BK167" s="257">
        <f>ROUND(I167*H167,2)</f>
        <v>0</v>
      </c>
      <c r="BL167" s="17" t="s">
        <v>256</v>
      </c>
      <c r="BM167" s="256" t="s">
        <v>4286</v>
      </c>
    </row>
    <row r="168" s="2" customFormat="1" ht="16.5" customHeight="1">
      <c r="A168" s="38"/>
      <c r="B168" s="39"/>
      <c r="C168" s="294" t="s">
        <v>422</v>
      </c>
      <c r="D168" s="294" t="s">
        <v>643</v>
      </c>
      <c r="E168" s="295" t="s">
        <v>4287</v>
      </c>
      <c r="F168" s="296" t="s">
        <v>4288</v>
      </c>
      <c r="G168" s="297" t="s">
        <v>189</v>
      </c>
      <c r="H168" s="298">
        <v>4</v>
      </c>
      <c r="I168" s="299"/>
      <c r="J168" s="300">
        <f>ROUND(I168*H168,2)</f>
        <v>0</v>
      </c>
      <c r="K168" s="296" t="s">
        <v>1</v>
      </c>
      <c r="L168" s="301"/>
      <c r="M168" s="302" t="s">
        <v>1</v>
      </c>
      <c r="N168" s="303" t="s">
        <v>47</v>
      </c>
      <c r="O168" s="91"/>
      <c r="P168" s="254">
        <f>O168*H168</f>
        <v>0</v>
      </c>
      <c r="Q168" s="254">
        <v>0</v>
      </c>
      <c r="R168" s="254">
        <f>Q168*H168</f>
        <v>0</v>
      </c>
      <c r="S168" s="254">
        <v>0</v>
      </c>
      <c r="T168" s="255">
        <f>S168*H168</f>
        <v>0</v>
      </c>
      <c r="U168" s="38"/>
      <c r="V168" s="38"/>
      <c r="W168" s="38"/>
      <c r="X168" s="38"/>
      <c r="Y168" s="38"/>
      <c r="Z168" s="38"/>
      <c r="AA168" s="38"/>
      <c r="AB168" s="38"/>
      <c r="AC168" s="38"/>
      <c r="AD168" s="38"/>
      <c r="AE168" s="38"/>
      <c r="AR168" s="256" t="s">
        <v>285</v>
      </c>
      <c r="AT168" s="256" t="s">
        <v>643</v>
      </c>
      <c r="AU168" s="256" t="s">
        <v>91</v>
      </c>
      <c r="AY168" s="17" t="s">
        <v>250</v>
      </c>
      <c r="BE168" s="257">
        <f>IF(N168="základní",J168,0)</f>
        <v>0</v>
      </c>
      <c r="BF168" s="257">
        <f>IF(N168="snížená",J168,0)</f>
        <v>0</v>
      </c>
      <c r="BG168" s="257">
        <f>IF(N168="zákl. přenesená",J168,0)</f>
        <v>0</v>
      </c>
      <c r="BH168" s="257">
        <f>IF(N168="sníž. přenesená",J168,0)</f>
        <v>0</v>
      </c>
      <c r="BI168" s="257">
        <f>IF(N168="nulová",J168,0)</f>
        <v>0</v>
      </c>
      <c r="BJ168" s="17" t="s">
        <v>14</v>
      </c>
      <c r="BK168" s="257">
        <f>ROUND(I168*H168,2)</f>
        <v>0</v>
      </c>
      <c r="BL168" s="17" t="s">
        <v>256</v>
      </c>
      <c r="BM168" s="256" t="s">
        <v>4289</v>
      </c>
    </row>
    <row r="169" s="2" customFormat="1" ht="16.5" customHeight="1">
      <c r="A169" s="38"/>
      <c r="B169" s="39"/>
      <c r="C169" s="294" t="s">
        <v>432</v>
      </c>
      <c r="D169" s="294" t="s">
        <v>643</v>
      </c>
      <c r="E169" s="295" t="s">
        <v>4290</v>
      </c>
      <c r="F169" s="296" t="s">
        <v>4291</v>
      </c>
      <c r="G169" s="297" t="s">
        <v>189</v>
      </c>
      <c r="H169" s="298">
        <v>2</v>
      </c>
      <c r="I169" s="299"/>
      <c r="J169" s="300">
        <f>ROUND(I169*H169,2)</f>
        <v>0</v>
      </c>
      <c r="K169" s="296" t="s">
        <v>1</v>
      </c>
      <c r="L169" s="301"/>
      <c r="M169" s="302" t="s">
        <v>1</v>
      </c>
      <c r="N169" s="303" t="s">
        <v>47</v>
      </c>
      <c r="O169" s="91"/>
      <c r="P169" s="254">
        <f>O169*H169</f>
        <v>0</v>
      </c>
      <c r="Q169" s="254">
        <v>0</v>
      </c>
      <c r="R169" s="254">
        <f>Q169*H169</f>
        <v>0</v>
      </c>
      <c r="S169" s="254">
        <v>0</v>
      </c>
      <c r="T169" s="255">
        <f>S169*H169</f>
        <v>0</v>
      </c>
      <c r="U169" s="38"/>
      <c r="V169" s="38"/>
      <c r="W169" s="38"/>
      <c r="X169" s="38"/>
      <c r="Y169" s="38"/>
      <c r="Z169" s="38"/>
      <c r="AA169" s="38"/>
      <c r="AB169" s="38"/>
      <c r="AC169" s="38"/>
      <c r="AD169" s="38"/>
      <c r="AE169" s="38"/>
      <c r="AR169" s="256" t="s">
        <v>285</v>
      </c>
      <c r="AT169" s="256" t="s">
        <v>643</v>
      </c>
      <c r="AU169" s="256" t="s">
        <v>91</v>
      </c>
      <c r="AY169" s="17" t="s">
        <v>250</v>
      </c>
      <c r="BE169" s="257">
        <f>IF(N169="základní",J169,0)</f>
        <v>0</v>
      </c>
      <c r="BF169" s="257">
        <f>IF(N169="snížená",J169,0)</f>
        <v>0</v>
      </c>
      <c r="BG169" s="257">
        <f>IF(N169="zákl. přenesená",J169,0)</f>
        <v>0</v>
      </c>
      <c r="BH169" s="257">
        <f>IF(N169="sníž. přenesená",J169,0)</f>
        <v>0</v>
      </c>
      <c r="BI169" s="257">
        <f>IF(N169="nulová",J169,0)</f>
        <v>0</v>
      </c>
      <c r="BJ169" s="17" t="s">
        <v>14</v>
      </c>
      <c r="BK169" s="257">
        <f>ROUND(I169*H169,2)</f>
        <v>0</v>
      </c>
      <c r="BL169" s="17" t="s">
        <v>256</v>
      </c>
      <c r="BM169" s="256" t="s">
        <v>4292</v>
      </c>
    </row>
    <row r="170" s="2" customFormat="1" ht="16.5" customHeight="1">
      <c r="A170" s="38"/>
      <c r="B170" s="39"/>
      <c r="C170" s="245" t="s">
        <v>437</v>
      </c>
      <c r="D170" s="245" t="s">
        <v>252</v>
      </c>
      <c r="E170" s="246" t="s">
        <v>4293</v>
      </c>
      <c r="F170" s="247" t="s">
        <v>4294</v>
      </c>
      <c r="G170" s="248" t="s">
        <v>1244</v>
      </c>
      <c r="H170" s="249">
        <v>1</v>
      </c>
      <c r="I170" s="250"/>
      <c r="J170" s="251">
        <f>ROUND(I170*H170,2)</f>
        <v>0</v>
      </c>
      <c r="K170" s="247" t="s">
        <v>1</v>
      </c>
      <c r="L170" s="44"/>
      <c r="M170" s="252" t="s">
        <v>1</v>
      </c>
      <c r="N170" s="253" t="s">
        <v>47</v>
      </c>
      <c r="O170" s="91"/>
      <c r="P170" s="254">
        <f>O170*H170</f>
        <v>0</v>
      </c>
      <c r="Q170" s="254">
        <v>0</v>
      </c>
      <c r="R170" s="254">
        <f>Q170*H170</f>
        <v>0</v>
      </c>
      <c r="S170" s="254">
        <v>0</v>
      </c>
      <c r="T170" s="255">
        <f>S170*H170</f>
        <v>0</v>
      </c>
      <c r="U170" s="38"/>
      <c r="V170" s="38"/>
      <c r="W170" s="38"/>
      <c r="X170" s="38"/>
      <c r="Y170" s="38"/>
      <c r="Z170" s="38"/>
      <c r="AA170" s="38"/>
      <c r="AB170" s="38"/>
      <c r="AC170" s="38"/>
      <c r="AD170" s="38"/>
      <c r="AE170" s="38"/>
      <c r="AR170" s="256" t="s">
        <v>256</v>
      </c>
      <c r="AT170" s="256" t="s">
        <v>252</v>
      </c>
      <c r="AU170" s="256" t="s">
        <v>91</v>
      </c>
      <c r="AY170" s="17" t="s">
        <v>250</v>
      </c>
      <c r="BE170" s="257">
        <f>IF(N170="základní",J170,0)</f>
        <v>0</v>
      </c>
      <c r="BF170" s="257">
        <f>IF(N170="snížená",J170,0)</f>
        <v>0</v>
      </c>
      <c r="BG170" s="257">
        <f>IF(N170="zákl. přenesená",J170,0)</f>
        <v>0</v>
      </c>
      <c r="BH170" s="257">
        <f>IF(N170="sníž. přenesená",J170,0)</f>
        <v>0</v>
      </c>
      <c r="BI170" s="257">
        <f>IF(N170="nulová",J170,0)</f>
        <v>0</v>
      </c>
      <c r="BJ170" s="17" t="s">
        <v>14</v>
      </c>
      <c r="BK170" s="257">
        <f>ROUND(I170*H170,2)</f>
        <v>0</v>
      </c>
      <c r="BL170" s="17" t="s">
        <v>256</v>
      </c>
      <c r="BM170" s="256" t="s">
        <v>4295</v>
      </c>
    </row>
    <row r="171" s="12" customFormat="1" ht="22.8" customHeight="1">
      <c r="A171" s="12"/>
      <c r="B171" s="229"/>
      <c r="C171" s="230"/>
      <c r="D171" s="231" t="s">
        <v>81</v>
      </c>
      <c r="E171" s="243" t="s">
        <v>4296</v>
      </c>
      <c r="F171" s="243" t="s">
        <v>4297</v>
      </c>
      <c r="G171" s="230"/>
      <c r="H171" s="230"/>
      <c r="I171" s="233"/>
      <c r="J171" s="244">
        <f>BK171</f>
        <v>0</v>
      </c>
      <c r="K171" s="230"/>
      <c r="L171" s="235"/>
      <c r="M171" s="236"/>
      <c r="N171" s="237"/>
      <c r="O171" s="237"/>
      <c r="P171" s="238">
        <f>SUM(P172:P181)</f>
        <v>0</v>
      </c>
      <c r="Q171" s="237"/>
      <c r="R171" s="238">
        <f>SUM(R172:R181)</f>
        <v>0</v>
      </c>
      <c r="S171" s="237"/>
      <c r="T171" s="239">
        <f>SUM(T172:T181)</f>
        <v>0</v>
      </c>
      <c r="U171" s="12"/>
      <c r="V171" s="12"/>
      <c r="W171" s="12"/>
      <c r="X171" s="12"/>
      <c r="Y171" s="12"/>
      <c r="Z171" s="12"/>
      <c r="AA171" s="12"/>
      <c r="AB171" s="12"/>
      <c r="AC171" s="12"/>
      <c r="AD171" s="12"/>
      <c r="AE171" s="12"/>
      <c r="AR171" s="240" t="s">
        <v>14</v>
      </c>
      <c r="AT171" s="241" t="s">
        <v>81</v>
      </c>
      <c r="AU171" s="241" t="s">
        <v>14</v>
      </c>
      <c r="AY171" s="240" t="s">
        <v>250</v>
      </c>
      <c r="BK171" s="242">
        <f>SUM(BK172:BK181)</f>
        <v>0</v>
      </c>
    </row>
    <row r="172" s="2" customFormat="1" ht="21.75" customHeight="1">
      <c r="A172" s="38"/>
      <c r="B172" s="39"/>
      <c r="C172" s="245" t="s">
        <v>441</v>
      </c>
      <c r="D172" s="245" t="s">
        <v>252</v>
      </c>
      <c r="E172" s="246" t="s">
        <v>4298</v>
      </c>
      <c r="F172" s="247" t="s">
        <v>4299</v>
      </c>
      <c r="G172" s="248" t="s">
        <v>189</v>
      </c>
      <c r="H172" s="249">
        <v>1</v>
      </c>
      <c r="I172" s="250"/>
      <c r="J172" s="251">
        <f>ROUND(I172*H172,2)</f>
        <v>0</v>
      </c>
      <c r="K172" s="247" t="s">
        <v>1</v>
      </c>
      <c r="L172" s="44"/>
      <c r="M172" s="252" t="s">
        <v>1</v>
      </c>
      <c r="N172" s="253" t="s">
        <v>47</v>
      </c>
      <c r="O172" s="91"/>
      <c r="P172" s="254">
        <f>O172*H172</f>
        <v>0</v>
      </c>
      <c r="Q172" s="254">
        <v>0</v>
      </c>
      <c r="R172" s="254">
        <f>Q172*H172</f>
        <v>0</v>
      </c>
      <c r="S172" s="254">
        <v>0</v>
      </c>
      <c r="T172" s="255">
        <f>S172*H172</f>
        <v>0</v>
      </c>
      <c r="U172" s="38"/>
      <c r="V172" s="38"/>
      <c r="W172" s="38"/>
      <c r="X172" s="38"/>
      <c r="Y172" s="38"/>
      <c r="Z172" s="38"/>
      <c r="AA172" s="38"/>
      <c r="AB172" s="38"/>
      <c r="AC172" s="38"/>
      <c r="AD172" s="38"/>
      <c r="AE172" s="38"/>
      <c r="AR172" s="256" t="s">
        <v>256</v>
      </c>
      <c r="AT172" s="256" t="s">
        <v>252</v>
      </c>
      <c r="AU172" s="256" t="s">
        <v>91</v>
      </c>
      <c r="AY172" s="17" t="s">
        <v>250</v>
      </c>
      <c r="BE172" s="257">
        <f>IF(N172="základní",J172,0)</f>
        <v>0</v>
      </c>
      <c r="BF172" s="257">
        <f>IF(N172="snížená",J172,0)</f>
        <v>0</v>
      </c>
      <c r="BG172" s="257">
        <f>IF(N172="zákl. přenesená",J172,0)</f>
        <v>0</v>
      </c>
      <c r="BH172" s="257">
        <f>IF(N172="sníž. přenesená",J172,0)</f>
        <v>0</v>
      </c>
      <c r="BI172" s="257">
        <f>IF(N172="nulová",J172,0)</f>
        <v>0</v>
      </c>
      <c r="BJ172" s="17" t="s">
        <v>14</v>
      </c>
      <c r="BK172" s="257">
        <f>ROUND(I172*H172,2)</f>
        <v>0</v>
      </c>
      <c r="BL172" s="17" t="s">
        <v>256</v>
      </c>
      <c r="BM172" s="256" t="s">
        <v>4300</v>
      </c>
    </row>
    <row r="173" s="2" customFormat="1" ht="33" customHeight="1">
      <c r="A173" s="38"/>
      <c r="B173" s="39"/>
      <c r="C173" s="245" t="s">
        <v>445</v>
      </c>
      <c r="D173" s="245" t="s">
        <v>252</v>
      </c>
      <c r="E173" s="246" t="s">
        <v>4301</v>
      </c>
      <c r="F173" s="247" t="s">
        <v>4302</v>
      </c>
      <c r="G173" s="248" t="s">
        <v>189</v>
      </c>
      <c r="H173" s="249">
        <v>1</v>
      </c>
      <c r="I173" s="250"/>
      <c r="J173" s="251">
        <f>ROUND(I173*H173,2)</f>
        <v>0</v>
      </c>
      <c r="K173" s="247" t="s">
        <v>1</v>
      </c>
      <c r="L173" s="44"/>
      <c r="M173" s="252" t="s">
        <v>1</v>
      </c>
      <c r="N173" s="253" t="s">
        <v>47</v>
      </c>
      <c r="O173" s="91"/>
      <c r="P173" s="254">
        <f>O173*H173</f>
        <v>0</v>
      </c>
      <c r="Q173" s="254">
        <v>0</v>
      </c>
      <c r="R173" s="254">
        <f>Q173*H173</f>
        <v>0</v>
      </c>
      <c r="S173" s="254">
        <v>0</v>
      </c>
      <c r="T173" s="255">
        <f>S173*H173</f>
        <v>0</v>
      </c>
      <c r="U173" s="38"/>
      <c r="V173" s="38"/>
      <c r="W173" s="38"/>
      <c r="X173" s="38"/>
      <c r="Y173" s="38"/>
      <c r="Z173" s="38"/>
      <c r="AA173" s="38"/>
      <c r="AB173" s="38"/>
      <c r="AC173" s="38"/>
      <c r="AD173" s="38"/>
      <c r="AE173" s="38"/>
      <c r="AR173" s="256" t="s">
        <v>256</v>
      </c>
      <c r="AT173" s="256" t="s">
        <v>252</v>
      </c>
      <c r="AU173" s="256" t="s">
        <v>91</v>
      </c>
      <c r="AY173" s="17" t="s">
        <v>250</v>
      </c>
      <c r="BE173" s="257">
        <f>IF(N173="základní",J173,0)</f>
        <v>0</v>
      </c>
      <c r="BF173" s="257">
        <f>IF(N173="snížená",J173,0)</f>
        <v>0</v>
      </c>
      <c r="BG173" s="257">
        <f>IF(N173="zákl. přenesená",J173,0)</f>
        <v>0</v>
      </c>
      <c r="BH173" s="257">
        <f>IF(N173="sníž. přenesená",J173,0)</f>
        <v>0</v>
      </c>
      <c r="BI173" s="257">
        <f>IF(N173="nulová",J173,0)</f>
        <v>0</v>
      </c>
      <c r="BJ173" s="17" t="s">
        <v>14</v>
      </c>
      <c r="BK173" s="257">
        <f>ROUND(I173*H173,2)</f>
        <v>0</v>
      </c>
      <c r="BL173" s="17" t="s">
        <v>256</v>
      </c>
      <c r="BM173" s="256" t="s">
        <v>4303</v>
      </c>
    </row>
    <row r="174" s="2" customFormat="1" ht="33" customHeight="1">
      <c r="A174" s="38"/>
      <c r="B174" s="39"/>
      <c r="C174" s="245" t="s">
        <v>449</v>
      </c>
      <c r="D174" s="245" t="s">
        <v>252</v>
      </c>
      <c r="E174" s="246" t="s">
        <v>4304</v>
      </c>
      <c r="F174" s="247" t="s">
        <v>4305</v>
      </c>
      <c r="G174" s="248" t="s">
        <v>189</v>
      </c>
      <c r="H174" s="249">
        <v>1</v>
      </c>
      <c r="I174" s="250"/>
      <c r="J174" s="251">
        <f>ROUND(I174*H174,2)</f>
        <v>0</v>
      </c>
      <c r="K174" s="247" t="s">
        <v>1</v>
      </c>
      <c r="L174" s="44"/>
      <c r="M174" s="252" t="s">
        <v>1</v>
      </c>
      <c r="N174" s="253" t="s">
        <v>47</v>
      </c>
      <c r="O174" s="91"/>
      <c r="P174" s="254">
        <f>O174*H174</f>
        <v>0</v>
      </c>
      <c r="Q174" s="254">
        <v>0</v>
      </c>
      <c r="R174" s="254">
        <f>Q174*H174</f>
        <v>0</v>
      </c>
      <c r="S174" s="254">
        <v>0</v>
      </c>
      <c r="T174" s="255">
        <f>S174*H174</f>
        <v>0</v>
      </c>
      <c r="U174" s="38"/>
      <c r="V174" s="38"/>
      <c r="W174" s="38"/>
      <c r="X174" s="38"/>
      <c r="Y174" s="38"/>
      <c r="Z174" s="38"/>
      <c r="AA174" s="38"/>
      <c r="AB174" s="38"/>
      <c r="AC174" s="38"/>
      <c r="AD174" s="38"/>
      <c r="AE174" s="38"/>
      <c r="AR174" s="256" t="s">
        <v>256</v>
      </c>
      <c r="AT174" s="256" t="s">
        <v>252</v>
      </c>
      <c r="AU174" s="256" t="s">
        <v>91</v>
      </c>
      <c r="AY174" s="17" t="s">
        <v>250</v>
      </c>
      <c r="BE174" s="257">
        <f>IF(N174="základní",J174,0)</f>
        <v>0</v>
      </c>
      <c r="BF174" s="257">
        <f>IF(N174="snížená",J174,0)</f>
        <v>0</v>
      </c>
      <c r="BG174" s="257">
        <f>IF(N174="zákl. přenesená",J174,0)</f>
        <v>0</v>
      </c>
      <c r="BH174" s="257">
        <f>IF(N174="sníž. přenesená",J174,0)</f>
        <v>0</v>
      </c>
      <c r="BI174" s="257">
        <f>IF(N174="nulová",J174,0)</f>
        <v>0</v>
      </c>
      <c r="BJ174" s="17" t="s">
        <v>14</v>
      </c>
      <c r="BK174" s="257">
        <f>ROUND(I174*H174,2)</f>
        <v>0</v>
      </c>
      <c r="BL174" s="17" t="s">
        <v>256</v>
      </c>
      <c r="BM174" s="256" t="s">
        <v>4306</v>
      </c>
    </row>
    <row r="175" s="2" customFormat="1" ht="16.5" customHeight="1">
      <c r="A175" s="38"/>
      <c r="B175" s="39"/>
      <c r="C175" s="294" t="s">
        <v>453</v>
      </c>
      <c r="D175" s="294" t="s">
        <v>643</v>
      </c>
      <c r="E175" s="295" t="s">
        <v>4307</v>
      </c>
      <c r="F175" s="296" t="s">
        <v>4308</v>
      </c>
      <c r="G175" s="297" t="s">
        <v>189</v>
      </c>
      <c r="H175" s="298">
        <v>2</v>
      </c>
      <c r="I175" s="299"/>
      <c r="J175" s="300">
        <f>ROUND(I175*H175,2)</f>
        <v>0</v>
      </c>
      <c r="K175" s="296" t="s">
        <v>1</v>
      </c>
      <c r="L175" s="301"/>
      <c r="M175" s="302" t="s">
        <v>1</v>
      </c>
      <c r="N175" s="303" t="s">
        <v>47</v>
      </c>
      <c r="O175" s="91"/>
      <c r="P175" s="254">
        <f>O175*H175</f>
        <v>0</v>
      </c>
      <c r="Q175" s="254">
        <v>0</v>
      </c>
      <c r="R175" s="254">
        <f>Q175*H175</f>
        <v>0</v>
      </c>
      <c r="S175" s="254">
        <v>0</v>
      </c>
      <c r="T175" s="255">
        <f>S175*H175</f>
        <v>0</v>
      </c>
      <c r="U175" s="38"/>
      <c r="V175" s="38"/>
      <c r="W175" s="38"/>
      <c r="X175" s="38"/>
      <c r="Y175" s="38"/>
      <c r="Z175" s="38"/>
      <c r="AA175" s="38"/>
      <c r="AB175" s="38"/>
      <c r="AC175" s="38"/>
      <c r="AD175" s="38"/>
      <c r="AE175" s="38"/>
      <c r="AR175" s="256" t="s">
        <v>285</v>
      </c>
      <c r="AT175" s="256" t="s">
        <v>643</v>
      </c>
      <c r="AU175" s="256" t="s">
        <v>91</v>
      </c>
      <c r="AY175" s="17" t="s">
        <v>250</v>
      </c>
      <c r="BE175" s="257">
        <f>IF(N175="základní",J175,0)</f>
        <v>0</v>
      </c>
      <c r="BF175" s="257">
        <f>IF(N175="snížená",J175,0)</f>
        <v>0</v>
      </c>
      <c r="BG175" s="257">
        <f>IF(N175="zákl. přenesená",J175,0)</f>
        <v>0</v>
      </c>
      <c r="BH175" s="257">
        <f>IF(N175="sníž. přenesená",J175,0)</f>
        <v>0</v>
      </c>
      <c r="BI175" s="257">
        <f>IF(N175="nulová",J175,0)</f>
        <v>0</v>
      </c>
      <c r="BJ175" s="17" t="s">
        <v>14</v>
      </c>
      <c r="BK175" s="257">
        <f>ROUND(I175*H175,2)</f>
        <v>0</v>
      </c>
      <c r="BL175" s="17" t="s">
        <v>256</v>
      </c>
      <c r="BM175" s="256" t="s">
        <v>4309</v>
      </c>
    </row>
    <row r="176" s="2" customFormat="1" ht="21.75" customHeight="1">
      <c r="A176" s="38"/>
      <c r="B176" s="39"/>
      <c r="C176" s="245" t="s">
        <v>457</v>
      </c>
      <c r="D176" s="245" t="s">
        <v>252</v>
      </c>
      <c r="E176" s="246" t="s">
        <v>4310</v>
      </c>
      <c r="F176" s="247" t="s">
        <v>4311</v>
      </c>
      <c r="G176" s="248" t="s">
        <v>189</v>
      </c>
      <c r="H176" s="249">
        <v>2</v>
      </c>
      <c r="I176" s="250"/>
      <c r="J176" s="251">
        <f>ROUND(I176*H176,2)</f>
        <v>0</v>
      </c>
      <c r="K176" s="247" t="s">
        <v>1</v>
      </c>
      <c r="L176" s="44"/>
      <c r="M176" s="252" t="s">
        <v>1</v>
      </c>
      <c r="N176" s="253" t="s">
        <v>47</v>
      </c>
      <c r="O176" s="91"/>
      <c r="P176" s="254">
        <f>O176*H176</f>
        <v>0</v>
      </c>
      <c r="Q176" s="254">
        <v>0</v>
      </c>
      <c r="R176" s="254">
        <f>Q176*H176</f>
        <v>0</v>
      </c>
      <c r="S176" s="254">
        <v>0</v>
      </c>
      <c r="T176" s="255">
        <f>S176*H176</f>
        <v>0</v>
      </c>
      <c r="U176" s="38"/>
      <c r="V176" s="38"/>
      <c r="W176" s="38"/>
      <c r="X176" s="38"/>
      <c r="Y176" s="38"/>
      <c r="Z176" s="38"/>
      <c r="AA176" s="38"/>
      <c r="AB176" s="38"/>
      <c r="AC176" s="38"/>
      <c r="AD176" s="38"/>
      <c r="AE176" s="38"/>
      <c r="AR176" s="256" t="s">
        <v>256</v>
      </c>
      <c r="AT176" s="256" t="s">
        <v>252</v>
      </c>
      <c r="AU176" s="256" t="s">
        <v>91</v>
      </c>
      <c r="AY176" s="17" t="s">
        <v>250</v>
      </c>
      <c r="BE176" s="257">
        <f>IF(N176="základní",J176,0)</f>
        <v>0</v>
      </c>
      <c r="BF176" s="257">
        <f>IF(N176="snížená",J176,0)</f>
        <v>0</v>
      </c>
      <c r="BG176" s="257">
        <f>IF(N176="zákl. přenesená",J176,0)</f>
        <v>0</v>
      </c>
      <c r="BH176" s="257">
        <f>IF(N176="sníž. přenesená",J176,0)</f>
        <v>0</v>
      </c>
      <c r="BI176" s="257">
        <f>IF(N176="nulová",J176,0)</f>
        <v>0</v>
      </c>
      <c r="BJ176" s="17" t="s">
        <v>14</v>
      </c>
      <c r="BK176" s="257">
        <f>ROUND(I176*H176,2)</f>
        <v>0</v>
      </c>
      <c r="BL176" s="17" t="s">
        <v>256</v>
      </c>
      <c r="BM176" s="256" t="s">
        <v>4312</v>
      </c>
    </row>
    <row r="177" s="2" customFormat="1" ht="16.5" customHeight="1">
      <c r="A177" s="38"/>
      <c r="B177" s="39"/>
      <c r="C177" s="294" t="s">
        <v>461</v>
      </c>
      <c r="D177" s="294" t="s">
        <v>643</v>
      </c>
      <c r="E177" s="295" t="s">
        <v>4313</v>
      </c>
      <c r="F177" s="296" t="s">
        <v>4314</v>
      </c>
      <c r="G177" s="297" t="s">
        <v>189</v>
      </c>
      <c r="H177" s="298">
        <v>1</v>
      </c>
      <c r="I177" s="299"/>
      <c r="J177" s="300">
        <f>ROUND(I177*H177,2)</f>
        <v>0</v>
      </c>
      <c r="K177" s="296" t="s">
        <v>1</v>
      </c>
      <c r="L177" s="301"/>
      <c r="M177" s="302" t="s">
        <v>1</v>
      </c>
      <c r="N177" s="303" t="s">
        <v>47</v>
      </c>
      <c r="O177" s="91"/>
      <c r="P177" s="254">
        <f>O177*H177</f>
        <v>0</v>
      </c>
      <c r="Q177" s="254">
        <v>0</v>
      </c>
      <c r="R177" s="254">
        <f>Q177*H177</f>
        <v>0</v>
      </c>
      <c r="S177" s="254">
        <v>0</v>
      </c>
      <c r="T177" s="255">
        <f>S177*H177</f>
        <v>0</v>
      </c>
      <c r="U177" s="38"/>
      <c r="V177" s="38"/>
      <c r="W177" s="38"/>
      <c r="X177" s="38"/>
      <c r="Y177" s="38"/>
      <c r="Z177" s="38"/>
      <c r="AA177" s="38"/>
      <c r="AB177" s="38"/>
      <c r="AC177" s="38"/>
      <c r="AD177" s="38"/>
      <c r="AE177" s="38"/>
      <c r="AR177" s="256" t="s">
        <v>285</v>
      </c>
      <c r="AT177" s="256" t="s">
        <v>643</v>
      </c>
      <c r="AU177" s="256" t="s">
        <v>91</v>
      </c>
      <c r="AY177" s="17" t="s">
        <v>250</v>
      </c>
      <c r="BE177" s="257">
        <f>IF(N177="základní",J177,0)</f>
        <v>0</v>
      </c>
      <c r="BF177" s="257">
        <f>IF(N177="snížená",J177,0)</f>
        <v>0</v>
      </c>
      <c r="BG177" s="257">
        <f>IF(N177="zákl. přenesená",J177,0)</f>
        <v>0</v>
      </c>
      <c r="BH177" s="257">
        <f>IF(N177="sníž. přenesená",J177,0)</f>
        <v>0</v>
      </c>
      <c r="BI177" s="257">
        <f>IF(N177="nulová",J177,0)</f>
        <v>0</v>
      </c>
      <c r="BJ177" s="17" t="s">
        <v>14</v>
      </c>
      <c r="BK177" s="257">
        <f>ROUND(I177*H177,2)</f>
        <v>0</v>
      </c>
      <c r="BL177" s="17" t="s">
        <v>256</v>
      </c>
      <c r="BM177" s="256" t="s">
        <v>4315</v>
      </c>
    </row>
    <row r="178" s="2" customFormat="1" ht="16.5" customHeight="1">
      <c r="A178" s="38"/>
      <c r="B178" s="39"/>
      <c r="C178" s="294" t="s">
        <v>465</v>
      </c>
      <c r="D178" s="294" t="s">
        <v>643</v>
      </c>
      <c r="E178" s="295" t="s">
        <v>4316</v>
      </c>
      <c r="F178" s="296" t="s">
        <v>4317</v>
      </c>
      <c r="G178" s="297" t="s">
        <v>189</v>
      </c>
      <c r="H178" s="298">
        <v>1</v>
      </c>
      <c r="I178" s="299"/>
      <c r="J178" s="300">
        <f>ROUND(I178*H178,2)</f>
        <v>0</v>
      </c>
      <c r="K178" s="296" t="s">
        <v>1</v>
      </c>
      <c r="L178" s="301"/>
      <c r="M178" s="302" t="s">
        <v>1</v>
      </c>
      <c r="N178" s="303" t="s">
        <v>47</v>
      </c>
      <c r="O178" s="91"/>
      <c r="P178" s="254">
        <f>O178*H178</f>
        <v>0</v>
      </c>
      <c r="Q178" s="254">
        <v>0</v>
      </c>
      <c r="R178" s="254">
        <f>Q178*H178</f>
        <v>0</v>
      </c>
      <c r="S178" s="254">
        <v>0</v>
      </c>
      <c r="T178" s="255">
        <f>S178*H178</f>
        <v>0</v>
      </c>
      <c r="U178" s="38"/>
      <c r="V178" s="38"/>
      <c r="W178" s="38"/>
      <c r="X178" s="38"/>
      <c r="Y178" s="38"/>
      <c r="Z178" s="38"/>
      <c r="AA178" s="38"/>
      <c r="AB178" s="38"/>
      <c r="AC178" s="38"/>
      <c r="AD178" s="38"/>
      <c r="AE178" s="38"/>
      <c r="AR178" s="256" t="s">
        <v>285</v>
      </c>
      <c r="AT178" s="256" t="s">
        <v>643</v>
      </c>
      <c r="AU178" s="256" t="s">
        <v>91</v>
      </c>
      <c r="AY178" s="17" t="s">
        <v>250</v>
      </c>
      <c r="BE178" s="257">
        <f>IF(N178="základní",J178,0)</f>
        <v>0</v>
      </c>
      <c r="BF178" s="257">
        <f>IF(N178="snížená",J178,0)</f>
        <v>0</v>
      </c>
      <c r="BG178" s="257">
        <f>IF(N178="zákl. přenesená",J178,0)</f>
        <v>0</v>
      </c>
      <c r="BH178" s="257">
        <f>IF(N178="sníž. přenesená",J178,0)</f>
        <v>0</v>
      </c>
      <c r="BI178" s="257">
        <f>IF(N178="nulová",J178,0)</f>
        <v>0</v>
      </c>
      <c r="BJ178" s="17" t="s">
        <v>14</v>
      </c>
      <c r="BK178" s="257">
        <f>ROUND(I178*H178,2)</f>
        <v>0</v>
      </c>
      <c r="BL178" s="17" t="s">
        <v>256</v>
      </c>
      <c r="BM178" s="256" t="s">
        <v>4318</v>
      </c>
    </row>
    <row r="179" s="2" customFormat="1" ht="16.5" customHeight="1">
      <c r="A179" s="38"/>
      <c r="B179" s="39"/>
      <c r="C179" s="294" t="s">
        <v>469</v>
      </c>
      <c r="D179" s="294" t="s">
        <v>643</v>
      </c>
      <c r="E179" s="295" t="s">
        <v>4319</v>
      </c>
      <c r="F179" s="296" t="s">
        <v>4320</v>
      </c>
      <c r="G179" s="297" t="s">
        <v>189</v>
      </c>
      <c r="H179" s="298">
        <v>4</v>
      </c>
      <c r="I179" s="299"/>
      <c r="J179" s="300">
        <f>ROUND(I179*H179,2)</f>
        <v>0</v>
      </c>
      <c r="K179" s="296" t="s">
        <v>1</v>
      </c>
      <c r="L179" s="301"/>
      <c r="M179" s="302" t="s">
        <v>1</v>
      </c>
      <c r="N179" s="303" t="s">
        <v>47</v>
      </c>
      <c r="O179" s="91"/>
      <c r="P179" s="254">
        <f>O179*H179</f>
        <v>0</v>
      </c>
      <c r="Q179" s="254">
        <v>0</v>
      </c>
      <c r="R179" s="254">
        <f>Q179*H179</f>
        <v>0</v>
      </c>
      <c r="S179" s="254">
        <v>0</v>
      </c>
      <c r="T179" s="255">
        <f>S179*H179</f>
        <v>0</v>
      </c>
      <c r="U179" s="38"/>
      <c r="V179" s="38"/>
      <c r="W179" s="38"/>
      <c r="X179" s="38"/>
      <c r="Y179" s="38"/>
      <c r="Z179" s="38"/>
      <c r="AA179" s="38"/>
      <c r="AB179" s="38"/>
      <c r="AC179" s="38"/>
      <c r="AD179" s="38"/>
      <c r="AE179" s="38"/>
      <c r="AR179" s="256" t="s">
        <v>285</v>
      </c>
      <c r="AT179" s="256" t="s">
        <v>643</v>
      </c>
      <c r="AU179" s="256" t="s">
        <v>91</v>
      </c>
      <c r="AY179" s="17" t="s">
        <v>250</v>
      </c>
      <c r="BE179" s="257">
        <f>IF(N179="základní",J179,0)</f>
        <v>0</v>
      </c>
      <c r="BF179" s="257">
        <f>IF(N179="snížená",J179,0)</f>
        <v>0</v>
      </c>
      <c r="BG179" s="257">
        <f>IF(N179="zákl. přenesená",J179,0)</f>
        <v>0</v>
      </c>
      <c r="BH179" s="257">
        <f>IF(N179="sníž. přenesená",J179,0)</f>
        <v>0</v>
      </c>
      <c r="BI179" s="257">
        <f>IF(N179="nulová",J179,0)</f>
        <v>0</v>
      </c>
      <c r="BJ179" s="17" t="s">
        <v>14</v>
      </c>
      <c r="BK179" s="257">
        <f>ROUND(I179*H179,2)</f>
        <v>0</v>
      </c>
      <c r="BL179" s="17" t="s">
        <v>256</v>
      </c>
      <c r="BM179" s="256" t="s">
        <v>4321</v>
      </c>
    </row>
    <row r="180" s="2" customFormat="1" ht="16.5" customHeight="1">
      <c r="A180" s="38"/>
      <c r="B180" s="39"/>
      <c r="C180" s="245" t="s">
        <v>473</v>
      </c>
      <c r="D180" s="245" t="s">
        <v>252</v>
      </c>
      <c r="E180" s="246" t="s">
        <v>4322</v>
      </c>
      <c r="F180" s="247" t="s">
        <v>4323</v>
      </c>
      <c r="G180" s="248" t="s">
        <v>189</v>
      </c>
      <c r="H180" s="249">
        <v>1</v>
      </c>
      <c r="I180" s="250"/>
      <c r="J180" s="251">
        <f>ROUND(I180*H180,2)</f>
        <v>0</v>
      </c>
      <c r="K180" s="247" t="s">
        <v>1</v>
      </c>
      <c r="L180" s="44"/>
      <c r="M180" s="252" t="s">
        <v>1</v>
      </c>
      <c r="N180" s="253" t="s">
        <v>47</v>
      </c>
      <c r="O180" s="91"/>
      <c r="P180" s="254">
        <f>O180*H180</f>
        <v>0</v>
      </c>
      <c r="Q180" s="254">
        <v>0</v>
      </c>
      <c r="R180" s="254">
        <f>Q180*H180</f>
        <v>0</v>
      </c>
      <c r="S180" s="254">
        <v>0</v>
      </c>
      <c r="T180" s="255">
        <f>S180*H180</f>
        <v>0</v>
      </c>
      <c r="U180" s="38"/>
      <c r="V180" s="38"/>
      <c r="W180" s="38"/>
      <c r="X180" s="38"/>
      <c r="Y180" s="38"/>
      <c r="Z180" s="38"/>
      <c r="AA180" s="38"/>
      <c r="AB180" s="38"/>
      <c r="AC180" s="38"/>
      <c r="AD180" s="38"/>
      <c r="AE180" s="38"/>
      <c r="AR180" s="256" t="s">
        <v>256</v>
      </c>
      <c r="AT180" s="256" t="s">
        <v>252</v>
      </c>
      <c r="AU180" s="256" t="s">
        <v>91</v>
      </c>
      <c r="AY180" s="17" t="s">
        <v>250</v>
      </c>
      <c r="BE180" s="257">
        <f>IF(N180="základní",J180,0)</f>
        <v>0</v>
      </c>
      <c r="BF180" s="257">
        <f>IF(N180="snížená",J180,0)</f>
        <v>0</v>
      </c>
      <c r="BG180" s="257">
        <f>IF(N180="zákl. přenesená",J180,0)</f>
        <v>0</v>
      </c>
      <c r="BH180" s="257">
        <f>IF(N180="sníž. přenesená",J180,0)</f>
        <v>0</v>
      </c>
      <c r="BI180" s="257">
        <f>IF(N180="nulová",J180,0)</f>
        <v>0</v>
      </c>
      <c r="BJ180" s="17" t="s">
        <v>14</v>
      </c>
      <c r="BK180" s="257">
        <f>ROUND(I180*H180,2)</f>
        <v>0</v>
      </c>
      <c r="BL180" s="17" t="s">
        <v>256</v>
      </c>
      <c r="BM180" s="256" t="s">
        <v>4324</v>
      </c>
    </row>
    <row r="181" s="2" customFormat="1" ht="16.5" customHeight="1">
      <c r="A181" s="38"/>
      <c r="B181" s="39"/>
      <c r="C181" s="294" t="s">
        <v>477</v>
      </c>
      <c r="D181" s="294" t="s">
        <v>643</v>
      </c>
      <c r="E181" s="295" t="s">
        <v>4243</v>
      </c>
      <c r="F181" s="296" t="s">
        <v>4244</v>
      </c>
      <c r="G181" s="297" t="s">
        <v>189</v>
      </c>
      <c r="H181" s="298">
        <v>1</v>
      </c>
      <c r="I181" s="299"/>
      <c r="J181" s="300">
        <f>ROUND(I181*H181,2)</f>
        <v>0</v>
      </c>
      <c r="K181" s="296" t="s">
        <v>1</v>
      </c>
      <c r="L181" s="301"/>
      <c r="M181" s="302" t="s">
        <v>1</v>
      </c>
      <c r="N181" s="303" t="s">
        <v>47</v>
      </c>
      <c r="O181" s="91"/>
      <c r="P181" s="254">
        <f>O181*H181</f>
        <v>0</v>
      </c>
      <c r="Q181" s="254">
        <v>0</v>
      </c>
      <c r="R181" s="254">
        <f>Q181*H181</f>
        <v>0</v>
      </c>
      <c r="S181" s="254">
        <v>0</v>
      </c>
      <c r="T181" s="255">
        <f>S181*H181</f>
        <v>0</v>
      </c>
      <c r="U181" s="38"/>
      <c r="V181" s="38"/>
      <c r="W181" s="38"/>
      <c r="X181" s="38"/>
      <c r="Y181" s="38"/>
      <c r="Z181" s="38"/>
      <c r="AA181" s="38"/>
      <c r="AB181" s="38"/>
      <c r="AC181" s="38"/>
      <c r="AD181" s="38"/>
      <c r="AE181" s="38"/>
      <c r="AR181" s="256" t="s">
        <v>285</v>
      </c>
      <c r="AT181" s="256" t="s">
        <v>643</v>
      </c>
      <c r="AU181" s="256" t="s">
        <v>91</v>
      </c>
      <c r="AY181" s="17" t="s">
        <v>250</v>
      </c>
      <c r="BE181" s="257">
        <f>IF(N181="základní",J181,0)</f>
        <v>0</v>
      </c>
      <c r="BF181" s="257">
        <f>IF(N181="snížená",J181,0)</f>
        <v>0</v>
      </c>
      <c r="BG181" s="257">
        <f>IF(N181="zákl. přenesená",J181,0)</f>
        <v>0</v>
      </c>
      <c r="BH181" s="257">
        <f>IF(N181="sníž. přenesená",J181,0)</f>
        <v>0</v>
      </c>
      <c r="BI181" s="257">
        <f>IF(N181="nulová",J181,0)</f>
        <v>0</v>
      </c>
      <c r="BJ181" s="17" t="s">
        <v>14</v>
      </c>
      <c r="BK181" s="257">
        <f>ROUND(I181*H181,2)</f>
        <v>0</v>
      </c>
      <c r="BL181" s="17" t="s">
        <v>256</v>
      </c>
      <c r="BM181" s="256" t="s">
        <v>4325</v>
      </c>
    </row>
    <row r="182" s="12" customFormat="1" ht="25.92" customHeight="1">
      <c r="A182" s="12"/>
      <c r="B182" s="229"/>
      <c r="C182" s="230"/>
      <c r="D182" s="231" t="s">
        <v>81</v>
      </c>
      <c r="E182" s="232" t="s">
        <v>149</v>
      </c>
      <c r="F182" s="232" t="s">
        <v>150</v>
      </c>
      <c r="G182" s="230"/>
      <c r="H182" s="230"/>
      <c r="I182" s="233"/>
      <c r="J182" s="234">
        <f>BK182</f>
        <v>0</v>
      </c>
      <c r="K182" s="230"/>
      <c r="L182" s="235"/>
      <c r="M182" s="236"/>
      <c r="N182" s="237"/>
      <c r="O182" s="237"/>
      <c r="P182" s="238">
        <f>SUM(P183:P186)</f>
        <v>0</v>
      </c>
      <c r="Q182" s="237"/>
      <c r="R182" s="238">
        <f>SUM(R183:R186)</f>
        <v>0</v>
      </c>
      <c r="S182" s="237"/>
      <c r="T182" s="239">
        <f>SUM(T183:T186)</f>
        <v>0</v>
      </c>
      <c r="U182" s="12"/>
      <c r="V182" s="12"/>
      <c r="W182" s="12"/>
      <c r="X182" s="12"/>
      <c r="Y182" s="12"/>
      <c r="Z182" s="12"/>
      <c r="AA182" s="12"/>
      <c r="AB182" s="12"/>
      <c r="AC182" s="12"/>
      <c r="AD182" s="12"/>
      <c r="AE182" s="12"/>
      <c r="AR182" s="240" t="s">
        <v>273</v>
      </c>
      <c r="AT182" s="241" t="s">
        <v>81</v>
      </c>
      <c r="AU182" s="241" t="s">
        <v>82</v>
      </c>
      <c r="AY182" s="240" t="s">
        <v>250</v>
      </c>
      <c r="BK182" s="242">
        <f>SUM(BK183:BK186)</f>
        <v>0</v>
      </c>
    </row>
    <row r="183" s="2" customFormat="1" ht="16.5" customHeight="1">
      <c r="A183" s="38"/>
      <c r="B183" s="39"/>
      <c r="C183" s="245" t="s">
        <v>481</v>
      </c>
      <c r="D183" s="245" t="s">
        <v>252</v>
      </c>
      <c r="E183" s="246" t="s">
        <v>4326</v>
      </c>
      <c r="F183" s="247" t="s">
        <v>4327</v>
      </c>
      <c r="G183" s="248" t="s">
        <v>1244</v>
      </c>
      <c r="H183" s="249">
        <v>1</v>
      </c>
      <c r="I183" s="250"/>
      <c r="J183" s="251">
        <f>ROUND(I183*H183,2)</f>
        <v>0</v>
      </c>
      <c r="K183" s="247" t="s">
        <v>1</v>
      </c>
      <c r="L183" s="44"/>
      <c r="M183" s="252" t="s">
        <v>1</v>
      </c>
      <c r="N183" s="253" t="s">
        <v>47</v>
      </c>
      <c r="O183" s="91"/>
      <c r="P183" s="254">
        <f>O183*H183</f>
        <v>0</v>
      </c>
      <c r="Q183" s="254">
        <v>0</v>
      </c>
      <c r="R183" s="254">
        <f>Q183*H183</f>
        <v>0</v>
      </c>
      <c r="S183" s="254">
        <v>0</v>
      </c>
      <c r="T183" s="255">
        <f>S183*H183</f>
        <v>0</v>
      </c>
      <c r="U183" s="38"/>
      <c r="V183" s="38"/>
      <c r="W183" s="38"/>
      <c r="X183" s="38"/>
      <c r="Y183" s="38"/>
      <c r="Z183" s="38"/>
      <c r="AA183" s="38"/>
      <c r="AB183" s="38"/>
      <c r="AC183" s="38"/>
      <c r="AD183" s="38"/>
      <c r="AE183" s="38"/>
      <c r="AR183" s="256" t="s">
        <v>256</v>
      </c>
      <c r="AT183" s="256" t="s">
        <v>252</v>
      </c>
      <c r="AU183" s="256" t="s">
        <v>14</v>
      </c>
      <c r="AY183" s="17" t="s">
        <v>250</v>
      </c>
      <c r="BE183" s="257">
        <f>IF(N183="základní",J183,0)</f>
        <v>0</v>
      </c>
      <c r="BF183" s="257">
        <f>IF(N183="snížená",J183,0)</f>
        <v>0</v>
      </c>
      <c r="BG183" s="257">
        <f>IF(N183="zákl. přenesená",J183,0)</f>
        <v>0</v>
      </c>
      <c r="BH183" s="257">
        <f>IF(N183="sníž. přenesená",J183,0)</f>
        <v>0</v>
      </c>
      <c r="BI183" s="257">
        <f>IF(N183="nulová",J183,0)</f>
        <v>0</v>
      </c>
      <c r="BJ183" s="17" t="s">
        <v>14</v>
      </c>
      <c r="BK183" s="257">
        <f>ROUND(I183*H183,2)</f>
        <v>0</v>
      </c>
      <c r="BL183" s="17" t="s">
        <v>256</v>
      </c>
      <c r="BM183" s="256" t="s">
        <v>4328</v>
      </c>
    </row>
    <row r="184" s="2" customFormat="1" ht="16.5" customHeight="1">
      <c r="A184" s="38"/>
      <c r="B184" s="39"/>
      <c r="C184" s="245" t="s">
        <v>485</v>
      </c>
      <c r="D184" s="245" t="s">
        <v>252</v>
      </c>
      <c r="E184" s="246" t="s">
        <v>4329</v>
      </c>
      <c r="F184" s="247" t="s">
        <v>4330</v>
      </c>
      <c r="G184" s="248" t="s">
        <v>1244</v>
      </c>
      <c r="H184" s="249">
        <v>1</v>
      </c>
      <c r="I184" s="250"/>
      <c r="J184" s="251">
        <f>ROUND(I184*H184,2)</f>
        <v>0</v>
      </c>
      <c r="K184" s="247" t="s">
        <v>1</v>
      </c>
      <c r="L184" s="44"/>
      <c r="M184" s="252" t="s">
        <v>1</v>
      </c>
      <c r="N184" s="253" t="s">
        <v>47</v>
      </c>
      <c r="O184" s="91"/>
      <c r="P184" s="254">
        <f>O184*H184</f>
        <v>0</v>
      </c>
      <c r="Q184" s="254">
        <v>0</v>
      </c>
      <c r="R184" s="254">
        <f>Q184*H184</f>
        <v>0</v>
      </c>
      <c r="S184" s="254">
        <v>0</v>
      </c>
      <c r="T184" s="255">
        <f>S184*H184</f>
        <v>0</v>
      </c>
      <c r="U184" s="38"/>
      <c r="V184" s="38"/>
      <c r="W184" s="38"/>
      <c r="X184" s="38"/>
      <c r="Y184" s="38"/>
      <c r="Z184" s="38"/>
      <c r="AA184" s="38"/>
      <c r="AB184" s="38"/>
      <c r="AC184" s="38"/>
      <c r="AD184" s="38"/>
      <c r="AE184" s="38"/>
      <c r="AR184" s="256" t="s">
        <v>256</v>
      </c>
      <c r="AT184" s="256" t="s">
        <v>252</v>
      </c>
      <c r="AU184" s="256" t="s">
        <v>14</v>
      </c>
      <c r="AY184" s="17" t="s">
        <v>250</v>
      </c>
      <c r="BE184" s="257">
        <f>IF(N184="základní",J184,0)</f>
        <v>0</v>
      </c>
      <c r="BF184" s="257">
        <f>IF(N184="snížená",J184,0)</f>
        <v>0</v>
      </c>
      <c r="BG184" s="257">
        <f>IF(N184="zákl. přenesená",J184,0)</f>
        <v>0</v>
      </c>
      <c r="BH184" s="257">
        <f>IF(N184="sníž. přenesená",J184,0)</f>
        <v>0</v>
      </c>
      <c r="BI184" s="257">
        <f>IF(N184="nulová",J184,0)</f>
        <v>0</v>
      </c>
      <c r="BJ184" s="17" t="s">
        <v>14</v>
      </c>
      <c r="BK184" s="257">
        <f>ROUND(I184*H184,2)</f>
        <v>0</v>
      </c>
      <c r="BL184" s="17" t="s">
        <v>256</v>
      </c>
      <c r="BM184" s="256" t="s">
        <v>4331</v>
      </c>
    </row>
    <row r="185" s="2" customFormat="1" ht="16.5" customHeight="1">
      <c r="A185" s="38"/>
      <c r="B185" s="39"/>
      <c r="C185" s="245" t="s">
        <v>489</v>
      </c>
      <c r="D185" s="245" t="s">
        <v>252</v>
      </c>
      <c r="E185" s="246" t="s">
        <v>3982</v>
      </c>
      <c r="F185" s="247" t="s">
        <v>4332</v>
      </c>
      <c r="G185" s="248" t="s">
        <v>1244</v>
      </c>
      <c r="H185" s="249">
        <v>1</v>
      </c>
      <c r="I185" s="250"/>
      <c r="J185" s="251">
        <f>ROUND(I185*H185,2)</f>
        <v>0</v>
      </c>
      <c r="K185" s="247" t="s">
        <v>1</v>
      </c>
      <c r="L185" s="44"/>
      <c r="M185" s="252" t="s">
        <v>1</v>
      </c>
      <c r="N185" s="253" t="s">
        <v>47</v>
      </c>
      <c r="O185" s="91"/>
      <c r="P185" s="254">
        <f>O185*H185</f>
        <v>0</v>
      </c>
      <c r="Q185" s="254">
        <v>0</v>
      </c>
      <c r="R185" s="254">
        <f>Q185*H185</f>
        <v>0</v>
      </c>
      <c r="S185" s="254">
        <v>0</v>
      </c>
      <c r="T185" s="255">
        <f>S185*H185</f>
        <v>0</v>
      </c>
      <c r="U185" s="38"/>
      <c r="V185" s="38"/>
      <c r="W185" s="38"/>
      <c r="X185" s="38"/>
      <c r="Y185" s="38"/>
      <c r="Z185" s="38"/>
      <c r="AA185" s="38"/>
      <c r="AB185" s="38"/>
      <c r="AC185" s="38"/>
      <c r="AD185" s="38"/>
      <c r="AE185" s="38"/>
      <c r="AR185" s="256" t="s">
        <v>256</v>
      </c>
      <c r="AT185" s="256" t="s">
        <v>252</v>
      </c>
      <c r="AU185" s="256" t="s">
        <v>14</v>
      </c>
      <c r="AY185" s="17" t="s">
        <v>250</v>
      </c>
      <c r="BE185" s="257">
        <f>IF(N185="základní",J185,0)</f>
        <v>0</v>
      </c>
      <c r="BF185" s="257">
        <f>IF(N185="snížená",J185,0)</f>
        <v>0</v>
      </c>
      <c r="BG185" s="257">
        <f>IF(N185="zákl. přenesená",J185,0)</f>
        <v>0</v>
      </c>
      <c r="BH185" s="257">
        <f>IF(N185="sníž. přenesená",J185,0)</f>
        <v>0</v>
      </c>
      <c r="BI185" s="257">
        <f>IF(N185="nulová",J185,0)</f>
        <v>0</v>
      </c>
      <c r="BJ185" s="17" t="s">
        <v>14</v>
      </c>
      <c r="BK185" s="257">
        <f>ROUND(I185*H185,2)</f>
        <v>0</v>
      </c>
      <c r="BL185" s="17" t="s">
        <v>256</v>
      </c>
      <c r="BM185" s="256" t="s">
        <v>4333</v>
      </c>
    </row>
    <row r="186" s="2" customFormat="1" ht="16.5" customHeight="1">
      <c r="A186" s="38"/>
      <c r="B186" s="39"/>
      <c r="C186" s="245" t="s">
        <v>493</v>
      </c>
      <c r="D186" s="245" t="s">
        <v>252</v>
      </c>
      <c r="E186" s="246" t="s">
        <v>4334</v>
      </c>
      <c r="F186" s="247" t="s">
        <v>4335</v>
      </c>
      <c r="G186" s="248" t="s">
        <v>1244</v>
      </c>
      <c r="H186" s="249">
        <v>1</v>
      </c>
      <c r="I186" s="250"/>
      <c r="J186" s="251">
        <f>ROUND(I186*H186,2)</f>
        <v>0</v>
      </c>
      <c r="K186" s="247" t="s">
        <v>1</v>
      </c>
      <c r="L186" s="44"/>
      <c r="M186" s="311" t="s">
        <v>1</v>
      </c>
      <c r="N186" s="312" t="s">
        <v>47</v>
      </c>
      <c r="O186" s="306"/>
      <c r="P186" s="313">
        <f>O186*H186</f>
        <v>0</v>
      </c>
      <c r="Q186" s="313">
        <v>0</v>
      </c>
      <c r="R186" s="313">
        <f>Q186*H186</f>
        <v>0</v>
      </c>
      <c r="S186" s="313">
        <v>0</v>
      </c>
      <c r="T186" s="314">
        <f>S186*H186</f>
        <v>0</v>
      </c>
      <c r="U186" s="38"/>
      <c r="V186" s="38"/>
      <c r="W186" s="38"/>
      <c r="X186" s="38"/>
      <c r="Y186" s="38"/>
      <c r="Z186" s="38"/>
      <c r="AA186" s="38"/>
      <c r="AB186" s="38"/>
      <c r="AC186" s="38"/>
      <c r="AD186" s="38"/>
      <c r="AE186" s="38"/>
      <c r="AR186" s="256" t="s">
        <v>256</v>
      </c>
      <c r="AT186" s="256" t="s">
        <v>252</v>
      </c>
      <c r="AU186" s="256" t="s">
        <v>14</v>
      </c>
      <c r="AY186" s="17" t="s">
        <v>250</v>
      </c>
      <c r="BE186" s="257">
        <f>IF(N186="základní",J186,0)</f>
        <v>0</v>
      </c>
      <c r="BF186" s="257">
        <f>IF(N186="snížená",J186,0)</f>
        <v>0</v>
      </c>
      <c r="BG186" s="257">
        <f>IF(N186="zákl. přenesená",J186,0)</f>
        <v>0</v>
      </c>
      <c r="BH186" s="257">
        <f>IF(N186="sníž. přenesená",J186,0)</f>
        <v>0</v>
      </c>
      <c r="BI186" s="257">
        <f>IF(N186="nulová",J186,0)</f>
        <v>0</v>
      </c>
      <c r="BJ186" s="17" t="s">
        <v>14</v>
      </c>
      <c r="BK186" s="257">
        <f>ROUND(I186*H186,2)</f>
        <v>0</v>
      </c>
      <c r="BL186" s="17" t="s">
        <v>256</v>
      </c>
      <c r="BM186" s="256" t="s">
        <v>4336</v>
      </c>
    </row>
    <row r="187" s="2" customFormat="1" ht="6.96" customHeight="1">
      <c r="A187" s="38"/>
      <c r="B187" s="66"/>
      <c r="C187" s="67"/>
      <c r="D187" s="67"/>
      <c r="E187" s="67"/>
      <c r="F187" s="67"/>
      <c r="G187" s="67"/>
      <c r="H187" s="67"/>
      <c r="I187" s="194"/>
      <c r="J187" s="67"/>
      <c r="K187" s="67"/>
      <c r="L187" s="44"/>
      <c r="M187" s="38"/>
      <c r="O187" s="38"/>
      <c r="P187" s="38"/>
      <c r="Q187" s="38"/>
      <c r="R187" s="38"/>
      <c r="S187" s="38"/>
      <c r="T187" s="38"/>
      <c r="U187" s="38"/>
      <c r="V187" s="38"/>
      <c r="W187" s="38"/>
      <c r="X187" s="38"/>
      <c r="Y187" s="38"/>
      <c r="Z187" s="38"/>
      <c r="AA187" s="38"/>
      <c r="AB187" s="38"/>
      <c r="AC187" s="38"/>
      <c r="AD187" s="38"/>
      <c r="AE187" s="38"/>
    </row>
  </sheetData>
  <sheetProtection sheet="1" autoFilter="0" formatColumns="0" formatRows="0" objects="1" scenarios="1" spinCount="100000" saltValue="+hE+GefjHI4eMnIQYRT4EDv7H3wmHZibzfZnx/NE1nwj2XJSFCiwV60g4Mef3dumfyyY6x+5DrTdMn89GW4Q0Q==" hashValue="ShpaoOm8dKUUYbHilcrmhFOlDsnfwCSz8wsH9wWRAPqsk4I7PVWQhRQaUPrID8l7S8CgraLY7sQv4FEodhhvKQ==" algorithmName="SHA-512" password="CC35"/>
  <autoFilter ref="C124:K186"/>
  <mergeCells count="9">
    <mergeCell ref="E7:H7"/>
    <mergeCell ref="E9:H9"/>
    <mergeCell ref="E18:H18"/>
    <mergeCell ref="E27:H27"/>
    <mergeCell ref="E85:H85"/>
    <mergeCell ref="E87:H87"/>
    <mergeCell ref="E115:H115"/>
    <mergeCell ref="E117:H11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7"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7"/>
      <c r="L2" s="1"/>
      <c r="M2" s="1"/>
      <c r="N2" s="1"/>
      <c r="O2" s="1"/>
      <c r="P2" s="1"/>
      <c r="Q2" s="1"/>
      <c r="R2" s="1"/>
      <c r="S2" s="1"/>
      <c r="T2" s="1"/>
      <c r="U2" s="1"/>
      <c r="V2" s="1"/>
      <c r="AT2" s="17" t="s">
        <v>151</v>
      </c>
    </row>
    <row r="3" s="1" customFormat="1" ht="6.96" customHeight="1">
      <c r="B3" s="149"/>
      <c r="C3" s="150"/>
      <c r="D3" s="150"/>
      <c r="E3" s="150"/>
      <c r="F3" s="150"/>
      <c r="G3" s="150"/>
      <c r="H3" s="150"/>
      <c r="I3" s="151"/>
      <c r="J3" s="150"/>
      <c r="K3" s="150"/>
      <c r="L3" s="20"/>
      <c r="AT3" s="17" t="s">
        <v>91</v>
      </c>
    </row>
    <row r="4" s="1" customFormat="1" ht="24.96" customHeight="1">
      <c r="B4" s="20"/>
      <c r="D4" s="152" t="s">
        <v>162</v>
      </c>
      <c r="I4" s="147"/>
      <c r="L4" s="20"/>
      <c r="M4" s="153" t="s">
        <v>10</v>
      </c>
      <c r="AT4" s="17" t="s">
        <v>4</v>
      </c>
    </row>
    <row r="5" s="1" customFormat="1" ht="6.96" customHeight="1">
      <c r="B5" s="20"/>
      <c r="I5" s="147"/>
      <c r="L5" s="20"/>
    </row>
    <row r="6" s="1" customFormat="1" ht="12" customHeight="1">
      <c r="B6" s="20"/>
      <c r="D6" s="154" t="s">
        <v>16</v>
      </c>
      <c r="I6" s="147"/>
      <c r="L6" s="20"/>
    </row>
    <row r="7" s="1" customFormat="1" ht="16.5" customHeight="1">
      <c r="B7" s="20"/>
      <c r="E7" s="155" t="str">
        <f>'Rekapitulace stavby'!K6</f>
        <v>Strakonická - rozšíření, č. akce 999 170, Praha 5</v>
      </c>
      <c r="F7" s="154"/>
      <c r="G7" s="154"/>
      <c r="H7" s="154"/>
      <c r="I7" s="147"/>
      <c r="L7" s="20"/>
    </row>
    <row r="8" s="2" customFormat="1" ht="12" customHeight="1">
      <c r="A8" s="38"/>
      <c r="B8" s="44"/>
      <c r="C8" s="38"/>
      <c r="D8" s="154" t="s">
        <v>176</v>
      </c>
      <c r="E8" s="38"/>
      <c r="F8" s="38"/>
      <c r="G8" s="38"/>
      <c r="H8" s="38"/>
      <c r="I8" s="156"/>
      <c r="J8" s="38"/>
      <c r="K8" s="38"/>
      <c r="L8" s="63"/>
      <c r="S8" s="38"/>
      <c r="T8" s="38"/>
      <c r="U8" s="38"/>
      <c r="V8" s="38"/>
      <c r="W8" s="38"/>
      <c r="X8" s="38"/>
      <c r="Y8" s="38"/>
      <c r="Z8" s="38"/>
      <c r="AA8" s="38"/>
      <c r="AB8" s="38"/>
      <c r="AC8" s="38"/>
      <c r="AD8" s="38"/>
      <c r="AE8" s="38"/>
    </row>
    <row r="9" s="2" customFormat="1" ht="16.5" customHeight="1">
      <c r="A9" s="38"/>
      <c r="B9" s="44"/>
      <c r="C9" s="38"/>
      <c r="D9" s="38"/>
      <c r="E9" s="157" t="s">
        <v>4184</v>
      </c>
      <c r="F9" s="38"/>
      <c r="G9" s="38"/>
      <c r="H9" s="38"/>
      <c r="I9" s="156"/>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156"/>
      <c r="J10" s="38"/>
      <c r="K10" s="38"/>
      <c r="L10" s="63"/>
      <c r="S10" s="38"/>
      <c r="T10" s="38"/>
      <c r="U10" s="38"/>
      <c r="V10" s="38"/>
      <c r="W10" s="38"/>
      <c r="X10" s="38"/>
      <c r="Y10" s="38"/>
      <c r="Z10" s="38"/>
      <c r="AA10" s="38"/>
      <c r="AB10" s="38"/>
      <c r="AC10" s="38"/>
      <c r="AD10" s="38"/>
      <c r="AE10" s="38"/>
    </row>
    <row r="11" s="2" customFormat="1" ht="12" customHeight="1">
      <c r="A11" s="38"/>
      <c r="B11" s="44"/>
      <c r="C11" s="38"/>
      <c r="D11" s="154" t="s">
        <v>18</v>
      </c>
      <c r="E11" s="38"/>
      <c r="F11" s="141" t="s">
        <v>1</v>
      </c>
      <c r="G11" s="38"/>
      <c r="H11" s="38"/>
      <c r="I11" s="158" t="s">
        <v>19</v>
      </c>
      <c r="J11" s="141" t="s">
        <v>1</v>
      </c>
      <c r="K11" s="38"/>
      <c r="L11" s="63"/>
      <c r="S11" s="38"/>
      <c r="T11" s="38"/>
      <c r="U11" s="38"/>
      <c r="V11" s="38"/>
      <c r="W11" s="38"/>
      <c r="X11" s="38"/>
      <c r="Y11" s="38"/>
      <c r="Z11" s="38"/>
      <c r="AA11" s="38"/>
      <c r="AB11" s="38"/>
      <c r="AC11" s="38"/>
      <c r="AD11" s="38"/>
      <c r="AE11" s="38"/>
    </row>
    <row r="12" s="2" customFormat="1" ht="12" customHeight="1">
      <c r="A12" s="38"/>
      <c r="B12" s="44"/>
      <c r="C12" s="38"/>
      <c r="D12" s="154" t="s">
        <v>20</v>
      </c>
      <c r="E12" s="38"/>
      <c r="F12" s="141" t="s">
        <v>21</v>
      </c>
      <c r="G12" s="38"/>
      <c r="H12" s="38"/>
      <c r="I12" s="158" t="s">
        <v>22</v>
      </c>
      <c r="J12" s="159" t="str">
        <f>'Rekapitulace stavby'!AN8</f>
        <v>10. 1. 2020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156"/>
      <c r="J13" s="38"/>
      <c r="K13" s="38"/>
      <c r="L13" s="63"/>
      <c r="S13" s="38"/>
      <c r="T13" s="38"/>
      <c r="U13" s="38"/>
      <c r="V13" s="38"/>
      <c r="W13" s="38"/>
      <c r="X13" s="38"/>
      <c r="Y13" s="38"/>
      <c r="Z13" s="38"/>
      <c r="AA13" s="38"/>
      <c r="AB13" s="38"/>
      <c r="AC13" s="38"/>
      <c r="AD13" s="38"/>
      <c r="AE13" s="38"/>
    </row>
    <row r="14" s="2" customFormat="1" ht="12" customHeight="1">
      <c r="A14" s="38"/>
      <c r="B14" s="44"/>
      <c r="C14" s="38"/>
      <c r="D14" s="154" t="s">
        <v>24</v>
      </c>
      <c r="E14" s="38"/>
      <c r="F14" s="38"/>
      <c r="G14" s="38"/>
      <c r="H14" s="38"/>
      <c r="I14" s="158" t="s">
        <v>25</v>
      </c>
      <c r="J14" s="141"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1" t="s">
        <v>27</v>
      </c>
      <c r="F15" s="38"/>
      <c r="G15" s="38"/>
      <c r="H15" s="38"/>
      <c r="I15" s="158" t="s">
        <v>28</v>
      </c>
      <c r="J15" s="141"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156"/>
      <c r="J16" s="38"/>
      <c r="K16" s="38"/>
      <c r="L16" s="63"/>
      <c r="S16" s="38"/>
      <c r="T16" s="38"/>
      <c r="U16" s="38"/>
      <c r="V16" s="38"/>
      <c r="W16" s="38"/>
      <c r="X16" s="38"/>
      <c r="Y16" s="38"/>
      <c r="Z16" s="38"/>
      <c r="AA16" s="38"/>
      <c r="AB16" s="38"/>
      <c r="AC16" s="38"/>
      <c r="AD16" s="38"/>
      <c r="AE16" s="38"/>
    </row>
    <row r="17" s="2" customFormat="1" ht="12" customHeight="1">
      <c r="A17" s="38"/>
      <c r="B17" s="44"/>
      <c r="C17" s="38"/>
      <c r="D17" s="154" t="s">
        <v>30</v>
      </c>
      <c r="E17" s="38"/>
      <c r="F17" s="38"/>
      <c r="G17" s="38"/>
      <c r="H17" s="38"/>
      <c r="I17" s="158"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1"/>
      <c r="G18" s="141"/>
      <c r="H18" s="141"/>
      <c r="I18" s="158"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156"/>
      <c r="J19" s="38"/>
      <c r="K19" s="38"/>
      <c r="L19" s="63"/>
      <c r="S19" s="38"/>
      <c r="T19" s="38"/>
      <c r="U19" s="38"/>
      <c r="V19" s="38"/>
      <c r="W19" s="38"/>
      <c r="X19" s="38"/>
      <c r="Y19" s="38"/>
      <c r="Z19" s="38"/>
      <c r="AA19" s="38"/>
      <c r="AB19" s="38"/>
      <c r="AC19" s="38"/>
      <c r="AD19" s="38"/>
      <c r="AE19" s="38"/>
    </row>
    <row r="20" s="2" customFormat="1" ht="12" customHeight="1">
      <c r="A20" s="38"/>
      <c r="B20" s="44"/>
      <c r="C20" s="38"/>
      <c r="D20" s="154" t="s">
        <v>32</v>
      </c>
      <c r="E20" s="38"/>
      <c r="F20" s="38"/>
      <c r="G20" s="38"/>
      <c r="H20" s="38"/>
      <c r="I20" s="158" t="s">
        <v>25</v>
      </c>
      <c r="J20" s="141"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1" t="s">
        <v>34</v>
      </c>
      <c r="F21" s="38"/>
      <c r="G21" s="38"/>
      <c r="H21" s="38"/>
      <c r="I21" s="158" t="s">
        <v>28</v>
      </c>
      <c r="J21" s="141"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156"/>
      <c r="J22" s="38"/>
      <c r="K22" s="38"/>
      <c r="L22" s="63"/>
      <c r="S22" s="38"/>
      <c r="T22" s="38"/>
      <c r="U22" s="38"/>
      <c r="V22" s="38"/>
      <c r="W22" s="38"/>
      <c r="X22" s="38"/>
      <c r="Y22" s="38"/>
      <c r="Z22" s="38"/>
      <c r="AA22" s="38"/>
      <c r="AB22" s="38"/>
      <c r="AC22" s="38"/>
      <c r="AD22" s="38"/>
      <c r="AE22" s="38"/>
    </row>
    <row r="23" s="2" customFormat="1" ht="12" customHeight="1">
      <c r="A23" s="38"/>
      <c r="B23" s="44"/>
      <c r="C23" s="38"/>
      <c r="D23" s="154" t="s">
        <v>37</v>
      </c>
      <c r="E23" s="38"/>
      <c r="F23" s="38"/>
      <c r="G23" s="38"/>
      <c r="H23" s="38"/>
      <c r="I23" s="158" t="s">
        <v>25</v>
      </c>
      <c r="J23" s="141" t="s">
        <v>38</v>
      </c>
      <c r="K23" s="38"/>
      <c r="L23" s="63"/>
      <c r="S23" s="38"/>
      <c r="T23" s="38"/>
      <c r="U23" s="38"/>
      <c r="V23" s="38"/>
      <c r="W23" s="38"/>
      <c r="X23" s="38"/>
      <c r="Y23" s="38"/>
      <c r="Z23" s="38"/>
      <c r="AA23" s="38"/>
      <c r="AB23" s="38"/>
      <c r="AC23" s="38"/>
      <c r="AD23" s="38"/>
      <c r="AE23" s="38"/>
    </row>
    <row r="24" s="2" customFormat="1" ht="18" customHeight="1">
      <c r="A24" s="38"/>
      <c r="B24" s="44"/>
      <c r="C24" s="38"/>
      <c r="D24" s="38"/>
      <c r="E24" s="141" t="s">
        <v>39</v>
      </c>
      <c r="F24" s="38"/>
      <c r="G24" s="38"/>
      <c r="H24" s="38"/>
      <c r="I24" s="158" t="s">
        <v>28</v>
      </c>
      <c r="J24" s="141" t="s">
        <v>40</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56"/>
      <c r="J25" s="38"/>
      <c r="K25" s="38"/>
      <c r="L25" s="63"/>
      <c r="S25" s="38"/>
      <c r="T25" s="38"/>
      <c r="U25" s="38"/>
      <c r="V25" s="38"/>
      <c r="W25" s="38"/>
      <c r="X25" s="38"/>
      <c r="Y25" s="38"/>
      <c r="Z25" s="38"/>
      <c r="AA25" s="38"/>
      <c r="AB25" s="38"/>
      <c r="AC25" s="38"/>
      <c r="AD25" s="38"/>
      <c r="AE25" s="38"/>
    </row>
    <row r="26" s="2" customFormat="1" ht="12" customHeight="1">
      <c r="A26" s="38"/>
      <c r="B26" s="44"/>
      <c r="C26" s="38"/>
      <c r="D26" s="154" t="s">
        <v>41</v>
      </c>
      <c r="E26" s="38"/>
      <c r="F26" s="38"/>
      <c r="G26" s="38"/>
      <c r="H26" s="38"/>
      <c r="I26" s="156"/>
      <c r="J26" s="38"/>
      <c r="K26" s="38"/>
      <c r="L26" s="63"/>
      <c r="S26" s="38"/>
      <c r="T26" s="38"/>
      <c r="U26" s="38"/>
      <c r="V26" s="38"/>
      <c r="W26" s="38"/>
      <c r="X26" s="38"/>
      <c r="Y26" s="38"/>
      <c r="Z26" s="38"/>
      <c r="AA26" s="38"/>
      <c r="AB26" s="38"/>
      <c r="AC26" s="38"/>
      <c r="AD26" s="38"/>
      <c r="AE26" s="38"/>
    </row>
    <row r="27" s="8" customFormat="1" ht="16.5" customHeight="1">
      <c r="A27" s="160"/>
      <c r="B27" s="161"/>
      <c r="C27" s="160"/>
      <c r="D27" s="160"/>
      <c r="E27" s="162" t="s">
        <v>1</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38"/>
      <c r="B28" s="44"/>
      <c r="C28" s="38"/>
      <c r="D28" s="38"/>
      <c r="E28" s="38"/>
      <c r="F28" s="38"/>
      <c r="G28" s="38"/>
      <c r="H28" s="38"/>
      <c r="I28" s="156"/>
      <c r="J28" s="38"/>
      <c r="K28" s="38"/>
      <c r="L28" s="63"/>
      <c r="S28" s="38"/>
      <c r="T28" s="38"/>
      <c r="U28" s="38"/>
      <c r="V28" s="38"/>
      <c r="W28" s="38"/>
      <c r="X28" s="38"/>
      <c r="Y28" s="38"/>
      <c r="Z28" s="38"/>
      <c r="AA28" s="38"/>
      <c r="AB28" s="38"/>
      <c r="AC28" s="38"/>
      <c r="AD28" s="38"/>
      <c r="AE28" s="38"/>
    </row>
    <row r="29" s="2" customFormat="1" ht="6.96" customHeight="1">
      <c r="A29" s="38"/>
      <c r="B29" s="44"/>
      <c r="C29" s="38"/>
      <c r="D29" s="165"/>
      <c r="E29" s="165"/>
      <c r="F29" s="165"/>
      <c r="G29" s="165"/>
      <c r="H29" s="165"/>
      <c r="I29" s="166"/>
      <c r="J29" s="165"/>
      <c r="K29" s="165"/>
      <c r="L29" s="63"/>
      <c r="S29" s="38"/>
      <c r="T29" s="38"/>
      <c r="U29" s="38"/>
      <c r="V29" s="38"/>
      <c r="W29" s="38"/>
      <c r="X29" s="38"/>
      <c r="Y29" s="38"/>
      <c r="Z29" s="38"/>
      <c r="AA29" s="38"/>
      <c r="AB29" s="38"/>
      <c r="AC29" s="38"/>
      <c r="AD29" s="38"/>
      <c r="AE29" s="38"/>
    </row>
    <row r="30" s="2" customFormat="1" ht="25.44" customHeight="1">
      <c r="A30" s="38"/>
      <c r="B30" s="44"/>
      <c r="C30" s="38"/>
      <c r="D30" s="167" t="s">
        <v>42</v>
      </c>
      <c r="E30" s="38"/>
      <c r="F30" s="38"/>
      <c r="G30" s="38"/>
      <c r="H30" s="38"/>
      <c r="I30" s="156"/>
      <c r="J30" s="168">
        <f>ROUND(J120, 2)</f>
        <v>0</v>
      </c>
      <c r="K30" s="38"/>
      <c r="L30" s="63"/>
      <c r="S30" s="38"/>
      <c r="T30" s="38"/>
      <c r="U30" s="38"/>
      <c r="V30" s="38"/>
      <c r="W30" s="38"/>
      <c r="X30" s="38"/>
      <c r="Y30" s="38"/>
      <c r="Z30" s="38"/>
      <c r="AA30" s="38"/>
      <c r="AB30" s="38"/>
      <c r="AC30" s="38"/>
      <c r="AD30" s="38"/>
      <c r="AE30" s="38"/>
    </row>
    <row r="31" s="2" customFormat="1" ht="6.96" customHeight="1">
      <c r="A31" s="38"/>
      <c r="B31" s="44"/>
      <c r="C31" s="38"/>
      <c r="D31" s="165"/>
      <c r="E31" s="165"/>
      <c r="F31" s="165"/>
      <c r="G31" s="165"/>
      <c r="H31" s="165"/>
      <c r="I31" s="166"/>
      <c r="J31" s="165"/>
      <c r="K31" s="165"/>
      <c r="L31" s="63"/>
      <c r="S31" s="38"/>
      <c r="T31" s="38"/>
      <c r="U31" s="38"/>
      <c r="V31" s="38"/>
      <c r="W31" s="38"/>
      <c r="X31" s="38"/>
      <c r="Y31" s="38"/>
      <c r="Z31" s="38"/>
      <c r="AA31" s="38"/>
      <c r="AB31" s="38"/>
      <c r="AC31" s="38"/>
      <c r="AD31" s="38"/>
      <c r="AE31" s="38"/>
    </row>
    <row r="32" s="2" customFormat="1" ht="14.4" customHeight="1">
      <c r="A32" s="38"/>
      <c r="B32" s="44"/>
      <c r="C32" s="38"/>
      <c r="D32" s="38"/>
      <c r="E32" s="38"/>
      <c r="F32" s="169" t="s">
        <v>44</v>
      </c>
      <c r="G32" s="38"/>
      <c r="H32" s="38"/>
      <c r="I32" s="170" t="s">
        <v>43</v>
      </c>
      <c r="J32" s="169" t="s">
        <v>45</v>
      </c>
      <c r="K32" s="38"/>
      <c r="L32" s="63"/>
      <c r="S32" s="38"/>
      <c r="T32" s="38"/>
      <c r="U32" s="38"/>
      <c r="V32" s="38"/>
      <c r="W32" s="38"/>
      <c r="X32" s="38"/>
      <c r="Y32" s="38"/>
      <c r="Z32" s="38"/>
      <c r="AA32" s="38"/>
      <c r="AB32" s="38"/>
      <c r="AC32" s="38"/>
      <c r="AD32" s="38"/>
      <c r="AE32" s="38"/>
    </row>
    <row r="33" s="2" customFormat="1" ht="14.4" customHeight="1">
      <c r="A33" s="38"/>
      <c r="B33" s="44"/>
      <c r="C33" s="38"/>
      <c r="D33" s="171" t="s">
        <v>46</v>
      </c>
      <c r="E33" s="154" t="s">
        <v>47</v>
      </c>
      <c r="F33" s="172">
        <f>ROUND((SUM(BE120:BE130)),  2)</f>
        <v>0</v>
      </c>
      <c r="G33" s="38"/>
      <c r="H33" s="38"/>
      <c r="I33" s="173">
        <v>0.20999999999999999</v>
      </c>
      <c r="J33" s="172">
        <f>ROUND(((SUM(BE120:BE130))*I33),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54" t="s">
        <v>48</v>
      </c>
      <c r="F34" s="172">
        <f>ROUND((SUM(BF120:BF130)),  2)</f>
        <v>0</v>
      </c>
      <c r="G34" s="38"/>
      <c r="H34" s="38"/>
      <c r="I34" s="173">
        <v>0.14999999999999999</v>
      </c>
      <c r="J34" s="172">
        <f>ROUND(((SUM(BF120:BF130))*I34),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54" t="s">
        <v>49</v>
      </c>
      <c r="F35" s="172">
        <f>ROUND((SUM(BG120:BG130)),  2)</f>
        <v>0</v>
      </c>
      <c r="G35" s="38"/>
      <c r="H35" s="38"/>
      <c r="I35" s="173">
        <v>0.20999999999999999</v>
      </c>
      <c r="J35" s="172">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54" t="s">
        <v>50</v>
      </c>
      <c r="F36" s="172">
        <f>ROUND((SUM(BH120:BH130)),  2)</f>
        <v>0</v>
      </c>
      <c r="G36" s="38"/>
      <c r="H36" s="38"/>
      <c r="I36" s="173">
        <v>0.14999999999999999</v>
      </c>
      <c r="J36" s="172">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4" t="s">
        <v>51</v>
      </c>
      <c r="F37" s="172">
        <f>ROUND((SUM(BI120:BI130)),  2)</f>
        <v>0</v>
      </c>
      <c r="G37" s="38"/>
      <c r="H37" s="38"/>
      <c r="I37" s="173">
        <v>0</v>
      </c>
      <c r="J37" s="172">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56"/>
      <c r="J38" s="38"/>
      <c r="K38" s="38"/>
      <c r="L38" s="63"/>
      <c r="S38" s="38"/>
      <c r="T38" s="38"/>
      <c r="U38" s="38"/>
      <c r="V38" s="38"/>
      <c r="W38" s="38"/>
      <c r="X38" s="38"/>
      <c r="Y38" s="38"/>
      <c r="Z38" s="38"/>
      <c r="AA38" s="38"/>
      <c r="AB38" s="38"/>
      <c r="AC38" s="38"/>
      <c r="AD38" s="38"/>
      <c r="AE38" s="38"/>
    </row>
    <row r="39" s="2" customFormat="1" ht="25.44" customHeight="1">
      <c r="A39" s="38"/>
      <c r="B39" s="44"/>
      <c r="C39" s="174"/>
      <c r="D39" s="175" t="s">
        <v>52</v>
      </c>
      <c r="E39" s="176"/>
      <c r="F39" s="176"/>
      <c r="G39" s="177" t="s">
        <v>53</v>
      </c>
      <c r="H39" s="178" t="s">
        <v>54</v>
      </c>
      <c r="I39" s="179"/>
      <c r="J39" s="180">
        <f>SUM(J30:J37)</f>
        <v>0</v>
      </c>
      <c r="K39" s="181"/>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156"/>
      <c r="J40" s="38"/>
      <c r="K40" s="38"/>
      <c r="L40" s="63"/>
      <c r="S40" s="38"/>
      <c r="T40" s="38"/>
      <c r="U40" s="38"/>
      <c r="V40" s="38"/>
      <c r="W40" s="38"/>
      <c r="X40" s="38"/>
      <c r="Y40" s="38"/>
      <c r="Z40" s="38"/>
      <c r="AA40" s="38"/>
      <c r="AB40" s="38"/>
      <c r="AC40" s="38"/>
      <c r="AD40" s="38"/>
      <c r="AE40" s="38"/>
    </row>
    <row r="41" s="1" customFormat="1" ht="14.4" customHeight="1">
      <c r="B41" s="20"/>
      <c r="I41" s="147"/>
      <c r="L41" s="20"/>
    </row>
    <row r="42" s="1" customFormat="1" ht="14.4" customHeight="1">
      <c r="B42" s="20"/>
      <c r="I42" s="147"/>
      <c r="L42" s="20"/>
    </row>
    <row r="43" s="1" customFormat="1" ht="14.4" customHeight="1">
      <c r="B43" s="20"/>
      <c r="I43" s="147"/>
      <c r="L43" s="20"/>
    </row>
    <row r="44" s="1" customFormat="1" ht="14.4" customHeight="1">
      <c r="B44" s="20"/>
      <c r="I44" s="147"/>
      <c r="L44" s="20"/>
    </row>
    <row r="45" s="1" customFormat="1" ht="14.4" customHeight="1">
      <c r="B45" s="20"/>
      <c r="I45" s="147"/>
      <c r="L45" s="20"/>
    </row>
    <row r="46" s="1" customFormat="1" ht="14.4" customHeight="1">
      <c r="B46" s="20"/>
      <c r="I46" s="147"/>
      <c r="L46" s="20"/>
    </row>
    <row r="47" s="1" customFormat="1" ht="14.4" customHeight="1">
      <c r="B47" s="20"/>
      <c r="I47" s="147"/>
      <c r="L47" s="20"/>
    </row>
    <row r="48" s="1" customFormat="1" ht="14.4" customHeight="1">
      <c r="B48" s="20"/>
      <c r="I48" s="147"/>
      <c r="L48" s="20"/>
    </row>
    <row r="49" s="1" customFormat="1" ht="14.4" customHeight="1">
      <c r="B49" s="20"/>
      <c r="I49" s="147"/>
      <c r="L49" s="20"/>
    </row>
    <row r="50" s="2" customFormat="1" ht="14.4" customHeight="1">
      <c r="B50" s="63"/>
      <c r="D50" s="182" t="s">
        <v>55</v>
      </c>
      <c r="E50" s="183"/>
      <c r="F50" s="183"/>
      <c r="G50" s="182" t="s">
        <v>56</v>
      </c>
      <c r="H50" s="183"/>
      <c r="I50" s="184"/>
      <c r="J50" s="183"/>
      <c r="K50" s="18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5" t="s">
        <v>57</v>
      </c>
      <c r="E61" s="186"/>
      <c r="F61" s="187" t="s">
        <v>58</v>
      </c>
      <c r="G61" s="185" t="s">
        <v>57</v>
      </c>
      <c r="H61" s="186"/>
      <c r="I61" s="188"/>
      <c r="J61" s="189" t="s">
        <v>58</v>
      </c>
      <c r="K61" s="18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2" t="s">
        <v>59</v>
      </c>
      <c r="E65" s="190"/>
      <c r="F65" s="190"/>
      <c r="G65" s="182" t="s">
        <v>60</v>
      </c>
      <c r="H65" s="190"/>
      <c r="I65" s="191"/>
      <c r="J65" s="190"/>
      <c r="K65" s="19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5" t="s">
        <v>57</v>
      </c>
      <c r="E76" s="186"/>
      <c r="F76" s="187" t="s">
        <v>58</v>
      </c>
      <c r="G76" s="185" t="s">
        <v>57</v>
      </c>
      <c r="H76" s="186"/>
      <c r="I76" s="188"/>
      <c r="J76" s="189" t="s">
        <v>58</v>
      </c>
      <c r="K76" s="186"/>
      <c r="L76" s="63"/>
      <c r="S76" s="38"/>
      <c r="T76" s="38"/>
      <c r="U76" s="38"/>
      <c r="V76" s="38"/>
      <c r="W76" s="38"/>
      <c r="X76" s="38"/>
      <c r="Y76" s="38"/>
      <c r="Z76" s="38"/>
      <c r="AA76" s="38"/>
      <c r="AB76" s="38"/>
      <c r="AC76" s="38"/>
      <c r="AD76" s="38"/>
      <c r="AE76" s="38"/>
    </row>
    <row r="77" s="2" customFormat="1" ht="14.4" customHeight="1">
      <c r="A77" s="38"/>
      <c r="B77" s="192"/>
      <c r="C77" s="193"/>
      <c r="D77" s="193"/>
      <c r="E77" s="193"/>
      <c r="F77" s="193"/>
      <c r="G77" s="193"/>
      <c r="H77" s="193"/>
      <c r="I77" s="194"/>
      <c r="J77" s="193"/>
      <c r="K77" s="193"/>
      <c r="L77" s="63"/>
      <c r="S77" s="38"/>
      <c r="T77" s="38"/>
      <c r="U77" s="38"/>
      <c r="V77" s="38"/>
      <c r="W77" s="38"/>
      <c r="X77" s="38"/>
      <c r="Y77" s="38"/>
      <c r="Z77" s="38"/>
      <c r="AA77" s="38"/>
      <c r="AB77" s="38"/>
      <c r="AC77" s="38"/>
      <c r="AD77" s="38"/>
      <c r="AE77" s="38"/>
    </row>
    <row r="81" s="2" customFormat="1" ht="6.96" customHeight="1">
      <c r="A81" s="38"/>
      <c r="B81" s="195"/>
      <c r="C81" s="196"/>
      <c r="D81" s="196"/>
      <c r="E81" s="196"/>
      <c r="F81" s="196"/>
      <c r="G81" s="196"/>
      <c r="H81" s="196"/>
      <c r="I81" s="197"/>
      <c r="J81" s="196"/>
      <c r="K81" s="196"/>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156"/>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56"/>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56"/>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98" t="str">
        <f>E7</f>
        <v>Strakonická - rozšíření, č. akce 999 170, Praha 5</v>
      </c>
      <c r="F85" s="32"/>
      <c r="G85" s="32"/>
      <c r="H85" s="32"/>
      <c r="I85" s="156"/>
      <c r="J85" s="40"/>
      <c r="K85" s="40"/>
      <c r="L85" s="63"/>
      <c r="S85" s="38"/>
      <c r="T85" s="38"/>
      <c r="U85" s="38"/>
      <c r="V85" s="38"/>
      <c r="W85" s="38"/>
      <c r="X85" s="38"/>
      <c r="Y85" s="38"/>
      <c r="Z85" s="38"/>
      <c r="AA85" s="38"/>
      <c r="AB85" s="38"/>
      <c r="AC85" s="38"/>
      <c r="AD85" s="38"/>
      <c r="AE85" s="38"/>
    </row>
    <row r="86" s="2" customFormat="1" ht="12" customHeight="1">
      <c r="A86" s="38"/>
      <c r="B86" s="39"/>
      <c r="C86" s="32" t="s">
        <v>176</v>
      </c>
      <c r="D86" s="40"/>
      <c r="E86" s="40"/>
      <c r="F86" s="40"/>
      <c r="G86" s="40"/>
      <c r="H86" s="40"/>
      <c r="I86" s="156"/>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VRN - Vedlejší rozpočtové náklady</v>
      </c>
      <c r="F87" s="40"/>
      <c r="G87" s="40"/>
      <c r="H87" s="40"/>
      <c r="I87" s="156"/>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156"/>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Strakonická</v>
      </c>
      <c r="G89" s="40"/>
      <c r="H89" s="40"/>
      <c r="I89" s="158" t="s">
        <v>22</v>
      </c>
      <c r="J89" s="79" t="str">
        <f>IF(J12="","",J12)</f>
        <v>10. 1. 2020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156"/>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158" t="s">
        <v>32</v>
      </c>
      <c r="J91" s="36" t="str">
        <f>E21</f>
        <v>DIPRO, spol s 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158" t="s">
        <v>37</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156"/>
      <c r="J93" s="40"/>
      <c r="K93" s="40"/>
      <c r="L93" s="63"/>
      <c r="S93" s="38"/>
      <c r="T93" s="38"/>
      <c r="U93" s="38"/>
      <c r="V93" s="38"/>
      <c r="W93" s="38"/>
      <c r="X93" s="38"/>
      <c r="Y93" s="38"/>
      <c r="Z93" s="38"/>
      <c r="AA93" s="38"/>
      <c r="AB93" s="38"/>
      <c r="AC93" s="38"/>
      <c r="AD93" s="38"/>
      <c r="AE93" s="38"/>
    </row>
    <row r="94" s="2" customFormat="1" ht="29.28" customHeight="1">
      <c r="A94" s="38"/>
      <c r="B94" s="39"/>
      <c r="C94" s="199" t="s">
        <v>224</v>
      </c>
      <c r="D94" s="200"/>
      <c r="E94" s="200"/>
      <c r="F94" s="200"/>
      <c r="G94" s="200"/>
      <c r="H94" s="200"/>
      <c r="I94" s="201"/>
      <c r="J94" s="202" t="s">
        <v>225</v>
      </c>
      <c r="K94" s="20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156"/>
      <c r="J95" s="40"/>
      <c r="K95" s="40"/>
      <c r="L95" s="63"/>
      <c r="S95" s="38"/>
      <c r="T95" s="38"/>
      <c r="U95" s="38"/>
      <c r="V95" s="38"/>
      <c r="W95" s="38"/>
      <c r="X95" s="38"/>
      <c r="Y95" s="38"/>
      <c r="Z95" s="38"/>
      <c r="AA95" s="38"/>
      <c r="AB95" s="38"/>
      <c r="AC95" s="38"/>
      <c r="AD95" s="38"/>
      <c r="AE95" s="38"/>
    </row>
    <row r="96" s="2" customFormat="1" ht="22.8" customHeight="1">
      <c r="A96" s="38"/>
      <c r="B96" s="39"/>
      <c r="C96" s="203" t="s">
        <v>226</v>
      </c>
      <c r="D96" s="40"/>
      <c r="E96" s="40"/>
      <c r="F96" s="40"/>
      <c r="G96" s="40"/>
      <c r="H96" s="40"/>
      <c r="I96" s="156"/>
      <c r="J96" s="110">
        <f>J120</f>
        <v>0</v>
      </c>
      <c r="K96" s="40"/>
      <c r="L96" s="63"/>
      <c r="S96" s="38"/>
      <c r="T96" s="38"/>
      <c r="U96" s="38"/>
      <c r="V96" s="38"/>
      <c r="W96" s="38"/>
      <c r="X96" s="38"/>
      <c r="Y96" s="38"/>
      <c r="Z96" s="38"/>
      <c r="AA96" s="38"/>
      <c r="AB96" s="38"/>
      <c r="AC96" s="38"/>
      <c r="AD96" s="38"/>
      <c r="AE96" s="38"/>
      <c r="AU96" s="17" t="s">
        <v>227</v>
      </c>
    </row>
    <row r="97" s="9" customFormat="1" ht="24.96" customHeight="1">
      <c r="A97" s="9"/>
      <c r="B97" s="204"/>
      <c r="C97" s="205"/>
      <c r="D97" s="206" t="s">
        <v>4184</v>
      </c>
      <c r="E97" s="207"/>
      <c r="F97" s="207"/>
      <c r="G97" s="207"/>
      <c r="H97" s="207"/>
      <c r="I97" s="208"/>
      <c r="J97" s="209">
        <f>J121</f>
        <v>0</v>
      </c>
      <c r="K97" s="205"/>
      <c r="L97" s="210"/>
      <c r="S97" s="9"/>
      <c r="T97" s="9"/>
      <c r="U97" s="9"/>
      <c r="V97" s="9"/>
      <c r="W97" s="9"/>
      <c r="X97" s="9"/>
      <c r="Y97" s="9"/>
      <c r="Z97" s="9"/>
      <c r="AA97" s="9"/>
      <c r="AB97" s="9"/>
      <c r="AC97" s="9"/>
      <c r="AD97" s="9"/>
      <c r="AE97" s="9"/>
    </row>
    <row r="98" s="10" customFormat="1" ht="19.92" customHeight="1">
      <c r="A98" s="10"/>
      <c r="B98" s="211"/>
      <c r="C98" s="133"/>
      <c r="D98" s="212" t="s">
        <v>4337</v>
      </c>
      <c r="E98" s="213"/>
      <c r="F98" s="213"/>
      <c r="G98" s="213"/>
      <c r="H98" s="213"/>
      <c r="I98" s="214"/>
      <c r="J98" s="215">
        <f>J122</f>
        <v>0</v>
      </c>
      <c r="K98" s="133"/>
      <c r="L98" s="216"/>
      <c r="S98" s="10"/>
      <c r="T98" s="10"/>
      <c r="U98" s="10"/>
      <c r="V98" s="10"/>
      <c r="W98" s="10"/>
      <c r="X98" s="10"/>
      <c r="Y98" s="10"/>
      <c r="Z98" s="10"/>
      <c r="AA98" s="10"/>
      <c r="AB98" s="10"/>
      <c r="AC98" s="10"/>
      <c r="AD98" s="10"/>
      <c r="AE98" s="10"/>
    </row>
    <row r="99" s="10" customFormat="1" ht="19.92" customHeight="1">
      <c r="A99" s="10"/>
      <c r="B99" s="211"/>
      <c r="C99" s="133"/>
      <c r="D99" s="212" t="s">
        <v>4338</v>
      </c>
      <c r="E99" s="213"/>
      <c r="F99" s="213"/>
      <c r="G99" s="213"/>
      <c r="H99" s="213"/>
      <c r="I99" s="214"/>
      <c r="J99" s="215">
        <f>J125</f>
        <v>0</v>
      </c>
      <c r="K99" s="133"/>
      <c r="L99" s="216"/>
      <c r="S99" s="10"/>
      <c r="T99" s="10"/>
      <c r="U99" s="10"/>
      <c r="V99" s="10"/>
      <c r="W99" s="10"/>
      <c r="X99" s="10"/>
      <c r="Y99" s="10"/>
      <c r="Z99" s="10"/>
      <c r="AA99" s="10"/>
      <c r="AB99" s="10"/>
      <c r="AC99" s="10"/>
      <c r="AD99" s="10"/>
      <c r="AE99" s="10"/>
    </row>
    <row r="100" s="10" customFormat="1" ht="19.92" customHeight="1">
      <c r="A100" s="10"/>
      <c r="B100" s="211"/>
      <c r="C100" s="133"/>
      <c r="D100" s="212" t="s">
        <v>4339</v>
      </c>
      <c r="E100" s="213"/>
      <c r="F100" s="213"/>
      <c r="G100" s="213"/>
      <c r="H100" s="213"/>
      <c r="I100" s="214"/>
      <c r="J100" s="215">
        <f>J128</f>
        <v>0</v>
      </c>
      <c r="K100" s="133"/>
      <c r="L100" s="216"/>
      <c r="S100" s="10"/>
      <c r="T100" s="10"/>
      <c r="U100" s="10"/>
      <c r="V100" s="10"/>
      <c r="W100" s="10"/>
      <c r="X100" s="10"/>
      <c r="Y100" s="10"/>
      <c r="Z100" s="10"/>
      <c r="AA100" s="10"/>
      <c r="AB100" s="10"/>
      <c r="AC100" s="10"/>
      <c r="AD100" s="10"/>
      <c r="AE100" s="10"/>
    </row>
    <row r="101" s="2" customFormat="1" ht="21.84" customHeight="1">
      <c r="A101" s="38"/>
      <c r="B101" s="39"/>
      <c r="C101" s="40"/>
      <c r="D101" s="40"/>
      <c r="E101" s="40"/>
      <c r="F101" s="40"/>
      <c r="G101" s="40"/>
      <c r="H101" s="40"/>
      <c r="I101" s="156"/>
      <c r="J101" s="40"/>
      <c r="K101" s="40"/>
      <c r="L101" s="63"/>
      <c r="S101" s="38"/>
      <c r="T101" s="38"/>
      <c r="U101" s="38"/>
      <c r="V101" s="38"/>
      <c r="W101" s="38"/>
      <c r="X101" s="38"/>
      <c r="Y101" s="38"/>
      <c r="Z101" s="38"/>
      <c r="AA101" s="38"/>
      <c r="AB101" s="38"/>
      <c r="AC101" s="38"/>
      <c r="AD101" s="38"/>
      <c r="AE101" s="38"/>
    </row>
    <row r="102" s="2" customFormat="1" ht="6.96" customHeight="1">
      <c r="A102" s="38"/>
      <c r="B102" s="66"/>
      <c r="C102" s="67"/>
      <c r="D102" s="67"/>
      <c r="E102" s="67"/>
      <c r="F102" s="67"/>
      <c r="G102" s="67"/>
      <c r="H102" s="67"/>
      <c r="I102" s="194"/>
      <c r="J102" s="67"/>
      <c r="K102" s="67"/>
      <c r="L102" s="63"/>
      <c r="S102" s="38"/>
      <c r="T102" s="38"/>
      <c r="U102" s="38"/>
      <c r="V102" s="38"/>
      <c r="W102" s="38"/>
      <c r="X102" s="38"/>
      <c r="Y102" s="38"/>
      <c r="Z102" s="38"/>
      <c r="AA102" s="38"/>
      <c r="AB102" s="38"/>
      <c r="AC102" s="38"/>
      <c r="AD102" s="38"/>
      <c r="AE102" s="38"/>
    </row>
    <row r="106" s="2" customFormat="1" ht="6.96" customHeight="1">
      <c r="A106" s="38"/>
      <c r="B106" s="68"/>
      <c r="C106" s="69"/>
      <c r="D106" s="69"/>
      <c r="E106" s="69"/>
      <c r="F106" s="69"/>
      <c r="G106" s="69"/>
      <c r="H106" s="69"/>
      <c r="I106" s="197"/>
      <c r="J106" s="69"/>
      <c r="K106" s="69"/>
      <c r="L106" s="63"/>
      <c r="S106" s="38"/>
      <c r="T106" s="38"/>
      <c r="U106" s="38"/>
      <c r="V106" s="38"/>
      <c r="W106" s="38"/>
      <c r="X106" s="38"/>
      <c r="Y106" s="38"/>
      <c r="Z106" s="38"/>
      <c r="AA106" s="38"/>
      <c r="AB106" s="38"/>
      <c r="AC106" s="38"/>
      <c r="AD106" s="38"/>
      <c r="AE106" s="38"/>
    </row>
    <row r="107" s="2" customFormat="1" ht="24.96" customHeight="1">
      <c r="A107" s="38"/>
      <c r="B107" s="39"/>
      <c r="C107" s="23" t="s">
        <v>235</v>
      </c>
      <c r="D107" s="40"/>
      <c r="E107" s="40"/>
      <c r="F107" s="40"/>
      <c r="G107" s="40"/>
      <c r="H107" s="40"/>
      <c r="I107" s="156"/>
      <c r="J107" s="40"/>
      <c r="K107" s="40"/>
      <c r="L107" s="63"/>
      <c r="S107" s="38"/>
      <c r="T107" s="38"/>
      <c r="U107" s="38"/>
      <c r="V107" s="38"/>
      <c r="W107" s="38"/>
      <c r="X107" s="38"/>
      <c r="Y107" s="38"/>
      <c r="Z107" s="38"/>
      <c r="AA107" s="38"/>
      <c r="AB107" s="38"/>
      <c r="AC107" s="38"/>
      <c r="AD107" s="38"/>
      <c r="AE107" s="38"/>
    </row>
    <row r="108" s="2" customFormat="1" ht="6.96" customHeight="1">
      <c r="A108" s="38"/>
      <c r="B108" s="39"/>
      <c r="C108" s="40"/>
      <c r="D108" s="40"/>
      <c r="E108" s="40"/>
      <c r="F108" s="40"/>
      <c r="G108" s="40"/>
      <c r="H108" s="40"/>
      <c r="I108" s="156"/>
      <c r="J108" s="40"/>
      <c r="K108" s="40"/>
      <c r="L108" s="63"/>
      <c r="S108" s="38"/>
      <c r="T108" s="38"/>
      <c r="U108" s="38"/>
      <c r="V108" s="38"/>
      <c r="W108" s="38"/>
      <c r="X108" s="38"/>
      <c r="Y108" s="38"/>
      <c r="Z108" s="38"/>
      <c r="AA108" s="38"/>
      <c r="AB108" s="38"/>
      <c r="AC108" s="38"/>
      <c r="AD108" s="38"/>
      <c r="AE108" s="38"/>
    </row>
    <row r="109" s="2" customFormat="1" ht="12" customHeight="1">
      <c r="A109" s="38"/>
      <c r="B109" s="39"/>
      <c r="C109" s="32" t="s">
        <v>16</v>
      </c>
      <c r="D109" s="40"/>
      <c r="E109" s="40"/>
      <c r="F109" s="40"/>
      <c r="G109" s="40"/>
      <c r="H109" s="40"/>
      <c r="I109" s="156"/>
      <c r="J109" s="40"/>
      <c r="K109" s="40"/>
      <c r="L109" s="63"/>
      <c r="S109" s="38"/>
      <c r="T109" s="38"/>
      <c r="U109" s="38"/>
      <c r="V109" s="38"/>
      <c r="W109" s="38"/>
      <c r="X109" s="38"/>
      <c r="Y109" s="38"/>
      <c r="Z109" s="38"/>
      <c r="AA109" s="38"/>
      <c r="AB109" s="38"/>
      <c r="AC109" s="38"/>
      <c r="AD109" s="38"/>
      <c r="AE109" s="38"/>
    </row>
    <row r="110" s="2" customFormat="1" ht="16.5" customHeight="1">
      <c r="A110" s="38"/>
      <c r="B110" s="39"/>
      <c r="C110" s="40"/>
      <c r="D110" s="40"/>
      <c r="E110" s="198" t="str">
        <f>E7</f>
        <v>Strakonická - rozšíření, č. akce 999 170, Praha 5</v>
      </c>
      <c r="F110" s="32"/>
      <c r="G110" s="32"/>
      <c r="H110" s="32"/>
      <c r="I110" s="156"/>
      <c r="J110" s="40"/>
      <c r="K110" s="40"/>
      <c r="L110" s="63"/>
      <c r="S110" s="38"/>
      <c r="T110" s="38"/>
      <c r="U110" s="38"/>
      <c r="V110" s="38"/>
      <c r="W110" s="38"/>
      <c r="X110" s="38"/>
      <c r="Y110" s="38"/>
      <c r="Z110" s="38"/>
      <c r="AA110" s="38"/>
      <c r="AB110" s="38"/>
      <c r="AC110" s="38"/>
      <c r="AD110" s="38"/>
      <c r="AE110" s="38"/>
    </row>
    <row r="111" s="2" customFormat="1" ht="12" customHeight="1">
      <c r="A111" s="38"/>
      <c r="B111" s="39"/>
      <c r="C111" s="32" t="s">
        <v>176</v>
      </c>
      <c r="D111" s="40"/>
      <c r="E111" s="40"/>
      <c r="F111" s="40"/>
      <c r="G111" s="40"/>
      <c r="H111" s="40"/>
      <c r="I111" s="156"/>
      <c r="J111" s="40"/>
      <c r="K111" s="40"/>
      <c r="L111" s="63"/>
      <c r="S111" s="38"/>
      <c r="T111" s="38"/>
      <c r="U111" s="38"/>
      <c r="V111" s="38"/>
      <c r="W111" s="38"/>
      <c r="X111" s="38"/>
      <c r="Y111" s="38"/>
      <c r="Z111" s="38"/>
      <c r="AA111" s="38"/>
      <c r="AB111" s="38"/>
      <c r="AC111" s="38"/>
      <c r="AD111" s="38"/>
      <c r="AE111" s="38"/>
    </row>
    <row r="112" s="2" customFormat="1" ht="16.5" customHeight="1">
      <c r="A112" s="38"/>
      <c r="B112" s="39"/>
      <c r="C112" s="40"/>
      <c r="D112" s="40"/>
      <c r="E112" s="76" t="str">
        <f>E9</f>
        <v>VRN - Vedlejší rozpočtové náklady</v>
      </c>
      <c r="F112" s="40"/>
      <c r="G112" s="40"/>
      <c r="H112" s="40"/>
      <c r="I112" s="156"/>
      <c r="J112" s="40"/>
      <c r="K112" s="40"/>
      <c r="L112" s="63"/>
      <c r="S112" s="38"/>
      <c r="T112" s="38"/>
      <c r="U112" s="38"/>
      <c r="V112" s="38"/>
      <c r="W112" s="38"/>
      <c r="X112" s="38"/>
      <c r="Y112" s="38"/>
      <c r="Z112" s="38"/>
      <c r="AA112" s="38"/>
      <c r="AB112" s="38"/>
      <c r="AC112" s="38"/>
      <c r="AD112" s="38"/>
      <c r="AE112" s="38"/>
    </row>
    <row r="113" s="2" customFormat="1" ht="6.96" customHeight="1">
      <c r="A113" s="38"/>
      <c r="B113" s="39"/>
      <c r="C113" s="40"/>
      <c r="D113" s="40"/>
      <c r="E113" s="40"/>
      <c r="F113" s="40"/>
      <c r="G113" s="40"/>
      <c r="H113" s="40"/>
      <c r="I113" s="156"/>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20</v>
      </c>
      <c r="D114" s="40"/>
      <c r="E114" s="40"/>
      <c r="F114" s="27" t="str">
        <f>F12</f>
        <v>ulice Strakonická</v>
      </c>
      <c r="G114" s="40"/>
      <c r="H114" s="40"/>
      <c r="I114" s="158" t="s">
        <v>22</v>
      </c>
      <c r="J114" s="79" t="str">
        <f>IF(J12="","",J12)</f>
        <v>10. 1. 2020</v>
      </c>
      <c r="K114" s="40"/>
      <c r="L114" s="63"/>
      <c r="S114" s="38"/>
      <c r="T114" s="38"/>
      <c r="U114" s="38"/>
      <c r="V114" s="38"/>
      <c r="W114" s="38"/>
      <c r="X114" s="38"/>
      <c r="Y114" s="38"/>
      <c r="Z114" s="38"/>
      <c r="AA114" s="38"/>
      <c r="AB114" s="38"/>
      <c r="AC114" s="38"/>
      <c r="AD114" s="38"/>
      <c r="AE114" s="38"/>
    </row>
    <row r="115" s="2" customFormat="1" ht="6.96" customHeight="1">
      <c r="A115" s="38"/>
      <c r="B115" s="39"/>
      <c r="C115" s="40"/>
      <c r="D115" s="40"/>
      <c r="E115" s="40"/>
      <c r="F115" s="40"/>
      <c r="G115" s="40"/>
      <c r="H115" s="40"/>
      <c r="I115" s="156"/>
      <c r="J115" s="40"/>
      <c r="K115" s="40"/>
      <c r="L115" s="63"/>
      <c r="S115" s="38"/>
      <c r="T115" s="38"/>
      <c r="U115" s="38"/>
      <c r="V115" s="38"/>
      <c r="W115" s="38"/>
      <c r="X115" s="38"/>
      <c r="Y115" s="38"/>
      <c r="Z115" s="38"/>
      <c r="AA115" s="38"/>
      <c r="AB115" s="38"/>
      <c r="AC115" s="38"/>
      <c r="AD115" s="38"/>
      <c r="AE115" s="38"/>
    </row>
    <row r="116" s="2" customFormat="1" ht="15.15" customHeight="1">
      <c r="A116" s="38"/>
      <c r="B116" s="39"/>
      <c r="C116" s="32" t="s">
        <v>24</v>
      </c>
      <c r="D116" s="40"/>
      <c r="E116" s="40"/>
      <c r="F116" s="27" t="str">
        <f>E15</f>
        <v>Technická správa komunikací hl. m. Prahy a.s.</v>
      </c>
      <c r="G116" s="40"/>
      <c r="H116" s="40"/>
      <c r="I116" s="158" t="s">
        <v>32</v>
      </c>
      <c r="J116" s="36" t="str">
        <f>E21</f>
        <v>DIPRO, spol s r.o.</v>
      </c>
      <c r="K116" s="40"/>
      <c r="L116" s="63"/>
      <c r="S116" s="38"/>
      <c r="T116" s="38"/>
      <c r="U116" s="38"/>
      <c r="V116" s="38"/>
      <c r="W116" s="38"/>
      <c r="X116" s="38"/>
      <c r="Y116" s="38"/>
      <c r="Z116" s="38"/>
      <c r="AA116" s="38"/>
      <c r="AB116" s="38"/>
      <c r="AC116" s="38"/>
      <c r="AD116" s="38"/>
      <c r="AE116" s="38"/>
    </row>
    <row r="117" s="2" customFormat="1" ht="15.15" customHeight="1">
      <c r="A117" s="38"/>
      <c r="B117" s="39"/>
      <c r="C117" s="32" t="s">
        <v>30</v>
      </c>
      <c r="D117" s="40"/>
      <c r="E117" s="40"/>
      <c r="F117" s="27" t="str">
        <f>IF(E18="","",E18)</f>
        <v>Vyplň údaj</v>
      </c>
      <c r="G117" s="40"/>
      <c r="H117" s="40"/>
      <c r="I117" s="158" t="s">
        <v>37</v>
      </c>
      <c r="J117" s="36" t="str">
        <f>E24</f>
        <v>TMI Building s.r.o.</v>
      </c>
      <c r="K117" s="40"/>
      <c r="L117" s="63"/>
      <c r="S117" s="38"/>
      <c r="T117" s="38"/>
      <c r="U117" s="38"/>
      <c r="V117" s="38"/>
      <c r="W117" s="38"/>
      <c r="X117" s="38"/>
      <c r="Y117" s="38"/>
      <c r="Z117" s="38"/>
      <c r="AA117" s="38"/>
      <c r="AB117" s="38"/>
      <c r="AC117" s="38"/>
      <c r="AD117" s="38"/>
      <c r="AE117" s="38"/>
    </row>
    <row r="118" s="2" customFormat="1" ht="10.32" customHeight="1">
      <c r="A118" s="38"/>
      <c r="B118" s="39"/>
      <c r="C118" s="40"/>
      <c r="D118" s="40"/>
      <c r="E118" s="40"/>
      <c r="F118" s="40"/>
      <c r="G118" s="40"/>
      <c r="H118" s="40"/>
      <c r="I118" s="156"/>
      <c r="J118" s="40"/>
      <c r="K118" s="40"/>
      <c r="L118" s="63"/>
      <c r="S118" s="38"/>
      <c r="T118" s="38"/>
      <c r="U118" s="38"/>
      <c r="V118" s="38"/>
      <c r="W118" s="38"/>
      <c r="X118" s="38"/>
      <c r="Y118" s="38"/>
      <c r="Z118" s="38"/>
      <c r="AA118" s="38"/>
      <c r="AB118" s="38"/>
      <c r="AC118" s="38"/>
      <c r="AD118" s="38"/>
      <c r="AE118" s="38"/>
    </row>
    <row r="119" s="11" customFormat="1" ht="29.28" customHeight="1">
      <c r="A119" s="217"/>
      <c r="B119" s="218"/>
      <c r="C119" s="219" t="s">
        <v>236</v>
      </c>
      <c r="D119" s="220" t="s">
        <v>67</v>
      </c>
      <c r="E119" s="220" t="s">
        <v>63</v>
      </c>
      <c r="F119" s="220" t="s">
        <v>64</v>
      </c>
      <c r="G119" s="220" t="s">
        <v>237</v>
      </c>
      <c r="H119" s="220" t="s">
        <v>238</v>
      </c>
      <c r="I119" s="221" t="s">
        <v>239</v>
      </c>
      <c r="J119" s="220" t="s">
        <v>225</v>
      </c>
      <c r="K119" s="222" t="s">
        <v>240</v>
      </c>
      <c r="L119" s="223"/>
      <c r="M119" s="100" t="s">
        <v>1</v>
      </c>
      <c r="N119" s="101" t="s">
        <v>46</v>
      </c>
      <c r="O119" s="101" t="s">
        <v>241</v>
      </c>
      <c r="P119" s="101" t="s">
        <v>242</v>
      </c>
      <c r="Q119" s="101" t="s">
        <v>243</v>
      </c>
      <c r="R119" s="101" t="s">
        <v>244</v>
      </c>
      <c r="S119" s="101" t="s">
        <v>245</v>
      </c>
      <c r="T119" s="102" t="s">
        <v>246</v>
      </c>
      <c r="U119" s="217"/>
      <c r="V119" s="217"/>
      <c r="W119" s="217"/>
      <c r="X119" s="217"/>
      <c r="Y119" s="217"/>
      <c r="Z119" s="217"/>
      <c r="AA119" s="217"/>
      <c r="AB119" s="217"/>
      <c r="AC119" s="217"/>
      <c r="AD119" s="217"/>
      <c r="AE119" s="217"/>
    </row>
    <row r="120" s="2" customFormat="1" ht="22.8" customHeight="1">
      <c r="A120" s="38"/>
      <c r="B120" s="39"/>
      <c r="C120" s="107" t="s">
        <v>247</v>
      </c>
      <c r="D120" s="40"/>
      <c r="E120" s="40"/>
      <c r="F120" s="40"/>
      <c r="G120" s="40"/>
      <c r="H120" s="40"/>
      <c r="I120" s="156"/>
      <c r="J120" s="224">
        <f>BK120</f>
        <v>0</v>
      </c>
      <c r="K120" s="40"/>
      <c r="L120" s="44"/>
      <c r="M120" s="103"/>
      <c r="N120" s="225"/>
      <c r="O120" s="104"/>
      <c r="P120" s="226">
        <f>P121</f>
        <v>0</v>
      </c>
      <c r="Q120" s="104"/>
      <c r="R120" s="226">
        <f>R121</f>
        <v>0</v>
      </c>
      <c r="S120" s="104"/>
      <c r="T120" s="227">
        <f>T121</f>
        <v>0</v>
      </c>
      <c r="U120" s="38"/>
      <c r="V120" s="38"/>
      <c r="W120" s="38"/>
      <c r="X120" s="38"/>
      <c r="Y120" s="38"/>
      <c r="Z120" s="38"/>
      <c r="AA120" s="38"/>
      <c r="AB120" s="38"/>
      <c r="AC120" s="38"/>
      <c r="AD120" s="38"/>
      <c r="AE120" s="38"/>
      <c r="AT120" s="17" t="s">
        <v>81</v>
      </c>
      <c r="AU120" s="17" t="s">
        <v>227</v>
      </c>
      <c r="BK120" s="228">
        <f>BK121</f>
        <v>0</v>
      </c>
    </row>
    <row r="121" s="12" customFormat="1" ht="25.92" customHeight="1">
      <c r="A121" s="12"/>
      <c r="B121" s="229"/>
      <c r="C121" s="230"/>
      <c r="D121" s="231" t="s">
        <v>81</v>
      </c>
      <c r="E121" s="232" t="s">
        <v>149</v>
      </c>
      <c r="F121" s="232" t="s">
        <v>150</v>
      </c>
      <c r="G121" s="230"/>
      <c r="H121" s="230"/>
      <c r="I121" s="233"/>
      <c r="J121" s="234">
        <f>BK121</f>
        <v>0</v>
      </c>
      <c r="K121" s="230"/>
      <c r="L121" s="235"/>
      <c r="M121" s="236"/>
      <c r="N121" s="237"/>
      <c r="O121" s="237"/>
      <c r="P121" s="238">
        <f>P122+P125+P128</f>
        <v>0</v>
      </c>
      <c r="Q121" s="237"/>
      <c r="R121" s="238">
        <f>R122+R125+R128</f>
        <v>0</v>
      </c>
      <c r="S121" s="237"/>
      <c r="T121" s="239">
        <f>T122+T125+T128</f>
        <v>0</v>
      </c>
      <c r="U121" s="12"/>
      <c r="V121" s="12"/>
      <c r="W121" s="12"/>
      <c r="X121" s="12"/>
      <c r="Y121" s="12"/>
      <c r="Z121" s="12"/>
      <c r="AA121" s="12"/>
      <c r="AB121" s="12"/>
      <c r="AC121" s="12"/>
      <c r="AD121" s="12"/>
      <c r="AE121" s="12"/>
      <c r="AR121" s="240" t="s">
        <v>273</v>
      </c>
      <c r="AT121" s="241" t="s">
        <v>81</v>
      </c>
      <c r="AU121" s="241" t="s">
        <v>82</v>
      </c>
      <c r="AY121" s="240" t="s">
        <v>250</v>
      </c>
      <c r="BK121" s="242">
        <f>BK122+BK125+BK128</f>
        <v>0</v>
      </c>
    </row>
    <row r="122" s="12" customFormat="1" ht="22.8" customHeight="1">
      <c r="A122" s="12"/>
      <c r="B122" s="229"/>
      <c r="C122" s="230"/>
      <c r="D122" s="231" t="s">
        <v>81</v>
      </c>
      <c r="E122" s="243" t="s">
        <v>4340</v>
      </c>
      <c r="F122" s="243" t="s">
        <v>4330</v>
      </c>
      <c r="G122" s="230"/>
      <c r="H122" s="230"/>
      <c r="I122" s="233"/>
      <c r="J122" s="244">
        <f>BK122</f>
        <v>0</v>
      </c>
      <c r="K122" s="230"/>
      <c r="L122" s="235"/>
      <c r="M122" s="236"/>
      <c r="N122" s="237"/>
      <c r="O122" s="237"/>
      <c r="P122" s="238">
        <f>SUM(P123:P124)</f>
        <v>0</v>
      </c>
      <c r="Q122" s="237"/>
      <c r="R122" s="238">
        <f>SUM(R123:R124)</f>
        <v>0</v>
      </c>
      <c r="S122" s="237"/>
      <c r="T122" s="239">
        <f>SUM(T123:T124)</f>
        <v>0</v>
      </c>
      <c r="U122" s="12"/>
      <c r="V122" s="12"/>
      <c r="W122" s="12"/>
      <c r="X122" s="12"/>
      <c r="Y122" s="12"/>
      <c r="Z122" s="12"/>
      <c r="AA122" s="12"/>
      <c r="AB122" s="12"/>
      <c r="AC122" s="12"/>
      <c r="AD122" s="12"/>
      <c r="AE122" s="12"/>
      <c r="AR122" s="240" t="s">
        <v>273</v>
      </c>
      <c r="AT122" s="241" t="s">
        <v>81</v>
      </c>
      <c r="AU122" s="241" t="s">
        <v>14</v>
      </c>
      <c r="AY122" s="240" t="s">
        <v>250</v>
      </c>
      <c r="BK122" s="242">
        <f>SUM(BK123:BK124)</f>
        <v>0</v>
      </c>
    </row>
    <row r="123" s="2" customFormat="1" ht="16.5" customHeight="1">
      <c r="A123" s="38"/>
      <c r="B123" s="39"/>
      <c r="C123" s="245" t="s">
        <v>14</v>
      </c>
      <c r="D123" s="245" t="s">
        <v>252</v>
      </c>
      <c r="E123" s="246" t="s">
        <v>4329</v>
      </c>
      <c r="F123" s="247" t="s">
        <v>4330</v>
      </c>
      <c r="G123" s="248" t="s">
        <v>1244</v>
      </c>
      <c r="H123" s="249">
        <v>1</v>
      </c>
      <c r="I123" s="250"/>
      <c r="J123" s="251">
        <f>ROUND(I123*H123,2)</f>
        <v>0</v>
      </c>
      <c r="K123" s="247" t="s">
        <v>255</v>
      </c>
      <c r="L123" s="44"/>
      <c r="M123" s="252" t="s">
        <v>1</v>
      </c>
      <c r="N123" s="253" t="s">
        <v>47</v>
      </c>
      <c r="O123" s="91"/>
      <c r="P123" s="254">
        <f>O123*H123</f>
        <v>0</v>
      </c>
      <c r="Q123" s="254">
        <v>0</v>
      </c>
      <c r="R123" s="254">
        <f>Q123*H123</f>
        <v>0</v>
      </c>
      <c r="S123" s="254">
        <v>0</v>
      </c>
      <c r="T123" s="255">
        <f>S123*H123</f>
        <v>0</v>
      </c>
      <c r="U123" s="38"/>
      <c r="V123" s="38"/>
      <c r="W123" s="38"/>
      <c r="X123" s="38"/>
      <c r="Y123" s="38"/>
      <c r="Z123" s="38"/>
      <c r="AA123" s="38"/>
      <c r="AB123" s="38"/>
      <c r="AC123" s="38"/>
      <c r="AD123" s="38"/>
      <c r="AE123" s="38"/>
      <c r="AR123" s="256" t="s">
        <v>4341</v>
      </c>
      <c r="AT123" s="256" t="s">
        <v>252</v>
      </c>
      <c r="AU123" s="256" t="s">
        <v>91</v>
      </c>
      <c r="AY123" s="17" t="s">
        <v>250</v>
      </c>
      <c r="BE123" s="257">
        <f>IF(N123="základní",J123,0)</f>
        <v>0</v>
      </c>
      <c r="BF123" s="257">
        <f>IF(N123="snížená",J123,0)</f>
        <v>0</v>
      </c>
      <c r="BG123" s="257">
        <f>IF(N123="zákl. přenesená",J123,0)</f>
        <v>0</v>
      </c>
      <c r="BH123" s="257">
        <f>IF(N123="sníž. přenesená",J123,0)</f>
        <v>0</v>
      </c>
      <c r="BI123" s="257">
        <f>IF(N123="nulová",J123,0)</f>
        <v>0</v>
      </c>
      <c r="BJ123" s="17" t="s">
        <v>14</v>
      </c>
      <c r="BK123" s="257">
        <f>ROUND(I123*H123,2)</f>
        <v>0</v>
      </c>
      <c r="BL123" s="17" t="s">
        <v>4341</v>
      </c>
      <c r="BM123" s="256" t="s">
        <v>4342</v>
      </c>
    </row>
    <row r="124" s="2" customFormat="1">
      <c r="A124" s="38"/>
      <c r="B124" s="39"/>
      <c r="C124" s="40"/>
      <c r="D124" s="258" t="s">
        <v>628</v>
      </c>
      <c r="E124" s="40"/>
      <c r="F124" s="259" t="s">
        <v>4343</v>
      </c>
      <c r="G124" s="40"/>
      <c r="H124" s="40"/>
      <c r="I124" s="156"/>
      <c r="J124" s="40"/>
      <c r="K124" s="40"/>
      <c r="L124" s="44"/>
      <c r="M124" s="260"/>
      <c r="N124" s="261"/>
      <c r="O124" s="91"/>
      <c r="P124" s="91"/>
      <c r="Q124" s="91"/>
      <c r="R124" s="91"/>
      <c r="S124" s="91"/>
      <c r="T124" s="92"/>
      <c r="U124" s="38"/>
      <c r="V124" s="38"/>
      <c r="W124" s="38"/>
      <c r="X124" s="38"/>
      <c r="Y124" s="38"/>
      <c r="Z124" s="38"/>
      <c r="AA124" s="38"/>
      <c r="AB124" s="38"/>
      <c r="AC124" s="38"/>
      <c r="AD124" s="38"/>
      <c r="AE124" s="38"/>
      <c r="AT124" s="17" t="s">
        <v>628</v>
      </c>
      <c r="AU124" s="17" t="s">
        <v>91</v>
      </c>
    </row>
    <row r="125" s="12" customFormat="1" ht="22.8" customHeight="1">
      <c r="A125" s="12"/>
      <c r="B125" s="229"/>
      <c r="C125" s="230"/>
      <c r="D125" s="231" t="s">
        <v>81</v>
      </c>
      <c r="E125" s="243" t="s">
        <v>4344</v>
      </c>
      <c r="F125" s="243" t="s">
        <v>4345</v>
      </c>
      <c r="G125" s="230"/>
      <c r="H125" s="230"/>
      <c r="I125" s="233"/>
      <c r="J125" s="244">
        <f>BK125</f>
        <v>0</v>
      </c>
      <c r="K125" s="230"/>
      <c r="L125" s="235"/>
      <c r="M125" s="236"/>
      <c r="N125" s="237"/>
      <c r="O125" s="237"/>
      <c r="P125" s="238">
        <f>SUM(P126:P127)</f>
        <v>0</v>
      </c>
      <c r="Q125" s="237"/>
      <c r="R125" s="238">
        <f>SUM(R126:R127)</f>
        <v>0</v>
      </c>
      <c r="S125" s="237"/>
      <c r="T125" s="239">
        <f>SUM(T126:T127)</f>
        <v>0</v>
      </c>
      <c r="U125" s="12"/>
      <c r="V125" s="12"/>
      <c r="W125" s="12"/>
      <c r="X125" s="12"/>
      <c r="Y125" s="12"/>
      <c r="Z125" s="12"/>
      <c r="AA125" s="12"/>
      <c r="AB125" s="12"/>
      <c r="AC125" s="12"/>
      <c r="AD125" s="12"/>
      <c r="AE125" s="12"/>
      <c r="AR125" s="240" t="s">
        <v>273</v>
      </c>
      <c r="AT125" s="241" t="s">
        <v>81</v>
      </c>
      <c r="AU125" s="241" t="s">
        <v>14</v>
      </c>
      <c r="AY125" s="240" t="s">
        <v>250</v>
      </c>
      <c r="BK125" s="242">
        <f>SUM(BK126:BK127)</f>
        <v>0</v>
      </c>
    </row>
    <row r="126" s="2" customFormat="1" ht="16.5" customHeight="1">
      <c r="A126" s="38"/>
      <c r="B126" s="39"/>
      <c r="C126" s="245" t="s">
        <v>91</v>
      </c>
      <c r="D126" s="245" t="s">
        <v>252</v>
      </c>
      <c r="E126" s="246" t="s">
        <v>4346</v>
      </c>
      <c r="F126" s="247" t="s">
        <v>4345</v>
      </c>
      <c r="G126" s="248" t="s">
        <v>1244</v>
      </c>
      <c r="H126" s="249">
        <v>1</v>
      </c>
      <c r="I126" s="250"/>
      <c r="J126" s="251">
        <f>ROUND(I126*H126,2)</f>
        <v>0</v>
      </c>
      <c r="K126" s="247" t="s">
        <v>255</v>
      </c>
      <c r="L126" s="44"/>
      <c r="M126" s="252" t="s">
        <v>1</v>
      </c>
      <c r="N126" s="253" t="s">
        <v>47</v>
      </c>
      <c r="O126" s="91"/>
      <c r="P126" s="254">
        <f>O126*H126</f>
        <v>0</v>
      </c>
      <c r="Q126" s="254">
        <v>0</v>
      </c>
      <c r="R126" s="254">
        <f>Q126*H126</f>
        <v>0</v>
      </c>
      <c r="S126" s="254">
        <v>0</v>
      </c>
      <c r="T126" s="255">
        <f>S126*H126</f>
        <v>0</v>
      </c>
      <c r="U126" s="38"/>
      <c r="V126" s="38"/>
      <c r="W126" s="38"/>
      <c r="X126" s="38"/>
      <c r="Y126" s="38"/>
      <c r="Z126" s="38"/>
      <c r="AA126" s="38"/>
      <c r="AB126" s="38"/>
      <c r="AC126" s="38"/>
      <c r="AD126" s="38"/>
      <c r="AE126" s="38"/>
      <c r="AR126" s="256" t="s">
        <v>4341</v>
      </c>
      <c r="AT126" s="256" t="s">
        <v>252</v>
      </c>
      <c r="AU126" s="256" t="s">
        <v>91</v>
      </c>
      <c r="AY126" s="17" t="s">
        <v>250</v>
      </c>
      <c r="BE126" s="257">
        <f>IF(N126="základní",J126,0)</f>
        <v>0</v>
      </c>
      <c r="BF126" s="257">
        <f>IF(N126="snížená",J126,0)</f>
        <v>0</v>
      </c>
      <c r="BG126" s="257">
        <f>IF(N126="zákl. přenesená",J126,0)</f>
        <v>0</v>
      </c>
      <c r="BH126" s="257">
        <f>IF(N126="sníž. přenesená",J126,0)</f>
        <v>0</v>
      </c>
      <c r="BI126" s="257">
        <f>IF(N126="nulová",J126,0)</f>
        <v>0</v>
      </c>
      <c r="BJ126" s="17" t="s">
        <v>14</v>
      </c>
      <c r="BK126" s="257">
        <f>ROUND(I126*H126,2)</f>
        <v>0</v>
      </c>
      <c r="BL126" s="17" t="s">
        <v>4341</v>
      </c>
      <c r="BM126" s="256" t="s">
        <v>4347</v>
      </c>
    </row>
    <row r="127" s="2" customFormat="1">
      <c r="A127" s="38"/>
      <c r="B127" s="39"/>
      <c r="C127" s="40"/>
      <c r="D127" s="258" t="s">
        <v>628</v>
      </c>
      <c r="E127" s="40"/>
      <c r="F127" s="259" t="s">
        <v>4348</v>
      </c>
      <c r="G127" s="40"/>
      <c r="H127" s="40"/>
      <c r="I127" s="156"/>
      <c r="J127" s="40"/>
      <c r="K127" s="40"/>
      <c r="L127" s="44"/>
      <c r="M127" s="260"/>
      <c r="N127" s="261"/>
      <c r="O127" s="91"/>
      <c r="P127" s="91"/>
      <c r="Q127" s="91"/>
      <c r="R127" s="91"/>
      <c r="S127" s="91"/>
      <c r="T127" s="92"/>
      <c r="U127" s="38"/>
      <c r="V127" s="38"/>
      <c r="W127" s="38"/>
      <c r="X127" s="38"/>
      <c r="Y127" s="38"/>
      <c r="Z127" s="38"/>
      <c r="AA127" s="38"/>
      <c r="AB127" s="38"/>
      <c r="AC127" s="38"/>
      <c r="AD127" s="38"/>
      <c r="AE127" s="38"/>
      <c r="AT127" s="17" t="s">
        <v>628</v>
      </c>
      <c r="AU127" s="17" t="s">
        <v>91</v>
      </c>
    </row>
    <row r="128" s="12" customFormat="1" ht="22.8" customHeight="1">
      <c r="A128" s="12"/>
      <c r="B128" s="229"/>
      <c r="C128" s="230"/>
      <c r="D128" s="231" t="s">
        <v>81</v>
      </c>
      <c r="E128" s="243" t="s">
        <v>4349</v>
      </c>
      <c r="F128" s="243" t="s">
        <v>4350</v>
      </c>
      <c r="G128" s="230"/>
      <c r="H128" s="230"/>
      <c r="I128" s="233"/>
      <c r="J128" s="244">
        <f>BK128</f>
        <v>0</v>
      </c>
      <c r="K128" s="230"/>
      <c r="L128" s="235"/>
      <c r="M128" s="236"/>
      <c r="N128" s="237"/>
      <c r="O128" s="237"/>
      <c r="P128" s="238">
        <f>SUM(P129:P130)</f>
        <v>0</v>
      </c>
      <c r="Q128" s="237"/>
      <c r="R128" s="238">
        <f>SUM(R129:R130)</f>
        <v>0</v>
      </c>
      <c r="S128" s="237"/>
      <c r="T128" s="239">
        <f>SUM(T129:T130)</f>
        <v>0</v>
      </c>
      <c r="U128" s="12"/>
      <c r="V128" s="12"/>
      <c r="W128" s="12"/>
      <c r="X128" s="12"/>
      <c r="Y128" s="12"/>
      <c r="Z128" s="12"/>
      <c r="AA128" s="12"/>
      <c r="AB128" s="12"/>
      <c r="AC128" s="12"/>
      <c r="AD128" s="12"/>
      <c r="AE128" s="12"/>
      <c r="AR128" s="240" t="s">
        <v>273</v>
      </c>
      <c r="AT128" s="241" t="s">
        <v>81</v>
      </c>
      <c r="AU128" s="241" t="s">
        <v>14</v>
      </c>
      <c r="AY128" s="240" t="s">
        <v>250</v>
      </c>
      <c r="BK128" s="242">
        <f>SUM(BK129:BK130)</f>
        <v>0</v>
      </c>
    </row>
    <row r="129" s="2" customFormat="1" ht="16.5" customHeight="1">
      <c r="A129" s="38"/>
      <c r="B129" s="39"/>
      <c r="C129" s="245" t="s">
        <v>115</v>
      </c>
      <c r="D129" s="245" t="s">
        <v>252</v>
      </c>
      <c r="E129" s="246" t="s">
        <v>4351</v>
      </c>
      <c r="F129" s="247" t="s">
        <v>4350</v>
      </c>
      <c r="G129" s="248" t="s">
        <v>1244</v>
      </c>
      <c r="H129" s="249">
        <v>1</v>
      </c>
      <c r="I129" s="250"/>
      <c r="J129" s="251">
        <f>ROUND(I129*H129,2)</f>
        <v>0</v>
      </c>
      <c r="K129" s="247" t="s">
        <v>255</v>
      </c>
      <c r="L129" s="44"/>
      <c r="M129" s="252" t="s">
        <v>1</v>
      </c>
      <c r="N129" s="253" t="s">
        <v>47</v>
      </c>
      <c r="O129" s="91"/>
      <c r="P129" s="254">
        <f>O129*H129</f>
        <v>0</v>
      </c>
      <c r="Q129" s="254">
        <v>0</v>
      </c>
      <c r="R129" s="254">
        <f>Q129*H129</f>
        <v>0</v>
      </c>
      <c r="S129" s="254">
        <v>0</v>
      </c>
      <c r="T129" s="255">
        <f>S129*H129</f>
        <v>0</v>
      </c>
      <c r="U129" s="38"/>
      <c r="V129" s="38"/>
      <c r="W129" s="38"/>
      <c r="X129" s="38"/>
      <c r="Y129" s="38"/>
      <c r="Z129" s="38"/>
      <c r="AA129" s="38"/>
      <c r="AB129" s="38"/>
      <c r="AC129" s="38"/>
      <c r="AD129" s="38"/>
      <c r="AE129" s="38"/>
      <c r="AR129" s="256" t="s">
        <v>4341</v>
      </c>
      <c r="AT129" s="256" t="s">
        <v>252</v>
      </c>
      <c r="AU129" s="256" t="s">
        <v>91</v>
      </c>
      <c r="AY129" s="17" t="s">
        <v>250</v>
      </c>
      <c r="BE129" s="257">
        <f>IF(N129="základní",J129,0)</f>
        <v>0</v>
      </c>
      <c r="BF129" s="257">
        <f>IF(N129="snížená",J129,0)</f>
        <v>0</v>
      </c>
      <c r="BG129" s="257">
        <f>IF(N129="zákl. přenesená",J129,0)</f>
        <v>0</v>
      </c>
      <c r="BH129" s="257">
        <f>IF(N129="sníž. přenesená",J129,0)</f>
        <v>0</v>
      </c>
      <c r="BI129" s="257">
        <f>IF(N129="nulová",J129,0)</f>
        <v>0</v>
      </c>
      <c r="BJ129" s="17" t="s">
        <v>14</v>
      </c>
      <c r="BK129" s="257">
        <f>ROUND(I129*H129,2)</f>
        <v>0</v>
      </c>
      <c r="BL129" s="17" t="s">
        <v>4341</v>
      </c>
      <c r="BM129" s="256" t="s">
        <v>4352</v>
      </c>
    </row>
    <row r="130" s="2" customFormat="1">
      <c r="A130" s="38"/>
      <c r="B130" s="39"/>
      <c r="C130" s="40"/>
      <c r="D130" s="258" t="s">
        <v>628</v>
      </c>
      <c r="E130" s="40"/>
      <c r="F130" s="259" t="s">
        <v>4353</v>
      </c>
      <c r="G130" s="40"/>
      <c r="H130" s="40"/>
      <c r="I130" s="156"/>
      <c r="J130" s="40"/>
      <c r="K130" s="40"/>
      <c r="L130" s="44"/>
      <c r="M130" s="304"/>
      <c r="N130" s="305"/>
      <c r="O130" s="306"/>
      <c r="P130" s="306"/>
      <c r="Q130" s="306"/>
      <c r="R130" s="306"/>
      <c r="S130" s="306"/>
      <c r="T130" s="307"/>
      <c r="U130" s="38"/>
      <c r="V130" s="38"/>
      <c r="W130" s="38"/>
      <c r="X130" s="38"/>
      <c r="Y130" s="38"/>
      <c r="Z130" s="38"/>
      <c r="AA130" s="38"/>
      <c r="AB130" s="38"/>
      <c r="AC130" s="38"/>
      <c r="AD130" s="38"/>
      <c r="AE130" s="38"/>
      <c r="AT130" s="17" t="s">
        <v>628</v>
      </c>
      <c r="AU130" s="17" t="s">
        <v>91</v>
      </c>
    </row>
    <row r="131" s="2" customFormat="1" ht="6.96" customHeight="1">
      <c r="A131" s="38"/>
      <c r="B131" s="66"/>
      <c r="C131" s="67"/>
      <c r="D131" s="67"/>
      <c r="E131" s="67"/>
      <c r="F131" s="67"/>
      <c r="G131" s="67"/>
      <c r="H131" s="67"/>
      <c r="I131" s="194"/>
      <c r="J131" s="67"/>
      <c r="K131" s="67"/>
      <c r="L131" s="44"/>
      <c r="M131" s="38"/>
      <c r="O131" s="38"/>
      <c r="P131" s="38"/>
      <c r="Q131" s="38"/>
      <c r="R131" s="38"/>
      <c r="S131" s="38"/>
      <c r="T131" s="38"/>
      <c r="U131" s="38"/>
      <c r="V131" s="38"/>
      <c r="W131" s="38"/>
      <c r="X131" s="38"/>
      <c r="Y131" s="38"/>
      <c r="Z131" s="38"/>
      <c r="AA131" s="38"/>
      <c r="AB131" s="38"/>
      <c r="AC131" s="38"/>
      <c r="AD131" s="38"/>
      <c r="AE131" s="38"/>
    </row>
  </sheetData>
  <sheetProtection sheet="1" autoFilter="0" formatColumns="0" formatRows="0" objects="1" scenarios="1" spinCount="100000" saltValue="LhcvouyXxDp28KdHEALN+0XEN28IMBLLHMBAwJTkDYJKVwLTaGwch5XKuqxoyjgE9dux9wdNHcnMaS9+J9a3oA==" hashValue="WJNsRNU8A30d2a/PMIex1jThoQmnW+L+PIYssFbYrR14OVbvI3miBG3LpudymlgeehGKJ5kSDwNBrtIYla0vUQ==" algorithmName="SHA-512" password="CC35"/>
  <autoFilter ref="C119:K130"/>
  <mergeCells count="9">
    <mergeCell ref="E7:H7"/>
    <mergeCell ref="E9:H9"/>
    <mergeCell ref="E18:H18"/>
    <mergeCell ref="E27:H27"/>
    <mergeCell ref="E85:H85"/>
    <mergeCell ref="E87:H87"/>
    <mergeCell ref="E110:H110"/>
    <mergeCell ref="E112:H11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1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7"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7"/>
      <c r="L2" s="1"/>
      <c r="M2" s="1"/>
      <c r="N2" s="1"/>
      <c r="O2" s="1"/>
      <c r="P2" s="1"/>
      <c r="Q2" s="1"/>
      <c r="R2" s="1"/>
      <c r="S2" s="1"/>
      <c r="T2" s="1"/>
      <c r="U2" s="1"/>
      <c r="V2" s="1"/>
      <c r="AT2" s="17" t="s">
        <v>154</v>
      </c>
    </row>
    <row r="3" s="1" customFormat="1" ht="6.96" customHeight="1">
      <c r="B3" s="149"/>
      <c r="C3" s="150"/>
      <c r="D3" s="150"/>
      <c r="E3" s="150"/>
      <c r="F3" s="150"/>
      <c r="G3" s="150"/>
      <c r="H3" s="150"/>
      <c r="I3" s="151"/>
      <c r="J3" s="150"/>
      <c r="K3" s="150"/>
      <c r="L3" s="20"/>
      <c r="AT3" s="17" t="s">
        <v>91</v>
      </c>
    </row>
    <row r="4" s="1" customFormat="1" ht="24.96" customHeight="1">
      <c r="B4" s="20"/>
      <c r="D4" s="152" t="s">
        <v>162</v>
      </c>
      <c r="I4" s="147"/>
      <c r="L4" s="20"/>
      <c r="M4" s="153" t="s">
        <v>10</v>
      </c>
      <c r="AT4" s="17" t="s">
        <v>4</v>
      </c>
    </row>
    <row r="5" s="1" customFormat="1" ht="6.96" customHeight="1">
      <c r="B5" s="20"/>
      <c r="I5" s="147"/>
      <c r="L5" s="20"/>
    </row>
    <row r="6" s="1" customFormat="1" ht="12" customHeight="1">
      <c r="B6" s="20"/>
      <c r="D6" s="154" t="s">
        <v>16</v>
      </c>
      <c r="I6" s="147"/>
      <c r="L6" s="20"/>
    </row>
    <row r="7" s="1" customFormat="1" ht="16.5" customHeight="1">
      <c r="B7" s="20"/>
      <c r="E7" s="155" t="str">
        <f>'Rekapitulace stavby'!K6</f>
        <v>Strakonická - rozšíření, č. akce 999 170, Praha 5</v>
      </c>
      <c r="F7" s="154"/>
      <c r="G7" s="154"/>
      <c r="H7" s="154"/>
      <c r="I7" s="147"/>
      <c r="L7" s="20"/>
    </row>
    <row r="8" s="2" customFormat="1" ht="12" customHeight="1">
      <c r="A8" s="38"/>
      <c r="B8" s="44"/>
      <c r="C8" s="38"/>
      <c r="D8" s="154" t="s">
        <v>176</v>
      </c>
      <c r="E8" s="38"/>
      <c r="F8" s="38"/>
      <c r="G8" s="38"/>
      <c r="H8" s="38"/>
      <c r="I8" s="156"/>
      <c r="J8" s="38"/>
      <c r="K8" s="38"/>
      <c r="L8" s="63"/>
      <c r="S8" s="38"/>
      <c r="T8" s="38"/>
      <c r="U8" s="38"/>
      <c r="V8" s="38"/>
      <c r="W8" s="38"/>
      <c r="X8" s="38"/>
      <c r="Y8" s="38"/>
      <c r="Z8" s="38"/>
      <c r="AA8" s="38"/>
      <c r="AB8" s="38"/>
      <c r="AC8" s="38"/>
      <c r="AD8" s="38"/>
      <c r="AE8" s="38"/>
    </row>
    <row r="9" s="2" customFormat="1" ht="16.5" customHeight="1">
      <c r="A9" s="38"/>
      <c r="B9" s="44"/>
      <c r="C9" s="38"/>
      <c r="D9" s="38"/>
      <c r="E9" s="157" t="s">
        <v>4354</v>
      </c>
      <c r="F9" s="38"/>
      <c r="G9" s="38"/>
      <c r="H9" s="38"/>
      <c r="I9" s="156"/>
      <c r="J9" s="38"/>
      <c r="K9" s="38"/>
      <c r="L9" s="63"/>
      <c r="S9" s="38"/>
      <c r="T9" s="38"/>
      <c r="U9" s="38"/>
      <c r="V9" s="38"/>
      <c r="W9" s="38"/>
      <c r="X9" s="38"/>
      <c r="Y9" s="38"/>
      <c r="Z9" s="38"/>
      <c r="AA9" s="38"/>
      <c r="AB9" s="38"/>
      <c r="AC9" s="38"/>
      <c r="AD9" s="38"/>
      <c r="AE9" s="38"/>
    </row>
    <row r="10" s="2" customFormat="1">
      <c r="A10" s="38"/>
      <c r="B10" s="44"/>
      <c r="C10" s="38"/>
      <c r="D10" s="38"/>
      <c r="E10" s="38"/>
      <c r="F10" s="38"/>
      <c r="G10" s="38"/>
      <c r="H10" s="38"/>
      <c r="I10" s="156"/>
      <c r="J10" s="38"/>
      <c r="K10" s="38"/>
      <c r="L10" s="63"/>
      <c r="S10" s="38"/>
      <c r="T10" s="38"/>
      <c r="U10" s="38"/>
      <c r="V10" s="38"/>
      <c r="W10" s="38"/>
      <c r="X10" s="38"/>
      <c r="Y10" s="38"/>
      <c r="Z10" s="38"/>
      <c r="AA10" s="38"/>
      <c r="AB10" s="38"/>
      <c r="AC10" s="38"/>
      <c r="AD10" s="38"/>
      <c r="AE10" s="38"/>
    </row>
    <row r="11" s="2" customFormat="1" ht="12" customHeight="1">
      <c r="A11" s="38"/>
      <c r="B11" s="44"/>
      <c r="C11" s="38"/>
      <c r="D11" s="154" t="s">
        <v>18</v>
      </c>
      <c r="E11" s="38"/>
      <c r="F11" s="141" t="s">
        <v>1</v>
      </c>
      <c r="G11" s="38"/>
      <c r="H11" s="38"/>
      <c r="I11" s="158" t="s">
        <v>19</v>
      </c>
      <c r="J11" s="141" t="s">
        <v>1</v>
      </c>
      <c r="K11" s="38"/>
      <c r="L11" s="63"/>
      <c r="S11" s="38"/>
      <c r="T11" s="38"/>
      <c r="U11" s="38"/>
      <c r="V11" s="38"/>
      <c r="W11" s="38"/>
      <c r="X11" s="38"/>
      <c r="Y11" s="38"/>
      <c r="Z11" s="38"/>
      <c r="AA11" s="38"/>
      <c r="AB11" s="38"/>
      <c r="AC11" s="38"/>
      <c r="AD11" s="38"/>
      <c r="AE11" s="38"/>
    </row>
    <row r="12" s="2" customFormat="1" ht="12" customHeight="1">
      <c r="A12" s="38"/>
      <c r="B12" s="44"/>
      <c r="C12" s="38"/>
      <c r="D12" s="154" t="s">
        <v>20</v>
      </c>
      <c r="E12" s="38"/>
      <c r="F12" s="141" t="s">
        <v>21</v>
      </c>
      <c r="G12" s="38"/>
      <c r="H12" s="38"/>
      <c r="I12" s="158" t="s">
        <v>22</v>
      </c>
      <c r="J12" s="159" t="str">
        <f>'Rekapitulace stavby'!AN8</f>
        <v>10. 1. 2020</v>
      </c>
      <c r="K12" s="38"/>
      <c r="L12" s="63"/>
      <c r="S12" s="38"/>
      <c r="T12" s="38"/>
      <c r="U12" s="38"/>
      <c r="V12" s="38"/>
      <c r="W12" s="38"/>
      <c r="X12" s="38"/>
      <c r="Y12" s="38"/>
      <c r="Z12" s="38"/>
      <c r="AA12" s="38"/>
      <c r="AB12" s="38"/>
      <c r="AC12" s="38"/>
      <c r="AD12" s="38"/>
      <c r="AE12" s="38"/>
    </row>
    <row r="13" s="2" customFormat="1" ht="10.8" customHeight="1">
      <c r="A13" s="38"/>
      <c r="B13" s="44"/>
      <c r="C13" s="38"/>
      <c r="D13" s="38"/>
      <c r="E13" s="38"/>
      <c r="F13" s="38"/>
      <c r="G13" s="38"/>
      <c r="H13" s="38"/>
      <c r="I13" s="156"/>
      <c r="J13" s="38"/>
      <c r="K13" s="38"/>
      <c r="L13" s="63"/>
      <c r="S13" s="38"/>
      <c r="T13" s="38"/>
      <c r="U13" s="38"/>
      <c r="V13" s="38"/>
      <c r="W13" s="38"/>
      <c r="X13" s="38"/>
      <c r="Y13" s="38"/>
      <c r="Z13" s="38"/>
      <c r="AA13" s="38"/>
      <c r="AB13" s="38"/>
      <c r="AC13" s="38"/>
      <c r="AD13" s="38"/>
      <c r="AE13" s="38"/>
    </row>
    <row r="14" s="2" customFormat="1" ht="12" customHeight="1">
      <c r="A14" s="38"/>
      <c r="B14" s="44"/>
      <c r="C14" s="38"/>
      <c r="D14" s="154" t="s">
        <v>24</v>
      </c>
      <c r="E14" s="38"/>
      <c r="F14" s="38"/>
      <c r="G14" s="38"/>
      <c r="H14" s="38"/>
      <c r="I14" s="158" t="s">
        <v>25</v>
      </c>
      <c r="J14" s="141" t="s">
        <v>26</v>
      </c>
      <c r="K14" s="38"/>
      <c r="L14" s="63"/>
      <c r="S14" s="38"/>
      <c r="T14" s="38"/>
      <c r="U14" s="38"/>
      <c r="V14" s="38"/>
      <c r="W14" s="38"/>
      <c r="X14" s="38"/>
      <c r="Y14" s="38"/>
      <c r="Z14" s="38"/>
      <c r="AA14" s="38"/>
      <c r="AB14" s="38"/>
      <c r="AC14" s="38"/>
      <c r="AD14" s="38"/>
      <c r="AE14" s="38"/>
    </row>
    <row r="15" s="2" customFormat="1" ht="18" customHeight="1">
      <c r="A15" s="38"/>
      <c r="B15" s="44"/>
      <c r="C15" s="38"/>
      <c r="D15" s="38"/>
      <c r="E15" s="141" t="s">
        <v>27</v>
      </c>
      <c r="F15" s="38"/>
      <c r="G15" s="38"/>
      <c r="H15" s="38"/>
      <c r="I15" s="158" t="s">
        <v>28</v>
      </c>
      <c r="J15" s="141" t="s">
        <v>29</v>
      </c>
      <c r="K15" s="38"/>
      <c r="L15" s="63"/>
      <c r="S15" s="38"/>
      <c r="T15" s="38"/>
      <c r="U15" s="38"/>
      <c r="V15" s="38"/>
      <c r="W15" s="38"/>
      <c r="X15" s="38"/>
      <c r="Y15" s="38"/>
      <c r="Z15" s="38"/>
      <c r="AA15" s="38"/>
      <c r="AB15" s="38"/>
      <c r="AC15" s="38"/>
      <c r="AD15" s="38"/>
      <c r="AE15" s="38"/>
    </row>
    <row r="16" s="2" customFormat="1" ht="6.96" customHeight="1">
      <c r="A16" s="38"/>
      <c r="B16" s="44"/>
      <c r="C16" s="38"/>
      <c r="D16" s="38"/>
      <c r="E16" s="38"/>
      <c r="F16" s="38"/>
      <c r="G16" s="38"/>
      <c r="H16" s="38"/>
      <c r="I16" s="156"/>
      <c r="J16" s="38"/>
      <c r="K16" s="38"/>
      <c r="L16" s="63"/>
      <c r="S16" s="38"/>
      <c r="T16" s="38"/>
      <c r="U16" s="38"/>
      <c r="V16" s="38"/>
      <c r="W16" s="38"/>
      <c r="X16" s="38"/>
      <c r="Y16" s="38"/>
      <c r="Z16" s="38"/>
      <c r="AA16" s="38"/>
      <c r="AB16" s="38"/>
      <c r="AC16" s="38"/>
      <c r="AD16" s="38"/>
      <c r="AE16" s="38"/>
    </row>
    <row r="17" s="2" customFormat="1" ht="12" customHeight="1">
      <c r="A17" s="38"/>
      <c r="B17" s="44"/>
      <c r="C17" s="38"/>
      <c r="D17" s="154" t="s">
        <v>30</v>
      </c>
      <c r="E17" s="38"/>
      <c r="F17" s="38"/>
      <c r="G17" s="38"/>
      <c r="H17" s="38"/>
      <c r="I17" s="158" t="s">
        <v>25</v>
      </c>
      <c r="J17" s="33" t="str">
        <f>'Rekapitulace stavby'!AN13</f>
        <v>Vyplň údaj</v>
      </c>
      <c r="K17" s="38"/>
      <c r="L17" s="63"/>
      <c r="S17" s="38"/>
      <c r="T17" s="38"/>
      <c r="U17" s="38"/>
      <c r="V17" s="38"/>
      <c r="W17" s="38"/>
      <c r="X17" s="38"/>
      <c r="Y17" s="38"/>
      <c r="Z17" s="38"/>
      <c r="AA17" s="38"/>
      <c r="AB17" s="38"/>
      <c r="AC17" s="38"/>
      <c r="AD17" s="38"/>
      <c r="AE17" s="38"/>
    </row>
    <row r="18" s="2" customFormat="1" ht="18" customHeight="1">
      <c r="A18" s="38"/>
      <c r="B18" s="44"/>
      <c r="C18" s="38"/>
      <c r="D18" s="38"/>
      <c r="E18" s="33" t="str">
        <f>'Rekapitulace stavby'!E14</f>
        <v>Vyplň údaj</v>
      </c>
      <c r="F18" s="141"/>
      <c r="G18" s="141"/>
      <c r="H18" s="141"/>
      <c r="I18" s="158" t="s">
        <v>28</v>
      </c>
      <c r="J18" s="33" t="str">
        <f>'Rekapitulace stavby'!AN14</f>
        <v>Vyplň údaj</v>
      </c>
      <c r="K18" s="38"/>
      <c r="L18" s="63"/>
      <c r="S18" s="38"/>
      <c r="T18" s="38"/>
      <c r="U18" s="38"/>
      <c r="V18" s="38"/>
      <c r="W18" s="38"/>
      <c r="X18" s="38"/>
      <c r="Y18" s="38"/>
      <c r="Z18" s="38"/>
      <c r="AA18" s="38"/>
      <c r="AB18" s="38"/>
      <c r="AC18" s="38"/>
      <c r="AD18" s="38"/>
      <c r="AE18" s="38"/>
    </row>
    <row r="19" s="2" customFormat="1" ht="6.96" customHeight="1">
      <c r="A19" s="38"/>
      <c r="B19" s="44"/>
      <c r="C19" s="38"/>
      <c r="D19" s="38"/>
      <c r="E19" s="38"/>
      <c r="F19" s="38"/>
      <c r="G19" s="38"/>
      <c r="H19" s="38"/>
      <c r="I19" s="156"/>
      <c r="J19" s="38"/>
      <c r="K19" s="38"/>
      <c r="L19" s="63"/>
      <c r="S19" s="38"/>
      <c r="T19" s="38"/>
      <c r="U19" s="38"/>
      <c r="V19" s="38"/>
      <c r="W19" s="38"/>
      <c r="X19" s="38"/>
      <c r="Y19" s="38"/>
      <c r="Z19" s="38"/>
      <c r="AA19" s="38"/>
      <c r="AB19" s="38"/>
      <c r="AC19" s="38"/>
      <c r="AD19" s="38"/>
      <c r="AE19" s="38"/>
    </row>
    <row r="20" s="2" customFormat="1" ht="12" customHeight="1">
      <c r="A20" s="38"/>
      <c r="B20" s="44"/>
      <c r="C20" s="38"/>
      <c r="D20" s="154" t="s">
        <v>32</v>
      </c>
      <c r="E20" s="38"/>
      <c r="F20" s="38"/>
      <c r="G20" s="38"/>
      <c r="H20" s="38"/>
      <c r="I20" s="158" t="s">
        <v>25</v>
      </c>
      <c r="J20" s="141" t="s">
        <v>33</v>
      </c>
      <c r="K20" s="38"/>
      <c r="L20" s="63"/>
      <c r="S20" s="38"/>
      <c r="T20" s="38"/>
      <c r="U20" s="38"/>
      <c r="V20" s="38"/>
      <c r="W20" s="38"/>
      <c r="X20" s="38"/>
      <c r="Y20" s="38"/>
      <c r="Z20" s="38"/>
      <c r="AA20" s="38"/>
      <c r="AB20" s="38"/>
      <c r="AC20" s="38"/>
      <c r="AD20" s="38"/>
      <c r="AE20" s="38"/>
    </row>
    <row r="21" s="2" customFormat="1" ht="18" customHeight="1">
      <c r="A21" s="38"/>
      <c r="B21" s="44"/>
      <c r="C21" s="38"/>
      <c r="D21" s="38"/>
      <c r="E21" s="141" t="s">
        <v>34</v>
      </c>
      <c r="F21" s="38"/>
      <c r="G21" s="38"/>
      <c r="H21" s="38"/>
      <c r="I21" s="158" t="s">
        <v>28</v>
      </c>
      <c r="J21" s="141" t="s">
        <v>35</v>
      </c>
      <c r="K21" s="38"/>
      <c r="L21" s="63"/>
      <c r="S21" s="38"/>
      <c r="T21" s="38"/>
      <c r="U21" s="38"/>
      <c r="V21" s="38"/>
      <c r="W21" s="38"/>
      <c r="X21" s="38"/>
      <c r="Y21" s="38"/>
      <c r="Z21" s="38"/>
      <c r="AA21" s="38"/>
      <c r="AB21" s="38"/>
      <c r="AC21" s="38"/>
      <c r="AD21" s="38"/>
      <c r="AE21" s="38"/>
    </row>
    <row r="22" s="2" customFormat="1" ht="6.96" customHeight="1">
      <c r="A22" s="38"/>
      <c r="B22" s="44"/>
      <c r="C22" s="38"/>
      <c r="D22" s="38"/>
      <c r="E22" s="38"/>
      <c r="F22" s="38"/>
      <c r="G22" s="38"/>
      <c r="H22" s="38"/>
      <c r="I22" s="156"/>
      <c r="J22" s="38"/>
      <c r="K22" s="38"/>
      <c r="L22" s="63"/>
      <c r="S22" s="38"/>
      <c r="T22" s="38"/>
      <c r="U22" s="38"/>
      <c r="V22" s="38"/>
      <c r="W22" s="38"/>
      <c r="X22" s="38"/>
      <c r="Y22" s="38"/>
      <c r="Z22" s="38"/>
      <c r="AA22" s="38"/>
      <c r="AB22" s="38"/>
      <c r="AC22" s="38"/>
      <c r="AD22" s="38"/>
      <c r="AE22" s="38"/>
    </row>
    <row r="23" s="2" customFormat="1" ht="12" customHeight="1">
      <c r="A23" s="38"/>
      <c r="B23" s="44"/>
      <c r="C23" s="38"/>
      <c r="D23" s="154" t="s">
        <v>37</v>
      </c>
      <c r="E23" s="38"/>
      <c r="F23" s="38"/>
      <c r="G23" s="38"/>
      <c r="H23" s="38"/>
      <c r="I23" s="158" t="s">
        <v>25</v>
      </c>
      <c r="J23" s="141" t="s">
        <v>38</v>
      </c>
      <c r="K23" s="38"/>
      <c r="L23" s="63"/>
      <c r="S23" s="38"/>
      <c r="T23" s="38"/>
      <c r="U23" s="38"/>
      <c r="V23" s="38"/>
      <c r="W23" s="38"/>
      <c r="X23" s="38"/>
      <c r="Y23" s="38"/>
      <c r="Z23" s="38"/>
      <c r="AA23" s="38"/>
      <c r="AB23" s="38"/>
      <c r="AC23" s="38"/>
      <c r="AD23" s="38"/>
      <c r="AE23" s="38"/>
    </row>
    <row r="24" s="2" customFormat="1" ht="18" customHeight="1">
      <c r="A24" s="38"/>
      <c r="B24" s="44"/>
      <c r="C24" s="38"/>
      <c r="D24" s="38"/>
      <c r="E24" s="141" t="s">
        <v>39</v>
      </c>
      <c r="F24" s="38"/>
      <c r="G24" s="38"/>
      <c r="H24" s="38"/>
      <c r="I24" s="158" t="s">
        <v>28</v>
      </c>
      <c r="J24" s="141" t="s">
        <v>40</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56"/>
      <c r="J25" s="38"/>
      <c r="K25" s="38"/>
      <c r="L25" s="63"/>
      <c r="S25" s="38"/>
      <c r="T25" s="38"/>
      <c r="U25" s="38"/>
      <c r="V25" s="38"/>
      <c r="W25" s="38"/>
      <c r="X25" s="38"/>
      <c r="Y25" s="38"/>
      <c r="Z25" s="38"/>
      <c r="AA25" s="38"/>
      <c r="AB25" s="38"/>
      <c r="AC25" s="38"/>
      <c r="AD25" s="38"/>
      <c r="AE25" s="38"/>
    </row>
    <row r="26" s="2" customFormat="1" ht="12" customHeight="1">
      <c r="A26" s="38"/>
      <c r="B26" s="44"/>
      <c r="C26" s="38"/>
      <c r="D26" s="154" t="s">
        <v>41</v>
      </c>
      <c r="E26" s="38"/>
      <c r="F26" s="38"/>
      <c r="G26" s="38"/>
      <c r="H26" s="38"/>
      <c r="I26" s="156"/>
      <c r="J26" s="38"/>
      <c r="K26" s="38"/>
      <c r="L26" s="63"/>
      <c r="S26" s="38"/>
      <c r="T26" s="38"/>
      <c r="U26" s="38"/>
      <c r="V26" s="38"/>
      <c r="W26" s="38"/>
      <c r="X26" s="38"/>
      <c r="Y26" s="38"/>
      <c r="Z26" s="38"/>
      <c r="AA26" s="38"/>
      <c r="AB26" s="38"/>
      <c r="AC26" s="38"/>
      <c r="AD26" s="38"/>
      <c r="AE26" s="38"/>
    </row>
    <row r="27" s="8" customFormat="1" ht="16.5" customHeight="1">
      <c r="A27" s="160"/>
      <c r="B27" s="161"/>
      <c r="C27" s="160"/>
      <c r="D27" s="160"/>
      <c r="E27" s="162" t="s">
        <v>1</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38"/>
      <c r="B28" s="44"/>
      <c r="C28" s="38"/>
      <c r="D28" s="38"/>
      <c r="E28" s="38"/>
      <c r="F28" s="38"/>
      <c r="G28" s="38"/>
      <c r="H28" s="38"/>
      <c r="I28" s="156"/>
      <c r="J28" s="38"/>
      <c r="K28" s="38"/>
      <c r="L28" s="63"/>
      <c r="S28" s="38"/>
      <c r="T28" s="38"/>
      <c r="U28" s="38"/>
      <c r="V28" s="38"/>
      <c r="W28" s="38"/>
      <c r="X28" s="38"/>
      <c r="Y28" s="38"/>
      <c r="Z28" s="38"/>
      <c r="AA28" s="38"/>
      <c r="AB28" s="38"/>
      <c r="AC28" s="38"/>
      <c r="AD28" s="38"/>
      <c r="AE28" s="38"/>
    </row>
    <row r="29" s="2" customFormat="1" ht="6.96" customHeight="1">
      <c r="A29" s="38"/>
      <c r="B29" s="44"/>
      <c r="C29" s="38"/>
      <c r="D29" s="165"/>
      <c r="E29" s="165"/>
      <c r="F29" s="165"/>
      <c r="G29" s="165"/>
      <c r="H29" s="165"/>
      <c r="I29" s="166"/>
      <c r="J29" s="165"/>
      <c r="K29" s="165"/>
      <c r="L29" s="63"/>
      <c r="S29" s="38"/>
      <c r="T29" s="38"/>
      <c r="U29" s="38"/>
      <c r="V29" s="38"/>
      <c r="W29" s="38"/>
      <c r="X29" s="38"/>
      <c r="Y29" s="38"/>
      <c r="Z29" s="38"/>
      <c r="AA29" s="38"/>
      <c r="AB29" s="38"/>
      <c r="AC29" s="38"/>
      <c r="AD29" s="38"/>
      <c r="AE29" s="38"/>
    </row>
    <row r="30" s="2" customFormat="1" ht="25.44" customHeight="1">
      <c r="A30" s="38"/>
      <c r="B30" s="44"/>
      <c r="C30" s="38"/>
      <c r="D30" s="167" t="s">
        <v>42</v>
      </c>
      <c r="E30" s="38"/>
      <c r="F30" s="38"/>
      <c r="G30" s="38"/>
      <c r="H30" s="38"/>
      <c r="I30" s="156"/>
      <c r="J30" s="168">
        <f>ROUND(J121, 2)</f>
        <v>0</v>
      </c>
      <c r="K30" s="38"/>
      <c r="L30" s="63"/>
      <c r="S30" s="38"/>
      <c r="T30" s="38"/>
      <c r="U30" s="38"/>
      <c r="V30" s="38"/>
      <c r="W30" s="38"/>
      <c r="X30" s="38"/>
      <c r="Y30" s="38"/>
      <c r="Z30" s="38"/>
      <c r="AA30" s="38"/>
      <c r="AB30" s="38"/>
      <c r="AC30" s="38"/>
      <c r="AD30" s="38"/>
      <c r="AE30" s="38"/>
    </row>
    <row r="31" s="2" customFormat="1" ht="6.96" customHeight="1">
      <c r="A31" s="38"/>
      <c r="B31" s="44"/>
      <c r="C31" s="38"/>
      <c r="D31" s="165"/>
      <c r="E31" s="165"/>
      <c r="F31" s="165"/>
      <c r="G31" s="165"/>
      <c r="H31" s="165"/>
      <c r="I31" s="166"/>
      <c r="J31" s="165"/>
      <c r="K31" s="165"/>
      <c r="L31" s="63"/>
      <c r="S31" s="38"/>
      <c r="T31" s="38"/>
      <c r="U31" s="38"/>
      <c r="V31" s="38"/>
      <c r="W31" s="38"/>
      <c r="X31" s="38"/>
      <c r="Y31" s="38"/>
      <c r="Z31" s="38"/>
      <c r="AA31" s="38"/>
      <c r="AB31" s="38"/>
      <c r="AC31" s="38"/>
      <c r="AD31" s="38"/>
      <c r="AE31" s="38"/>
    </row>
    <row r="32" s="2" customFormat="1" ht="14.4" customHeight="1">
      <c r="A32" s="38"/>
      <c r="B32" s="44"/>
      <c r="C32" s="38"/>
      <c r="D32" s="38"/>
      <c r="E32" s="38"/>
      <c r="F32" s="169" t="s">
        <v>44</v>
      </c>
      <c r="G32" s="38"/>
      <c r="H32" s="38"/>
      <c r="I32" s="170" t="s">
        <v>43</v>
      </c>
      <c r="J32" s="169" t="s">
        <v>45</v>
      </c>
      <c r="K32" s="38"/>
      <c r="L32" s="63"/>
      <c r="S32" s="38"/>
      <c r="T32" s="38"/>
      <c r="U32" s="38"/>
      <c r="V32" s="38"/>
      <c r="W32" s="38"/>
      <c r="X32" s="38"/>
      <c r="Y32" s="38"/>
      <c r="Z32" s="38"/>
      <c r="AA32" s="38"/>
      <c r="AB32" s="38"/>
      <c r="AC32" s="38"/>
      <c r="AD32" s="38"/>
      <c r="AE32" s="38"/>
    </row>
    <row r="33" s="2" customFormat="1" ht="14.4" customHeight="1">
      <c r="A33" s="38"/>
      <c r="B33" s="44"/>
      <c r="C33" s="38"/>
      <c r="D33" s="171" t="s">
        <v>46</v>
      </c>
      <c r="E33" s="154" t="s">
        <v>47</v>
      </c>
      <c r="F33" s="172">
        <f>ROUND((SUM(BE121:BE144)),  2)</f>
        <v>0</v>
      </c>
      <c r="G33" s="38"/>
      <c r="H33" s="38"/>
      <c r="I33" s="173">
        <v>0.20999999999999999</v>
      </c>
      <c r="J33" s="172">
        <f>ROUND(((SUM(BE121:BE144))*I33),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54" t="s">
        <v>48</v>
      </c>
      <c r="F34" s="172">
        <f>ROUND((SUM(BF121:BF144)),  2)</f>
        <v>0</v>
      </c>
      <c r="G34" s="38"/>
      <c r="H34" s="38"/>
      <c r="I34" s="173">
        <v>0.14999999999999999</v>
      </c>
      <c r="J34" s="172">
        <f>ROUND(((SUM(BF121:BF144))*I34),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54" t="s">
        <v>49</v>
      </c>
      <c r="F35" s="172">
        <f>ROUND((SUM(BG121:BG144)),  2)</f>
        <v>0</v>
      </c>
      <c r="G35" s="38"/>
      <c r="H35" s="38"/>
      <c r="I35" s="173">
        <v>0.20999999999999999</v>
      </c>
      <c r="J35" s="172">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54" t="s">
        <v>50</v>
      </c>
      <c r="F36" s="172">
        <f>ROUND((SUM(BH121:BH144)),  2)</f>
        <v>0</v>
      </c>
      <c r="G36" s="38"/>
      <c r="H36" s="38"/>
      <c r="I36" s="173">
        <v>0.14999999999999999</v>
      </c>
      <c r="J36" s="172">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4" t="s">
        <v>51</v>
      </c>
      <c r="F37" s="172">
        <f>ROUND((SUM(BI121:BI144)),  2)</f>
        <v>0</v>
      </c>
      <c r="G37" s="38"/>
      <c r="H37" s="38"/>
      <c r="I37" s="173">
        <v>0</v>
      </c>
      <c r="J37" s="172">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56"/>
      <c r="J38" s="38"/>
      <c r="K38" s="38"/>
      <c r="L38" s="63"/>
      <c r="S38" s="38"/>
      <c r="T38" s="38"/>
      <c r="U38" s="38"/>
      <c r="V38" s="38"/>
      <c r="W38" s="38"/>
      <c r="X38" s="38"/>
      <c r="Y38" s="38"/>
      <c r="Z38" s="38"/>
      <c r="AA38" s="38"/>
      <c r="AB38" s="38"/>
      <c r="AC38" s="38"/>
      <c r="AD38" s="38"/>
      <c r="AE38" s="38"/>
    </row>
    <row r="39" s="2" customFormat="1" ht="25.44" customHeight="1">
      <c r="A39" s="38"/>
      <c r="B39" s="44"/>
      <c r="C39" s="174"/>
      <c r="D39" s="175" t="s">
        <v>52</v>
      </c>
      <c r="E39" s="176"/>
      <c r="F39" s="176"/>
      <c r="G39" s="177" t="s">
        <v>53</v>
      </c>
      <c r="H39" s="178" t="s">
        <v>54</v>
      </c>
      <c r="I39" s="179"/>
      <c r="J39" s="180">
        <f>SUM(J30:J37)</f>
        <v>0</v>
      </c>
      <c r="K39" s="181"/>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156"/>
      <c r="J40" s="38"/>
      <c r="K40" s="38"/>
      <c r="L40" s="63"/>
      <c r="S40" s="38"/>
      <c r="T40" s="38"/>
      <c r="U40" s="38"/>
      <c r="V40" s="38"/>
      <c r="W40" s="38"/>
      <c r="X40" s="38"/>
      <c r="Y40" s="38"/>
      <c r="Z40" s="38"/>
      <c r="AA40" s="38"/>
      <c r="AB40" s="38"/>
      <c r="AC40" s="38"/>
      <c r="AD40" s="38"/>
      <c r="AE40" s="38"/>
    </row>
    <row r="41" s="1" customFormat="1" ht="14.4" customHeight="1">
      <c r="B41" s="20"/>
      <c r="I41" s="147"/>
      <c r="L41" s="20"/>
    </row>
    <row r="42" s="1" customFormat="1" ht="14.4" customHeight="1">
      <c r="B42" s="20"/>
      <c r="I42" s="147"/>
      <c r="L42" s="20"/>
    </row>
    <row r="43" s="1" customFormat="1" ht="14.4" customHeight="1">
      <c r="B43" s="20"/>
      <c r="I43" s="147"/>
      <c r="L43" s="20"/>
    </row>
    <row r="44" s="1" customFormat="1" ht="14.4" customHeight="1">
      <c r="B44" s="20"/>
      <c r="I44" s="147"/>
      <c r="L44" s="20"/>
    </row>
    <row r="45" s="1" customFormat="1" ht="14.4" customHeight="1">
      <c r="B45" s="20"/>
      <c r="I45" s="147"/>
      <c r="L45" s="20"/>
    </row>
    <row r="46" s="1" customFormat="1" ht="14.4" customHeight="1">
      <c r="B46" s="20"/>
      <c r="I46" s="147"/>
      <c r="L46" s="20"/>
    </row>
    <row r="47" s="1" customFormat="1" ht="14.4" customHeight="1">
      <c r="B47" s="20"/>
      <c r="I47" s="147"/>
      <c r="L47" s="20"/>
    </row>
    <row r="48" s="1" customFormat="1" ht="14.4" customHeight="1">
      <c r="B48" s="20"/>
      <c r="I48" s="147"/>
      <c r="L48" s="20"/>
    </row>
    <row r="49" s="1" customFormat="1" ht="14.4" customHeight="1">
      <c r="B49" s="20"/>
      <c r="I49" s="147"/>
      <c r="L49" s="20"/>
    </row>
    <row r="50" s="2" customFormat="1" ht="14.4" customHeight="1">
      <c r="B50" s="63"/>
      <c r="D50" s="182" t="s">
        <v>55</v>
      </c>
      <c r="E50" s="183"/>
      <c r="F50" s="183"/>
      <c r="G50" s="182" t="s">
        <v>56</v>
      </c>
      <c r="H50" s="183"/>
      <c r="I50" s="184"/>
      <c r="J50" s="183"/>
      <c r="K50" s="18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5" t="s">
        <v>57</v>
      </c>
      <c r="E61" s="186"/>
      <c r="F61" s="187" t="s">
        <v>58</v>
      </c>
      <c r="G61" s="185" t="s">
        <v>57</v>
      </c>
      <c r="H61" s="186"/>
      <c r="I61" s="188"/>
      <c r="J61" s="189" t="s">
        <v>58</v>
      </c>
      <c r="K61" s="18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2" t="s">
        <v>59</v>
      </c>
      <c r="E65" s="190"/>
      <c r="F65" s="190"/>
      <c r="G65" s="182" t="s">
        <v>60</v>
      </c>
      <c r="H65" s="190"/>
      <c r="I65" s="191"/>
      <c r="J65" s="190"/>
      <c r="K65" s="19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5" t="s">
        <v>57</v>
      </c>
      <c r="E76" s="186"/>
      <c r="F76" s="187" t="s">
        <v>58</v>
      </c>
      <c r="G76" s="185" t="s">
        <v>57</v>
      </c>
      <c r="H76" s="186"/>
      <c r="I76" s="188"/>
      <c r="J76" s="189" t="s">
        <v>58</v>
      </c>
      <c r="K76" s="186"/>
      <c r="L76" s="63"/>
      <c r="S76" s="38"/>
      <c r="T76" s="38"/>
      <c r="U76" s="38"/>
      <c r="V76" s="38"/>
      <c r="W76" s="38"/>
      <c r="X76" s="38"/>
      <c r="Y76" s="38"/>
      <c r="Z76" s="38"/>
      <c r="AA76" s="38"/>
      <c r="AB76" s="38"/>
      <c r="AC76" s="38"/>
      <c r="AD76" s="38"/>
      <c r="AE76" s="38"/>
    </row>
    <row r="77" s="2" customFormat="1" ht="14.4" customHeight="1">
      <c r="A77" s="38"/>
      <c r="B77" s="192"/>
      <c r="C77" s="193"/>
      <c r="D77" s="193"/>
      <c r="E77" s="193"/>
      <c r="F77" s="193"/>
      <c r="G77" s="193"/>
      <c r="H77" s="193"/>
      <c r="I77" s="194"/>
      <c r="J77" s="193"/>
      <c r="K77" s="193"/>
      <c r="L77" s="63"/>
      <c r="S77" s="38"/>
      <c r="T77" s="38"/>
      <c r="U77" s="38"/>
      <c r="V77" s="38"/>
      <c r="W77" s="38"/>
      <c r="X77" s="38"/>
      <c r="Y77" s="38"/>
      <c r="Z77" s="38"/>
      <c r="AA77" s="38"/>
      <c r="AB77" s="38"/>
      <c r="AC77" s="38"/>
      <c r="AD77" s="38"/>
      <c r="AE77" s="38"/>
    </row>
    <row r="81" s="2" customFormat="1" ht="6.96" customHeight="1">
      <c r="A81" s="38"/>
      <c r="B81" s="195"/>
      <c r="C81" s="196"/>
      <c r="D81" s="196"/>
      <c r="E81" s="196"/>
      <c r="F81" s="196"/>
      <c r="G81" s="196"/>
      <c r="H81" s="196"/>
      <c r="I81" s="197"/>
      <c r="J81" s="196"/>
      <c r="K81" s="196"/>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156"/>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56"/>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56"/>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98" t="str">
        <f>E7</f>
        <v>Strakonická - rozšíření, č. akce 999 170, Praha 5</v>
      </c>
      <c r="F85" s="32"/>
      <c r="G85" s="32"/>
      <c r="H85" s="32"/>
      <c r="I85" s="156"/>
      <c r="J85" s="40"/>
      <c r="K85" s="40"/>
      <c r="L85" s="63"/>
      <c r="S85" s="38"/>
      <c r="T85" s="38"/>
      <c r="U85" s="38"/>
      <c r="V85" s="38"/>
      <c r="W85" s="38"/>
      <c r="X85" s="38"/>
      <c r="Y85" s="38"/>
      <c r="Z85" s="38"/>
      <c r="AA85" s="38"/>
      <c r="AB85" s="38"/>
      <c r="AC85" s="38"/>
      <c r="AD85" s="38"/>
      <c r="AE85" s="38"/>
    </row>
    <row r="86" s="2" customFormat="1" ht="12" customHeight="1">
      <c r="A86" s="38"/>
      <c r="B86" s="39"/>
      <c r="C86" s="32" t="s">
        <v>176</v>
      </c>
      <c r="D86" s="40"/>
      <c r="E86" s="40"/>
      <c r="F86" s="40"/>
      <c r="G86" s="40"/>
      <c r="H86" s="40"/>
      <c r="I86" s="156"/>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ON - Ostatní náklady</v>
      </c>
      <c r="F87" s="40"/>
      <c r="G87" s="40"/>
      <c r="H87" s="40"/>
      <c r="I87" s="156"/>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156"/>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Strakonická</v>
      </c>
      <c r="G89" s="40"/>
      <c r="H89" s="40"/>
      <c r="I89" s="158" t="s">
        <v>22</v>
      </c>
      <c r="J89" s="79" t="str">
        <f>IF(J12="","",J12)</f>
        <v>10. 1. 2020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156"/>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158" t="s">
        <v>32</v>
      </c>
      <c r="J91" s="36" t="str">
        <f>E21</f>
        <v>DIPRO, spol s 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158" t="s">
        <v>37</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156"/>
      <c r="J93" s="40"/>
      <c r="K93" s="40"/>
      <c r="L93" s="63"/>
      <c r="S93" s="38"/>
      <c r="T93" s="38"/>
      <c r="U93" s="38"/>
      <c r="V93" s="38"/>
      <c r="W93" s="38"/>
      <c r="X93" s="38"/>
      <c r="Y93" s="38"/>
      <c r="Z93" s="38"/>
      <c r="AA93" s="38"/>
      <c r="AB93" s="38"/>
      <c r="AC93" s="38"/>
      <c r="AD93" s="38"/>
      <c r="AE93" s="38"/>
    </row>
    <row r="94" s="2" customFormat="1" ht="29.28" customHeight="1">
      <c r="A94" s="38"/>
      <c r="B94" s="39"/>
      <c r="C94" s="199" t="s">
        <v>224</v>
      </c>
      <c r="D94" s="200"/>
      <c r="E94" s="200"/>
      <c r="F94" s="200"/>
      <c r="G94" s="200"/>
      <c r="H94" s="200"/>
      <c r="I94" s="201"/>
      <c r="J94" s="202" t="s">
        <v>225</v>
      </c>
      <c r="K94" s="20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156"/>
      <c r="J95" s="40"/>
      <c r="K95" s="40"/>
      <c r="L95" s="63"/>
      <c r="S95" s="38"/>
      <c r="T95" s="38"/>
      <c r="U95" s="38"/>
      <c r="V95" s="38"/>
      <c r="W95" s="38"/>
      <c r="X95" s="38"/>
      <c r="Y95" s="38"/>
      <c r="Z95" s="38"/>
      <c r="AA95" s="38"/>
      <c r="AB95" s="38"/>
      <c r="AC95" s="38"/>
      <c r="AD95" s="38"/>
      <c r="AE95" s="38"/>
    </row>
    <row r="96" s="2" customFormat="1" ht="22.8" customHeight="1">
      <c r="A96" s="38"/>
      <c r="B96" s="39"/>
      <c r="C96" s="203" t="s">
        <v>226</v>
      </c>
      <c r="D96" s="40"/>
      <c r="E96" s="40"/>
      <c r="F96" s="40"/>
      <c r="G96" s="40"/>
      <c r="H96" s="40"/>
      <c r="I96" s="156"/>
      <c r="J96" s="110">
        <f>J121</f>
        <v>0</v>
      </c>
      <c r="K96" s="40"/>
      <c r="L96" s="63"/>
      <c r="S96" s="38"/>
      <c r="T96" s="38"/>
      <c r="U96" s="38"/>
      <c r="V96" s="38"/>
      <c r="W96" s="38"/>
      <c r="X96" s="38"/>
      <c r="Y96" s="38"/>
      <c r="Z96" s="38"/>
      <c r="AA96" s="38"/>
      <c r="AB96" s="38"/>
      <c r="AC96" s="38"/>
      <c r="AD96" s="38"/>
      <c r="AE96" s="38"/>
      <c r="AU96" s="17" t="s">
        <v>227</v>
      </c>
    </row>
    <row r="97" s="9" customFormat="1" ht="24.96" customHeight="1">
      <c r="A97" s="9"/>
      <c r="B97" s="204"/>
      <c r="C97" s="205"/>
      <c r="D97" s="206" t="s">
        <v>4184</v>
      </c>
      <c r="E97" s="207"/>
      <c r="F97" s="207"/>
      <c r="G97" s="207"/>
      <c r="H97" s="207"/>
      <c r="I97" s="208"/>
      <c r="J97" s="209">
        <f>J122</f>
        <v>0</v>
      </c>
      <c r="K97" s="205"/>
      <c r="L97" s="210"/>
      <c r="S97" s="9"/>
      <c r="T97" s="9"/>
      <c r="U97" s="9"/>
      <c r="V97" s="9"/>
      <c r="W97" s="9"/>
      <c r="X97" s="9"/>
      <c r="Y97" s="9"/>
      <c r="Z97" s="9"/>
      <c r="AA97" s="9"/>
      <c r="AB97" s="9"/>
      <c r="AC97" s="9"/>
      <c r="AD97" s="9"/>
      <c r="AE97" s="9"/>
    </row>
    <row r="98" s="10" customFormat="1" ht="19.92" customHeight="1">
      <c r="A98" s="10"/>
      <c r="B98" s="211"/>
      <c r="C98" s="133"/>
      <c r="D98" s="212" t="s">
        <v>4355</v>
      </c>
      <c r="E98" s="213"/>
      <c r="F98" s="213"/>
      <c r="G98" s="213"/>
      <c r="H98" s="213"/>
      <c r="I98" s="214"/>
      <c r="J98" s="215">
        <f>J123</f>
        <v>0</v>
      </c>
      <c r="K98" s="133"/>
      <c r="L98" s="216"/>
      <c r="S98" s="10"/>
      <c r="T98" s="10"/>
      <c r="U98" s="10"/>
      <c r="V98" s="10"/>
      <c r="W98" s="10"/>
      <c r="X98" s="10"/>
      <c r="Y98" s="10"/>
      <c r="Z98" s="10"/>
      <c r="AA98" s="10"/>
      <c r="AB98" s="10"/>
      <c r="AC98" s="10"/>
      <c r="AD98" s="10"/>
      <c r="AE98" s="10"/>
    </row>
    <row r="99" s="10" customFormat="1" ht="19.92" customHeight="1">
      <c r="A99" s="10"/>
      <c r="B99" s="211"/>
      <c r="C99" s="133"/>
      <c r="D99" s="212" t="s">
        <v>4356</v>
      </c>
      <c r="E99" s="213"/>
      <c r="F99" s="213"/>
      <c r="G99" s="213"/>
      <c r="H99" s="213"/>
      <c r="I99" s="214"/>
      <c r="J99" s="215">
        <f>J132</f>
        <v>0</v>
      </c>
      <c r="K99" s="133"/>
      <c r="L99" s="216"/>
      <c r="S99" s="10"/>
      <c r="T99" s="10"/>
      <c r="U99" s="10"/>
      <c r="V99" s="10"/>
      <c r="W99" s="10"/>
      <c r="X99" s="10"/>
      <c r="Y99" s="10"/>
      <c r="Z99" s="10"/>
      <c r="AA99" s="10"/>
      <c r="AB99" s="10"/>
      <c r="AC99" s="10"/>
      <c r="AD99" s="10"/>
      <c r="AE99" s="10"/>
    </row>
    <row r="100" s="10" customFormat="1" ht="19.92" customHeight="1">
      <c r="A100" s="10"/>
      <c r="B100" s="211"/>
      <c r="C100" s="133"/>
      <c r="D100" s="212" t="s">
        <v>4357</v>
      </c>
      <c r="E100" s="213"/>
      <c r="F100" s="213"/>
      <c r="G100" s="213"/>
      <c r="H100" s="213"/>
      <c r="I100" s="214"/>
      <c r="J100" s="215">
        <f>J139</f>
        <v>0</v>
      </c>
      <c r="K100" s="133"/>
      <c r="L100" s="216"/>
      <c r="S100" s="10"/>
      <c r="T100" s="10"/>
      <c r="U100" s="10"/>
      <c r="V100" s="10"/>
      <c r="W100" s="10"/>
      <c r="X100" s="10"/>
      <c r="Y100" s="10"/>
      <c r="Z100" s="10"/>
      <c r="AA100" s="10"/>
      <c r="AB100" s="10"/>
      <c r="AC100" s="10"/>
      <c r="AD100" s="10"/>
      <c r="AE100" s="10"/>
    </row>
    <row r="101" s="10" customFormat="1" ht="19.92" customHeight="1">
      <c r="A101" s="10"/>
      <c r="B101" s="211"/>
      <c r="C101" s="133"/>
      <c r="D101" s="212" t="s">
        <v>4339</v>
      </c>
      <c r="E101" s="213"/>
      <c r="F101" s="213"/>
      <c r="G101" s="213"/>
      <c r="H101" s="213"/>
      <c r="I101" s="214"/>
      <c r="J101" s="215">
        <f>J142</f>
        <v>0</v>
      </c>
      <c r="K101" s="133"/>
      <c r="L101" s="216"/>
      <c r="S101" s="10"/>
      <c r="T101" s="10"/>
      <c r="U101" s="10"/>
      <c r="V101" s="10"/>
      <c r="W101" s="10"/>
      <c r="X101" s="10"/>
      <c r="Y101" s="10"/>
      <c r="Z101" s="10"/>
      <c r="AA101" s="10"/>
      <c r="AB101" s="10"/>
      <c r="AC101" s="10"/>
      <c r="AD101" s="10"/>
      <c r="AE101" s="10"/>
    </row>
    <row r="102" s="2" customFormat="1" ht="21.84" customHeight="1">
      <c r="A102" s="38"/>
      <c r="B102" s="39"/>
      <c r="C102" s="40"/>
      <c r="D102" s="40"/>
      <c r="E102" s="40"/>
      <c r="F102" s="40"/>
      <c r="G102" s="40"/>
      <c r="H102" s="40"/>
      <c r="I102" s="156"/>
      <c r="J102" s="40"/>
      <c r="K102" s="40"/>
      <c r="L102" s="63"/>
      <c r="S102" s="38"/>
      <c r="T102" s="38"/>
      <c r="U102" s="38"/>
      <c r="V102" s="38"/>
      <c r="W102" s="38"/>
      <c r="X102" s="38"/>
      <c r="Y102" s="38"/>
      <c r="Z102" s="38"/>
      <c r="AA102" s="38"/>
      <c r="AB102" s="38"/>
      <c r="AC102" s="38"/>
      <c r="AD102" s="38"/>
      <c r="AE102" s="38"/>
    </row>
    <row r="103" s="2" customFormat="1" ht="6.96" customHeight="1">
      <c r="A103" s="38"/>
      <c r="B103" s="66"/>
      <c r="C103" s="67"/>
      <c r="D103" s="67"/>
      <c r="E103" s="67"/>
      <c r="F103" s="67"/>
      <c r="G103" s="67"/>
      <c r="H103" s="67"/>
      <c r="I103" s="194"/>
      <c r="J103" s="67"/>
      <c r="K103" s="67"/>
      <c r="L103" s="63"/>
      <c r="S103" s="38"/>
      <c r="T103" s="38"/>
      <c r="U103" s="38"/>
      <c r="V103" s="38"/>
      <c r="W103" s="38"/>
      <c r="X103" s="38"/>
      <c r="Y103" s="38"/>
      <c r="Z103" s="38"/>
      <c r="AA103" s="38"/>
      <c r="AB103" s="38"/>
      <c r="AC103" s="38"/>
      <c r="AD103" s="38"/>
      <c r="AE103" s="38"/>
    </row>
    <row r="107" s="2" customFormat="1" ht="6.96" customHeight="1">
      <c r="A107" s="38"/>
      <c r="B107" s="68"/>
      <c r="C107" s="69"/>
      <c r="D107" s="69"/>
      <c r="E107" s="69"/>
      <c r="F107" s="69"/>
      <c r="G107" s="69"/>
      <c r="H107" s="69"/>
      <c r="I107" s="197"/>
      <c r="J107" s="69"/>
      <c r="K107" s="69"/>
      <c r="L107" s="63"/>
      <c r="S107" s="38"/>
      <c r="T107" s="38"/>
      <c r="U107" s="38"/>
      <c r="V107" s="38"/>
      <c r="W107" s="38"/>
      <c r="X107" s="38"/>
      <c r="Y107" s="38"/>
      <c r="Z107" s="38"/>
      <c r="AA107" s="38"/>
      <c r="AB107" s="38"/>
      <c r="AC107" s="38"/>
      <c r="AD107" s="38"/>
      <c r="AE107" s="38"/>
    </row>
    <row r="108" s="2" customFormat="1" ht="24.96" customHeight="1">
      <c r="A108" s="38"/>
      <c r="B108" s="39"/>
      <c r="C108" s="23" t="s">
        <v>235</v>
      </c>
      <c r="D108" s="40"/>
      <c r="E108" s="40"/>
      <c r="F108" s="40"/>
      <c r="G108" s="40"/>
      <c r="H108" s="40"/>
      <c r="I108" s="156"/>
      <c r="J108" s="40"/>
      <c r="K108" s="40"/>
      <c r="L108" s="63"/>
      <c r="S108" s="38"/>
      <c r="T108" s="38"/>
      <c r="U108" s="38"/>
      <c r="V108" s="38"/>
      <c r="W108" s="38"/>
      <c r="X108" s="38"/>
      <c r="Y108" s="38"/>
      <c r="Z108" s="38"/>
      <c r="AA108" s="38"/>
      <c r="AB108" s="38"/>
      <c r="AC108" s="38"/>
      <c r="AD108" s="38"/>
      <c r="AE108" s="38"/>
    </row>
    <row r="109" s="2" customFormat="1" ht="6.96" customHeight="1">
      <c r="A109" s="38"/>
      <c r="B109" s="39"/>
      <c r="C109" s="40"/>
      <c r="D109" s="40"/>
      <c r="E109" s="40"/>
      <c r="F109" s="40"/>
      <c r="G109" s="40"/>
      <c r="H109" s="40"/>
      <c r="I109" s="156"/>
      <c r="J109" s="40"/>
      <c r="K109" s="40"/>
      <c r="L109" s="63"/>
      <c r="S109" s="38"/>
      <c r="T109" s="38"/>
      <c r="U109" s="38"/>
      <c r="V109" s="38"/>
      <c r="W109" s="38"/>
      <c r="X109" s="38"/>
      <c r="Y109" s="38"/>
      <c r="Z109" s="38"/>
      <c r="AA109" s="38"/>
      <c r="AB109" s="38"/>
      <c r="AC109" s="38"/>
      <c r="AD109" s="38"/>
      <c r="AE109" s="38"/>
    </row>
    <row r="110" s="2" customFormat="1" ht="12" customHeight="1">
      <c r="A110" s="38"/>
      <c r="B110" s="39"/>
      <c r="C110" s="32" t="s">
        <v>16</v>
      </c>
      <c r="D110" s="40"/>
      <c r="E110" s="40"/>
      <c r="F110" s="40"/>
      <c r="G110" s="40"/>
      <c r="H110" s="40"/>
      <c r="I110" s="156"/>
      <c r="J110" s="40"/>
      <c r="K110" s="40"/>
      <c r="L110" s="63"/>
      <c r="S110" s="38"/>
      <c r="T110" s="38"/>
      <c r="U110" s="38"/>
      <c r="V110" s="38"/>
      <c r="W110" s="38"/>
      <c r="X110" s="38"/>
      <c r="Y110" s="38"/>
      <c r="Z110" s="38"/>
      <c r="AA110" s="38"/>
      <c r="AB110" s="38"/>
      <c r="AC110" s="38"/>
      <c r="AD110" s="38"/>
      <c r="AE110" s="38"/>
    </row>
    <row r="111" s="2" customFormat="1" ht="16.5" customHeight="1">
      <c r="A111" s="38"/>
      <c r="B111" s="39"/>
      <c r="C111" s="40"/>
      <c r="D111" s="40"/>
      <c r="E111" s="198" t="str">
        <f>E7</f>
        <v>Strakonická - rozšíření, č. akce 999 170, Praha 5</v>
      </c>
      <c r="F111" s="32"/>
      <c r="G111" s="32"/>
      <c r="H111" s="32"/>
      <c r="I111" s="156"/>
      <c r="J111" s="40"/>
      <c r="K111" s="40"/>
      <c r="L111" s="63"/>
      <c r="S111" s="38"/>
      <c r="T111" s="38"/>
      <c r="U111" s="38"/>
      <c r="V111" s="38"/>
      <c r="W111" s="38"/>
      <c r="X111" s="38"/>
      <c r="Y111" s="38"/>
      <c r="Z111" s="38"/>
      <c r="AA111" s="38"/>
      <c r="AB111" s="38"/>
      <c r="AC111" s="38"/>
      <c r="AD111" s="38"/>
      <c r="AE111" s="38"/>
    </row>
    <row r="112" s="2" customFormat="1" ht="12" customHeight="1">
      <c r="A112" s="38"/>
      <c r="B112" s="39"/>
      <c r="C112" s="32" t="s">
        <v>176</v>
      </c>
      <c r="D112" s="40"/>
      <c r="E112" s="40"/>
      <c r="F112" s="40"/>
      <c r="G112" s="40"/>
      <c r="H112" s="40"/>
      <c r="I112" s="156"/>
      <c r="J112" s="40"/>
      <c r="K112" s="40"/>
      <c r="L112" s="63"/>
      <c r="S112" s="38"/>
      <c r="T112" s="38"/>
      <c r="U112" s="38"/>
      <c r="V112" s="38"/>
      <c r="W112" s="38"/>
      <c r="X112" s="38"/>
      <c r="Y112" s="38"/>
      <c r="Z112" s="38"/>
      <c r="AA112" s="38"/>
      <c r="AB112" s="38"/>
      <c r="AC112" s="38"/>
      <c r="AD112" s="38"/>
      <c r="AE112" s="38"/>
    </row>
    <row r="113" s="2" customFormat="1" ht="16.5" customHeight="1">
      <c r="A113" s="38"/>
      <c r="B113" s="39"/>
      <c r="C113" s="40"/>
      <c r="D113" s="40"/>
      <c r="E113" s="76" t="str">
        <f>E9</f>
        <v>ON - Ostatní náklady</v>
      </c>
      <c r="F113" s="40"/>
      <c r="G113" s="40"/>
      <c r="H113" s="40"/>
      <c r="I113" s="156"/>
      <c r="J113" s="40"/>
      <c r="K113" s="40"/>
      <c r="L113" s="63"/>
      <c r="S113" s="38"/>
      <c r="T113" s="38"/>
      <c r="U113" s="38"/>
      <c r="V113" s="38"/>
      <c r="W113" s="38"/>
      <c r="X113" s="38"/>
      <c r="Y113" s="38"/>
      <c r="Z113" s="38"/>
      <c r="AA113" s="38"/>
      <c r="AB113" s="38"/>
      <c r="AC113" s="38"/>
      <c r="AD113" s="38"/>
      <c r="AE113" s="38"/>
    </row>
    <row r="114" s="2" customFormat="1" ht="6.96" customHeight="1">
      <c r="A114" s="38"/>
      <c r="B114" s="39"/>
      <c r="C114" s="40"/>
      <c r="D114" s="40"/>
      <c r="E114" s="40"/>
      <c r="F114" s="40"/>
      <c r="G114" s="40"/>
      <c r="H114" s="40"/>
      <c r="I114" s="156"/>
      <c r="J114" s="40"/>
      <c r="K114" s="40"/>
      <c r="L114" s="63"/>
      <c r="S114" s="38"/>
      <c r="T114" s="38"/>
      <c r="U114" s="38"/>
      <c r="V114" s="38"/>
      <c r="W114" s="38"/>
      <c r="X114" s="38"/>
      <c r="Y114" s="38"/>
      <c r="Z114" s="38"/>
      <c r="AA114" s="38"/>
      <c r="AB114" s="38"/>
      <c r="AC114" s="38"/>
      <c r="AD114" s="38"/>
      <c r="AE114" s="38"/>
    </row>
    <row r="115" s="2" customFormat="1" ht="12" customHeight="1">
      <c r="A115" s="38"/>
      <c r="B115" s="39"/>
      <c r="C115" s="32" t="s">
        <v>20</v>
      </c>
      <c r="D115" s="40"/>
      <c r="E115" s="40"/>
      <c r="F115" s="27" t="str">
        <f>F12</f>
        <v>ulice Strakonická</v>
      </c>
      <c r="G115" s="40"/>
      <c r="H115" s="40"/>
      <c r="I115" s="158" t="s">
        <v>22</v>
      </c>
      <c r="J115" s="79" t="str">
        <f>IF(J12="","",J12)</f>
        <v>10. 1. 2020</v>
      </c>
      <c r="K115" s="40"/>
      <c r="L115" s="63"/>
      <c r="S115" s="38"/>
      <c r="T115" s="38"/>
      <c r="U115" s="38"/>
      <c r="V115" s="38"/>
      <c r="W115" s="38"/>
      <c r="X115" s="38"/>
      <c r="Y115" s="38"/>
      <c r="Z115" s="38"/>
      <c r="AA115" s="38"/>
      <c r="AB115" s="38"/>
      <c r="AC115" s="38"/>
      <c r="AD115" s="38"/>
      <c r="AE115" s="38"/>
    </row>
    <row r="116" s="2" customFormat="1" ht="6.96" customHeight="1">
      <c r="A116" s="38"/>
      <c r="B116" s="39"/>
      <c r="C116" s="40"/>
      <c r="D116" s="40"/>
      <c r="E116" s="40"/>
      <c r="F116" s="40"/>
      <c r="G116" s="40"/>
      <c r="H116" s="40"/>
      <c r="I116" s="156"/>
      <c r="J116" s="40"/>
      <c r="K116" s="40"/>
      <c r="L116" s="63"/>
      <c r="S116" s="38"/>
      <c r="T116" s="38"/>
      <c r="U116" s="38"/>
      <c r="V116" s="38"/>
      <c r="W116" s="38"/>
      <c r="X116" s="38"/>
      <c r="Y116" s="38"/>
      <c r="Z116" s="38"/>
      <c r="AA116" s="38"/>
      <c r="AB116" s="38"/>
      <c r="AC116" s="38"/>
      <c r="AD116" s="38"/>
      <c r="AE116" s="38"/>
    </row>
    <row r="117" s="2" customFormat="1" ht="15.15" customHeight="1">
      <c r="A117" s="38"/>
      <c r="B117" s="39"/>
      <c r="C117" s="32" t="s">
        <v>24</v>
      </c>
      <c r="D117" s="40"/>
      <c r="E117" s="40"/>
      <c r="F117" s="27" t="str">
        <f>E15</f>
        <v>Technická správa komunikací hl. m. Prahy a.s.</v>
      </c>
      <c r="G117" s="40"/>
      <c r="H117" s="40"/>
      <c r="I117" s="158" t="s">
        <v>32</v>
      </c>
      <c r="J117" s="36" t="str">
        <f>E21</f>
        <v>DIPRO, spol s r.o.</v>
      </c>
      <c r="K117" s="40"/>
      <c r="L117" s="63"/>
      <c r="S117" s="38"/>
      <c r="T117" s="38"/>
      <c r="U117" s="38"/>
      <c r="V117" s="38"/>
      <c r="W117" s="38"/>
      <c r="X117" s="38"/>
      <c r="Y117" s="38"/>
      <c r="Z117" s="38"/>
      <c r="AA117" s="38"/>
      <c r="AB117" s="38"/>
      <c r="AC117" s="38"/>
      <c r="AD117" s="38"/>
      <c r="AE117" s="38"/>
    </row>
    <row r="118" s="2" customFormat="1" ht="15.15" customHeight="1">
      <c r="A118" s="38"/>
      <c r="B118" s="39"/>
      <c r="C118" s="32" t="s">
        <v>30</v>
      </c>
      <c r="D118" s="40"/>
      <c r="E118" s="40"/>
      <c r="F118" s="27" t="str">
        <f>IF(E18="","",E18)</f>
        <v>Vyplň údaj</v>
      </c>
      <c r="G118" s="40"/>
      <c r="H118" s="40"/>
      <c r="I118" s="158" t="s">
        <v>37</v>
      </c>
      <c r="J118" s="36" t="str">
        <f>E24</f>
        <v>TMI Building s.r.o.</v>
      </c>
      <c r="K118" s="40"/>
      <c r="L118" s="63"/>
      <c r="S118" s="38"/>
      <c r="T118" s="38"/>
      <c r="U118" s="38"/>
      <c r="V118" s="38"/>
      <c r="W118" s="38"/>
      <c r="X118" s="38"/>
      <c r="Y118" s="38"/>
      <c r="Z118" s="38"/>
      <c r="AA118" s="38"/>
      <c r="AB118" s="38"/>
      <c r="AC118" s="38"/>
      <c r="AD118" s="38"/>
      <c r="AE118" s="38"/>
    </row>
    <row r="119" s="2" customFormat="1" ht="10.32" customHeight="1">
      <c r="A119" s="38"/>
      <c r="B119" s="39"/>
      <c r="C119" s="40"/>
      <c r="D119" s="40"/>
      <c r="E119" s="40"/>
      <c r="F119" s="40"/>
      <c r="G119" s="40"/>
      <c r="H119" s="40"/>
      <c r="I119" s="156"/>
      <c r="J119" s="40"/>
      <c r="K119" s="40"/>
      <c r="L119" s="63"/>
      <c r="S119" s="38"/>
      <c r="T119" s="38"/>
      <c r="U119" s="38"/>
      <c r="V119" s="38"/>
      <c r="W119" s="38"/>
      <c r="X119" s="38"/>
      <c r="Y119" s="38"/>
      <c r="Z119" s="38"/>
      <c r="AA119" s="38"/>
      <c r="AB119" s="38"/>
      <c r="AC119" s="38"/>
      <c r="AD119" s="38"/>
      <c r="AE119" s="38"/>
    </row>
    <row r="120" s="11" customFormat="1" ht="29.28" customHeight="1">
      <c r="A120" s="217"/>
      <c r="B120" s="218"/>
      <c r="C120" s="219" t="s">
        <v>236</v>
      </c>
      <c r="D120" s="220" t="s">
        <v>67</v>
      </c>
      <c r="E120" s="220" t="s">
        <v>63</v>
      </c>
      <c r="F120" s="220" t="s">
        <v>64</v>
      </c>
      <c r="G120" s="220" t="s">
        <v>237</v>
      </c>
      <c r="H120" s="220" t="s">
        <v>238</v>
      </c>
      <c r="I120" s="221" t="s">
        <v>239</v>
      </c>
      <c r="J120" s="220" t="s">
        <v>225</v>
      </c>
      <c r="K120" s="222" t="s">
        <v>240</v>
      </c>
      <c r="L120" s="223"/>
      <c r="M120" s="100" t="s">
        <v>1</v>
      </c>
      <c r="N120" s="101" t="s">
        <v>46</v>
      </c>
      <c r="O120" s="101" t="s">
        <v>241</v>
      </c>
      <c r="P120" s="101" t="s">
        <v>242</v>
      </c>
      <c r="Q120" s="101" t="s">
        <v>243</v>
      </c>
      <c r="R120" s="101" t="s">
        <v>244</v>
      </c>
      <c r="S120" s="101" t="s">
        <v>245</v>
      </c>
      <c r="T120" s="102" t="s">
        <v>246</v>
      </c>
      <c r="U120" s="217"/>
      <c r="V120" s="217"/>
      <c r="W120" s="217"/>
      <c r="X120" s="217"/>
      <c r="Y120" s="217"/>
      <c r="Z120" s="217"/>
      <c r="AA120" s="217"/>
      <c r="AB120" s="217"/>
      <c r="AC120" s="217"/>
      <c r="AD120" s="217"/>
      <c r="AE120" s="217"/>
    </row>
    <row r="121" s="2" customFormat="1" ht="22.8" customHeight="1">
      <c r="A121" s="38"/>
      <c r="B121" s="39"/>
      <c r="C121" s="107" t="s">
        <v>247</v>
      </c>
      <c r="D121" s="40"/>
      <c r="E121" s="40"/>
      <c r="F121" s="40"/>
      <c r="G121" s="40"/>
      <c r="H121" s="40"/>
      <c r="I121" s="156"/>
      <c r="J121" s="224">
        <f>BK121</f>
        <v>0</v>
      </c>
      <c r="K121" s="40"/>
      <c r="L121" s="44"/>
      <c r="M121" s="103"/>
      <c r="N121" s="225"/>
      <c r="O121" s="104"/>
      <c r="P121" s="226">
        <f>P122</f>
        <v>0</v>
      </c>
      <c r="Q121" s="104"/>
      <c r="R121" s="226">
        <f>R122</f>
        <v>0</v>
      </c>
      <c r="S121" s="104"/>
      <c r="T121" s="227">
        <f>T122</f>
        <v>0</v>
      </c>
      <c r="U121" s="38"/>
      <c r="V121" s="38"/>
      <c r="W121" s="38"/>
      <c r="X121" s="38"/>
      <c r="Y121" s="38"/>
      <c r="Z121" s="38"/>
      <c r="AA121" s="38"/>
      <c r="AB121" s="38"/>
      <c r="AC121" s="38"/>
      <c r="AD121" s="38"/>
      <c r="AE121" s="38"/>
      <c r="AT121" s="17" t="s">
        <v>81</v>
      </c>
      <c r="AU121" s="17" t="s">
        <v>227</v>
      </c>
      <c r="BK121" s="228">
        <f>BK122</f>
        <v>0</v>
      </c>
    </row>
    <row r="122" s="12" customFormat="1" ht="25.92" customHeight="1">
      <c r="A122" s="12"/>
      <c r="B122" s="229"/>
      <c r="C122" s="230"/>
      <c r="D122" s="231" t="s">
        <v>81</v>
      </c>
      <c r="E122" s="232" t="s">
        <v>149</v>
      </c>
      <c r="F122" s="232" t="s">
        <v>150</v>
      </c>
      <c r="G122" s="230"/>
      <c r="H122" s="230"/>
      <c r="I122" s="233"/>
      <c r="J122" s="234">
        <f>BK122</f>
        <v>0</v>
      </c>
      <c r="K122" s="230"/>
      <c r="L122" s="235"/>
      <c r="M122" s="236"/>
      <c r="N122" s="237"/>
      <c r="O122" s="237"/>
      <c r="P122" s="238">
        <f>P123+P132+P139+P142</f>
        <v>0</v>
      </c>
      <c r="Q122" s="237"/>
      <c r="R122" s="238">
        <f>R123+R132+R139+R142</f>
        <v>0</v>
      </c>
      <c r="S122" s="237"/>
      <c r="T122" s="239">
        <f>T123+T132+T139+T142</f>
        <v>0</v>
      </c>
      <c r="U122" s="12"/>
      <c r="V122" s="12"/>
      <c r="W122" s="12"/>
      <c r="X122" s="12"/>
      <c r="Y122" s="12"/>
      <c r="Z122" s="12"/>
      <c r="AA122" s="12"/>
      <c r="AB122" s="12"/>
      <c r="AC122" s="12"/>
      <c r="AD122" s="12"/>
      <c r="AE122" s="12"/>
      <c r="AR122" s="240" t="s">
        <v>273</v>
      </c>
      <c r="AT122" s="241" t="s">
        <v>81</v>
      </c>
      <c r="AU122" s="241" t="s">
        <v>82</v>
      </c>
      <c r="AY122" s="240" t="s">
        <v>250</v>
      </c>
      <c r="BK122" s="242">
        <f>BK123+BK132+BK139+BK142</f>
        <v>0</v>
      </c>
    </row>
    <row r="123" s="12" customFormat="1" ht="22.8" customHeight="1">
      <c r="A123" s="12"/>
      <c r="B123" s="229"/>
      <c r="C123" s="230"/>
      <c r="D123" s="231" t="s">
        <v>81</v>
      </c>
      <c r="E123" s="243" t="s">
        <v>3954</v>
      </c>
      <c r="F123" s="243" t="s">
        <v>4358</v>
      </c>
      <c r="G123" s="230"/>
      <c r="H123" s="230"/>
      <c r="I123" s="233"/>
      <c r="J123" s="244">
        <f>BK123</f>
        <v>0</v>
      </c>
      <c r="K123" s="230"/>
      <c r="L123" s="235"/>
      <c r="M123" s="236"/>
      <c r="N123" s="237"/>
      <c r="O123" s="237"/>
      <c r="P123" s="238">
        <f>SUM(P124:P131)</f>
        <v>0</v>
      </c>
      <c r="Q123" s="237"/>
      <c r="R123" s="238">
        <f>SUM(R124:R131)</f>
        <v>0</v>
      </c>
      <c r="S123" s="237"/>
      <c r="T123" s="239">
        <f>SUM(T124:T131)</f>
        <v>0</v>
      </c>
      <c r="U123" s="12"/>
      <c r="V123" s="12"/>
      <c r="W123" s="12"/>
      <c r="X123" s="12"/>
      <c r="Y123" s="12"/>
      <c r="Z123" s="12"/>
      <c r="AA123" s="12"/>
      <c r="AB123" s="12"/>
      <c r="AC123" s="12"/>
      <c r="AD123" s="12"/>
      <c r="AE123" s="12"/>
      <c r="AR123" s="240" t="s">
        <v>273</v>
      </c>
      <c r="AT123" s="241" t="s">
        <v>81</v>
      </c>
      <c r="AU123" s="241" t="s">
        <v>14</v>
      </c>
      <c r="AY123" s="240" t="s">
        <v>250</v>
      </c>
      <c r="BK123" s="242">
        <f>SUM(BK124:BK131)</f>
        <v>0</v>
      </c>
    </row>
    <row r="124" s="2" customFormat="1" ht="21.75" customHeight="1">
      <c r="A124" s="38"/>
      <c r="B124" s="39"/>
      <c r="C124" s="245" t="s">
        <v>14</v>
      </c>
      <c r="D124" s="245" t="s">
        <v>252</v>
      </c>
      <c r="E124" s="246" t="s">
        <v>4359</v>
      </c>
      <c r="F124" s="247" t="s">
        <v>4360</v>
      </c>
      <c r="G124" s="248" t="s">
        <v>1244</v>
      </c>
      <c r="H124" s="249">
        <v>1</v>
      </c>
      <c r="I124" s="250"/>
      <c r="J124" s="251">
        <f>ROUND(I124*H124,2)</f>
        <v>0</v>
      </c>
      <c r="K124" s="247" t="s">
        <v>1</v>
      </c>
      <c r="L124" s="44"/>
      <c r="M124" s="252" t="s">
        <v>1</v>
      </c>
      <c r="N124" s="253" t="s">
        <v>47</v>
      </c>
      <c r="O124" s="91"/>
      <c r="P124" s="254">
        <f>O124*H124</f>
        <v>0</v>
      </c>
      <c r="Q124" s="254">
        <v>0</v>
      </c>
      <c r="R124" s="254">
        <f>Q124*H124</f>
        <v>0</v>
      </c>
      <c r="S124" s="254">
        <v>0</v>
      </c>
      <c r="T124" s="255">
        <f>S124*H124</f>
        <v>0</v>
      </c>
      <c r="U124" s="38"/>
      <c r="V124" s="38"/>
      <c r="W124" s="38"/>
      <c r="X124" s="38"/>
      <c r="Y124" s="38"/>
      <c r="Z124" s="38"/>
      <c r="AA124" s="38"/>
      <c r="AB124" s="38"/>
      <c r="AC124" s="38"/>
      <c r="AD124" s="38"/>
      <c r="AE124" s="38"/>
      <c r="AR124" s="256" t="s">
        <v>4341</v>
      </c>
      <c r="AT124" s="256" t="s">
        <v>252</v>
      </c>
      <c r="AU124" s="256" t="s">
        <v>91</v>
      </c>
      <c r="AY124" s="17" t="s">
        <v>250</v>
      </c>
      <c r="BE124" s="257">
        <f>IF(N124="základní",J124,0)</f>
        <v>0</v>
      </c>
      <c r="BF124" s="257">
        <f>IF(N124="snížená",J124,0)</f>
        <v>0</v>
      </c>
      <c r="BG124" s="257">
        <f>IF(N124="zákl. přenesená",J124,0)</f>
        <v>0</v>
      </c>
      <c r="BH124" s="257">
        <f>IF(N124="sníž. přenesená",J124,0)</f>
        <v>0</v>
      </c>
      <c r="BI124" s="257">
        <f>IF(N124="nulová",J124,0)</f>
        <v>0</v>
      </c>
      <c r="BJ124" s="17" t="s">
        <v>14</v>
      </c>
      <c r="BK124" s="257">
        <f>ROUND(I124*H124,2)</f>
        <v>0</v>
      </c>
      <c r="BL124" s="17" t="s">
        <v>4341</v>
      </c>
      <c r="BM124" s="256" t="s">
        <v>4361</v>
      </c>
    </row>
    <row r="125" s="2" customFormat="1" ht="16.5" customHeight="1">
      <c r="A125" s="38"/>
      <c r="B125" s="39"/>
      <c r="C125" s="245" t="s">
        <v>91</v>
      </c>
      <c r="D125" s="245" t="s">
        <v>252</v>
      </c>
      <c r="E125" s="246" t="s">
        <v>3956</v>
      </c>
      <c r="F125" s="247" t="s">
        <v>3957</v>
      </c>
      <c r="G125" s="248" t="s">
        <v>1244</v>
      </c>
      <c r="H125" s="249">
        <v>1</v>
      </c>
      <c r="I125" s="250"/>
      <c r="J125" s="251">
        <f>ROUND(I125*H125,2)</f>
        <v>0</v>
      </c>
      <c r="K125" s="247" t="s">
        <v>255</v>
      </c>
      <c r="L125" s="44"/>
      <c r="M125" s="252" t="s">
        <v>1</v>
      </c>
      <c r="N125" s="253" t="s">
        <v>47</v>
      </c>
      <c r="O125" s="91"/>
      <c r="P125" s="254">
        <f>O125*H125</f>
        <v>0</v>
      </c>
      <c r="Q125" s="254">
        <v>0</v>
      </c>
      <c r="R125" s="254">
        <f>Q125*H125</f>
        <v>0</v>
      </c>
      <c r="S125" s="254">
        <v>0</v>
      </c>
      <c r="T125" s="255">
        <f>S125*H125</f>
        <v>0</v>
      </c>
      <c r="U125" s="38"/>
      <c r="V125" s="38"/>
      <c r="W125" s="38"/>
      <c r="X125" s="38"/>
      <c r="Y125" s="38"/>
      <c r="Z125" s="38"/>
      <c r="AA125" s="38"/>
      <c r="AB125" s="38"/>
      <c r="AC125" s="38"/>
      <c r="AD125" s="38"/>
      <c r="AE125" s="38"/>
      <c r="AR125" s="256" t="s">
        <v>4341</v>
      </c>
      <c r="AT125" s="256" t="s">
        <v>252</v>
      </c>
      <c r="AU125" s="256" t="s">
        <v>91</v>
      </c>
      <c r="AY125" s="17" t="s">
        <v>250</v>
      </c>
      <c r="BE125" s="257">
        <f>IF(N125="základní",J125,0)</f>
        <v>0</v>
      </c>
      <c r="BF125" s="257">
        <f>IF(N125="snížená",J125,0)</f>
        <v>0</v>
      </c>
      <c r="BG125" s="257">
        <f>IF(N125="zákl. přenesená",J125,0)</f>
        <v>0</v>
      </c>
      <c r="BH125" s="257">
        <f>IF(N125="sníž. přenesená",J125,0)</f>
        <v>0</v>
      </c>
      <c r="BI125" s="257">
        <f>IF(N125="nulová",J125,0)</f>
        <v>0</v>
      </c>
      <c r="BJ125" s="17" t="s">
        <v>14</v>
      </c>
      <c r="BK125" s="257">
        <f>ROUND(I125*H125,2)</f>
        <v>0</v>
      </c>
      <c r="BL125" s="17" t="s">
        <v>4341</v>
      </c>
      <c r="BM125" s="256" t="s">
        <v>4362</v>
      </c>
    </row>
    <row r="126" s="2" customFormat="1" ht="16.5" customHeight="1">
      <c r="A126" s="38"/>
      <c r="B126" s="39"/>
      <c r="C126" s="245" t="s">
        <v>115</v>
      </c>
      <c r="D126" s="245" t="s">
        <v>252</v>
      </c>
      <c r="E126" s="246" t="s">
        <v>4363</v>
      </c>
      <c r="F126" s="247" t="s">
        <v>4364</v>
      </c>
      <c r="G126" s="248" t="s">
        <v>1244</v>
      </c>
      <c r="H126" s="249">
        <v>1</v>
      </c>
      <c r="I126" s="250"/>
      <c r="J126" s="251">
        <f>ROUND(I126*H126,2)</f>
        <v>0</v>
      </c>
      <c r="K126" s="247" t="s">
        <v>255</v>
      </c>
      <c r="L126" s="44"/>
      <c r="M126" s="252" t="s">
        <v>1</v>
      </c>
      <c r="N126" s="253" t="s">
        <v>47</v>
      </c>
      <c r="O126" s="91"/>
      <c r="P126" s="254">
        <f>O126*H126</f>
        <v>0</v>
      </c>
      <c r="Q126" s="254">
        <v>0</v>
      </c>
      <c r="R126" s="254">
        <f>Q126*H126</f>
        <v>0</v>
      </c>
      <c r="S126" s="254">
        <v>0</v>
      </c>
      <c r="T126" s="255">
        <f>S126*H126</f>
        <v>0</v>
      </c>
      <c r="U126" s="38"/>
      <c r="V126" s="38"/>
      <c r="W126" s="38"/>
      <c r="X126" s="38"/>
      <c r="Y126" s="38"/>
      <c r="Z126" s="38"/>
      <c r="AA126" s="38"/>
      <c r="AB126" s="38"/>
      <c r="AC126" s="38"/>
      <c r="AD126" s="38"/>
      <c r="AE126" s="38"/>
      <c r="AR126" s="256" t="s">
        <v>4341</v>
      </c>
      <c r="AT126" s="256" t="s">
        <v>252</v>
      </c>
      <c r="AU126" s="256" t="s">
        <v>91</v>
      </c>
      <c r="AY126" s="17" t="s">
        <v>250</v>
      </c>
      <c r="BE126" s="257">
        <f>IF(N126="základní",J126,0)</f>
        <v>0</v>
      </c>
      <c r="BF126" s="257">
        <f>IF(N126="snížená",J126,0)</f>
        <v>0</v>
      </c>
      <c r="BG126" s="257">
        <f>IF(N126="zákl. přenesená",J126,0)</f>
        <v>0</v>
      </c>
      <c r="BH126" s="257">
        <f>IF(N126="sníž. přenesená",J126,0)</f>
        <v>0</v>
      </c>
      <c r="BI126" s="257">
        <f>IF(N126="nulová",J126,0)</f>
        <v>0</v>
      </c>
      <c r="BJ126" s="17" t="s">
        <v>14</v>
      </c>
      <c r="BK126" s="257">
        <f>ROUND(I126*H126,2)</f>
        <v>0</v>
      </c>
      <c r="BL126" s="17" t="s">
        <v>4341</v>
      </c>
      <c r="BM126" s="256" t="s">
        <v>4365</v>
      </c>
    </row>
    <row r="127" s="2" customFormat="1" ht="16.5" customHeight="1">
      <c r="A127" s="38"/>
      <c r="B127" s="39"/>
      <c r="C127" s="245" t="s">
        <v>256</v>
      </c>
      <c r="D127" s="245" t="s">
        <v>252</v>
      </c>
      <c r="E127" s="246" t="s">
        <v>4047</v>
      </c>
      <c r="F127" s="247" t="s">
        <v>4048</v>
      </c>
      <c r="G127" s="248" t="s">
        <v>1244</v>
      </c>
      <c r="H127" s="249">
        <v>1</v>
      </c>
      <c r="I127" s="250"/>
      <c r="J127" s="251">
        <f>ROUND(I127*H127,2)</f>
        <v>0</v>
      </c>
      <c r="K127" s="247" t="s">
        <v>255</v>
      </c>
      <c r="L127" s="44"/>
      <c r="M127" s="252" t="s">
        <v>1</v>
      </c>
      <c r="N127" s="253" t="s">
        <v>47</v>
      </c>
      <c r="O127" s="91"/>
      <c r="P127" s="254">
        <f>O127*H127</f>
        <v>0</v>
      </c>
      <c r="Q127" s="254">
        <v>0</v>
      </c>
      <c r="R127" s="254">
        <f>Q127*H127</f>
        <v>0</v>
      </c>
      <c r="S127" s="254">
        <v>0</v>
      </c>
      <c r="T127" s="255">
        <f>S127*H127</f>
        <v>0</v>
      </c>
      <c r="U127" s="38"/>
      <c r="V127" s="38"/>
      <c r="W127" s="38"/>
      <c r="X127" s="38"/>
      <c r="Y127" s="38"/>
      <c r="Z127" s="38"/>
      <c r="AA127" s="38"/>
      <c r="AB127" s="38"/>
      <c r="AC127" s="38"/>
      <c r="AD127" s="38"/>
      <c r="AE127" s="38"/>
      <c r="AR127" s="256" t="s">
        <v>4341</v>
      </c>
      <c r="AT127" s="256" t="s">
        <v>252</v>
      </c>
      <c r="AU127" s="256" t="s">
        <v>91</v>
      </c>
      <c r="AY127" s="17" t="s">
        <v>250</v>
      </c>
      <c r="BE127" s="257">
        <f>IF(N127="základní",J127,0)</f>
        <v>0</v>
      </c>
      <c r="BF127" s="257">
        <f>IF(N127="snížená",J127,0)</f>
        <v>0</v>
      </c>
      <c r="BG127" s="257">
        <f>IF(N127="zákl. přenesená",J127,0)</f>
        <v>0</v>
      </c>
      <c r="BH127" s="257">
        <f>IF(N127="sníž. přenesená",J127,0)</f>
        <v>0</v>
      </c>
      <c r="BI127" s="257">
        <f>IF(N127="nulová",J127,0)</f>
        <v>0</v>
      </c>
      <c r="BJ127" s="17" t="s">
        <v>14</v>
      </c>
      <c r="BK127" s="257">
        <f>ROUND(I127*H127,2)</f>
        <v>0</v>
      </c>
      <c r="BL127" s="17" t="s">
        <v>4341</v>
      </c>
      <c r="BM127" s="256" t="s">
        <v>4366</v>
      </c>
    </row>
    <row r="128" s="2" customFormat="1" ht="16.5" customHeight="1">
      <c r="A128" s="38"/>
      <c r="B128" s="39"/>
      <c r="C128" s="245" t="s">
        <v>273</v>
      </c>
      <c r="D128" s="245" t="s">
        <v>252</v>
      </c>
      <c r="E128" s="246" t="s">
        <v>4367</v>
      </c>
      <c r="F128" s="247" t="s">
        <v>4368</v>
      </c>
      <c r="G128" s="248" t="s">
        <v>1244</v>
      </c>
      <c r="H128" s="249">
        <v>1</v>
      </c>
      <c r="I128" s="250"/>
      <c r="J128" s="251">
        <f>ROUND(I128*H128,2)</f>
        <v>0</v>
      </c>
      <c r="K128" s="247" t="s">
        <v>255</v>
      </c>
      <c r="L128" s="44"/>
      <c r="M128" s="252" t="s">
        <v>1</v>
      </c>
      <c r="N128" s="253" t="s">
        <v>47</v>
      </c>
      <c r="O128" s="91"/>
      <c r="P128" s="254">
        <f>O128*H128</f>
        <v>0</v>
      </c>
      <c r="Q128" s="254">
        <v>0</v>
      </c>
      <c r="R128" s="254">
        <f>Q128*H128</f>
        <v>0</v>
      </c>
      <c r="S128" s="254">
        <v>0</v>
      </c>
      <c r="T128" s="255">
        <f>S128*H128</f>
        <v>0</v>
      </c>
      <c r="U128" s="38"/>
      <c r="V128" s="38"/>
      <c r="W128" s="38"/>
      <c r="X128" s="38"/>
      <c r="Y128" s="38"/>
      <c r="Z128" s="38"/>
      <c r="AA128" s="38"/>
      <c r="AB128" s="38"/>
      <c r="AC128" s="38"/>
      <c r="AD128" s="38"/>
      <c r="AE128" s="38"/>
      <c r="AR128" s="256" t="s">
        <v>4341</v>
      </c>
      <c r="AT128" s="256" t="s">
        <v>252</v>
      </c>
      <c r="AU128" s="256" t="s">
        <v>91</v>
      </c>
      <c r="AY128" s="17" t="s">
        <v>250</v>
      </c>
      <c r="BE128" s="257">
        <f>IF(N128="základní",J128,0)</f>
        <v>0</v>
      </c>
      <c r="BF128" s="257">
        <f>IF(N128="snížená",J128,0)</f>
        <v>0</v>
      </c>
      <c r="BG128" s="257">
        <f>IF(N128="zákl. přenesená",J128,0)</f>
        <v>0</v>
      </c>
      <c r="BH128" s="257">
        <f>IF(N128="sníž. přenesená",J128,0)</f>
        <v>0</v>
      </c>
      <c r="BI128" s="257">
        <f>IF(N128="nulová",J128,0)</f>
        <v>0</v>
      </c>
      <c r="BJ128" s="17" t="s">
        <v>14</v>
      </c>
      <c r="BK128" s="257">
        <f>ROUND(I128*H128,2)</f>
        <v>0</v>
      </c>
      <c r="BL128" s="17" t="s">
        <v>4341</v>
      </c>
      <c r="BM128" s="256" t="s">
        <v>4369</v>
      </c>
    </row>
    <row r="129" s="2" customFormat="1" ht="16.5" customHeight="1">
      <c r="A129" s="38"/>
      <c r="B129" s="39"/>
      <c r="C129" s="245" t="s">
        <v>277</v>
      </c>
      <c r="D129" s="245" t="s">
        <v>252</v>
      </c>
      <c r="E129" s="246" t="s">
        <v>4370</v>
      </c>
      <c r="F129" s="247" t="s">
        <v>4371</v>
      </c>
      <c r="G129" s="248" t="s">
        <v>1244</v>
      </c>
      <c r="H129" s="249">
        <v>1</v>
      </c>
      <c r="I129" s="250"/>
      <c r="J129" s="251">
        <f>ROUND(I129*H129,2)</f>
        <v>0</v>
      </c>
      <c r="K129" s="247" t="s">
        <v>255</v>
      </c>
      <c r="L129" s="44"/>
      <c r="M129" s="252" t="s">
        <v>1</v>
      </c>
      <c r="N129" s="253" t="s">
        <v>47</v>
      </c>
      <c r="O129" s="91"/>
      <c r="P129" s="254">
        <f>O129*H129</f>
        <v>0</v>
      </c>
      <c r="Q129" s="254">
        <v>0</v>
      </c>
      <c r="R129" s="254">
        <f>Q129*H129</f>
        <v>0</v>
      </c>
      <c r="S129" s="254">
        <v>0</v>
      </c>
      <c r="T129" s="255">
        <f>S129*H129</f>
        <v>0</v>
      </c>
      <c r="U129" s="38"/>
      <c r="V129" s="38"/>
      <c r="W129" s="38"/>
      <c r="X129" s="38"/>
      <c r="Y129" s="38"/>
      <c r="Z129" s="38"/>
      <c r="AA129" s="38"/>
      <c r="AB129" s="38"/>
      <c r="AC129" s="38"/>
      <c r="AD129" s="38"/>
      <c r="AE129" s="38"/>
      <c r="AR129" s="256" t="s">
        <v>4341</v>
      </c>
      <c r="AT129" s="256" t="s">
        <v>252</v>
      </c>
      <c r="AU129" s="256" t="s">
        <v>91</v>
      </c>
      <c r="AY129" s="17" t="s">
        <v>250</v>
      </c>
      <c r="BE129" s="257">
        <f>IF(N129="základní",J129,0)</f>
        <v>0</v>
      </c>
      <c r="BF129" s="257">
        <f>IF(N129="snížená",J129,0)</f>
        <v>0</v>
      </c>
      <c r="BG129" s="257">
        <f>IF(N129="zákl. přenesená",J129,0)</f>
        <v>0</v>
      </c>
      <c r="BH129" s="257">
        <f>IF(N129="sníž. přenesená",J129,0)</f>
        <v>0</v>
      </c>
      <c r="BI129" s="257">
        <f>IF(N129="nulová",J129,0)</f>
        <v>0</v>
      </c>
      <c r="BJ129" s="17" t="s">
        <v>14</v>
      </c>
      <c r="BK129" s="257">
        <f>ROUND(I129*H129,2)</f>
        <v>0</v>
      </c>
      <c r="BL129" s="17" t="s">
        <v>4341</v>
      </c>
      <c r="BM129" s="256" t="s">
        <v>4372</v>
      </c>
    </row>
    <row r="130" s="2" customFormat="1" ht="16.5" customHeight="1">
      <c r="A130" s="38"/>
      <c r="B130" s="39"/>
      <c r="C130" s="245" t="s">
        <v>281</v>
      </c>
      <c r="D130" s="245" t="s">
        <v>252</v>
      </c>
      <c r="E130" s="246" t="s">
        <v>4373</v>
      </c>
      <c r="F130" s="247" t="s">
        <v>4374</v>
      </c>
      <c r="G130" s="248" t="s">
        <v>1244</v>
      </c>
      <c r="H130" s="249">
        <v>1</v>
      </c>
      <c r="I130" s="250"/>
      <c r="J130" s="251">
        <f>ROUND(I130*H130,2)</f>
        <v>0</v>
      </c>
      <c r="K130" s="247" t="s">
        <v>255</v>
      </c>
      <c r="L130" s="44"/>
      <c r="M130" s="252" t="s">
        <v>1</v>
      </c>
      <c r="N130" s="253" t="s">
        <v>47</v>
      </c>
      <c r="O130" s="91"/>
      <c r="P130" s="254">
        <f>O130*H130</f>
        <v>0</v>
      </c>
      <c r="Q130" s="254">
        <v>0</v>
      </c>
      <c r="R130" s="254">
        <f>Q130*H130</f>
        <v>0</v>
      </c>
      <c r="S130" s="254">
        <v>0</v>
      </c>
      <c r="T130" s="255">
        <f>S130*H130</f>
        <v>0</v>
      </c>
      <c r="U130" s="38"/>
      <c r="V130" s="38"/>
      <c r="W130" s="38"/>
      <c r="X130" s="38"/>
      <c r="Y130" s="38"/>
      <c r="Z130" s="38"/>
      <c r="AA130" s="38"/>
      <c r="AB130" s="38"/>
      <c r="AC130" s="38"/>
      <c r="AD130" s="38"/>
      <c r="AE130" s="38"/>
      <c r="AR130" s="256" t="s">
        <v>4341</v>
      </c>
      <c r="AT130" s="256" t="s">
        <v>252</v>
      </c>
      <c r="AU130" s="256" t="s">
        <v>91</v>
      </c>
      <c r="AY130" s="17" t="s">
        <v>250</v>
      </c>
      <c r="BE130" s="257">
        <f>IF(N130="základní",J130,0)</f>
        <v>0</v>
      </c>
      <c r="BF130" s="257">
        <f>IF(N130="snížená",J130,0)</f>
        <v>0</v>
      </c>
      <c r="BG130" s="257">
        <f>IF(N130="zákl. přenesená",J130,0)</f>
        <v>0</v>
      </c>
      <c r="BH130" s="257">
        <f>IF(N130="sníž. přenesená",J130,0)</f>
        <v>0</v>
      </c>
      <c r="BI130" s="257">
        <f>IF(N130="nulová",J130,0)</f>
        <v>0</v>
      </c>
      <c r="BJ130" s="17" t="s">
        <v>14</v>
      </c>
      <c r="BK130" s="257">
        <f>ROUND(I130*H130,2)</f>
        <v>0</v>
      </c>
      <c r="BL130" s="17" t="s">
        <v>4341</v>
      </c>
      <c r="BM130" s="256" t="s">
        <v>4375</v>
      </c>
    </row>
    <row r="131" s="2" customFormat="1" ht="16.5" customHeight="1">
      <c r="A131" s="38"/>
      <c r="B131" s="39"/>
      <c r="C131" s="245" t="s">
        <v>285</v>
      </c>
      <c r="D131" s="245" t="s">
        <v>252</v>
      </c>
      <c r="E131" s="246" t="s">
        <v>4376</v>
      </c>
      <c r="F131" s="247" t="s">
        <v>4377</v>
      </c>
      <c r="G131" s="248" t="s">
        <v>1244</v>
      </c>
      <c r="H131" s="249">
        <v>1</v>
      </c>
      <c r="I131" s="250"/>
      <c r="J131" s="251">
        <f>ROUND(I131*H131,2)</f>
        <v>0</v>
      </c>
      <c r="K131" s="247" t="s">
        <v>255</v>
      </c>
      <c r="L131" s="44"/>
      <c r="M131" s="252" t="s">
        <v>1</v>
      </c>
      <c r="N131" s="253" t="s">
        <v>47</v>
      </c>
      <c r="O131" s="91"/>
      <c r="P131" s="254">
        <f>O131*H131</f>
        <v>0</v>
      </c>
      <c r="Q131" s="254">
        <v>0</v>
      </c>
      <c r="R131" s="254">
        <f>Q131*H131</f>
        <v>0</v>
      </c>
      <c r="S131" s="254">
        <v>0</v>
      </c>
      <c r="T131" s="255">
        <f>S131*H131</f>
        <v>0</v>
      </c>
      <c r="U131" s="38"/>
      <c r="V131" s="38"/>
      <c r="W131" s="38"/>
      <c r="X131" s="38"/>
      <c r="Y131" s="38"/>
      <c r="Z131" s="38"/>
      <c r="AA131" s="38"/>
      <c r="AB131" s="38"/>
      <c r="AC131" s="38"/>
      <c r="AD131" s="38"/>
      <c r="AE131" s="38"/>
      <c r="AR131" s="256" t="s">
        <v>4341</v>
      </c>
      <c r="AT131" s="256" t="s">
        <v>252</v>
      </c>
      <c r="AU131" s="256" t="s">
        <v>91</v>
      </c>
      <c r="AY131" s="17" t="s">
        <v>250</v>
      </c>
      <c r="BE131" s="257">
        <f>IF(N131="základní",J131,0)</f>
        <v>0</v>
      </c>
      <c r="BF131" s="257">
        <f>IF(N131="snížená",J131,0)</f>
        <v>0</v>
      </c>
      <c r="BG131" s="257">
        <f>IF(N131="zákl. přenesená",J131,0)</f>
        <v>0</v>
      </c>
      <c r="BH131" s="257">
        <f>IF(N131="sníž. přenesená",J131,0)</f>
        <v>0</v>
      </c>
      <c r="BI131" s="257">
        <f>IF(N131="nulová",J131,0)</f>
        <v>0</v>
      </c>
      <c r="BJ131" s="17" t="s">
        <v>14</v>
      </c>
      <c r="BK131" s="257">
        <f>ROUND(I131*H131,2)</f>
        <v>0</v>
      </c>
      <c r="BL131" s="17" t="s">
        <v>4341</v>
      </c>
      <c r="BM131" s="256" t="s">
        <v>4378</v>
      </c>
    </row>
    <row r="132" s="12" customFormat="1" ht="22.8" customHeight="1">
      <c r="A132" s="12"/>
      <c r="B132" s="229"/>
      <c r="C132" s="230"/>
      <c r="D132" s="231" t="s">
        <v>81</v>
      </c>
      <c r="E132" s="243" t="s">
        <v>3974</v>
      </c>
      <c r="F132" s="243" t="s">
        <v>4379</v>
      </c>
      <c r="G132" s="230"/>
      <c r="H132" s="230"/>
      <c r="I132" s="233"/>
      <c r="J132" s="244">
        <f>BK132</f>
        <v>0</v>
      </c>
      <c r="K132" s="230"/>
      <c r="L132" s="235"/>
      <c r="M132" s="236"/>
      <c r="N132" s="237"/>
      <c r="O132" s="237"/>
      <c r="P132" s="238">
        <f>SUM(P133:P138)</f>
        <v>0</v>
      </c>
      <c r="Q132" s="237"/>
      <c r="R132" s="238">
        <f>SUM(R133:R138)</f>
        <v>0</v>
      </c>
      <c r="S132" s="237"/>
      <c r="T132" s="239">
        <f>SUM(T133:T138)</f>
        <v>0</v>
      </c>
      <c r="U132" s="12"/>
      <c r="V132" s="12"/>
      <c r="W132" s="12"/>
      <c r="X132" s="12"/>
      <c r="Y132" s="12"/>
      <c r="Z132" s="12"/>
      <c r="AA132" s="12"/>
      <c r="AB132" s="12"/>
      <c r="AC132" s="12"/>
      <c r="AD132" s="12"/>
      <c r="AE132" s="12"/>
      <c r="AR132" s="240" t="s">
        <v>273</v>
      </c>
      <c r="AT132" s="241" t="s">
        <v>81</v>
      </c>
      <c r="AU132" s="241" t="s">
        <v>14</v>
      </c>
      <c r="AY132" s="240" t="s">
        <v>250</v>
      </c>
      <c r="BK132" s="242">
        <f>SUM(BK133:BK138)</f>
        <v>0</v>
      </c>
    </row>
    <row r="133" s="2" customFormat="1" ht="16.5" customHeight="1">
      <c r="A133" s="38"/>
      <c r="B133" s="39"/>
      <c r="C133" s="245" t="s">
        <v>289</v>
      </c>
      <c r="D133" s="245" t="s">
        <v>252</v>
      </c>
      <c r="E133" s="246" t="s">
        <v>4380</v>
      </c>
      <c r="F133" s="247" t="s">
        <v>4381</v>
      </c>
      <c r="G133" s="248" t="s">
        <v>1244</v>
      </c>
      <c r="H133" s="249">
        <v>1</v>
      </c>
      <c r="I133" s="250"/>
      <c r="J133" s="251">
        <f>ROUND(I133*H133,2)</f>
        <v>0</v>
      </c>
      <c r="K133" s="247" t="s">
        <v>255</v>
      </c>
      <c r="L133" s="44"/>
      <c r="M133" s="252" t="s">
        <v>1</v>
      </c>
      <c r="N133" s="253" t="s">
        <v>47</v>
      </c>
      <c r="O133" s="91"/>
      <c r="P133" s="254">
        <f>O133*H133</f>
        <v>0</v>
      </c>
      <c r="Q133" s="254">
        <v>0</v>
      </c>
      <c r="R133" s="254">
        <f>Q133*H133</f>
        <v>0</v>
      </c>
      <c r="S133" s="254">
        <v>0</v>
      </c>
      <c r="T133" s="255">
        <f>S133*H133</f>
        <v>0</v>
      </c>
      <c r="U133" s="38"/>
      <c r="V133" s="38"/>
      <c r="W133" s="38"/>
      <c r="X133" s="38"/>
      <c r="Y133" s="38"/>
      <c r="Z133" s="38"/>
      <c r="AA133" s="38"/>
      <c r="AB133" s="38"/>
      <c r="AC133" s="38"/>
      <c r="AD133" s="38"/>
      <c r="AE133" s="38"/>
      <c r="AR133" s="256" t="s">
        <v>4341</v>
      </c>
      <c r="AT133" s="256" t="s">
        <v>252</v>
      </c>
      <c r="AU133" s="256" t="s">
        <v>91</v>
      </c>
      <c r="AY133" s="17" t="s">
        <v>250</v>
      </c>
      <c r="BE133" s="257">
        <f>IF(N133="základní",J133,0)</f>
        <v>0</v>
      </c>
      <c r="BF133" s="257">
        <f>IF(N133="snížená",J133,0)</f>
        <v>0</v>
      </c>
      <c r="BG133" s="257">
        <f>IF(N133="zákl. přenesená",J133,0)</f>
        <v>0</v>
      </c>
      <c r="BH133" s="257">
        <f>IF(N133="sníž. přenesená",J133,0)</f>
        <v>0</v>
      </c>
      <c r="BI133" s="257">
        <f>IF(N133="nulová",J133,0)</f>
        <v>0</v>
      </c>
      <c r="BJ133" s="17" t="s">
        <v>14</v>
      </c>
      <c r="BK133" s="257">
        <f>ROUND(I133*H133,2)</f>
        <v>0</v>
      </c>
      <c r="BL133" s="17" t="s">
        <v>4341</v>
      </c>
      <c r="BM133" s="256" t="s">
        <v>4382</v>
      </c>
    </row>
    <row r="134" s="2" customFormat="1" ht="16.5" customHeight="1">
      <c r="A134" s="38"/>
      <c r="B134" s="39"/>
      <c r="C134" s="245" t="s">
        <v>293</v>
      </c>
      <c r="D134" s="245" t="s">
        <v>252</v>
      </c>
      <c r="E134" s="246" t="s">
        <v>4383</v>
      </c>
      <c r="F134" s="247" t="s">
        <v>4384</v>
      </c>
      <c r="G134" s="248" t="s">
        <v>1244</v>
      </c>
      <c r="H134" s="249">
        <v>1</v>
      </c>
      <c r="I134" s="250"/>
      <c r="J134" s="251">
        <f>ROUND(I134*H134,2)</f>
        <v>0</v>
      </c>
      <c r="K134" s="247" t="s">
        <v>255</v>
      </c>
      <c r="L134" s="44"/>
      <c r="M134" s="252" t="s">
        <v>1</v>
      </c>
      <c r="N134" s="253" t="s">
        <v>47</v>
      </c>
      <c r="O134" s="91"/>
      <c r="P134" s="254">
        <f>O134*H134</f>
        <v>0</v>
      </c>
      <c r="Q134" s="254">
        <v>0</v>
      </c>
      <c r="R134" s="254">
        <f>Q134*H134</f>
        <v>0</v>
      </c>
      <c r="S134" s="254">
        <v>0</v>
      </c>
      <c r="T134" s="255">
        <f>S134*H134</f>
        <v>0</v>
      </c>
      <c r="U134" s="38"/>
      <c r="V134" s="38"/>
      <c r="W134" s="38"/>
      <c r="X134" s="38"/>
      <c r="Y134" s="38"/>
      <c r="Z134" s="38"/>
      <c r="AA134" s="38"/>
      <c r="AB134" s="38"/>
      <c r="AC134" s="38"/>
      <c r="AD134" s="38"/>
      <c r="AE134" s="38"/>
      <c r="AR134" s="256" t="s">
        <v>4341</v>
      </c>
      <c r="AT134" s="256" t="s">
        <v>252</v>
      </c>
      <c r="AU134" s="256" t="s">
        <v>91</v>
      </c>
      <c r="AY134" s="17" t="s">
        <v>250</v>
      </c>
      <c r="BE134" s="257">
        <f>IF(N134="základní",J134,0)</f>
        <v>0</v>
      </c>
      <c r="BF134" s="257">
        <f>IF(N134="snížená",J134,0)</f>
        <v>0</v>
      </c>
      <c r="BG134" s="257">
        <f>IF(N134="zákl. přenesená",J134,0)</f>
        <v>0</v>
      </c>
      <c r="BH134" s="257">
        <f>IF(N134="sníž. přenesená",J134,0)</f>
        <v>0</v>
      </c>
      <c r="BI134" s="257">
        <f>IF(N134="nulová",J134,0)</f>
        <v>0</v>
      </c>
      <c r="BJ134" s="17" t="s">
        <v>14</v>
      </c>
      <c r="BK134" s="257">
        <f>ROUND(I134*H134,2)</f>
        <v>0</v>
      </c>
      <c r="BL134" s="17" t="s">
        <v>4341</v>
      </c>
      <c r="BM134" s="256" t="s">
        <v>4385</v>
      </c>
    </row>
    <row r="135" s="2" customFormat="1" ht="16.5" customHeight="1">
      <c r="A135" s="38"/>
      <c r="B135" s="39"/>
      <c r="C135" s="245" t="s">
        <v>297</v>
      </c>
      <c r="D135" s="245" t="s">
        <v>252</v>
      </c>
      <c r="E135" s="246" t="s">
        <v>4386</v>
      </c>
      <c r="F135" s="247" t="s">
        <v>4387</v>
      </c>
      <c r="G135" s="248" t="s">
        <v>1244</v>
      </c>
      <c r="H135" s="249">
        <v>1</v>
      </c>
      <c r="I135" s="250"/>
      <c r="J135" s="251">
        <f>ROUND(I135*H135,2)</f>
        <v>0</v>
      </c>
      <c r="K135" s="247" t="s">
        <v>1</v>
      </c>
      <c r="L135" s="44"/>
      <c r="M135" s="252" t="s">
        <v>1</v>
      </c>
      <c r="N135" s="253" t="s">
        <v>47</v>
      </c>
      <c r="O135" s="91"/>
      <c r="P135" s="254">
        <f>O135*H135</f>
        <v>0</v>
      </c>
      <c r="Q135" s="254">
        <v>0</v>
      </c>
      <c r="R135" s="254">
        <f>Q135*H135</f>
        <v>0</v>
      </c>
      <c r="S135" s="254">
        <v>0</v>
      </c>
      <c r="T135" s="255">
        <f>S135*H135</f>
        <v>0</v>
      </c>
      <c r="U135" s="38"/>
      <c r="V135" s="38"/>
      <c r="W135" s="38"/>
      <c r="X135" s="38"/>
      <c r="Y135" s="38"/>
      <c r="Z135" s="38"/>
      <c r="AA135" s="38"/>
      <c r="AB135" s="38"/>
      <c r="AC135" s="38"/>
      <c r="AD135" s="38"/>
      <c r="AE135" s="38"/>
      <c r="AR135" s="256" t="s">
        <v>4341</v>
      </c>
      <c r="AT135" s="256" t="s">
        <v>252</v>
      </c>
      <c r="AU135" s="256" t="s">
        <v>91</v>
      </c>
      <c r="AY135" s="17" t="s">
        <v>250</v>
      </c>
      <c r="BE135" s="257">
        <f>IF(N135="základní",J135,0)</f>
        <v>0</v>
      </c>
      <c r="BF135" s="257">
        <f>IF(N135="snížená",J135,0)</f>
        <v>0</v>
      </c>
      <c r="BG135" s="257">
        <f>IF(N135="zákl. přenesená",J135,0)</f>
        <v>0</v>
      </c>
      <c r="BH135" s="257">
        <f>IF(N135="sníž. přenesená",J135,0)</f>
        <v>0</v>
      </c>
      <c r="BI135" s="257">
        <f>IF(N135="nulová",J135,0)</f>
        <v>0</v>
      </c>
      <c r="BJ135" s="17" t="s">
        <v>14</v>
      </c>
      <c r="BK135" s="257">
        <f>ROUND(I135*H135,2)</f>
        <v>0</v>
      </c>
      <c r="BL135" s="17" t="s">
        <v>4341</v>
      </c>
      <c r="BM135" s="256" t="s">
        <v>4388</v>
      </c>
    </row>
    <row r="136" s="2" customFormat="1" ht="16.5" customHeight="1">
      <c r="A136" s="38"/>
      <c r="B136" s="39"/>
      <c r="C136" s="245" t="s">
        <v>301</v>
      </c>
      <c r="D136" s="245" t="s">
        <v>252</v>
      </c>
      <c r="E136" s="246" t="s">
        <v>4389</v>
      </c>
      <c r="F136" s="247" t="s">
        <v>4390</v>
      </c>
      <c r="G136" s="248" t="s">
        <v>1244</v>
      </c>
      <c r="H136" s="249">
        <v>1</v>
      </c>
      <c r="I136" s="250"/>
      <c r="J136" s="251">
        <f>ROUND(I136*H136,2)</f>
        <v>0</v>
      </c>
      <c r="K136" s="247" t="s">
        <v>255</v>
      </c>
      <c r="L136" s="44"/>
      <c r="M136" s="252" t="s">
        <v>1</v>
      </c>
      <c r="N136" s="253" t="s">
        <v>47</v>
      </c>
      <c r="O136" s="91"/>
      <c r="P136" s="254">
        <f>O136*H136</f>
        <v>0</v>
      </c>
      <c r="Q136" s="254">
        <v>0</v>
      </c>
      <c r="R136" s="254">
        <f>Q136*H136</f>
        <v>0</v>
      </c>
      <c r="S136" s="254">
        <v>0</v>
      </c>
      <c r="T136" s="255">
        <f>S136*H136</f>
        <v>0</v>
      </c>
      <c r="U136" s="38"/>
      <c r="V136" s="38"/>
      <c r="W136" s="38"/>
      <c r="X136" s="38"/>
      <c r="Y136" s="38"/>
      <c r="Z136" s="38"/>
      <c r="AA136" s="38"/>
      <c r="AB136" s="38"/>
      <c r="AC136" s="38"/>
      <c r="AD136" s="38"/>
      <c r="AE136" s="38"/>
      <c r="AR136" s="256" t="s">
        <v>4341</v>
      </c>
      <c r="AT136" s="256" t="s">
        <v>252</v>
      </c>
      <c r="AU136" s="256" t="s">
        <v>91</v>
      </c>
      <c r="AY136" s="17" t="s">
        <v>250</v>
      </c>
      <c r="BE136" s="257">
        <f>IF(N136="základní",J136,0)</f>
        <v>0</v>
      </c>
      <c r="BF136" s="257">
        <f>IF(N136="snížená",J136,0)</f>
        <v>0</v>
      </c>
      <c r="BG136" s="257">
        <f>IF(N136="zákl. přenesená",J136,0)</f>
        <v>0</v>
      </c>
      <c r="BH136" s="257">
        <f>IF(N136="sníž. přenesená",J136,0)</f>
        <v>0</v>
      </c>
      <c r="BI136" s="257">
        <f>IF(N136="nulová",J136,0)</f>
        <v>0</v>
      </c>
      <c r="BJ136" s="17" t="s">
        <v>14</v>
      </c>
      <c r="BK136" s="257">
        <f>ROUND(I136*H136,2)</f>
        <v>0</v>
      </c>
      <c r="BL136" s="17" t="s">
        <v>4341</v>
      </c>
      <c r="BM136" s="256" t="s">
        <v>4391</v>
      </c>
    </row>
    <row r="137" s="2" customFormat="1" ht="16.5" customHeight="1">
      <c r="A137" s="38"/>
      <c r="B137" s="39"/>
      <c r="C137" s="245" t="s">
        <v>306</v>
      </c>
      <c r="D137" s="245" t="s">
        <v>252</v>
      </c>
      <c r="E137" s="246" t="s">
        <v>4392</v>
      </c>
      <c r="F137" s="247" t="s">
        <v>4393</v>
      </c>
      <c r="G137" s="248" t="s">
        <v>1244</v>
      </c>
      <c r="H137" s="249">
        <v>1</v>
      </c>
      <c r="I137" s="250"/>
      <c r="J137" s="251">
        <f>ROUND(I137*H137,2)</f>
        <v>0</v>
      </c>
      <c r="K137" s="247" t="s">
        <v>255</v>
      </c>
      <c r="L137" s="44"/>
      <c r="M137" s="252" t="s">
        <v>1</v>
      </c>
      <c r="N137" s="253" t="s">
        <v>47</v>
      </c>
      <c r="O137" s="91"/>
      <c r="P137" s="254">
        <f>O137*H137</f>
        <v>0</v>
      </c>
      <c r="Q137" s="254">
        <v>0</v>
      </c>
      <c r="R137" s="254">
        <f>Q137*H137</f>
        <v>0</v>
      </c>
      <c r="S137" s="254">
        <v>0</v>
      </c>
      <c r="T137" s="255">
        <f>S137*H137</f>
        <v>0</v>
      </c>
      <c r="U137" s="38"/>
      <c r="V137" s="38"/>
      <c r="W137" s="38"/>
      <c r="X137" s="38"/>
      <c r="Y137" s="38"/>
      <c r="Z137" s="38"/>
      <c r="AA137" s="38"/>
      <c r="AB137" s="38"/>
      <c r="AC137" s="38"/>
      <c r="AD137" s="38"/>
      <c r="AE137" s="38"/>
      <c r="AR137" s="256" t="s">
        <v>4341</v>
      </c>
      <c r="AT137" s="256" t="s">
        <v>252</v>
      </c>
      <c r="AU137" s="256" t="s">
        <v>91</v>
      </c>
      <c r="AY137" s="17" t="s">
        <v>250</v>
      </c>
      <c r="BE137" s="257">
        <f>IF(N137="základní",J137,0)</f>
        <v>0</v>
      </c>
      <c r="BF137" s="257">
        <f>IF(N137="snížená",J137,0)</f>
        <v>0</v>
      </c>
      <c r="BG137" s="257">
        <f>IF(N137="zákl. přenesená",J137,0)</f>
        <v>0</v>
      </c>
      <c r="BH137" s="257">
        <f>IF(N137="sníž. přenesená",J137,0)</f>
        <v>0</v>
      </c>
      <c r="BI137" s="257">
        <f>IF(N137="nulová",J137,0)</f>
        <v>0</v>
      </c>
      <c r="BJ137" s="17" t="s">
        <v>14</v>
      </c>
      <c r="BK137" s="257">
        <f>ROUND(I137*H137,2)</f>
        <v>0</v>
      </c>
      <c r="BL137" s="17" t="s">
        <v>4341</v>
      </c>
      <c r="BM137" s="256" t="s">
        <v>4394</v>
      </c>
    </row>
    <row r="138" s="2" customFormat="1">
      <c r="A138" s="38"/>
      <c r="B138" s="39"/>
      <c r="C138" s="40"/>
      <c r="D138" s="258" t="s">
        <v>628</v>
      </c>
      <c r="E138" s="40"/>
      <c r="F138" s="259" t="s">
        <v>4395</v>
      </c>
      <c r="G138" s="40"/>
      <c r="H138" s="40"/>
      <c r="I138" s="156"/>
      <c r="J138" s="40"/>
      <c r="K138" s="40"/>
      <c r="L138" s="44"/>
      <c r="M138" s="260"/>
      <c r="N138" s="261"/>
      <c r="O138" s="91"/>
      <c r="P138" s="91"/>
      <c r="Q138" s="91"/>
      <c r="R138" s="91"/>
      <c r="S138" s="91"/>
      <c r="T138" s="92"/>
      <c r="U138" s="38"/>
      <c r="V138" s="38"/>
      <c r="W138" s="38"/>
      <c r="X138" s="38"/>
      <c r="Y138" s="38"/>
      <c r="Z138" s="38"/>
      <c r="AA138" s="38"/>
      <c r="AB138" s="38"/>
      <c r="AC138" s="38"/>
      <c r="AD138" s="38"/>
      <c r="AE138" s="38"/>
      <c r="AT138" s="17" t="s">
        <v>628</v>
      </c>
      <c r="AU138" s="17" t="s">
        <v>91</v>
      </c>
    </row>
    <row r="139" s="12" customFormat="1" ht="22.8" customHeight="1">
      <c r="A139" s="12"/>
      <c r="B139" s="229"/>
      <c r="C139" s="230"/>
      <c r="D139" s="231" t="s">
        <v>81</v>
      </c>
      <c r="E139" s="243" t="s">
        <v>4396</v>
      </c>
      <c r="F139" s="243" t="s">
        <v>4397</v>
      </c>
      <c r="G139" s="230"/>
      <c r="H139" s="230"/>
      <c r="I139" s="233"/>
      <c r="J139" s="244">
        <f>BK139</f>
        <v>0</v>
      </c>
      <c r="K139" s="230"/>
      <c r="L139" s="235"/>
      <c r="M139" s="236"/>
      <c r="N139" s="237"/>
      <c r="O139" s="237"/>
      <c r="P139" s="238">
        <f>SUM(P140:P141)</f>
        <v>0</v>
      </c>
      <c r="Q139" s="237"/>
      <c r="R139" s="238">
        <f>SUM(R140:R141)</f>
        <v>0</v>
      </c>
      <c r="S139" s="237"/>
      <c r="T139" s="239">
        <f>SUM(T140:T141)</f>
        <v>0</v>
      </c>
      <c r="U139" s="12"/>
      <c r="V139" s="12"/>
      <c r="W139" s="12"/>
      <c r="X139" s="12"/>
      <c r="Y139" s="12"/>
      <c r="Z139" s="12"/>
      <c r="AA139" s="12"/>
      <c r="AB139" s="12"/>
      <c r="AC139" s="12"/>
      <c r="AD139" s="12"/>
      <c r="AE139" s="12"/>
      <c r="AR139" s="240" t="s">
        <v>273</v>
      </c>
      <c r="AT139" s="241" t="s">
        <v>81</v>
      </c>
      <c r="AU139" s="241" t="s">
        <v>14</v>
      </c>
      <c r="AY139" s="240" t="s">
        <v>250</v>
      </c>
      <c r="BK139" s="242">
        <f>SUM(BK140:BK141)</f>
        <v>0</v>
      </c>
    </row>
    <row r="140" s="2" customFormat="1" ht="16.5" customHeight="1">
      <c r="A140" s="38"/>
      <c r="B140" s="39"/>
      <c r="C140" s="245" t="s">
        <v>310</v>
      </c>
      <c r="D140" s="245" t="s">
        <v>252</v>
      </c>
      <c r="E140" s="246" t="s">
        <v>4398</v>
      </c>
      <c r="F140" s="247" t="s">
        <v>4399</v>
      </c>
      <c r="G140" s="248" t="s">
        <v>1244</v>
      </c>
      <c r="H140" s="249">
        <v>1</v>
      </c>
      <c r="I140" s="250"/>
      <c r="J140" s="251">
        <f>ROUND(I140*H140,2)</f>
        <v>0</v>
      </c>
      <c r="K140" s="247" t="s">
        <v>1</v>
      </c>
      <c r="L140" s="44"/>
      <c r="M140" s="252" t="s">
        <v>1</v>
      </c>
      <c r="N140" s="253" t="s">
        <v>47</v>
      </c>
      <c r="O140" s="91"/>
      <c r="P140" s="254">
        <f>O140*H140</f>
        <v>0</v>
      </c>
      <c r="Q140" s="254">
        <v>0</v>
      </c>
      <c r="R140" s="254">
        <f>Q140*H140</f>
        <v>0</v>
      </c>
      <c r="S140" s="254">
        <v>0</v>
      </c>
      <c r="T140" s="255">
        <f>S140*H140</f>
        <v>0</v>
      </c>
      <c r="U140" s="38"/>
      <c r="V140" s="38"/>
      <c r="W140" s="38"/>
      <c r="X140" s="38"/>
      <c r="Y140" s="38"/>
      <c r="Z140" s="38"/>
      <c r="AA140" s="38"/>
      <c r="AB140" s="38"/>
      <c r="AC140" s="38"/>
      <c r="AD140" s="38"/>
      <c r="AE140" s="38"/>
      <c r="AR140" s="256" t="s">
        <v>4341</v>
      </c>
      <c r="AT140" s="256" t="s">
        <v>252</v>
      </c>
      <c r="AU140" s="256" t="s">
        <v>91</v>
      </c>
      <c r="AY140" s="17" t="s">
        <v>250</v>
      </c>
      <c r="BE140" s="257">
        <f>IF(N140="základní",J140,0)</f>
        <v>0</v>
      </c>
      <c r="BF140" s="257">
        <f>IF(N140="snížená",J140,0)</f>
        <v>0</v>
      </c>
      <c r="BG140" s="257">
        <f>IF(N140="zákl. přenesená",J140,0)</f>
        <v>0</v>
      </c>
      <c r="BH140" s="257">
        <f>IF(N140="sníž. přenesená",J140,0)</f>
        <v>0</v>
      </c>
      <c r="BI140" s="257">
        <f>IF(N140="nulová",J140,0)</f>
        <v>0</v>
      </c>
      <c r="BJ140" s="17" t="s">
        <v>14</v>
      </c>
      <c r="BK140" s="257">
        <f>ROUND(I140*H140,2)</f>
        <v>0</v>
      </c>
      <c r="BL140" s="17" t="s">
        <v>4341</v>
      </c>
      <c r="BM140" s="256" t="s">
        <v>4400</v>
      </c>
    </row>
    <row r="141" s="2" customFormat="1" ht="16.5" customHeight="1">
      <c r="A141" s="38"/>
      <c r="B141" s="39"/>
      <c r="C141" s="245" t="s">
        <v>8</v>
      </c>
      <c r="D141" s="245" t="s">
        <v>252</v>
      </c>
      <c r="E141" s="246" t="s">
        <v>4401</v>
      </c>
      <c r="F141" s="247" t="s">
        <v>4402</v>
      </c>
      <c r="G141" s="248" t="s">
        <v>1244</v>
      </c>
      <c r="H141" s="249">
        <v>1</v>
      </c>
      <c r="I141" s="250"/>
      <c r="J141" s="251">
        <f>ROUND(I141*H141,2)</f>
        <v>0</v>
      </c>
      <c r="K141" s="247" t="s">
        <v>255</v>
      </c>
      <c r="L141" s="44"/>
      <c r="M141" s="252" t="s">
        <v>1</v>
      </c>
      <c r="N141" s="253" t="s">
        <v>47</v>
      </c>
      <c r="O141" s="91"/>
      <c r="P141" s="254">
        <f>O141*H141</f>
        <v>0</v>
      </c>
      <c r="Q141" s="254">
        <v>0</v>
      </c>
      <c r="R141" s="254">
        <f>Q141*H141</f>
        <v>0</v>
      </c>
      <c r="S141" s="254">
        <v>0</v>
      </c>
      <c r="T141" s="255">
        <f>S141*H141</f>
        <v>0</v>
      </c>
      <c r="U141" s="38"/>
      <c r="V141" s="38"/>
      <c r="W141" s="38"/>
      <c r="X141" s="38"/>
      <c r="Y141" s="38"/>
      <c r="Z141" s="38"/>
      <c r="AA141" s="38"/>
      <c r="AB141" s="38"/>
      <c r="AC141" s="38"/>
      <c r="AD141" s="38"/>
      <c r="AE141" s="38"/>
      <c r="AR141" s="256" t="s">
        <v>4341</v>
      </c>
      <c r="AT141" s="256" t="s">
        <v>252</v>
      </c>
      <c r="AU141" s="256" t="s">
        <v>91</v>
      </c>
      <c r="AY141" s="17" t="s">
        <v>250</v>
      </c>
      <c r="BE141" s="257">
        <f>IF(N141="základní",J141,0)</f>
        <v>0</v>
      </c>
      <c r="BF141" s="257">
        <f>IF(N141="snížená",J141,0)</f>
        <v>0</v>
      </c>
      <c r="BG141" s="257">
        <f>IF(N141="zákl. přenesená",J141,0)</f>
        <v>0</v>
      </c>
      <c r="BH141" s="257">
        <f>IF(N141="sníž. přenesená",J141,0)</f>
        <v>0</v>
      </c>
      <c r="BI141" s="257">
        <f>IF(N141="nulová",J141,0)</f>
        <v>0</v>
      </c>
      <c r="BJ141" s="17" t="s">
        <v>14</v>
      </c>
      <c r="BK141" s="257">
        <f>ROUND(I141*H141,2)</f>
        <v>0</v>
      </c>
      <c r="BL141" s="17" t="s">
        <v>4341</v>
      </c>
      <c r="BM141" s="256" t="s">
        <v>4403</v>
      </c>
    </row>
    <row r="142" s="12" customFormat="1" ht="22.8" customHeight="1">
      <c r="A142" s="12"/>
      <c r="B142" s="229"/>
      <c r="C142" s="230"/>
      <c r="D142" s="231" t="s">
        <v>81</v>
      </c>
      <c r="E142" s="243" t="s">
        <v>4349</v>
      </c>
      <c r="F142" s="243" t="s">
        <v>4350</v>
      </c>
      <c r="G142" s="230"/>
      <c r="H142" s="230"/>
      <c r="I142" s="233"/>
      <c r="J142" s="244">
        <f>BK142</f>
        <v>0</v>
      </c>
      <c r="K142" s="230"/>
      <c r="L142" s="235"/>
      <c r="M142" s="236"/>
      <c r="N142" s="237"/>
      <c r="O142" s="237"/>
      <c r="P142" s="238">
        <f>SUM(P143:P144)</f>
        <v>0</v>
      </c>
      <c r="Q142" s="237"/>
      <c r="R142" s="238">
        <f>SUM(R143:R144)</f>
        <v>0</v>
      </c>
      <c r="S142" s="237"/>
      <c r="T142" s="239">
        <f>SUM(T143:T144)</f>
        <v>0</v>
      </c>
      <c r="U142" s="12"/>
      <c r="V142" s="12"/>
      <c r="W142" s="12"/>
      <c r="X142" s="12"/>
      <c r="Y142" s="12"/>
      <c r="Z142" s="12"/>
      <c r="AA142" s="12"/>
      <c r="AB142" s="12"/>
      <c r="AC142" s="12"/>
      <c r="AD142" s="12"/>
      <c r="AE142" s="12"/>
      <c r="AR142" s="240" t="s">
        <v>273</v>
      </c>
      <c r="AT142" s="241" t="s">
        <v>81</v>
      </c>
      <c r="AU142" s="241" t="s">
        <v>14</v>
      </c>
      <c r="AY142" s="240" t="s">
        <v>250</v>
      </c>
      <c r="BK142" s="242">
        <f>SUM(BK143:BK144)</f>
        <v>0</v>
      </c>
    </row>
    <row r="143" s="2" customFormat="1" ht="16.5" customHeight="1">
      <c r="A143" s="38"/>
      <c r="B143" s="39"/>
      <c r="C143" s="245" t="s">
        <v>317</v>
      </c>
      <c r="D143" s="245" t="s">
        <v>252</v>
      </c>
      <c r="E143" s="246" t="s">
        <v>4404</v>
      </c>
      <c r="F143" s="247" t="s">
        <v>4405</v>
      </c>
      <c r="G143" s="248" t="s">
        <v>1244</v>
      </c>
      <c r="H143" s="249">
        <v>1</v>
      </c>
      <c r="I143" s="250"/>
      <c r="J143" s="251">
        <f>ROUND(I143*H143,2)</f>
        <v>0</v>
      </c>
      <c r="K143" s="247" t="s">
        <v>255</v>
      </c>
      <c r="L143" s="44"/>
      <c r="M143" s="252" t="s">
        <v>1</v>
      </c>
      <c r="N143" s="253" t="s">
        <v>47</v>
      </c>
      <c r="O143" s="91"/>
      <c r="P143" s="254">
        <f>O143*H143</f>
        <v>0</v>
      </c>
      <c r="Q143" s="254">
        <v>0</v>
      </c>
      <c r="R143" s="254">
        <f>Q143*H143</f>
        <v>0</v>
      </c>
      <c r="S143" s="254">
        <v>0</v>
      </c>
      <c r="T143" s="255">
        <f>S143*H143</f>
        <v>0</v>
      </c>
      <c r="U143" s="38"/>
      <c r="V143" s="38"/>
      <c r="W143" s="38"/>
      <c r="X143" s="38"/>
      <c r="Y143" s="38"/>
      <c r="Z143" s="38"/>
      <c r="AA143" s="38"/>
      <c r="AB143" s="38"/>
      <c r="AC143" s="38"/>
      <c r="AD143" s="38"/>
      <c r="AE143" s="38"/>
      <c r="AR143" s="256" t="s">
        <v>4341</v>
      </c>
      <c r="AT143" s="256" t="s">
        <v>252</v>
      </c>
      <c r="AU143" s="256" t="s">
        <v>91</v>
      </c>
      <c r="AY143" s="17" t="s">
        <v>250</v>
      </c>
      <c r="BE143" s="257">
        <f>IF(N143="základní",J143,0)</f>
        <v>0</v>
      </c>
      <c r="BF143" s="257">
        <f>IF(N143="snížená",J143,0)</f>
        <v>0</v>
      </c>
      <c r="BG143" s="257">
        <f>IF(N143="zákl. přenesená",J143,0)</f>
        <v>0</v>
      </c>
      <c r="BH143" s="257">
        <f>IF(N143="sníž. přenesená",J143,0)</f>
        <v>0</v>
      </c>
      <c r="BI143" s="257">
        <f>IF(N143="nulová",J143,0)</f>
        <v>0</v>
      </c>
      <c r="BJ143" s="17" t="s">
        <v>14</v>
      </c>
      <c r="BK143" s="257">
        <f>ROUND(I143*H143,2)</f>
        <v>0</v>
      </c>
      <c r="BL143" s="17" t="s">
        <v>4341</v>
      </c>
      <c r="BM143" s="256" t="s">
        <v>4406</v>
      </c>
    </row>
    <row r="144" s="2" customFormat="1" ht="16.5" customHeight="1">
      <c r="A144" s="38"/>
      <c r="B144" s="39"/>
      <c r="C144" s="245" t="s">
        <v>321</v>
      </c>
      <c r="D144" s="245" t="s">
        <v>252</v>
      </c>
      <c r="E144" s="246" t="s">
        <v>4407</v>
      </c>
      <c r="F144" s="247" t="s">
        <v>4408</v>
      </c>
      <c r="G144" s="248" t="s">
        <v>1244</v>
      </c>
      <c r="H144" s="249">
        <v>1</v>
      </c>
      <c r="I144" s="250"/>
      <c r="J144" s="251">
        <f>ROUND(I144*H144,2)</f>
        <v>0</v>
      </c>
      <c r="K144" s="247" t="s">
        <v>255</v>
      </c>
      <c r="L144" s="44"/>
      <c r="M144" s="311" t="s">
        <v>1</v>
      </c>
      <c r="N144" s="312" t="s">
        <v>47</v>
      </c>
      <c r="O144" s="306"/>
      <c r="P144" s="313">
        <f>O144*H144</f>
        <v>0</v>
      </c>
      <c r="Q144" s="313">
        <v>0</v>
      </c>
      <c r="R144" s="313">
        <f>Q144*H144</f>
        <v>0</v>
      </c>
      <c r="S144" s="313">
        <v>0</v>
      </c>
      <c r="T144" s="314">
        <f>S144*H144</f>
        <v>0</v>
      </c>
      <c r="U144" s="38"/>
      <c r="V144" s="38"/>
      <c r="W144" s="38"/>
      <c r="X144" s="38"/>
      <c r="Y144" s="38"/>
      <c r="Z144" s="38"/>
      <c r="AA144" s="38"/>
      <c r="AB144" s="38"/>
      <c r="AC144" s="38"/>
      <c r="AD144" s="38"/>
      <c r="AE144" s="38"/>
      <c r="AR144" s="256" t="s">
        <v>4341</v>
      </c>
      <c r="AT144" s="256" t="s">
        <v>252</v>
      </c>
      <c r="AU144" s="256" t="s">
        <v>91</v>
      </c>
      <c r="AY144" s="17" t="s">
        <v>250</v>
      </c>
      <c r="BE144" s="257">
        <f>IF(N144="základní",J144,0)</f>
        <v>0</v>
      </c>
      <c r="BF144" s="257">
        <f>IF(N144="snížená",J144,0)</f>
        <v>0</v>
      </c>
      <c r="BG144" s="257">
        <f>IF(N144="zákl. přenesená",J144,0)</f>
        <v>0</v>
      </c>
      <c r="BH144" s="257">
        <f>IF(N144="sníž. přenesená",J144,0)</f>
        <v>0</v>
      </c>
      <c r="BI144" s="257">
        <f>IF(N144="nulová",J144,0)</f>
        <v>0</v>
      </c>
      <c r="BJ144" s="17" t="s">
        <v>14</v>
      </c>
      <c r="BK144" s="257">
        <f>ROUND(I144*H144,2)</f>
        <v>0</v>
      </c>
      <c r="BL144" s="17" t="s">
        <v>4341</v>
      </c>
      <c r="BM144" s="256" t="s">
        <v>4409</v>
      </c>
    </row>
    <row r="145" s="2" customFormat="1" ht="6.96" customHeight="1">
      <c r="A145" s="38"/>
      <c r="B145" s="66"/>
      <c r="C145" s="67"/>
      <c r="D145" s="67"/>
      <c r="E145" s="67"/>
      <c r="F145" s="67"/>
      <c r="G145" s="67"/>
      <c r="H145" s="67"/>
      <c r="I145" s="194"/>
      <c r="J145" s="67"/>
      <c r="K145" s="67"/>
      <c r="L145" s="44"/>
      <c r="M145" s="38"/>
      <c r="O145" s="38"/>
      <c r="P145" s="38"/>
      <c r="Q145" s="38"/>
      <c r="R145" s="38"/>
      <c r="S145" s="38"/>
      <c r="T145" s="38"/>
      <c r="U145" s="38"/>
      <c r="V145" s="38"/>
      <c r="W145" s="38"/>
      <c r="X145" s="38"/>
      <c r="Y145" s="38"/>
      <c r="Z145" s="38"/>
      <c r="AA145" s="38"/>
      <c r="AB145" s="38"/>
      <c r="AC145" s="38"/>
      <c r="AD145" s="38"/>
      <c r="AE145" s="38"/>
    </row>
  </sheetData>
  <sheetProtection sheet="1" autoFilter="0" formatColumns="0" formatRows="0" objects="1" scenarios="1" spinCount="100000" saltValue="0bvEbJKuxxx/TxJWtY2uXTNtdia+WjzGXklVEZLO1k+WOzV1932gR+v4tb2rO9YPIcd/WcFCEgHYG/P1xVSdmg==" hashValue="kW+NXE4IkKp5qryUMU8hdBYTieVVUBHV8VlPuOE3h4v6nfsZouw1FDMx2LXtp45rO3hdhTznDJnV7GadH1kzHw==" algorithmName="SHA-512" password="CC35"/>
  <autoFilter ref="C120:K144"/>
  <mergeCells count="9">
    <mergeCell ref="E7:H7"/>
    <mergeCell ref="E9:H9"/>
    <mergeCell ref="E18:H18"/>
    <mergeCell ref="E27:H27"/>
    <mergeCell ref="E85:H85"/>
    <mergeCell ref="E87:H87"/>
    <mergeCell ref="E111:H111"/>
    <mergeCell ref="E113:H113"/>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7"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7"/>
      <c r="L2" s="1"/>
      <c r="M2" s="1"/>
      <c r="N2" s="1"/>
      <c r="O2" s="1"/>
      <c r="P2" s="1"/>
      <c r="Q2" s="1"/>
      <c r="R2" s="1"/>
      <c r="S2" s="1"/>
      <c r="T2" s="1"/>
      <c r="U2" s="1"/>
      <c r="V2" s="1"/>
      <c r="AT2" s="17" t="s">
        <v>90</v>
      </c>
      <c r="AZ2" s="148" t="s">
        <v>155</v>
      </c>
      <c r="BA2" s="148" t="s">
        <v>156</v>
      </c>
      <c r="BB2" s="148" t="s">
        <v>157</v>
      </c>
      <c r="BC2" s="148" t="s">
        <v>158</v>
      </c>
      <c r="BD2" s="148" t="s">
        <v>91</v>
      </c>
    </row>
    <row r="3" s="1" customFormat="1" ht="6.96" customHeight="1">
      <c r="B3" s="149"/>
      <c r="C3" s="150"/>
      <c r="D3" s="150"/>
      <c r="E3" s="150"/>
      <c r="F3" s="150"/>
      <c r="G3" s="150"/>
      <c r="H3" s="150"/>
      <c r="I3" s="151"/>
      <c r="J3" s="150"/>
      <c r="K3" s="150"/>
      <c r="L3" s="20"/>
      <c r="AT3" s="17" t="s">
        <v>91</v>
      </c>
      <c r="AZ3" s="148" t="s">
        <v>159</v>
      </c>
      <c r="BA3" s="148" t="s">
        <v>160</v>
      </c>
      <c r="BB3" s="148" t="s">
        <v>157</v>
      </c>
      <c r="BC3" s="148" t="s">
        <v>161</v>
      </c>
      <c r="BD3" s="148" t="s">
        <v>91</v>
      </c>
    </row>
    <row r="4" s="1" customFormat="1" ht="24.96" customHeight="1">
      <c r="B4" s="20"/>
      <c r="D4" s="152" t="s">
        <v>162</v>
      </c>
      <c r="I4" s="147"/>
      <c r="L4" s="20"/>
      <c r="M4" s="153" t="s">
        <v>10</v>
      </c>
      <c r="AT4" s="17" t="s">
        <v>4</v>
      </c>
      <c r="AZ4" s="148" t="s">
        <v>163</v>
      </c>
      <c r="BA4" s="148" t="s">
        <v>164</v>
      </c>
      <c r="BB4" s="148" t="s">
        <v>157</v>
      </c>
      <c r="BC4" s="148" t="s">
        <v>165</v>
      </c>
      <c r="BD4" s="148" t="s">
        <v>91</v>
      </c>
    </row>
    <row r="5" s="1" customFormat="1" ht="6.96" customHeight="1">
      <c r="B5" s="20"/>
      <c r="I5" s="147"/>
      <c r="L5" s="20"/>
      <c r="AZ5" s="148" t="s">
        <v>166</v>
      </c>
      <c r="BA5" s="148" t="s">
        <v>167</v>
      </c>
      <c r="BB5" s="148" t="s">
        <v>168</v>
      </c>
      <c r="BC5" s="148" t="s">
        <v>169</v>
      </c>
      <c r="BD5" s="148" t="s">
        <v>91</v>
      </c>
    </row>
    <row r="6" s="1" customFormat="1" ht="12" customHeight="1">
      <c r="B6" s="20"/>
      <c r="D6" s="154" t="s">
        <v>16</v>
      </c>
      <c r="I6" s="147"/>
      <c r="L6" s="20"/>
      <c r="AZ6" s="148" t="s">
        <v>170</v>
      </c>
      <c r="BA6" s="148" t="s">
        <v>171</v>
      </c>
      <c r="BB6" s="148" t="s">
        <v>157</v>
      </c>
      <c r="BC6" s="148" t="s">
        <v>172</v>
      </c>
      <c r="BD6" s="148" t="s">
        <v>91</v>
      </c>
    </row>
    <row r="7" s="1" customFormat="1" ht="16.5" customHeight="1">
      <c r="B7" s="20"/>
      <c r="E7" s="155" t="str">
        <f>'Rekapitulace stavby'!K6</f>
        <v>Strakonická - rozšíření, č. akce 999 170, Praha 5</v>
      </c>
      <c r="F7" s="154"/>
      <c r="G7" s="154"/>
      <c r="H7" s="154"/>
      <c r="I7" s="147"/>
      <c r="L7" s="20"/>
      <c r="AZ7" s="148" t="s">
        <v>173</v>
      </c>
      <c r="BA7" s="148" t="s">
        <v>174</v>
      </c>
      <c r="BB7" s="148" t="s">
        <v>168</v>
      </c>
      <c r="BC7" s="148" t="s">
        <v>175</v>
      </c>
      <c r="BD7" s="148" t="s">
        <v>91</v>
      </c>
    </row>
    <row r="8" s="2" customFormat="1" ht="12" customHeight="1">
      <c r="A8" s="38"/>
      <c r="B8" s="44"/>
      <c r="C8" s="38"/>
      <c r="D8" s="154" t="s">
        <v>176</v>
      </c>
      <c r="E8" s="38"/>
      <c r="F8" s="38"/>
      <c r="G8" s="38"/>
      <c r="H8" s="38"/>
      <c r="I8" s="156"/>
      <c r="J8" s="38"/>
      <c r="K8" s="38"/>
      <c r="L8" s="63"/>
      <c r="S8" s="38"/>
      <c r="T8" s="38"/>
      <c r="U8" s="38"/>
      <c r="V8" s="38"/>
      <c r="W8" s="38"/>
      <c r="X8" s="38"/>
      <c r="Y8" s="38"/>
      <c r="Z8" s="38"/>
      <c r="AA8" s="38"/>
      <c r="AB8" s="38"/>
      <c r="AC8" s="38"/>
      <c r="AD8" s="38"/>
      <c r="AE8" s="38"/>
      <c r="AZ8" s="148" t="s">
        <v>177</v>
      </c>
      <c r="BA8" s="148" t="s">
        <v>178</v>
      </c>
      <c r="BB8" s="148" t="s">
        <v>179</v>
      </c>
      <c r="BC8" s="148" t="s">
        <v>180</v>
      </c>
      <c r="BD8" s="148" t="s">
        <v>91</v>
      </c>
    </row>
    <row r="9" s="2" customFormat="1" ht="16.5" customHeight="1">
      <c r="A9" s="38"/>
      <c r="B9" s="44"/>
      <c r="C9" s="38"/>
      <c r="D9" s="38"/>
      <c r="E9" s="157" t="s">
        <v>181</v>
      </c>
      <c r="F9" s="38"/>
      <c r="G9" s="38"/>
      <c r="H9" s="38"/>
      <c r="I9" s="156"/>
      <c r="J9" s="38"/>
      <c r="K9" s="38"/>
      <c r="L9" s="63"/>
      <c r="S9" s="38"/>
      <c r="T9" s="38"/>
      <c r="U9" s="38"/>
      <c r="V9" s="38"/>
      <c r="W9" s="38"/>
      <c r="X9" s="38"/>
      <c r="Y9" s="38"/>
      <c r="Z9" s="38"/>
      <c r="AA9" s="38"/>
      <c r="AB9" s="38"/>
      <c r="AC9" s="38"/>
      <c r="AD9" s="38"/>
      <c r="AE9" s="38"/>
      <c r="AZ9" s="148" t="s">
        <v>182</v>
      </c>
      <c r="BA9" s="148" t="s">
        <v>183</v>
      </c>
      <c r="BB9" s="148" t="s">
        <v>179</v>
      </c>
      <c r="BC9" s="148" t="s">
        <v>184</v>
      </c>
      <c r="BD9" s="148" t="s">
        <v>91</v>
      </c>
    </row>
    <row r="10" s="2" customFormat="1">
      <c r="A10" s="38"/>
      <c r="B10" s="44"/>
      <c r="C10" s="38"/>
      <c r="D10" s="38"/>
      <c r="E10" s="38"/>
      <c r="F10" s="38"/>
      <c r="G10" s="38"/>
      <c r="H10" s="38"/>
      <c r="I10" s="156"/>
      <c r="J10" s="38"/>
      <c r="K10" s="38"/>
      <c r="L10" s="63"/>
      <c r="S10" s="38"/>
      <c r="T10" s="38"/>
      <c r="U10" s="38"/>
      <c r="V10" s="38"/>
      <c r="W10" s="38"/>
      <c r="X10" s="38"/>
      <c r="Y10" s="38"/>
      <c r="Z10" s="38"/>
      <c r="AA10" s="38"/>
      <c r="AB10" s="38"/>
      <c r="AC10" s="38"/>
      <c r="AD10" s="38"/>
      <c r="AE10" s="38"/>
      <c r="AZ10" s="148" t="s">
        <v>185</v>
      </c>
      <c r="BA10" s="148" t="s">
        <v>186</v>
      </c>
      <c r="BB10" s="148" t="s">
        <v>168</v>
      </c>
      <c r="BC10" s="148" t="s">
        <v>187</v>
      </c>
      <c r="BD10" s="148" t="s">
        <v>91</v>
      </c>
    </row>
    <row r="11" s="2" customFormat="1" ht="12" customHeight="1">
      <c r="A11" s="38"/>
      <c r="B11" s="44"/>
      <c r="C11" s="38"/>
      <c r="D11" s="154" t="s">
        <v>18</v>
      </c>
      <c r="E11" s="38"/>
      <c r="F11" s="141" t="s">
        <v>1</v>
      </c>
      <c r="G11" s="38"/>
      <c r="H11" s="38"/>
      <c r="I11" s="158" t="s">
        <v>19</v>
      </c>
      <c r="J11" s="141" t="s">
        <v>1</v>
      </c>
      <c r="K11" s="38"/>
      <c r="L11" s="63"/>
      <c r="S11" s="38"/>
      <c r="T11" s="38"/>
      <c r="U11" s="38"/>
      <c r="V11" s="38"/>
      <c r="W11" s="38"/>
      <c r="X11" s="38"/>
      <c r="Y11" s="38"/>
      <c r="Z11" s="38"/>
      <c r="AA11" s="38"/>
      <c r="AB11" s="38"/>
      <c r="AC11" s="38"/>
      <c r="AD11" s="38"/>
      <c r="AE11" s="38"/>
      <c r="AZ11" s="148" t="s">
        <v>188</v>
      </c>
      <c r="BA11" s="148" t="s">
        <v>188</v>
      </c>
      <c r="BB11" s="148" t="s">
        <v>189</v>
      </c>
      <c r="BC11" s="148" t="s">
        <v>190</v>
      </c>
      <c r="BD11" s="148" t="s">
        <v>91</v>
      </c>
    </row>
    <row r="12" s="2" customFormat="1" ht="12" customHeight="1">
      <c r="A12" s="38"/>
      <c r="B12" s="44"/>
      <c r="C12" s="38"/>
      <c r="D12" s="154" t="s">
        <v>20</v>
      </c>
      <c r="E12" s="38"/>
      <c r="F12" s="141" t="s">
        <v>21</v>
      </c>
      <c r="G12" s="38"/>
      <c r="H12" s="38"/>
      <c r="I12" s="158" t="s">
        <v>22</v>
      </c>
      <c r="J12" s="159" t="str">
        <f>'Rekapitulace stavby'!AN8</f>
        <v>10. 1. 2020</v>
      </c>
      <c r="K12" s="38"/>
      <c r="L12" s="63"/>
      <c r="S12" s="38"/>
      <c r="T12" s="38"/>
      <c r="U12" s="38"/>
      <c r="V12" s="38"/>
      <c r="W12" s="38"/>
      <c r="X12" s="38"/>
      <c r="Y12" s="38"/>
      <c r="Z12" s="38"/>
      <c r="AA12" s="38"/>
      <c r="AB12" s="38"/>
      <c r="AC12" s="38"/>
      <c r="AD12" s="38"/>
      <c r="AE12" s="38"/>
      <c r="AZ12" s="148" t="s">
        <v>191</v>
      </c>
      <c r="BA12" s="148" t="s">
        <v>191</v>
      </c>
      <c r="BB12" s="148" t="s">
        <v>189</v>
      </c>
      <c r="BC12" s="148" t="s">
        <v>192</v>
      </c>
      <c r="BD12" s="148" t="s">
        <v>91</v>
      </c>
    </row>
    <row r="13" s="2" customFormat="1" ht="10.8" customHeight="1">
      <c r="A13" s="38"/>
      <c r="B13" s="44"/>
      <c r="C13" s="38"/>
      <c r="D13" s="38"/>
      <c r="E13" s="38"/>
      <c r="F13" s="38"/>
      <c r="G13" s="38"/>
      <c r="H13" s="38"/>
      <c r="I13" s="156"/>
      <c r="J13" s="38"/>
      <c r="K13" s="38"/>
      <c r="L13" s="63"/>
      <c r="S13" s="38"/>
      <c r="T13" s="38"/>
      <c r="U13" s="38"/>
      <c r="V13" s="38"/>
      <c r="W13" s="38"/>
      <c r="X13" s="38"/>
      <c r="Y13" s="38"/>
      <c r="Z13" s="38"/>
      <c r="AA13" s="38"/>
      <c r="AB13" s="38"/>
      <c r="AC13" s="38"/>
      <c r="AD13" s="38"/>
      <c r="AE13" s="38"/>
      <c r="AZ13" s="148" t="s">
        <v>193</v>
      </c>
      <c r="BA13" s="148" t="s">
        <v>193</v>
      </c>
      <c r="BB13" s="148" t="s">
        <v>179</v>
      </c>
      <c r="BC13" s="148" t="s">
        <v>194</v>
      </c>
      <c r="BD13" s="148" t="s">
        <v>91</v>
      </c>
    </row>
    <row r="14" s="2" customFormat="1" ht="12" customHeight="1">
      <c r="A14" s="38"/>
      <c r="B14" s="44"/>
      <c r="C14" s="38"/>
      <c r="D14" s="154" t="s">
        <v>24</v>
      </c>
      <c r="E14" s="38"/>
      <c r="F14" s="38"/>
      <c r="G14" s="38"/>
      <c r="H14" s="38"/>
      <c r="I14" s="158" t="s">
        <v>25</v>
      </c>
      <c r="J14" s="141" t="s">
        <v>26</v>
      </c>
      <c r="K14" s="38"/>
      <c r="L14" s="63"/>
      <c r="S14" s="38"/>
      <c r="T14" s="38"/>
      <c r="U14" s="38"/>
      <c r="V14" s="38"/>
      <c r="W14" s="38"/>
      <c r="X14" s="38"/>
      <c r="Y14" s="38"/>
      <c r="Z14" s="38"/>
      <c r="AA14" s="38"/>
      <c r="AB14" s="38"/>
      <c r="AC14" s="38"/>
      <c r="AD14" s="38"/>
      <c r="AE14" s="38"/>
      <c r="AZ14" s="148" t="s">
        <v>195</v>
      </c>
      <c r="BA14" s="148" t="s">
        <v>195</v>
      </c>
      <c r="BB14" s="148" t="s">
        <v>168</v>
      </c>
      <c r="BC14" s="148" t="s">
        <v>196</v>
      </c>
      <c r="BD14" s="148" t="s">
        <v>91</v>
      </c>
    </row>
    <row r="15" s="2" customFormat="1" ht="18" customHeight="1">
      <c r="A15" s="38"/>
      <c r="B15" s="44"/>
      <c r="C15" s="38"/>
      <c r="D15" s="38"/>
      <c r="E15" s="141" t="s">
        <v>27</v>
      </c>
      <c r="F15" s="38"/>
      <c r="G15" s="38"/>
      <c r="H15" s="38"/>
      <c r="I15" s="158" t="s">
        <v>28</v>
      </c>
      <c r="J15" s="141" t="s">
        <v>29</v>
      </c>
      <c r="K15" s="38"/>
      <c r="L15" s="63"/>
      <c r="S15" s="38"/>
      <c r="T15" s="38"/>
      <c r="U15" s="38"/>
      <c r="V15" s="38"/>
      <c r="W15" s="38"/>
      <c r="X15" s="38"/>
      <c r="Y15" s="38"/>
      <c r="Z15" s="38"/>
      <c r="AA15" s="38"/>
      <c r="AB15" s="38"/>
      <c r="AC15" s="38"/>
      <c r="AD15" s="38"/>
      <c r="AE15" s="38"/>
      <c r="AZ15" s="148" t="s">
        <v>197</v>
      </c>
      <c r="BA15" s="148" t="s">
        <v>198</v>
      </c>
      <c r="BB15" s="148" t="s">
        <v>168</v>
      </c>
      <c r="BC15" s="148" t="s">
        <v>199</v>
      </c>
      <c r="BD15" s="148" t="s">
        <v>91</v>
      </c>
    </row>
    <row r="16" s="2" customFormat="1" ht="6.96" customHeight="1">
      <c r="A16" s="38"/>
      <c r="B16" s="44"/>
      <c r="C16" s="38"/>
      <c r="D16" s="38"/>
      <c r="E16" s="38"/>
      <c r="F16" s="38"/>
      <c r="G16" s="38"/>
      <c r="H16" s="38"/>
      <c r="I16" s="156"/>
      <c r="J16" s="38"/>
      <c r="K16" s="38"/>
      <c r="L16" s="63"/>
      <c r="S16" s="38"/>
      <c r="T16" s="38"/>
      <c r="U16" s="38"/>
      <c r="V16" s="38"/>
      <c r="W16" s="38"/>
      <c r="X16" s="38"/>
      <c r="Y16" s="38"/>
      <c r="Z16" s="38"/>
      <c r="AA16" s="38"/>
      <c r="AB16" s="38"/>
      <c r="AC16" s="38"/>
      <c r="AD16" s="38"/>
      <c r="AE16" s="38"/>
      <c r="AZ16" s="148" t="s">
        <v>200</v>
      </c>
      <c r="BA16" s="148" t="s">
        <v>201</v>
      </c>
      <c r="BB16" s="148" t="s">
        <v>179</v>
      </c>
      <c r="BC16" s="148" t="s">
        <v>202</v>
      </c>
      <c r="BD16" s="148" t="s">
        <v>91</v>
      </c>
    </row>
    <row r="17" s="2" customFormat="1" ht="12" customHeight="1">
      <c r="A17" s="38"/>
      <c r="B17" s="44"/>
      <c r="C17" s="38"/>
      <c r="D17" s="154" t="s">
        <v>30</v>
      </c>
      <c r="E17" s="38"/>
      <c r="F17" s="38"/>
      <c r="G17" s="38"/>
      <c r="H17" s="38"/>
      <c r="I17" s="158" t="s">
        <v>25</v>
      </c>
      <c r="J17" s="33" t="str">
        <f>'Rekapitulace stavby'!AN13</f>
        <v>Vyplň údaj</v>
      </c>
      <c r="K17" s="38"/>
      <c r="L17" s="63"/>
      <c r="S17" s="38"/>
      <c r="T17" s="38"/>
      <c r="U17" s="38"/>
      <c r="V17" s="38"/>
      <c r="W17" s="38"/>
      <c r="X17" s="38"/>
      <c r="Y17" s="38"/>
      <c r="Z17" s="38"/>
      <c r="AA17" s="38"/>
      <c r="AB17" s="38"/>
      <c r="AC17" s="38"/>
      <c r="AD17" s="38"/>
      <c r="AE17" s="38"/>
      <c r="AZ17" s="148" t="s">
        <v>203</v>
      </c>
      <c r="BA17" s="148" t="s">
        <v>204</v>
      </c>
      <c r="BB17" s="148" t="s">
        <v>179</v>
      </c>
      <c r="BC17" s="148" t="s">
        <v>205</v>
      </c>
      <c r="BD17" s="148" t="s">
        <v>91</v>
      </c>
    </row>
    <row r="18" s="2" customFormat="1" ht="18" customHeight="1">
      <c r="A18" s="38"/>
      <c r="B18" s="44"/>
      <c r="C18" s="38"/>
      <c r="D18" s="38"/>
      <c r="E18" s="33" t="str">
        <f>'Rekapitulace stavby'!E14</f>
        <v>Vyplň údaj</v>
      </c>
      <c r="F18" s="141"/>
      <c r="G18" s="141"/>
      <c r="H18" s="141"/>
      <c r="I18" s="158" t="s">
        <v>28</v>
      </c>
      <c r="J18" s="33" t="str">
        <f>'Rekapitulace stavby'!AN14</f>
        <v>Vyplň údaj</v>
      </c>
      <c r="K18" s="38"/>
      <c r="L18" s="63"/>
      <c r="S18" s="38"/>
      <c r="T18" s="38"/>
      <c r="U18" s="38"/>
      <c r="V18" s="38"/>
      <c r="W18" s="38"/>
      <c r="X18" s="38"/>
      <c r="Y18" s="38"/>
      <c r="Z18" s="38"/>
      <c r="AA18" s="38"/>
      <c r="AB18" s="38"/>
      <c r="AC18" s="38"/>
      <c r="AD18" s="38"/>
      <c r="AE18" s="38"/>
      <c r="AZ18" s="148" t="s">
        <v>206</v>
      </c>
      <c r="BA18" s="148" t="s">
        <v>207</v>
      </c>
      <c r="BB18" s="148" t="s">
        <v>208</v>
      </c>
      <c r="BC18" s="148" t="s">
        <v>209</v>
      </c>
      <c r="BD18" s="148" t="s">
        <v>91</v>
      </c>
    </row>
    <row r="19" s="2" customFormat="1" ht="6.96" customHeight="1">
      <c r="A19" s="38"/>
      <c r="B19" s="44"/>
      <c r="C19" s="38"/>
      <c r="D19" s="38"/>
      <c r="E19" s="38"/>
      <c r="F19" s="38"/>
      <c r="G19" s="38"/>
      <c r="H19" s="38"/>
      <c r="I19" s="156"/>
      <c r="J19" s="38"/>
      <c r="K19" s="38"/>
      <c r="L19" s="63"/>
      <c r="S19" s="38"/>
      <c r="T19" s="38"/>
      <c r="U19" s="38"/>
      <c r="V19" s="38"/>
      <c r="W19" s="38"/>
      <c r="X19" s="38"/>
      <c r="Y19" s="38"/>
      <c r="Z19" s="38"/>
      <c r="AA19" s="38"/>
      <c r="AB19" s="38"/>
      <c r="AC19" s="38"/>
      <c r="AD19" s="38"/>
      <c r="AE19" s="38"/>
      <c r="AZ19" s="148" t="s">
        <v>210</v>
      </c>
      <c r="BA19" s="148" t="s">
        <v>210</v>
      </c>
      <c r="BB19" s="148" t="s">
        <v>208</v>
      </c>
      <c r="BC19" s="148" t="s">
        <v>211</v>
      </c>
      <c r="BD19" s="148" t="s">
        <v>91</v>
      </c>
    </row>
    <row r="20" s="2" customFormat="1" ht="12" customHeight="1">
      <c r="A20" s="38"/>
      <c r="B20" s="44"/>
      <c r="C20" s="38"/>
      <c r="D20" s="154" t="s">
        <v>32</v>
      </c>
      <c r="E20" s="38"/>
      <c r="F20" s="38"/>
      <c r="G20" s="38"/>
      <c r="H20" s="38"/>
      <c r="I20" s="158" t="s">
        <v>25</v>
      </c>
      <c r="J20" s="141" t="s">
        <v>33</v>
      </c>
      <c r="K20" s="38"/>
      <c r="L20" s="63"/>
      <c r="S20" s="38"/>
      <c r="T20" s="38"/>
      <c r="U20" s="38"/>
      <c r="V20" s="38"/>
      <c r="W20" s="38"/>
      <c r="X20" s="38"/>
      <c r="Y20" s="38"/>
      <c r="Z20" s="38"/>
      <c r="AA20" s="38"/>
      <c r="AB20" s="38"/>
      <c r="AC20" s="38"/>
      <c r="AD20" s="38"/>
      <c r="AE20" s="38"/>
      <c r="AZ20" s="148" t="s">
        <v>212</v>
      </c>
      <c r="BA20" s="148" t="s">
        <v>213</v>
      </c>
      <c r="BB20" s="148" t="s">
        <v>208</v>
      </c>
      <c r="BC20" s="148" t="s">
        <v>214</v>
      </c>
      <c r="BD20" s="148" t="s">
        <v>91</v>
      </c>
    </row>
    <row r="21" s="2" customFormat="1" ht="18" customHeight="1">
      <c r="A21" s="38"/>
      <c r="B21" s="44"/>
      <c r="C21" s="38"/>
      <c r="D21" s="38"/>
      <c r="E21" s="141" t="s">
        <v>34</v>
      </c>
      <c r="F21" s="38"/>
      <c r="G21" s="38"/>
      <c r="H21" s="38"/>
      <c r="I21" s="158" t="s">
        <v>28</v>
      </c>
      <c r="J21" s="141" t="s">
        <v>35</v>
      </c>
      <c r="K21" s="38"/>
      <c r="L21" s="63"/>
      <c r="S21" s="38"/>
      <c r="T21" s="38"/>
      <c r="U21" s="38"/>
      <c r="V21" s="38"/>
      <c r="W21" s="38"/>
      <c r="X21" s="38"/>
      <c r="Y21" s="38"/>
      <c r="Z21" s="38"/>
      <c r="AA21" s="38"/>
      <c r="AB21" s="38"/>
      <c r="AC21" s="38"/>
      <c r="AD21" s="38"/>
      <c r="AE21" s="38"/>
      <c r="AZ21" s="148" t="s">
        <v>215</v>
      </c>
      <c r="BA21" s="148" t="s">
        <v>216</v>
      </c>
      <c r="BB21" s="148" t="s">
        <v>208</v>
      </c>
      <c r="BC21" s="148" t="s">
        <v>217</v>
      </c>
      <c r="BD21" s="148" t="s">
        <v>91</v>
      </c>
    </row>
    <row r="22" s="2" customFormat="1" ht="6.96" customHeight="1">
      <c r="A22" s="38"/>
      <c r="B22" s="44"/>
      <c r="C22" s="38"/>
      <c r="D22" s="38"/>
      <c r="E22" s="38"/>
      <c r="F22" s="38"/>
      <c r="G22" s="38"/>
      <c r="H22" s="38"/>
      <c r="I22" s="156"/>
      <c r="J22" s="38"/>
      <c r="K22" s="38"/>
      <c r="L22" s="63"/>
      <c r="S22" s="38"/>
      <c r="T22" s="38"/>
      <c r="U22" s="38"/>
      <c r="V22" s="38"/>
      <c r="W22" s="38"/>
      <c r="X22" s="38"/>
      <c r="Y22" s="38"/>
      <c r="Z22" s="38"/>
      <c r="AA22" s="38"/>
      <c r="AB22" s="38"/>
      <c r="AC22" s="38"/>
      <c r="AD22" s="38"/>
      <c r="AE22" s="38"/>
      <c r="AZ22" s="148" t="s">
        <v>218</v>
      </c>
      <c r="BA22" s="148" t="s">
        <v>219</v>
      </c>
      <c r="BB22" s="148" t="s">
        <v>208</v>
      </c>
      <c r="BC22" s="148" t="s">
        <v>217</v>
      </c>
      <c r="BD22" s="148" t="s">
        <v>91</v>
      </c>
    </row>
    <row r="23" s="2" customFormat="1" ht="12" customHeight="1">
      <c r="A23" s="38"/>
      <c r="B23" s="44"/>
      <c r="C23" s="38"/>
      <c r="D23" s="154" t="s">
        <v>37</v>
      </c>
      <c r="E23" s="38"/>
      <c r="F23" s="38"/>
      <c r="G23" s="38"/>
      <c r="H23" s="38"/>
      <c r="I23" s="158" t="s">
        <v>25</v>
      </c>
      <c r="J23" s="141" t="s">
        <v>38</v>
      </c>
      <c r="K23" s="38"/>
      <c r="L23" s="63"/>
      <c r="S23" s="38"/>
      <c r="T23" s="38"/>
      <c r="U23" s="38"/>
      <c r="V23" s="38"/>
      <c r="W23" s="38"/>
      <c r="X23" s="38"/>
      <c r="Y23" s="38"/>
      <c r="Z23" s="38"/>
      <c r="AA23" s="38"/>
      <c r="AB23" s="38"/>
      <c r="AC23" s="38"/>
      <c r="AD23" s="38"/>
      <c r="AE23" s="38"/>
      <c r="AZ23" s="148" t="s">
        <v>220</v>
      </c>
      <c r="BA23" s="148" t="s">
        <v>221</v>
      </c>
      <c r="BB23" s="148" t="s">
        <v>168</v>
      </c>
      <c r="BC23" s="148" t="s">
        <v>222</v>
      </c>
      <c r="BD23" s="148" t="s">
        <v>91</v>
      </c>
    </row>
    <row r="24" s="2" customFormat="1" ht="18" customHeight="1">
      <c r="A24" s="38"/>
      <c r="B24" s="44"/>
      <c r="C24" s="38"/>
      <c r="D24" s="38"/>
      <c r="E24" s="141" t="s">
        <v>39</v>
      </c>
      <c r="F24" s="38"/>
      <c r="G24" s="38"/>
      <c r="H24" s="38"/>
      <c r="I24" s="158" t="s">
        <v>28</v>
      </c>
      <c r="J24" s="141" t="s">
        <v>40</v>
      </c>
      <c r="K24" s="38"/>
      <c r="L24" s="63"/>
      <c r="S24" s="38"/>
      <c r="T24" s="38"/>
      <c r="U24" s="38"/>
      <c r="V24" s="38"/>
      <c r="W24" s="38"/>
      <c r="X24" s="38"/>
      <c r="Y24" s="38"/>
      <c r="Z24" s="38"/>
      <c r="AA24" s="38"/>
      <c r="AB24" s="38"/>
      <c r="AC24" s="38"/>
      <c r="AD24" s="38"/>
      <c r="AE24" s="38"/>
    </row>
    <row r="25" s="2" customFormat="1" ht="6.96" customHeight="1">
      <c r="A25" s="38"/>
      <c r="B25" s="44"/>
      <c r="C25" s="38"/>
      <c r="D25" s="38"/>
      <c r="E25" s="38"/>
      <c r="F25" s="38"/>
      <c r="G25" s="38"/>
      <c r="H25" s="38"/>
      <c r="I25" s="156"/>
      <c r="J25" s="38"/>
      <c r="K25" s="38"/>
      <c r="L25" s="63"/>
      <c r="S25" s="38"/>
      <c r="T25" s="38"/>
      <c r="U25" s="38"/>
      <c r="V25" s="38"/>
      <c r="W25" s="38"/>
      <c r="X25" s="38"/>
      <c r="Y25" s="38"/>
      <c r="Z25" s="38"/>
      <c r="AA25" s="38"/>
      <c r="AB25" s="38"/>
      <c r="AC25" s="38"/>
      <c r="AD25" s="38"/>
      <c r="AE25" s="38"/>
    </row>
    <row r="26" s="2" customFormat="1" ht="12" customHeight="1">
      <c r="A26" s="38"/>
      <c r="B26" s="44"/>
      <c r="C26" s="38"/>
      <c r="D26" s="154" t="s">
        <v>41</v>
      </c>
      <c r="E26" s="38"/>
      <c r="F26" s="38"/>
      <c r="G26" s="38"/>
      <c r="H26" s="38"/>
      <c r="I26" s="156"/>
      <c r="J26" s="38"/>
      <c r="K26" s="38"/>
      <c r="L26" s="63"/>
      <c r="S26" s="38"/>
      <c r="T26" s="38"/>
      <c r="U26" s="38"/>
      <c r="V26" s="38"/>
      <c r="W26" s="38"/>
      <c r="X26" s="38"/>
      <c r="Y26" s="38"/>
      <c r="Z26" s="38"/>
      <c r="AA26" s="38"/>
      <c r="AB26" s="38"/>
      <c r="AC26" s="38"/>
      <c r="AD26" s="38"/>
      <c r="AE26" s="38"/>
    </row>
    <row r="27" s="8" customFormat="1" ht="16.5" customHeight="1">
      <c r="A27" s="160"/>
      <c r="B27" s="161"/>
      <c r="C27" s="160"/>
      <c r="D27" s="160"/>
      <c r="E27" s="162" t="s">
        <v>1</v>
      </c>
      <c r="F27" s="162"/>
      <c r="G27" s="162"/>
      <c r="H27" s="162"/>
      <c r="I27" s="163"/>
      <c r="J27" s="160"/>
      <c r="K27" s="160"/>
      <c r="L27" s="164"/>
      <c r="S27" s="160"/>
      <c r="T27" s="160"/>
      <c r="U27" s="160"/>
      <c r="V27" s="160"/>
      <c r="W27" s="160"/>
      <c r="X27" s="160"/>
      <c r="Y27" s="160"/>
      <c r="Z27" s="160"/>
      <c r="AA27" s="160"/>
      <c r="AB27" s="160"/>
      <c r="AC27" s="160"/>
      <c r="AD27" s="160"/>
      <c r="AE27" s="160"/>
    </row>
    <row r="28" s="2" customFormat="1" ht="6.96" customHeight="1">
      <c r="A28" s="38"/>
      <c r="B28" s="44"/>
      <c r="C28" s="38"/>
      <c r="D28" s="38"/>
      <c r="E28" s="38"/>
      <c r="F28" s="38"/>
      <c r="G28" s="38"/>
      <c r="H28" s="38"/>
      <c r="I28" s="156"/>
      <c r="J28" s="38"/>
      <c r="K28" s="38"/>
      <c r="L28" s="63"/>
      <c r="S28" s="38"/>
      <c r="T28" s="38"/>
      <c r="U28" s="38"/>
      <c r="V28" s="38"/>
      <c r="W28" s="38"/>
      <c r="X28" s="38"/>
      <c r="Y28" s="38"/>
      <c r="Z28" s="38"/>
      <c r="AA28" s="38"/>
      <c r="AB28" s="38"/>
      <c r="AC28" s="38"/>
      <c r="AD28" s="38"/>
      <c r="AE28" s="38"/>
    </row>
    <row r="29" s="2" customFormat="1" ht="6.96" customHeight="1">
      <c r="A29" s="38"/>
      <c r="B29" s="44"/>
      <c r="C29" s="38"/>
      <c r="D29" s="165"/>
      <c r="E29" s="165"/>
      <c r="F29" s="165"/>
      <c r="G29" s="165"/>
      <c r="H29" s="165"/>
      <c r="I29" s="166"/>
      <c r="J29" s="165"/>
      <c r="K29" s="165"/>
      <c r="L29" s="63"/>
      <c r="S29" s="38"/>
      <c r="T29" s="38"/>
      <c r="U29" s="38"/>
      <c r="V29" s="38"/>
      <c r="W29" s="38"/>
      <c r="X29" s="38"/>
      <c r="Y29" s="38"/>
      <c r="Z29" s="38"/>
      <c r="AA29" s="38"/>
      <c r="AB29" s="38"/>
      <c r="AC29" s="38"/>
      <c r="AD29" s="38"/>
      <c r="AE29" s="38"/>
    </row>
    <row r="30" s="2" customFormat="1" ht="25.44" customHeight="1">
      <c r="A30" s="38"/>
      <c r="B30" s="44"/>
      <c r="C30" s="38"/>
      <c r="D30" s="167" t="s">
        <v>42</v>
      </c>
      <c r="E30" s="38"/>
      <c r="F30" s="38"/>
      <c r="G30" s="38"/>
      <c r="H30" s="38"/>
      <c r="I30" s="156"/>
      <c r="J30" s="168">
        <f>ROUND(J123, 2)</f>
        <v>0</v>
      </c>
      <c r="K30" s="38"/>
      <c r="L30" s="63"/>
      <c r="S30" s="38"/>
      <c r="T30" s="38"/>
      <c r="U30" s="38"/>
      <c r="V30" s="38"/>
      <c r="W30" s="38"/>
      <c r="X30" s="38"/>
      <c r="Y30" s="38"/>
      <c r="Z30" s="38"/>
      <c r="AA30" s="38"/>
      <c r="AB30" s="38"/>
      <c r="AC30" s="38"/>
      <c r="AD30" s="38"/>
      <c r="AE30" s="38"/>
    </row>
    <row r="31" s="2" customFormat="1" ht="6.96" customHeight="1">
      <c r="A31" s="38"/>
      <c r="B31" s="44"/>
      <c r="C31" s="38"/>
      <c r="D31" s="165"/>
      <c r="E31" s="165"/>
      <c r="F31" s="165"/>
      <c r="G31" s="165"/>
      <c r="H31" s="165"/>
      <c r="I31" s="166"/>
      <c r="J31" s="165"/>
      <c r="K31" s="165"/>
      <c r="L31" s="63"/>
      <c r="S31" s="38"/>
      <c r="T31" s="38"/>
      <c r="U31" s="38"/>
      <c r="V31" s="38"/>
      <c r="W31" s="38"/>
      <c r="X31" s="38"/>
      <c r="Y31" s="38"/>
      <c r="Z31" s="38"/>
      <c r="AA31" s="38"/>
      <c r="AB31" s="38"/>
      <c r="AC31" s="38"/>
      <c r="AD31" s="38"/>
      <c r="AE31" s="38"/>
    </row>
    <row r="32" s="2" customFormat="1" ht="14.4" customHeight="1">
      <c r="A32" s="38"/>
      <c r="B32" s="44"/>
      <c r="C32" s="38"/>
      <c r="D32" s="38"/>
      <c r="E32" s="38"/>
      <c r="F32" s="169" t="s">
        <v>44</v>
      </c>
      <c r="G32" s="38"/>
      <c r="H32" s="38"/>
      <c r="I32" s="170" t="s">
        <v>43</v>
      </c>
      <c r="J32" s="169" t="s">
        <v>45</v>
      </c>
      <c r="K32" s="38"/>
      <c r="L32" s="63"/>
      <c r="S32" s="38"/>
      <c r="T32" s="38"/>
      <c r="U32" s="38"/>
      <c r="V32" s="38"/>
      <c r="W32" s="38"/>
      <c r="X32" s="38"/>
      <c r="Y32" s="38"/>
      <c r="Z32" s="38"/>
      <c r="AA32" s="38"/>
      <c r="AB32" s="38"/>
      <c r="AC32" s="38"/>
      <c r="AD32" s="38"/>
      <c r="AE32" s="38"/>
    </row>
    <row r="33" s="2" customFormat="1" ht="14.4" customHeight="1">
      <c r="A33" s="38"/>
      <c r="B33" s="44"/>
      <c r="C33" s="38"/>
      <c r="D33" s="171" t="s">
        <v>46</v>
      </c>
      <c r="E33" s="154" t="s">
        <v>47</v>
      </c>
      <c r="F33" s="172">
        <f>ROUND((SUM(BE123:BE899)),  2)</f>
        <v>0</v>
      </c>
      <c r="G33" s="38"/>
      <c r="H33" s="38"/>
      <c r="I33" s="173">
        <v>0.20999999999999999</v>
      </c>
      <c r="J33" s="172">
        <f>ROUND(((SUM(BE123:BE899))*I33),  2)</f>
        <v>0</v>
      </c>
      <c r="K33" s="38"/>
      <c r="L33" s="63"/>
      <c r="S33" s="38"/>
      <c r="T33" s="38"/>
      <c r="U33" s="38"/>
      <c r="V33" s="38"/>
      <c r="W33" s="38"/>
      <c r="X33" s="38"/>
      <c r="Y33" s="38"/>
      <c r="Z33" s="38"/>
      <c r="AA33" s="38"/>
      <c r="AB33" s="38"/>
      <c r="AC33" s="38"/>
      <c r="AD33" s="38"/>
      <c r="AE33" s="38"/>
    </row>
    <row r="34" s="2" customFormat="1" ht="14.4" customHeight="1">
      <c r="A34" s="38"/>
      <c r="B34" s="44"/>
      <c r="C34" s="38"/>
      <c r="D34" s="38"/>
      <c r="E34" s="154" t="s">
        <v>48</v>
      </c>
      <c r="F34" s="172">
        <f>ROUND((SUM(BF123:BF899)),  2)</f>
        <v>0</v>
      </c>
      <c r="G34" s="38"/>
      <c r="H34" s="38"/>
      <c r="I34" s="173">
        <v>0.14999999999999999</v>
      </c>
      <c r="J34" s="172">
        <f>ROUND(((SUM(BF123:BF899))*I34),  2)</f>
        <v>0</v>
      </c>
      <c r="K34" s="38"/>
      <c r="L34" s="63"/>
      <c r="S34" s="38"/>
      <c r="T34" s="38"/>
      <c r="U34" s="38"/>
      <c r="V34" s="38"/>
      <c r="W34" s="38"/>
      <c r="X34" s="38"/>
      <c r="Y34" s="38"/>
      <c r="Z34" s="38"/>
      <c r="AA34" s="38"/>
      <c r="AB34" s="38"/>
      <c r="AC34" s="38"/>
      <c r="AD34" s="38"/>
      <c r="AE34" s="38"/>
    </row>
    <row r="35" hidden="1" s="2" customFormat="1" ht="14.4" customHeight="1">
      <c r="A35" s="38"/>
      <c r="B35" s="44"/>
      <c r="C35" s="38"/>
      <c r="D35" s="38"/>
      <c r="E35" s="154" t="s">
        <v>49</v>
      </c>
      <c r="F35" s="172">
        <f>ROUND((SUM(BG123:BG899)),  2)</f>
        <v>0</v>
      </c>
      <c r="G35" s="38"/>
      <c r="H35" s="38"/>
      <c r="I35" s="173">
        <v>0.20999999999999999</v>
      </c>
      <c r="J35" s="172">
        <f>0</f>
        <v>0</v>
      </c>
      <c r="K35" s="38"/>
      <c r="L35" s="63"/>
      <c r="S35" s="38"/>
      <c r="T35" s="38"/>
      <c r="U35" s="38"/>
      <c r="V35" s="38"/>
      <c r="W35" s="38"/>
      <c r="X35" s="38"/>
      <c r="Y35" s="38"/>
      <c r="Z35" s="38"/>
      <c r="AA35" s="38"/>
      <c r="AB35" s="38"/>
      <c r="AC35" s="38"/>
      <c r="AD35" s="38"/>
      <c r="AE35" s="38"/>
    </row>
    <row r="36" hidden="1" s="2" customFormat="1" ht="14.4" customHeight="1">
      <c r="A36" s="38"/>
      <c r="B36" s="44"/>
      <c r="C36" s="38"/>
      <c r="D36" s="38"/>
      <c r="E36" s="154" t="s">
        <v>50</v>
      </c>
      <c r="F36" s="172">
        <f>ROUND((SUM(BH123:BH899)),  2)</f>
        <v>0</v>
      </c>
      <c r="G36" s="38"/>
      <c r="H36" s="38"/>
      <c r="I36" s="173">
        <v>0.14999999999999999</v>
      </c>
      <c r="J36" s="172">
        <f>0</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4" t="s">
        <v>51</v>
      </c>
      <c r="F37" s="172">
        <f>ROUND((SUM(BI123:BI899)),  2)</f>
        <v>0</v>
      </c>
      <c r="G37" s="38"/>
      <c r="H37" s="38"/>
      <c r="I37" s="173">
        <v>0</v>
      </c>
      <c r="J37" s="172">
        <f>0</f>
        <v>0</v>
      </c>
      <c r="K37" s="38"/>
      <c r="L37" s="63"/>
      <c r="S37" s="38"/>
      <c r="T37" s="38"/>
      <c r="U37" s="38"/>
      <c r="V37" s="38"/>
      <c r="W37" s="38"/>
      <c r="X37" s="38"/>
      <c r="Y37" s="38"/>
      <c r="Z37" s="38"/>
      <c r="AA37" s="38"/>
      <c r="AB37" s="38"/>
      <c r="AC37" s="38"/>
      <c r="AD37" s="38"/>
      <c r="AE37" s="38"/>
    </row>
    <row r="38" s="2" customFormat="1" ht="6.96" customHeight="1">
      <c r="A38" s="38"/>
      <c r="B38" s="44"/>
      <c r="C38" s="38"/>
      <c r="D38" s="38"/>
      <c r="E38" s="38"/>
      <c r="F38" s="38"/>
      <c r="G38" s="38"/>
      <c r="H38" s="38"/>
      <c r="I38" s="156"/>
      <c r="J38" s="38"/>
      <c r="K38" s="38"/>
      <c r="L38" s="63"/>
      <c r="S38" s="38"/>
      <c r="T38" s="38"/>
      <c r="U38" s="38"/>
      <c r="V38" s="38"/>
      <c r="W38" s="38"/>
      <c r="X38" s="38"/>
      <c r="Y38" s="38"/>
      <c r="Z38" s="38"/>
      <c r="AA38" s="38"/>
      <c r="AB38" s="38"/>
      <c r="AC38" s="38"/>
      <c r="AD38" s="38"/>
      <c r="AE38" s="38"/>
    </row>
    <row r="39" s="2" customFormat="1" ht="25.44" customHeight="1">
      <c r="A39" s="38"/>
      <c r="B39" s="44"/>
      <c r="C39" s="174"/>
      <c r="D39" s="175" t="s">
        <v>52</v>
      </c>
      <c r="E39" s="176"/>
      <c r="F39" s="176"/>
      <c r="G39" s="177" t="s">
        <v>53</v>
      </c>
      <c r="H39" s="178" t="s">
        <v>54</v>
      </c>
      <c r="I39" s="179"/>
      <c r="J39" s="180">
        <f>SUM(J30:J37)</f>
        <v>0</v>
      </c>
      <c r="K39" s="181"/>
      <c r="L39" s="63"/>
      <c r="S39" s="38"/>
      <c r="T39" s="38"/>
      <c r="U39" s="38"/>
      <c r="V39" s="38"/>
      <c r="W39" s="38"/>
      <c r="X39" s="38"/>
      <c r="Y39" s="38"/>
      <c r="Z39" s="38"/>
      <c r="AA39" s="38"/>
      <c r="AB39" s="38"/>
      <c r="AC39" s="38"/>
      <c r="AD39" s="38"/>
      <c r="AE39" s="38"/>
    </row>
    <row r="40" s="2" customFormat="1" ht="14.4" customHeight="1">
      <c r="A40" s="38"/>
      <c r="B40" s="44"/>
      <c r="C40" s="38"/>
      <c r="D40" s="38"/>
      <c r="E40" s="38"/>
      <c r="F40" s="38"/>
      <c r="G40" s="38"/>
      <c r="H40" s="38"/>
      <c r="I40" s="156"/>
      <c r="J40" s="38"/>
      <c r="K40" s="38"/>
      <c r="L40" s="63"/>
      <c r="S40" s="38"/>
      <c r="T40" s="38"/>
      <c r="U40" s="38"/>
      <c r="V40" s="38"/>
      <c r="W40" s="38"/>
      <c r="X40" s="38"/>
      <c r="Y40" s="38"/>
      <c r="Z40" s="38"/>
      <c r="AA40" s="38"/>
      <c r="AB40" s="38"/>
      <c r="AC40" s="38"/>
      <c r="AD40" s="38"/>
      <c r="AE40" s="38"/>
    </row>
    <row r="41" s="1" customFormat="1" ht="14.4" customHeight="1">
      <c r="B41" s="20"/>
      <c r="I41" s="147"/>
      <c r="L41" s="20"/>
    </row>
    <row r="42" s="1" customFormat="1" ht="14.4" customHeight="1">
      <c r="B42" s="20"/>
      <c r="I42" s="147"/>
      <c r="L42" s="20"/>
    </row>
    <row r="43" s="1" customFormat="1" ht="14.4" customHeight="1">
      <c r="B43" s="20"/>
      <c r="I43" s="147"/>
      <c r="L43" s="20"/>
    </row>
    <row r="44" s="1" customFormat="1" ht="14.4" customHeight="1">
      <c r="B44" s="20"/>
      <c r="I44" s="147"/>
      <c r="L44" s="20"/>
    </row>
    <row r="45" s="1" customFormat="1" ht="14.4" customHeight="1">
      <c r="B45" s="20"/>
      <c r="I45" s="147"/>
      <c r="L45" s="20"/>
    </row>
    <row r="46" s="1" customFormat="1" ht="14.4" customHeight="1">
      <c r="B46" s="20"/>
      <c r="I46" s="147"/>
      <c r="L46" s="20"/>
    </row>
    <row r="47" s="1" customFormat="1" ht="14.4" customHeight="1">
      <c r="B47" s="20"/>
      <c r="I47" s="147"/>
      <c r="L47" s="20"/>
    </row>
    <row r="48" s="1" customFormat="1" ht="14.4" customHeight="1">
      <c r="B48" s="20"/>
      <c r="I48" s="147"/>
      <c r="L48" s="20"/>
    </row>
    <row r="49" s="1" customFormat="1" ht="14.4" customHeight="1">
      <c r="B49" s="20"/>
      <c r="I49" s="147"/>
      <c r="L49" s="20"/>
    </row>
    <row r="50" s="2" customFormat="1" ht="14.4" customHeight="1">
      <c r="B50" s="63"/>
      <c r="D50" s="182" t="s">
        <v>55</v>
      </c>
      <c r="E50" s="183"/>
      <c r="F50" s="183"/>
      <c r="G50" s="182" t="s">
        <v>56</v>
      </c>
      <c r="H50" s="183"/>
      <c r="I50" s="184"/>
      <c r="J50" s="183"/>
      <c r="K50" s="18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5" t="s">
        <v>57</v>
      </c>
      <c r="E61" s="186"/>
      <c r="F61" s="187" t="s">
        <v>58</v>
      </c>
      <c r="G61" s="185" t="s">
        <v>57</v>
      </c>
      <c r="H61" s="186"/>
      <c r="I61" s="188"/>
      <c r="J61" s="189" t="s">
        <v>58</v>
      </c>
      <c r="K61" s="18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2" t="s">
        <v>59</v>
      </c>
      <c r="E65" s="190"/>
      <c r="F65" s="190"/>
      <c r="G65" s="182" t="s">
        <v>60</v>
      </c>
      <c r="H65" s="190"/>
      <c r="I65" s="191"/>
      <c r="J65" s="190"/>
      <c r="K65" s="19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5" t="s">
        <v>57</v>
      </c>
      <c r="E76" s="186"/>
      <c r="F76" s="187" t="s">
        <v>58</v>
      </c>
      <c r="G76" s="185" t="s">
        <v>57</v>
      </c>
      <c r="H76" s="186"/>
      <c r="I76" s="188"/>
      <c r="J76" s="189" t="s">
        <v>58</v>
      </c>
      <c r="K76" s="186"/>
      <c r="L76" s="63"/>
      <c r="S76" s="38"/>
      <c r="T76" s="38"/>
      <c r="U76" s="38"/>
      <c r="V76" s="38"/>
      <c r="W76" s="38"/>
      <c r="X76" s="38"/>
      <c r="Y76" s="38"/>
      <c r="Z76" s="38"/>
      <c r="AA76" s="38"/>
      <c r="AB76" s="38"/>
      <c r="AC76" s="38"/>
      <c r="AD76" s="38"/>
      <c r="AE76" s="38"/>
    </row>
    <row r="77" s="2" customFormat="1" ht="14.4" customHeight="1">
      <c r="A77" s="38"/>
      <c r="B77" s="192"/>
      <c r="C77" s="193"/>
      <c r="D77" s="193"/>
      <c r="E77" s="193"/>
      <c r="F77" s="193"/>
      <c r="G77" s="193"/>
      <c r="H77" s="193"/>
      <c r="I77" s="194"/>
      <c r="J77" s="193"/>
      <c r="K77" s="193"/>
      <c r="L77" s="63"/>
      <c r="S77" s="38"/>
      <c r="T77" s="38"/>
      <c r="U77" s="38"/>
      <c r="V77" s="38"/>
      <c r="W77" s="38"/>
      <c r="X77" s="38"/>
      <c r="Y77" s="38"/>
      <c r="Z77" s="38"/>
      <c r="AA77" s="38"/>
      <c r="AB77" s="38"/>
      <c r="AC77" s="38"/>
      <c r="AD77" s="38"/>
      <c r="AE77" s="38"/>
    </row>
    <row r="81" s="2" customFormat="1" ht="6.96" customHeight="1">
      <c r="A81" s="38"/>
      <c r="B81" s="195"/>
      <c r="C81" s="196"/>
      <c r="D81" s="196"/>
      <c r="E81" s="196"/>
      <c r="F81" s="196"/>
      <c r="G81" s="196"/>
      <c r="H81" s="196"/>
      <c r="I81" s="197"/>
      <c r="J81" s="196"/>
      <c r="K81" s="196"/>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156"/>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56"/>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56"/>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98" t="str">
        <f>E7</f>
        <v>Strakonická - rozšíření, č. akce 999 170, Praha 5</v>
      </c>
      <c r="F85" s="32"/>
      <c r="G85" s="32"/>
      <c r="H85" s="32"/>
      <c r="I85" s="156"/>
      <c r="J85" s="40"/>
      <c r="K85" s="40"/>
      <c r="L85" s="63"/>
      <c r="S85" s="38"/>
      <c r="T85" s="38"/>
      <c r="U85" s="38"/>
      <c r="V85" s="38"/>
      <c r="W85" s="38"/>
      <c r="X85" s="38"/>
      <c r="Y85" s="38"/>
      <c r="Z85" s="38"/>
      <c r="AA85" s="38"/>
      <c r="AB85" s="38"/>
      <c r="AC85" s="38"/>
      <c r="AD85" s="38"/>
      <c r="AE85" s="38"/>
    </row>
    <row r="86" s="2" customFormat="1" ht="12" customHeight="1">
      <c r="A86" s="38"/>
      <c r="B86" s="39"/>
      <c r="C86" s="32" t="s">
        <v>176</v>
      </c>
      <c r="D86" s="40"/>
      <c r="E86" s="40"/>
      <c r="F86" s="40"/>
      <c r="G86" s="40"/>
      <c r="H86" s="40"/>
      <c r="I86" s="156"/>
      <c r="J86" s="40"/>
      <c r="K86" s="40"/>
      <c r="L86" s="63"/>
      <c r="S86" s="38"/>
      <c r="T86" s="38"/>
      <c r="U86" s="38"/>
      <c r="V86" s="38"/>
      <c r="W86" s="38"/>
      <c r="X86" s="38"/>
      <c r="Y86" s="38"/>
      <c r="Z86" s="38"/>
      <c r="AA86" s="38"/>
      <c r="AB86" s="38"/>
      <c r="AC86" s="38"/>
      <c r="AD86" s="38"/>
      <c r="AE86" s="38"/>
    </row>
    <row r="87" s="2" customFormat="1" ht="16.5" customHeight="1">
      <c r="A87" s="38"/>
      <c r="B87" s="39"/>
      <c r="C87" s="40"/>
      <c r="D87" s="40"/>
      <c r="E87" s="76" t="str">
        <f>E9</f>
        <v>SO 100 - Komunikace</v>
      </c>
      <c r="F87" s="40"/>
      <c r="G87" s="40"/>
      <c r="H87" s="40"/>
      <c r="I87" s="156"/>
      <c r="J87" s="40"/>
      <c r="K87" s="40"/>
      <c r="L87" s="63"/>
      <c r="S87" s="38"/>
      <c r="T87" s="38"/>
      <c r="U87" s="38"/>
      <c r="V87" s="38"/>
      <c r="W87" s="38"/>
      <c r="X87" s="38"/>
      <c r="Y87" s="38"/>
      <c r="Z87" s="38"/>
      <c r="AA87" s="38"/>
      <c r="AB87" s="38"/>
      <c r="AC87" s="38"/>
      <c r="AD87" s="38"/>
      <c r="AE87" s="38"/>
    </row>
    <row r="88" s="2" customFormat="1" ht="6.96" customHeight="1">
      <c r="A88" s="38"/>
      <c r="B88" s="39"/>
      <c r="C88" s="40"/>
      <c r="D88" s="40"/>
      <c r="E88" s="40"/>
      <c r="F88" s="40"/>
      <c r="G88" s="40"/>
      <c r="H88" s="40"/>
      <c r="I88" s="156"/>
      <c r="J88" s="40"/>
      <c r="K88" s="40"/>
      <c r="L88" s="63"/>
      <c r="S88" s="38"/>
      <c r="T88" s="38"/>
      <c r="U88" s="38"/>
      <c r="V88" s="38"/>
      <c r="W88" s="38"/>
      <c r="X88" s="38"/>
      <c r="Y88" s="38"/>
      <c r="Z88" s="38"/>
      <c r="AA88" s="38"/>
      <c r="AB88" s="38"/>
      <c r="AC88" s="38"/>
      <c r="AD88" s="38"/>
      <c r="AE88" s="38"/>
    </row>
    <row r="89" s="2" customFormat="1" ht="12" customHeight="1">
      <c r="A89" s="38"/>
      <c r="B89" s="39"/>
      <c r="C89" s="32" t="s">
        <v>20</v>
      </c>
      <c r="D89" s="40"/>
      <c r="E89" s="40"/>
      <c r="F89" s="27" t="str">
        <f>F12</f>
        <v>ulice Strakonická</v>
      </c>
      <c r="G89" s="40"/>
      <c r="H89" s="40"/>
      <c r="I89" s="158" t="s">
        <v>22</v>
      </c>
      <c r="J89" s="79" t="str">
        <f>IF(J12="","",J12)</f>
        <v>10. 1. 2020</v>
      </c>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156"/>
      <c r="J90" s="40"/>
      <c r="K90" s="40"/>
      <c r="L90" s="63"/>
      <c r="S90" s="38"/>
      <c r="T90" s="38"/>
      <c r="U90" s="38"/>
      <c r="V90" s="38"/>
      <c r="W90" s="38"/>
      <c r="X90" s="38"/>
      <c r="Y90" s="38"/>
      <c r="Z90" s="38"/>
      <c r="AA90" s="38"/>
      <c r="AB90" s="38"/>
      <c r="AC90" s="38"/>
      <c r="AD90" s="38"/>
      <c r="AE90" s="38"/>
    </row>
    <row r="91" s="2" customFormat="1" ht="15.15" customHeight="1">
      <c r="A91" s="38"/>
      <c r="B91" s="39"/>
      <c r="C91" s="32" t="s">
        <v>24</v>
      </c>
      <c r="D91" s="40"/>
      <c r="E91" s="40"/>
      <c r="F91" s="27" t="str">
        <f>E15</f>
        <v>Technická správa komunikací hl. m. Prahy a.s.</v>
      </c>
      <c r="G91" s="40"/>
      <c r="H91" s="40"/>
      <c r="I91" s="158" t="s">
        <v>32</v>
      </c>
      <c r="J91" s="36" t="str">
        <f>E21</f>
        <v>DIPRO, spol s r.o.</v>
      </c>
      <c r="K91" s="40"/>
      <c r="L91" s="63"/>
      <c r="S91" s="38"/>
      <c r="T91" s="38"/>
      <c r="U91" s="38"/>
      <c r="V91" s="38"/>
      <c r="W91" s="38"/>
      <c r="X91" s="38"/>
      <c r="Y91" s="38"/>
      <c r="Z91" s="38"/>
      <c r="AA91" s="38"/>
      <c r="AB91" s="38"/>
      <c r="AC91" s="38"/>
      <c r="AD91" s="38"/>
      <c r="AE91" s="38"/>
    </row>
    <row r="92" s="2" customFormat="1" ht="15.15" customHeight="1">
      <c r="A92" s="38"/>
      <c r="B92" s="39"/>
      <c r="C92" s="32" t="s">
        <v>30</v>
      </c>
      <c r="D92" s="40"/>
      <c r="E92" s="40"/>
      <c r="F92" s="27" t="str">
        <f>IF(E18="","",E18)</f>
        <v>Vyplň údaj</v>
      </c>
      <c r="G92" s="40"/>
      <c r="H92" s="40"/>
      <c r="I92" s="158" t="s">
        <v>37</v>
      </c>
      <c r="J92" s="36" t="str">
        <f>E24</f>
        <v>TMI Building s.r.o.</v>
      </c>
      <c r="K92" s="40"/>
      <c r="L92" s="63"/>
      <c r="S92" s="38"/>
      <c r="T92" s="38"/>
      <c r="U92" s="38"/>
      <c r="V92" s="38"/>
      <c r="W92" s="38"/>
      <c r="X92" s="38"/>
      <c r="Y92" s="38"/>
      <c r="Z92" s="38"/>
      <c r="AA92" s="38"/>
      <c r="AB92" s="38"/>
      <c r="AC92" s="38"/>
      <c r="AD92" s="38"/>
      <c r="AE92" s="38"/>
    </row>
    <row r="93" s="2" customFormat="1" ht="10.32" customHeight="1">
      <c r="A93" s="38"/>
      <c r="B93" s="39"/>
      <c r="C93" s="40"/>
      <c r="D93" s="40"/>
      <c r="E93" s="40"/>
      <c r="F93" s="40"/>
      <c r="G93" s="40"/>
      <c r="H93" s="40"/>
      <c r="I93" s="156"/>
      <c r="J93" s="40"/>
      <c r="K93" s="40"/>
      <c r="L93" s="63"/>
      <c r="S93" s="38"/>
      <c r="T93" s="38"/>
      <c r="U93" s="38"/>
      <c r="V93" s="38"/>
      <c r="W93" s="38"/>
      <c r="X93" s="38"/>
      <c r="Y93" s="38"/>
      <c r="Z93" s="38"/>
      <c r="AA93" s="38"/>
      <c r="AB93" s="38"/>
      <c r="AC93" s="38"/>
      <c r="AD93" s="38"/>
      <c r="AE93" s="38"/>
    </row>
    <row r="94" s="2" customFormat="1" ht="29.28" customHeight="1">
      <c r="A94" s="38"/>
      <c r="B94" s="39"/>
      <c r="C94" s="199" t="s">
        <v>224</v>
      </c>
      <c r="D94" s="200"/>
      <c r="E94" s="200"/>
      <c r="F94" s="200"/>
      <c r="G94" s="200"/>
      <c r="H94" s="200"/>
      <c r="I94" s="201"/>
      <c r="J94" s="202" t="s">
        <v>225</v>
      </c>
      <c r="K94" s="20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156"/>
      <c r="J95" s="40"/>
      <c r="K95" s="40"/>
      <c r="L95" s="63"/>
      <c r="S95" s="38"/>
      <c r="T95" s="38"/>
      <c r="U95" s="38"/>
      <c r="V95" s="38"/>
      <c r="W95" s="38"/>
      <c r="X95" s="38"/>
      <c r="Y95" s="38"/>
      <c r="Z95" s="38"/>
      <c r="AA95" s="38"/>
      <c r="AB95" s="38"/>
      <c r="AC95" s="38"/>
      <c r="AD95" s="38"/>
      <c r="AE95" s="38"/>
    </row>
    <row r="96" s="2" customFormat="1" ht="22.8" customHeight="1">
      <c r="A96" s="38"/>
      <c r="B96" s="39"/>
      <c r="C96" s="203" t="s">
        <v>226</v>
      </c>
      <c r="D96" s="40"/>
      <c r="E96" s="40"/>
      <c r="F96" s="40"/>
      <c r="G96" s="40"/>
      <c r="H96" s="40"/>
      <c r="I96" s="156"/>
      <c r="J96" s="110">
        <f>J123</f>
        <v>0</v>
      </c>
      <c r="K96" s="40"/>
      <c r="L96" s="63"/>
      <c r="S96" s="38"/>
      <c r="T96" s="38"/>
      <c r="U96" s="38"/>
      <c r="V96" s="38"/>
      <c r="W96" s="38"/>
      <c r="X96" s="38"/>
      <c r="Y96" s="38"/>
      <c r="Z96" s="38"/>
      <c r="AA96" s="38"/>
      <c r="AB96" s="38"/>
      <c r="AC96" s="38"/>
      <c r="AD96" s="38"/>
      <c r="AE96" s="38"/>
      <c r="AU96" s="17" t="s">
        <v>227</v>
      </c>
    </row>
    <row r="97" s="9" customFormat="1" ht="24.96" customHeight="1">
      <c r="A97" s="9"/>
      <c r="B97" s="204"/>
      <c r="C97" s="205"/>
      <c r="D97" s="206" t="s">
        <v>228</v>
      </c>
      <c r="E97" s="207"/>
      <c r="F97" s="207"/>
      <c r="G97" s="207"/>
      <c r="H97" s="207"/>
      <c r="I97" s="208"/>
      <c r="J97" s="209">
        <f>J124</f>
        <v>0</v>
      </c>
      <c r="K97" s="205"/>
      <c r="L97" s="210"/>
      <c r="S97" s="9"/>
      <c r="T97" s="9"/>
      <c r="U97" s="9"/>
      <c r="V97" s="9"/>
      <c r="W97" s="9"/>
      <c r="X97" s="9"/>
      <c r="Y97" s="9"/>
      <c r="Z97" s="9"/>
      <c r="AA97" s="9"/>
      <c r="AB97" s="9"/>
      <c r="AC97" s="9"/>
      <c r="AD97" s="9"/>
      <c r="AE97" s="9"/>
    </row>
    <row r="98" s="10" customFormat="1" ht="19.92" customHeight="1">
      <c r="A98" s="10"/>
      <c r="B98" s="211"/>
      <c r="C98" s="133"/>
      <c r="D98" s="212" t="s">
        <v>229</v>
      </c>
      <c r="E98" s="213"/>
      <c r="F98" s="213"/>
      <c r="G98" s="213"/>
      <c r="H98" s="213"/>
      <c r="I98" s="214"/>
      <c r="J98" s="215">
        <f>J125</f>
        <v>0</v>
      </c>
      <c r="K98" s="133"/>
      <c r="L98" s="216"/>
      <c r="S98" s="10"/>
      <c r="T98" s="10"/>
      <c r="U98" s="10"/>
      <c r="V98" s="10"/>
      <c r="W98" s="10"/>
      <c r="X98" s="10"/>
      <c r="Y98" s="10"/>
      <c r="Z98" s="10"/>
      <c r="AA98" s="10"/>
      <c r="AB98" s="10"/>
      <c r="AC98" s="10"/>
      <c r="AD98" s="10"/>
      <c r="AE98" s="10"/>
    </row>
    <row r="99" s="10" customFormat="1" ht="19.92" customHeight="1">
      <c r="A99" s="10"/>
      <c r="B99" s="211"/>
      <c r="C99" s="133"/>
      <c r="D99" s="212" t="s">
        <v>230</v>
      </c>
      <c r="E99" s="213"/>
      <c r="F99" s="213"/>
      <c r="G99" s="213"/>
      <c r="H99" s="213"/>
      <c r="I99" s="214"/>
      <c r="J99" s="215">
        <f>J532</f>
        <v>0</v>
      </c>
      <c r="K99" s="133"/>
      <c r="L99" s="216"/>
      <c r="S99" s="10"/>
      <c r="T99" s="10"/>
      <c r="U99" s="10"/>
      <c r="V99" s="10"/>
      <c r="W99" s="10"/>
      <c r="X99" s="10"/>
      <c r="Y99" s="10"/>
      <c r="Z99" s="10"/>
      <c r="AA99" s="10"/>
      <c r="AB99" s="10"/>
      <c r="AC99" s="10"/>
      <c r="AD99" s="10"/>
      <c r="AE99" s="10"/>
    </row>
    <row r="100" s="10" customFormat="1" ht="19.92" customHeight="1">
      <c r="A100" s="10"/>
      <c r="B100" s="211"/>
      <c r="C100" s="133"/>
      <c r="D100" s="212" t="s">
        <v>231</v>
      </c>
      <c r="E100" s="213"/>
      <c r="F100" s="213"/>
      <c r="G100" s="213"/>
      <c r="H100" s="213"/>
      <c r="I100" s="214"/>
      <c r="J100" s="215">
        <f>J583</f>
        <v>0</v>
      </c>
      <c r="K100" s="133"/>
      <c r="L100" s="216"/>
      <c r="S100" s="10"/>
      <c r="T100" s="10"/>
      <c r="U100" s="10"/>
      <c r="V100" s="10"/>
      <c r="W100" s="10"/>
      <c r="X100" s="10"/>
      <c r="Y100" s="10"/>
      <c r="Z100" s="10"/>
      <c r="AA100" s="10"/>
      <c r="AB100" s="10"/>
      <c r="AC100" s="10"/>
      <c r="AD100" s="10"/>
      <c r="AE100" s="10"/>
    </row>
    <row r="101" s="10" customFormat="1" ht="19.92" customHeight="1">
      <c r="A101" s="10"/>
      <c r="B101" s="211"/>
      <c r="C101" s="133"/>
      <c r="D101" s="212" t="s">
        <v>232</v>
      </c>
      <c r="E101" s="213"/>
      <c r="F101" s="213"/>
      <c r="G101" s="213"/>
      <c r="H101" s="213"/>
      <c r="I101" s="214"/>
      <c r="J101" s="215">
        <f>J586</f>
        <v>0</v>
      </c>
      <c r="K101" s="133"/>
      <c r="L101" s="216"/>
      <c r="S101" s="10"/>
      <c r="T101" s="10"/>
      <c r="U101" s="10"/>
      <c r="V101" s="10"/>
      <c r="W101" s="10"/>
      <c r="X101" s="10"/>
      <c r="Y101" s="10"/>
      <c r="Z101" s="10"/>
      <c r="AA101" s="10"/>
      <c r="AB101" s="10"/>
      <c r="AC101" s="10"/>
      <c r="AD101" s="10"/>
      <c r="AE101" s="10"/>
    </row>
    <row r="102" s="10" customFormat="1" ht="19.92" customHeight="1">
      <c r="A102" s="10"/>
      <c r="B102" s="211"/>
      <c r="C102" s="133"/>
      <c r="D102" s="212" t="s">
        <v>233</v>
      </c>
      <c r="E102" s="213"/>
      <c r="F102" s="213"/>
      <c r="G102" s="213"/>
      <c r="H102" s="213"/>
      <c r="I102" s="214"/>
      <c r="J102" s="215">
        <f>J852</f>
        <v>0</v>
      </c>
      <c r="K102" s="133"/>
      <c r="L102" s="216"/>
      <c r="S102" s="10"/>
      <c r="T102" s="10"/>
      <c r="U102" s="10"/>
      <c r="V102" s="10"/>
      <c r="W102" s="10"/>
      <c r="X102" s="10"/>
      <c r="Y102" s="10"/>
      <c r="Z102" s="10"/>
      <c r="AA102" s="10"/>
      <c r="AB102" s="10"/>
      <c r="AC102" s="10"/>
      <c r="AD102" s="10"/>
      <c r="AE102" s="10"/>
    </row>
    <row r="103" s="10" customFormat="1" ht="19.92" customHeight="1">
      <c r="A103" s="10"/>
      <c r="B103" s="211"/>
      <c r="C103" s="133"/>
      <c r="D103" s="212" t="s">
        <v>234</v>
      </c>
      <c r="E103" s="213"/>
      <c r="F103" s="213"/>
      <c r="G103" s="213"/>
      <c r="H103" s="213"/>
      <c r="I103" s="214"/>
      <c r="J103" s="215">
        <f>J893</f>
        <v>0</v>
      </c>
      <c r="K103" s="133"/>
      <c r="L103" s="216"/>
      <c r="S103" s="10"/>
      <c r="T103" s="10"/>
      <c r="U103" s="10"/>
      <c r="V103" s="10"/>
      <c r="W103" s="10"/>
      <c r="X103" s="10"/>
      <c r="Y103" s="10"/>
      <c r="Z103" s="10"/>
      <c r="AA103" s="10"/>
      <c r="AB103" s="10"/>
      <c r="AC103" s="10"/>
      <c r="AD103" s="10"/>
      <c r="AE103" s="10"/>
    </row>
    <row r="104" s="2" customFormat="1" ht="21.84" customHeight="1">
      <c r="A104" s="38"/>
      <c r="B104" s="39"/>
      <c r="C104" s="40"/>
      <c r="D104" s="40"/>
      <c r="E104" s="40"/>
      <c r="F104" s="40"/>
      <c r="G104" s="40"/>
      <c r="H104" s="40"/>
      <c r="I104" s="156"/>
      <c r="J104" s="40"/>
      <c r="K104" s="40"/>
      <c r="L104" s="63"/>
      <c r="S104" s="38"/>
      <c r="T104" s="38"/>
      <c r="U104" s="38"/>
      <c r="V104" s="38"/>
      <c r="W104" s="38"/>
      <c r="X104" s="38"/>
      <c r="Y104" s="38"/>
      <c r="Z104" s="38"/>
      <c r="AA104" s="38"/>
      <c r="AB104" s="38"/>
      <c r="AC104" s="38"/>
      <c r="AD104" s="38"/>
      <c r="AE104" s="38"/>
    </row>
    <row r="105" s="2" customFormat="1" ht="6.96" customHeight="1">
      <c r="A105" s="38"/>
      <c r="B105" s="66"/>
      <c r="C105" s="67"/>
      <c r="D105" s="67"/>
      <c r="E105" s="67"/>
      <c r="F105" s="67"/>
      <c r="G105" s="67"/>
      <c r="H105" s="67"/>
      <c r="I105" s="194"/>
      <c r="J105" s="67"/>
      <c r="K105" s="67"/>
      <c r="L105" s="63"/>
      <c r="S105" s="38"/>
      <c r="T105" s="38"/>
      <c r="U105" s="38"/>
      <c r="V105" s="38"/>
      <c r="W105" s="38"/>
      <c r="X105" s="38"/>
      <c r="Y105" s="38"/>
      <c r="Z105" s="38"/>
      <c r="AA105" s="38"/>
      <c r="AB105" s="38"/>
      <c r="AC105" s="38"/>
      <c r="AD105" s="38"/>
      <c r="AE105" s="38"/>
    </row>
    <row r="109" s="2" customFormat="1" ht="6.96" customHeight="1">
      <c r="A109" s="38"/>
      <c r="B109" s="68"/>
      <c r="C109" s="69"/>
      <c r="D109" s="69"/>
      <c r="E109" s="69"/>
      <c r="F109" s="69"/>
      <c r="G109" s="69"/>
      <c r="H109" s="69"/>
      <c r="I109" s="197"/>
      <c r="J109" s="69"/>
      <c r="K109" s="69"/>
      <c r="L109" s="63"/>
      <c r="S109" s="38"/>
      <c r="T109" s="38"/>
      <c r="U109" s="38"/>
      <c r="V109" s="38"/>
      <c r="W109" s="38"/>
      <c r="X109" s="38"/>
      <c r="Y109" s="38"/>
      <c r="Z109" s="38"/>
      <c r="AA109" s="38"/>
      <c r="AB109" s="38"/>
      <c r="AC109" s="38"/>
      <c r="AD109" s="38"/>
      <c r="AE109" s="38"/>
    </row>
    <row r="110" s="2" customFormat="1" ht="24.96" customHeight="1">
      <c r="A110" s="38"/>
      <c r="B110" s="39"/>
      <c r="C110" s="23" t="s">
        <v>235</v>
      </c>
      <c r="D110" s="40"/>
      <c r="E110" s="40"/>
      <c r="F110" s="40"/>
      <c r="G110" s="40"/>
      <c r="H110" s="40"/>
      <c r="I110" s="156"/>
      <c r="J110" s="40"/>
      <c r="K110" s="40"/>
      <c r="L110" s="63"/>
      <c r="S110" s="38"/>
      <c r="T110" s="38"/>
      <c r="U110" s="38"/>
      <c r="V110" s="38"/>
      <c r="W110" s="38"/>
      <c r="X110" s="38"/>
      <c r="Y110" s="38"/>
      <c r="Z110" s="38"/>
      <c r="AA110" s="38"/>
      <c r="AB110" s="38"/>
      <c r="AC110" s="38"/>
      <c r="AD110" s="38"/>
      <c r="AE110" s="38"/>
    </row>
    <row r="111" s="2" customFormat="1" ht="6.96" customHeight="1">
      <c r="A111" s="38"/>
      <c r="B111" s="39"/>
      <c r="C111" s="40"/>
      <c r="D111" s="40"/>
      <c r="E111" s="40"/>
      <c r="F111" s="40"/>
      <c r="G111" s="40"/>
      <c r="H111" s="40"/>
      <c r="I111" s="156"/>
      <c r="J111" s="40"/>
      <c r="K111" s="40"/>
      <c r="L111" s="63"/>
      <c r="S111" s="38"/>
      <c r="T111" s="38"/>
      <c r="U111" s="38"/>
      <c r="V111" s="38"/>
      <c r="W111" s="38"/>
      <c r="X111" s="38"/>
      <c r="Y111" s="38"/>
      <c r="Z111" s="38"/>
      <c r="AA111" s="38"/>
      <c r="AB111" s="38"/>
      <c r="AC111" s="38"/>
      <c r="AD111" s="38"/>
      <c r="AE111" s="38"/>
    </row>
    <row r="112" s="2" customFormat="1" ht="12" customHeight="1">
      <c r="A112" s="38"/>
      <c r="B112" s="39"/>
      <c r="C112" s="32" t="s">
        <v>16</v>
      </c>
      <c r="D112" s="40"/>
      <c r="E112" s="40"/>
      <c r="F112" s="40"/>
      <c r="G112" s="40"/>
      <c r="H112" s="40"/>
      <c r="I112" s="156"/>
      <c r="J112" s="40"/>
      <c r="K112" s="40"/>
      <c r="L112" s="63"/>
      <c r="S112" s="38"/>
      <c r="T112" s="38"/>
      <c r="U112" s="38"/>
      <c r="V112" s="38"/>
      <c r="W112" s="38"/>
      <c r="X112" s="38"/>
      <c r="Y112" s="38"/>
      <c r="Z112" s="38"/>
      <c r="AA112" s="38"/>
      <c r="AB112" s="38"/>
      <c r="AC112" s="38"/>
      <c r="AD112" s="38"/>
      <c r="AE112" s="38"/>
    </row>
    <row r="113" s="2" customFormat="1" ht="16.5" customHeight="1">
      <c r="A113" s="38"/>
      <c r="B113" s="39"/>
      <c r="C113" s="40"/>
      <c r="D113" s="40"/>
      <c r="E113" s="198" t="str">
        <f>E7</f>
        <v>Strakonická - rozšíření, č. akce 999 170, Praha 5</v>
      </c>
      <c r="F113" s="32"/>
      <c r="G113" s="32"/>
      <c r="H113" s="32"/>
      <c r="I113" s="156"/>
      <c r="J113" s="40"/>
      <c r="K113" s="40"/>
      <c r="L113" s="63"/>
      <c r="S113" s="38"/>
      <c r="T113" s="38"/>
      <c r="U113" s="38"/>
      <c r="V113" s="38"/>
      <c r="W113" s="38"/>
      <c r="X113" s="38"/>
      <c r="Y113" s="38"/>
      <c r="Z113" s="38"/>
      <c r="AA113" s="38"/>
      <c r="AB113" s="38"/>
      <c r="AC113" s="38"/>
      <c r="AD113" s="38"/>
      <c r="AE113" s="38"/>
    </row>
    <row r="114" s="2" customFormat="1" ht="12" customHeight="1">
      <c r="A114" s="38"/>
      <c r="B114" s="39"/>
      <c r="C114" s="32" t="s">
        <v>176</v>
      </c>
      <c r="D114" s="40"/>
      <c r="E114" s="40"/>
      <c r="F114" s="40"/>
      <c r="G114" s="40"/>
      <c r="H114" s="40"/>
      <c r="I114" s="156"/>
      <c r="J114" s="40"/>
      <c r="K114" s="40"/>
      <c r="L114" s="63"/>
      <c r="S114" s="38"/>
      <c r="T114" s="38"/>
      <c r="U114" s="38"/>
      <c r="V114" s="38"/>
      <c r="W114" s="38"/>
      <c r="X114" s="38"/>
      <c r="Y114" s="38"/>
      <c r="Z114" s="38"/>
      <c r="AA114" s="38"/>
      <c r="AB114" s="38"/>
      <c r="AC114" s="38"/>
      <c r="AD114" s="38"/>
      <c r="AE114" s="38"/>
    </row>
    <row r="115" s="2" customFormat="1" ht="16.5" customHeight="1">
      <c r="A115" s="38"/>
      <c r="B115" s="39"/>
      <c r="C115" s="40"/>
      <c r="D115" s="40"/>
      <c r="E115" s="76" t="str">
        <f>E9</f>
        <v>SO 100 - Komunikace</v>
      </c>
      <c r="F115" s="40"/>
      <c r="G115" s="40"/>
      <c r="H115" s="40"/>
      <c r="I115" s="156"/>
      <c r="J115" s="40"/>
      <c r="K115" s="40"/>
      <c r="L115" s="63"/>
      <c r="S115" s="38"/>
      <c r="T115" s="38"/>
      <c r="U115" s="38"/>
      <c r="V115" s="38"/>
      <c r="W115" s="38"/>
      <c r="X115" s="38"/>
      <c r="Y115" s="38"/>
      <c r="Z115" s="38"/>
      <c r="AA115" s="38"/>
      <c r="AB115" s="38"/>
      <c r="AC115" s="38"/>
      <c r="AD115" s="38"/>
      <c r="AE115" s="38"/>
    </row>
    <row r="116" s="2" customFormat="1" ht="6.96" customHeight="1">
      <c r="A116" s="38"/>
      <c r="B116" s="39"/>
      <c r="C116" s="40"/>
      <c r="D116" s="40"/>
      <c r="E116" s="40"/>
      <c r="F116" s="40"/>
      <c r="G116" s="40"/>
      <c r="H116" s="40"/>
      <c r="I116" s="156"/>
      <c r="J116" s="40"/>
      <c r="K116" s="40"/>
      <c r="L116" s="63"/>
      <c r="S116" s="38"/>
      <c r="T116" s="38"/>
      <c r="U116" s="38"/>
      <c r="V116" s="38"/>
      <c r="W116" s="38"/>
      <c r="X116" s="38"/>
      <c r="Y116" s="38"/>
      <c r="Z116" s="38"/>
      <c r="AA116" s="38"/>
      <c r="AB116" s="38"/>
      <c r="AC116" s="38"/>
      <c r="AD116" s="38"/>
      <c r="AE116" s="38"/>
    </row>
    <row r="117" s="2" customFormat="1" ht="12" customHeight="1">
      <c r="A117" s="38"/>
      <c r="B117" s="39"/>
      <c r="C117" s="32" t="s">
        <v>20</v>
      </c>
      <c r="D117" s="40"/>
      <c r="E117" s="40"/>
      <c r="F117" s="27" t="str">
        <f>F12</f>
        <v>ulice Strakonická</v>
      </c>
      <c r="G117" s="40"/>
      <c r="H117" s="40"/>
      <c r="I117" s="158" t="s">
        <v>22</v>
      </c>
      <c r="J117" s="79" t="str">
        <f>IF(J12="","",J12)</f>
        <v>10. 1. 2020</v>
      </c>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156"/>
      <c r="J118" s="40"/>
      <c r="K118" s="40"/>
      <c r="L118" s="63"/>
      <c r="S118" s="38"/>
      <c r="T118" s="38"/>
      <c r="U118" s="38"/>
      <c r="V118" s="38"/>
      <c r="W118" s="38"/>
      <c r="X118" s="38"/>
      <c r="Y118" s="38"/>
      <c r="Z118" s="38"/>
      <c r="AA118" s="38"/>
      <c r="AB118" s="38"/>
      <c r="AC118" s="38"/>
      <c r="AD118" s="38"/>
      <c r="AE118" s="38"/>
    </row>
    <row r="119" s="2" customFormat="1" ht="15.15" customHeight="1">
      <c r="A119" s="38"/>
      <c r="B119" s="39"/>
      <c r="C119" s="32" t="s">
        <v>24</v>
      </c>
      <c r="D119" s="40"/>
      <c r="E119" s="40"/>
      <c r="F119" s="27" t="str">
        <f>E15</f>
        <v>Technická správa komunikací hl. m. Prahy a.s.</v>
      </c>
      <c r="G119" s="40"/>
      <c r="H119" s="40"/>
      <c r="I119" s="158" t="s">
        <v>32</v>
      </c>
      <c r="J119" s="36" t="str">
        <f>E21</f>
        <v>DIPRO, spol s r.o.</v>
      </c>
      <c r="K119" s="40"/>
      <c r="L119" s="63"/>
      <c r="S119" s="38"/>
      <c r="T119" s="38"/>
      <c r="U119" s="38"/>
      <c r="V119" s="38"/>
      <c r="W119" s="38"/>
      <c r="X119" s="38"/>
      <c r="Y119" s="38"/>
      <c r="Z119" s="38"/>
      <c r="AA119" s="38"/>
      <c r="AB119" s="38"/>
      <c r="AC119" s="38"/>
      <c r="AD119" s="38"/>
      <c r="AE119" s="38"/>
    </row>
    <row r="120" s="2" customFormat="1" ht="15.15" customHeight="1">
      <c r="A120" s="38"/>
      <c r="B120" s="39"/>
      <c r="C120" s="32" t="s">
        <v>30</v>
      </c>
      <c r="D120" s="40"/>
      <c r="E120" s="40"/>
      <c r="F120" s="27" t="str">
        <f>IF(E18="","",E18)</f>
        <v>Vyplň údaj</v>
      </c>
      <c r="G120" s="40"/>
      <c r="H120" s="40"/>
      <c r="I120" s="158" t="s">
        <v>37</v>
      </c>
      <c r="J120" s="36" t="str">
        <f>E24</f>
        <v>TMI Building s.r.o.</v>
      </c>
      <c r="K120" s="40"/>
      <c r="L120" s="63"/>
      <c r="S120" s="38"/>
      <c r="T120" s="38"/>
      <c r="U120" s="38"/>
      <c r="V120" s="38"/>
      <c r="W120" s="38"/>
      <c r="X120" s="38"/>
      <c r="Y120" s="38"/>
      <c r="Z120" s="38"/>
      <c r="AA120" s="38"/>
      <c r="AB120" s="38"/>
      <c r="AC120" s="38"/>
      <c r="AD120" s="38"/>
      <c r="AE120" s="38"/>
    </row>
    <row r="121" s="2" customFormat="1" ht="10.32" customHeight="1">
      <c r="A121" s="38"/>
      <c r="B121" s="39"/>
      <c r="C121" s="40"/>
      <c r="D121" s="40"/>
      <c r="E121" s="40"/>
      <c r="F121" s="40"/>
      <c r="G121" s="40"/>
      <c r="H121" s="40"/>
      <c r="I121" s="156"/>
      <c r="J121" s="40"/>
      <c r="K121" s="40"/>
      <c r="L121" s="63"/>
      <c r="S121" s="38"/>
      <c r="T121" s="38"/>
      <c r="U121" s="38"/>
      <c r="V121" s="38"/>
      <c r="W121" s="38"/>
      <c r="X121" s="38"/>
      <c r="Y121" s="38"/>
      <c r="Z121" s="38"/>
      <c r="AA121" s="38"/>
      <c r="AB121" s="38"/>
      <c r="AC121" s="38"/>
      <c r="AD121" s="38"/>
      <c r="AE121" s="38"/>
    </row>
    <row r="122" s="11" customFormat="1" ht="29.28" customHeight="1">
      <c r="A122" s="217"/>
      <c r="B122" s="218"/>
      <c r="C122" s="219" t="s">
        <v>236</v>
      </c>
      <c r="D122" s="220" t="s">
        <v>67</v>
      </c>
      <c r="E122" s="220" t="s">
        <v>63</v>
      </c>
      <c r="F122" s="220" t="s">
        <v>64</v>
      </c>
      <c r="G122" s="220" t="s">
        <v>237</v>
      </c>
      <c r="H122" s="220" t="s">
        <v>238</v>
      </c>
      <c r="I122" s="221" t="s">
        <v>239</v>
      </c>
      <c r="J122" s="220" t="s">
        <v>225</v>
      </c>
      <c r="K122" s="222" t="s">
        <v>240</v>
      </c>
      <c r="L122" s="223"/>
      <c r="M122" s="100" t="s">
        <v>1</v>
      </c>
      <c r="N122" s="101" t="s">
        <v>46</v>
      </c>
      <c r="O122" s="101" t="s">
        <v>241</v>
      </c>
      <c r="P122" s="101" t="s">
        <v>242</v>
      </c>
      <c r="Q122" s="101" t="s">
        <v>243</v>
      </c>
      <c r="R122" s="101" t="s">
        <v>244</v>
      </c>
      <c r="S122" s="101" t="s">
        <v>245</v>
      </c>
      <c r="T122" s="102" t="s">
        <v>246</v>
      </c>
      <c r="U122" s="217"/>
      <c r="V122" s="217"/>
      <c r="W122" s="217"/>
      <c r="X122" s="217"/>
      <c r="Y122" s="217"/>
      <c r="Z122" s="217"/>
      <c r="AA122" s="217"/>
      <c r="AB122" s="217"/>
      <c r="AC122" s="217"/>
      <c r="AD122" s="217"/>
      <c r="AE122" s="217"/>
    </row>
    <row r="123" s="2" customFormat="1" ht="22.8" customHeight="1">
      <c r="A123" s="38"/>
      <c r="B123" s="39"/>
      <c r="C123" s="107" t="s">
        <v>247</v>
      </c>
      <c r="D123" s="40"/>
      <c r="E123" s="40"/>
      <c r="F123" s="40"/>
      <c r="G123" s="40"/>
      <c r="H123" s="40"/>
      <c r="I123" s="156"/>
      <c r="J123" s="224">
        <f>BK123</f>
        <v>0</v>
      </c>
      <c r="K123" s="40"/>
      <c r="L123" s="44"/>
      <c r="M123" s="103"/>
      <c r="N123" s="225"/>
      <c r="O123" s="104"/>
      <c r="P123" s="226">
        <f>P124</f>
        <v>0</v>
      </c>
      <c r="Q123" s="104"/>
      <c r="R123" s="226">
        <f>R124</f>
        <v>12022.828801119998</v>
      </c>
      <c r="S123" s="104"/>
      <c r="T123" s="227">
        <f>T124</f>
        <v>19021.9869</v>
      </c>
      <c r="U123" s="38"/>
      <c r="V123" s="38"/>
      <c r="W123" s="38"/>
      <c r="X123" s="38"/>
      <c r="Y123" s="38"/>
      <c r="Z123" s="38"/>
      <c r="AA123" s="38"/>
      <c r="AB123" s="38"/>
      <c r="AC123" s="38"/>
      <c r="AD123" s="38"/>
      <c r="AE123" s="38"/>
      <c r="AT123" s="17" t="s">
        <v>81</v>
      </c>
      <c r="AU123" s="17" t="s">
        <v>227</v>
      </c>
      <c r="BK123" s="228">
        <f>BK124</f>
        <v>0</v>
      </c>
    </row>
    <row r="124" s="12" customFormat="1" ht="25.92" customHeight="1">
      <c r="A124" s="12"/>
      <c r="B124" s="229"/>
      <c r="C124" s="230"/>
      <c r="D124" s="231" t="s">
        <v>81</v>
      </c>
      <c r="E124" s="232" t="s">
        <v>248</v>
      </c>
      <c r="F124" s="232" t="s">
        <v>249</v>
      </c>
      <c r="G124" s="230"/>
      <c r="H124" s="230"/>
      <c r="I124" s="233"/>
      <c r="J124" s="234">
        <f>BK124</f>
        <v>0</v>
      </c>
      <c r="K124" s="230"/>
      <c r="L124" s="235"/>
      <c r="M124" s="236"/>
      <c r="N124" s="237"/>
      <c r="O124" s="237"/>
      <c r="P124" s="238">
        <f>P125+P532+P583+P586+P852+P893</f>
        <v>0</v>
      </c>
      <c r="Q124" s="237"/>
      <c r="R124" s="238">
        <f>R125+R532+R583+R586+R852+R893</f>
        <v>12022.828801119998</v>
      </c>
      <c r="S124" s="237"/>
      <c r="T124" s="239">
        <f>T125+T532+T583+T586+T852+T893</f>
        <v>19021.9869</v>
      </c>
      <c r="U124" s="12"/>
      <c r="V124" s="12"/>
      <c r="W124" s="12"/>
      <c r="X124" s="12"/>
      <c r="Y124" s="12"/>
      <c r="Z124" s="12"/>
      <c r="AA124" s="12"/>
      <c r="AB124" s="12"/>
      <c r="AC124" s="12"/>
      <c r="AD124" s="12"/>
      <c r="AE124" s="12"/>
      <c r="AR124" s="240" t="s">
        <v>14</v>
      </c>
      <c r="AT124" s="241" t="s">
        <v>81</v>
      </c>
      <c r="AU124" s="241" t="s">
        <v>82</v>
      </c>
      <c r="AY124" s="240" t="s">
        <v>250</v>
      </c>
      <c r="BK124" s="242">
        <f>BK125+BK532+BK583+BK586+BK852+BK893</f>
        <v>0</v>
      </c>
    </row>
    <row r="125" s="12" customFormat="1" ht="22.8" customHeight="1">
      <c r="A125" s="12"/>
      <c r="B125" s="229"/>
      <c r="C125" s="230"/>
      <c r="D125" s="231" t="s">
        <v>81</v>
      </c>
      <c r="E125" s="243" t="s">
        <v>14</v>
      </c>
      <c r="F125" s="243" t="s">
        <v>251</v>
      </c>
      <c r="G125" s="230"/>
      <c r="H125" s="230"/>
      <c r="I125" s="233"/>
      <c r="J125" s="244">
        <f>BK125</f>
        <v>0</v>
      </c>
      <c r="K125" s="230"/>
      <c r="L125" s="235"/>
      <c r="M125" s="236"/>
      <c r="N125" s="237"/>
      <c r="O125" s="237"/>
      <c r="P125" s="238">
        <f>SUM(P126:P531)</f>
        <v>0</v>
      </c>
      <c r="Q125" s="237"/>
      <c r="R125" s="238">
        <f>SUM(R126:R531)</f>
        <v>1085.5034481999999</v>
      </c>
      <c r="S125" s="237"/>
      <c r="T125" s="239">
        <f>SUM(T126:T531)</f>
        <v>17106.733</v>
      </c>
      <c r="U125" s="12"/>
      <c r="V125" s="12"/>
      <c r="W125" s="12"/>
      <c r="X125" s="12"/>
      <c r="Y125" s="12"/>
      <c r="Z125" s="12"/>
      <c r="AA125" s="12"/>
      <c r="AB125" s="12"/>
      <c r="AC125" s="12"/>
      <c r="AD125" s="12"/>
      <c r="AE125" s="12"/>
      <c r="AR125" s="240" t="s">
        <v>14</v>
      </c>
      <c r="AT125" s="241" t="s">
        <v>81</v>
      </c>
      <c r="AU125" s="241" t="s">
        <v>14</v>
      </c>
      <c r="AY125" s="240" t="s">
        <v>250</v>
      </c>
      <c r="BK125" s="242">
        <f>SUM(BK126:BK531)</f>
        <v>0</v>
      </c>
    </row>
    <row r="126" s="2" customFormat="1" ht="21.75" customHeight="1">
      <c r="A126" s="38"/>
      <c r="B126" s="39"/>
      <c r="C126" s="245" t="s">
        <v>14</v>
      </c>
      <c r="D126" s="245" t="s">
        <v>252</v>
      </c>
      <c r="E126" s="246" t="s">
        <v>253</v>
      </c>
      <c r="F126" s="247" t="s">
        <v>254</v>
      </c>
      <c r="G126" s="248" t="s">
        <v>168</v>
      </c>
      <c r="H126" s="249">
        <v>200</v>
      </c>
      <c r="I126" s="250"/>
      <c r="J126" s="251">
        <f>ROUND(I126*H126,2)</f>
        <v>0</v>
      </c>
      <c r="K126" s="247" t="s">
        <v>255</v>
      </c>
      <c r="L126" s="44"/>
      <c r="M126" s="252" t="s">
        <v>1</v>
      </c>
      <c r="N126" s="253" t="s">
        <v>47</v>
      </c>
      <c r="O126" s="91"/>
      <c r="P126" s="254">
        <f>O126*H126</f>
        <v>0</v>
      </c>
      <c r="Q126" s="254">
        <v>3.0000000000000001E-05</v>
      </c>
      <c r="R126" s="254">
        <f>Q126*H126</f>
        <v>0.0060000000000000001</v>
      </c>
      <c r="S126" s="254">
        <v>0</v>
      </c>
      <c r="T126" s="255">
        <f>S126*H126</f>
        <v>0</v>
      </c>
      <c r="U126" s="38"/>
      <c r="V126" s="38"/>
      <c r="W126" s="38"/>
      <c r="X126" s="38"/>
      <c r="Y126" s="38"/>
      <c r="Z126" s="38"/>
      <c r="AA126" s="38"/>
      <c r="AB126" s="38"/>
      <c r="AC126" s="38"/>
      <c r="AD126" s="38"/>
      <c r="AE126" s="38"/>
      <c r="AR126" s="256" t="s">
        <v>256</v>
      </c>
      <c r="AT126" s="256" t="s">
        <v>252</v>
      </c>
      <c r="AU126" s="256" t="s">
        <v>91</v>
      </c>
      <c r="AY126" s="17" t="s">
        <v>250</v>
      </c>
      <c r="BE126" s="257">
        <f>IF(N126="základní",J126,0)</f>
        <v>0</v>
      </c>
      <c r="BF126" s="257">
        <f>IF(N126="snížená",J126,0)</f>
        <v>0</v>
      </c>
      <c r="BG126" s="257">
        <f>IF(N126="zákl. přenesená",J126,0)</f>
        <v>0</v>
      </c>
      <c r="BH126" s="257">
        <f>IF(N126="sníž. přenesená",J126,0)</f>
        <v>0</v>
      </c>
      <c r="BI126" s="257">
        <f>IF(N126="nulová",J126,0)</f>
        <v>0</v>
      </c>
      <c r="BJ126" s="17" t="s">
        <v>14</v>
      </c>
      <c r="BK126" s="257">
        <f>ROUND(I126*H126,2)</f>
        <v>0</v>
      </c>
      <c r="BL126" s="17" t="s">
        <v>256</v>
      </c>
      <c r="BM126" s="256" t="s">
        <v>257</v>
      </c>
    </row>
    <row r="127" s="2" customFormat="1" ht="33" customHeight="1">
      <c r="A127" s="38"/>
      <c r="B127" s="39"/>
      <c r="C127" s="245" t="s">
        <v>91</v>
      </c>
      <c r="D127" s="245" t="s">
        <v>252</v>
      </c>
      <c r="E127" s="246" t="s">
        <v>258</v>
      </c>
      <c r="F127" s="247" t="s">
        <v>259</v>
      </c>
      <c r="G127" s="248" t="s">
        <v>168</v>
      </c>
      <c r="H127" s="249">
        <v>200</v>
      </c>
      <c r="I127" s="250"/>
      <c r="J127" s="251">
        <f>ROUND(I127*H127,2)</f>
        <v>0</v>
      </c>
      <c r="K127" s="247" t="s">
        <v>255</v>
      </c>
      <c r="L127" s="44"/>
      <c r="M127" s="252" t="s">
        <v>1</v>
      </c>
      <c r="N127" s="253" t="s">
        <v>47</v>
      </c>
      <c r="O127" s="91"/>
      <c r="P127" s="254">
        <f>O127*H127</f>
        <v>0</v>
      </c>
      <c r="Q127" s="254">
        <v>0</v>
      </c>
      <c r="R127" s="254">
        <f>Q127*H127</f>
        <v>0</v>
      </c>
      <c r="S127" s="254">
        <v>0</v>
      </c>
      <c r="T127" s="255">
        <f>S127*H127</f>
        <v>0</v>
      </c>
      <c r="U127" s="38"/>
      <c r="V127" s="38"/>
      <c r="W127" s="38"/>
      <c r="X127" s="38"/>
      <c r="Y127" s="38"/>
      <c r="Z127" s="38"/>
      <c r="AA127" s="38"/>
      <c r="AB127" s="38"/>
      <c r="AC127" s="38"/>
      <c r="AD127" s="38"/>
      <c r="AE127" s="38"/>
      <c r="AR127" s="256" t="s">
        <v>256</v>
      </c>
      <c r="AT127" s="256" t="s">
        <v>252</v>
      </c>
      <c r="AU127" s="256" t="s">
        <v>91</v>
      </c>
      <c r="AY127" s="17" t="s">
        <v>250</v>
      </c>
      <c r="BE127" s="257">
        <f>IF(N127="základní",J127,0)</f>
        <v>0</v>
      </c>
      <c r="BF127" s="257">
        <f>IF(N127="snížená",J127,0)</f>
        <v>0</v>
      </c>
      <c r="BG127" s="257">
        <f>IF(N127="zákl. přenesená",J127,0)</f>
        <v>0</v>
      </c>
      <c r="BH127" s="257">
        <f>IF(N127="sníž. přenesená",J127,0)</f>
        <v>0</v>
      </c>
      <c r="BI127" s="257">
        <f>IF(N127="nulová",J127,0)</f>
        <v>0</v>
      </c>
      <c r="BJ127" s="17" t="s">
        <v>14</v>
      </c>
      <c r="BK127" s="257">
        <f>ROUND(I127*H127,2)</f>
        <v>0</v>
      </c>
      <c r="BL127" s="17" t="s">
        <v>256</v>
      </c>
      <c r="BM127" s="256" t="s">
        <v>260</v>
      </c>
    </row>
    <row r="128" s="2" customFormat="1">
      <c r="A128" s="38"/>
      <c r="B128" s="39"/>
      <c r="C128" s="40"/>
      <c r="D128" s="258" t="s">
        <v>261</v>
      </c>
      <c r="E128" s="40"/>
      <c r="F128" s="259" t="s">
        <v>262</v>
      </c>
      <c r="G128" s="40"/>
      <c r="H128" s="40"/>
      <c r="I128" s="156"/>
      <c r="J128" s="40"/>
      <c r="K128" s="40"/>
      <c r="L128" s="44"/>
      <c r="M128" s="260"/>
      <c r="N128" s="261"/>
      <c r="O128" s="91"/>
      <c r="P128" s="91"/>
      <c r="Q128" s="91"/>
      <c r="R128" s="91"/>
      <c r="S128" s="91"/>
      <c r="T128" s="92"/>
      <c r="U128" s="38"/>
      <c r="V128" s="38"/>
      <c r="W128" s="38"/>
      <c r="X128" s="38"/>
      <c r="Y128" s="38"/>
      <c r="Z128" s="38"/>
      <c r="AA128" s="38"/>
      <c r="AB128" s="38"/>
      <c r="AC128" s="38"/>
      <c r="AD128" s="38"/>
      <c r="AE128" s="38"/>
      <c r="AT128" s="17" t="s">
        <v>261</v>
      </c>
      <c r="AU128" s="17" t="s">
        <v>91</v>
      </c>
    </row>
    <row r="129" s="13" customFormat="1">
      <c r="A129" s="13"/>
      <c r="B129" s="262"/>
      <c r="C129" s="263"/>
      <c r="D129" s="258" t="s">
        <v>263</v>
      </c>
      <c r="E129" s="264" t="s">
        <v>1</v>
      </c>
      <c r="F129" s="265" t="s">
        <v>264</v>
      </c>
      <c r="G129" s="263"/>
      <c r="H129" s="266">
        <v>200</v>
      </c>
      <c r="I129" s="267"/>
      <c r="J129" s="263"/>
      <c r="K129" s="263"/>
      <c r="L129" s="268"/>
      <c r="M129" s="269"/>
      <c r="N129" s="270"/>
      <c r="O129" s="270"/>
      <c r="P129" s="270"/>
      <c r="Q129" s="270"/>
      <c r="R129" s="270"/>
      <c r="S129" s="270"/>
      <c r="T129" s="271"/>
      <c r="U129" s="13"/>
      <c r="V129" s="13"/>
      <c r="W129" s="13"/>
      <c r="X129" s="13"/>
      <c r="Y129" s="13"/>
      <c r="Z129" s="13"/>
      <c r="AA129" s="13"/>
      <c r="AB129" s="13"/>
      <c r="AC129" s="13"/>
      <c r="AD129" s="13"/>
      <c r="AE129" s="13"/>
      <c r="AT129" s="272" t="s">
        <v>263</v>
      </c>
      <c r="AU129" s="272" t="s">
        <v>91</v>
      </c>
      <c r="AV129" s="13" t="s">
        <v>91</v>
      </c>
      <c r="AW129" s="13" t="s">
        <v>36</v>
      </c>
      <c r="AX129" s="13" t="s">
        <v>82</v>
      </c>
      <c r="AY129" s="272" t="s">
        <v>250</v>
      </c>
    </row>
    <row r="130" s="14" customFormat="1">
      <c r="A130" s="14"/>
      <c r="B130" s="273"/>
      <c r="C130" s="274"/>
      <c r="D130" s="258" t="s">
        <v>263</v>
      </c>
      <c r="E130" s="275" t="s">
        <v>1</v>
      </c>
      <c r="F130" s="276" t="s">
        <v>265</v>
      </c>
      <c r="G130" s="274"/>
      <c r="H130" s="277">
        <v>200</v>
      </c>
      <c r="I130" s="278"/>
      <c r="J130" s="274"/>
      <c r="K130" s="274"/>
      <c r="L130" s="279"/>
      <c r="M130" s="280"/>
      <c r="N130" s="281"/>
      <c r="O130" s="281"/>
      <c r="P130" s="281"/>
      <c r="Q130" s="281"/>
      <c r="R130" s="281"/>
      <c r="S130" s="281"/>
      <c r="T130" s="282"/>
      <c r="U130" s="14"/>
      <c r="V130" s="14"/>
      <c r="W130" s="14"/>
      <c r="X130" s="14"/>
      <c r="Y130" s="14"/>
      <c r="Z130" s="14"/>
      <c r="AA130" s="14"/>
      <c r="AB130" s="14"/>
      <c r="AC130" s="14"/>
      <c r="AD130" s="14"/>
      <c r="AE130" s="14"/>
      <c r="AT130" s="283" t="s">
        <v>263</v>
      </c>
      <c r="AU130" s="283" t="s">
        <v>91</v>
      </c>
      <c r="AV130" s="14" t="s">
        <v>256</v>
      </c>
      <c r="AW130" s="14" t="s">
        <v>36</v>
      </c>
      <c r="AX130" s="14" t="s">
        <v>14</v>
      </c>
      <c r="AY130" s="283" t="s">
        <v>250</v>
      </c>
    </row>
    <row r="131" s="2" customFormat="1" ht="33" customHeight="1">
      <c r="A131" s="38"/>
      <c r="B131" s="39"/>
      <c r="C131" s="245" t="s">
        <v>115</v>
      </c>
      <c r="D131" s="245" t="s">
        <v>252</v>
      </c>
      <c r="E131" s="246" t="s">
        <v>266</v>
      </c>
      <c r="F131" s="247" t="s">
        <v>267</v>
      </c>
      <c r="G131" s="248" t="s">
        <v>189</v>
      </c>
      <c r="H131" s="249">
        <v>1</v>
      </c>
      <c r="I131" s="250"/>
      <c r="J131" s="251">
        <f>ROUND(I131*H131,2)</f>
        <v>0</v>
      </c>
      <c r="K131" s="247" t="s">
        <v>255</v>
      </c>
      <c r="L131" s="44"/>
      <c r="M131" s="252" t="s">
        <v>1</v>
      </c>
      <c r="N131" s="253" t="s">
        <v>47</v>
      </c>
      <c r="O131" s="91"/>
      <c r="P131" s="254">
        <f>O131*H131</f>
        <v>0</v>
      </c>
      <c r="Q131" s="254">
        <v>0</v>
      </c>
      <c r="R131" s="254">
        <f>Q131*H131</f>
        <v>0</v>
      </c>
      <c r="S131" s="254">
        <v>0</v>
      </c>
      <c r="T131" s="255">
        <f>S131*H131</f>
        <v>0</v>
      </c>
      <c r="U131" s="38"/>
      <c r="V131" s="38"/>
      <c r="W131" s="38"/>
      <c r="X131" s="38"/>
      <c r="Y131" s="38"/>
      <c r="Z131" s="38"/>
      <c r="AA131" s="38"/>
      <c r="AB131" s="38"/>
      <c r="AC131" s="38"/>
      <c r="AD131" s="38"/>
      <c r="AE131" s="38"/>
      <c r="AR131" s="256" t="s">
        <v>256</v>
      </c>
      <c r="AT131" s="256" t="s">
        <v>252</v>
      </c>
      <c r="AU131" s="256" t="s">
        <v>91</v>
      </c>
      <c r="AY131" s="17" t="s">
        <v>250</v>
      </c>
      <c r="BE131" s="257">
        <f>IF(N131="základní",J131,0)</f>
        <v>0</v>
      </c>
      <c r="BF131" s="257">
        <f>IF(N131="snížená",J131,0)</f>
        <v>0</v>
      </c>
      <c r="BG131" s="257">
        <f>IF(N131="zákl. přenesená",J131,0)</f>
        <v>0</v>
      </c>
      <c r="BH131" s="257">
        <f>IF(N131="sníž. přenesená",J131,0)</f>
        <v>0</v>
      </c>
      <c r="BI131" s="257">
        <f>IF(N131="nulová",J131,0)</f>
        <v>0</v>
      </c>
      <c r="BJ131" s="17" t="s">
        <v>14</v>
      </c>
      <c r="BK131" s="257">
        <f>ROUND(I131*H131,2)</f>
        <v>0</v>
      </c>
      <c r="BL131" s="17" t="s">
        <v>256</v>
      </c>
      <c r="BM131" s="256" t="s">
        <v>268</v>
      </c>
    </row>
    <row r="132" s="2" customFormat="1">
      <c r="A132" s="38"/>
      <c r="B132" s="39"/>
      <c r="C132" s="40"/>
      <c r="D132" s="258" t="s">
        <v>261</v>
      </c>
      <c r="E132" s="40"/>
      <c r="F132" s="259" t="s">
        <v>269</v>
      </c>
      <c r="G132" s="40"/>
      <c r="H132" s="40"/>
      <c r="I132" s="156"/>
      <c r="J132" s="40"/>
      <c r="K132" s="40"/>
      <c r="L132" s="44"/>
      <c r="M132" s="260"/>
      <c r="N132" s="261"/>
      <c r="O132" s="91"/>
      <c r="P132" s="91"/>
      <c r="Q132" s="91"/>
      <c r="R132" s="91"/>
      <c r="S132" s="91"/>
      <c r="T132" s="92"/>
      <c r="U132" s="38"/>
      <c r="V132" s="38"/>
      <c r="W132" s="38"/>
      <c r="X132" s="38"/>
      <c r="Y132" s="38"/>
      <c r="Z132" s="38"/>
      <c r="AA132" s="38"/>
      <c r="AB132" s="38"/>
      <c r="AC132" s="38"/>
      <c r="AD132" s="38"/>
      <c r="AE132" s="38"/>
      <c r="AT132" s="17" t="s">
        <v>261</v>
      </c>
      <c r="AU132" s="17" t="s">
        <v>91</v>
      </c>
    </row>
    <row r="133" s="2" customFormat="1" ht="33" customHeight="1">
      <c r="A133" s="38"/>
      <c r="B133" s="39"/>
      <c r="C133" s="245" t="s">
        <v>256</v>
      </c>
      <c r="D133" s="245" t="s">
        <v>252</v>
      </c>
      <c r="E133" s="246" t="s">
        <v>270</v>
      </c>
      <c r="F133" s="247" t="s">
        <v>271</v>
      </c>
      <c r="G133" s="248" t="s">
        <v>189</v>
      </c>
      <c r="H133" s="249">
        <v>1</v>
      </c>
      <c r="I133" s="250"/>
      <c r="J133" s="251">
        <f>ROUND(I133*H133,2)</f>
        <v>0</v>
      </c>
      <c r="K133" s="247" t="s">
        <v>255</v>
      </c>
      <c r="L133" s="44"/>
      <c r="M133" s="252" t="s">
        <v>1</v>
      </c>
      <c r="N133" s="253" t="s">
        <v>47</v>
      </c>
      <c r="O133" s="91"/>
      <c r="P133" s="254">
        <f>O133*H133</f>
        <v>0</v>
      </c>
      <c r="Q133" s="254">
        <v>0</v>
      </c>
      <c r="R133" s="254">
        <f>Q133*H133</f>
        <v>0</v>
      </c>
      <c r="S133" s="254">
        <v>0</v>
      </c>
      <c r="T133" s="255">
        <f>S133*H133</f>
        <v>0</v>
      </c>
      <c r="U133" s="38"/>
      <c r="V133" s="38"/>
      <c r="W133" s="38"/>
      <c r="X133" s="38"/>
      <c r="Y133" s="38"/>
      <c r="Z133" s="38"/>
      <c r="AA133" s="38"/>
      <c r="AB133" s="38"/>
      <c r="AC133" s="38"/>
      <c r="AD133" s="38"/>
      <c r="AE133" s="38"/>
      <c r="AR133" s="256" t="s">
        <v>256</v>
      </c>
      <c r="AT133" s="256" t="s">
        <v>252</v>
      </c>
      <c r="AU133" s="256" t="s">
        <v>91</v>
      </c>
      <c r="AY133" s="17" t="s">
        <v>250</v>
      </c>
      <c r="BE133" s="257">
        <f>IF(N133="základní",J133,0)</f>
        <v>0</v>
      </c>
      <c r="BF133" s="257">
        <f>IF(N133="snížená",J133,0)</f>
        <v>0</v>
      </c>
      <c r="BG133" s="257">
        <f>IF(N133="zákl. přenesená",J133,0)</f>
        <v>0</v>
      </c>
      <c r="BH133" s="257">
        <f>IF(N133="sníž. přenesená",J133,0)</f>
        <v>0</v>
      </c>
      <c r="BI133" s="257">
        <f>IF(N133="nulová",J133,0)</f>
        <v>0</v>
      </c>
      <c r="BJ133" s="17" t="s">
        <v>14</v>
      </c>
      <c r="BK133" s="257">
        <f>ROUND(I133*H133,2)</f>
        <v>0</v>
      </c>
      <c r="BL133" s="17" t="s">
        <v>256</v>
      </c>
      <c r="BM133" s="256" t="s">
        <v>272</v>
      </c>
    </row>
    <row r="134" s="2" customFormat="1">
      <c r="A134" s="38"/>
      <c r="B134" s="39"/>
      <c r="C134" s="40"/>
      <c r="D134" s="258" t="s">
        <v>261</v>
      </c>
      <c r="E134" s="40"/>
      <c r="F134" s="259" t="s">
        <v>269</v>
      </c>
      <c r="G134" s="40"/>
      <c r="H134" s="40"/>
      <c r="I134" s="156"/>
      <c r="J134" s="40"/>
      <c r="K134" s="40"/>
      <c r="L134" s="44"/>
      <c r="M134" s="260"/>
      <c r="N134" s="261"/>
      <c r="O134" s="91"/>
      <c r="P134" s="91"/>
      <c r="Q134" s="91"/>
      <c r="R134" s="91"/>
      <c r="S134" s="91"/>
      <c r="T134" s="92"/>
      <c r="U134" s="38"/>
      <c r="V134" s="38"/>
      <c r="W134" s="38"/>
      <c r="X134" s="38"/>
      <c r="Y134" s="38"/>
      <c r="Z134" s="38"/>
      <c r="AA134" s="38"/>
      <c r="AB134" s="38"/>
      <c r="AC134" s="38"/>
      <c r="AD134" s="38"/>
      <c r="AE134" s="38"/>
      <c r="AT134" s="17" t="s">
        <v>261</v>
      </c>
      <c r="AU134" s="17" t="s">
        <v>91</v>
      </c>
    </row>
    <row r="135" s="2" customFormat="1" ht="33" customHeight="1">
      <c r="A135" s="38"/>
      <c r="B135" s="39"/>
      <c r="C135" s="245" t="s">
        <v>273</v>
      </c>
      <c r="D135" s="245" t="s">
        <v>252</v>
      </c>
      <c r="E135" s="246" t="s">
        <v>274</v>
      </c>
      <c r="F135" s="247" t="s">
        <v>275</v>
      </c>
      <c r="G135" s="248" t="s">
        <v>189</v>
      </c>
      <c r="H135" s="249">
        <v>5</v>
      </c>
      <c r="I135" s="250"/>
      <c r="J135" s="251">
        <f>ROUND(I135*H135,2)</f>
        <v>0</v>
      </c>
      <c r="K135" s="247" t="s">
        <v>255</v>
      </c>
      <c r="L135" s="44"/>
      <c r="M135" s="252" t="s">
        <v>1</v>
      </c>
      <c r="N135" s="253" t="s">
        <v>47</v>
      </c>
      <c r="O135" s="91"/>
      <c r="P135" s="254">
        <f>O135*H135</f>
        <v>0</v>
      </c>
      <c r="Q135" s="254">
        <v>0</v>
      </c>
      <c r="R135" s="254">
        <f>Q135*H135</f>
        <v>0</v>
      </c>
      <c r="S135" s="254">
        <v>0</v>
      </c>
      <c r="T135" s="255">
        <f>S135*H135</f>
        <v>0</v>
      </c>
      <c r="U135" s="38"/>
      <c r="V135" s="38"/>
      <c r="W135" s="38"/>
      <c r="X135" s="38"/>
      <c r="Y135" s="38"/>
      <c r="Z135" s="38"/>
      <c r="AA135" s="38"/>
      <c r="AB135" s="38"/>
      <c r="AC135" s="38"/>
      <c r="AD135" s="38"/>
      <c r="AE135" s="38"/>
      <c r="AR135" s="256" t="s">
        <v>256</v>
      </c>
      <c r="AT135" s="256" t="s">
        <v>252</v>
      </c>
      <c r="AU135" s="256" t="s">
        <v>91</v>
      </c>
      <c r="AY135" s="17" t="s">
        <v>250</v>
      </c>
      <c r="BE135" s="257">
        <f>IF(N135="základní",J135,0)</f>
        <v>0</v>
      </c>
      <c r="BF135" s="257">
        <f>IF(N135="snížená",J135,0)</f>
        <v>0</v>
      </c>
      <c r="BG135" s="257">
        <f>IF(N135="zákl. přenesená",J135,0)</f>
        <v>0</v>
      </c>
      <c r="BH135" s="257">
        <f>IF(N135="sníž. přenesená",J135,0)</f>
        <v>0</v>
      </c>
      <c r="BI135" s="257">
        <f>IF(N135="nulová",J135,0)</f>
        <v>0</v>
      </c>
      <c r="BJ135" s="17" t="s">
        <v>14</v>
      </c>
      <c r="BK135" s="257">
        <f>ROUND(I135*H135,2)</f>
        <v>0</v>
      </c>
      <c r="BL135" s="17" t="s">
        <v>256</v>
      </c>
      <c r="BM135" s="256" t="s">
        <v>276</v>
      </c>
    </row>
    <row r="136" s="2" customFormat="1">
      <c r="A136" s="38"/>
      <c r="B136" s="39"/>
      <c r="C136" s="40"/>
      <c r="D136" s="258" t="s">
        <v>261</v>
      </c>
      <c r="E136" s="40"/>
      <c r="F136" s="259" t="s">
        <v>269</v>
      </c>
      <c r="G136" s="40"/>
      <c r="H136" s="40"/>
      <c r="I136" s="156"/>
      <c r="J136" s="40"/>
      <c r="K136" s="40"/>
      <c r="L136" s="44"/>
      <c r="M136" s="260"/>
      <c r="N136" s="261"/>
      <c r="O136" s="91"/>
      <c r="P136" s="91"/>
      <c r="Q136" s="91"/>
      <c r="R136" s="91"/>
      <c r="S136" s="91"/>
      <c r="T136" s="92"/>
      <c r="U136" s="38"/>
      <c r="V136" s="38"/>
      <c r="W136" s="38"/>
      <c r="X136" s="38"/>
      <c r="Y136" s="38"/>
      <c r="Z136" s="38"/>
      <c r="AA136" s="38"/>
      <c r="AB136" s="38"/>
      <c r="AC136" s="38"/>
      <c r="AD136" s="38"/>
      <c r="AE136" s="38"/>
      <c r="AT136" s="17" t="s">
        <v>261</v>
      </c>
      <c r="AU136" s="17" t="s">
        <v>91</v>
      </c>
    </row>
    <row r="137" s="2" customFormat="1" ht="33" customHeight="1">
      <c r="A137" s="38"/>
      <c r="B137" s="39"/>
      <c r="C137" s="245" t="s">
        <v>277</v>
      </c>
      <c r="D137" s="245" t="s">
        <v>252</v>
      </c>
      <c r="E137" s="246" t="s">
        <v>278</v>
      </c>
      <c r="F137" s="247" t="s">
        <v>279</v>
      </c>
      <c r="G137" s="248" t="s">
        <v>189</v>
      </c>
      <c r="H137" s="249">
        <v>2</v>
      </c>
      <c r="I137" s="250"/>
      <c r="J137" s="251">
        <f>ROUND(I137*H137,2)</f>
        <v>0</v>
      </c>
      <c r="K137" s="247" t="s">
        <v>255</v>
      </c>
      <c r="L137" s="44"/>
      <c r="M137" s="252" t="s">
        <v>1</v>
      </c>
      <c r="N137" s="253" t="s">
        <v>47</v>
      </c>
      <c r="O137" s="91"/>
      <c r="P137" s="254">
        <f>O137*H137</f>
        <v>0</v>
      </c>
      <c r="Q137" s="254">
        <v>0</v>
      </c>
      <c r="R137" s="254">
        <f>Q137*H137</f>
        <v>0</v>
      </c>
      <c r="S137" s="254">
        <v>0</v>
      </c>
      <c r="T137" s="255">
        <f>S137*H137</f>
        <v>0</v>
      </c>
      <c r="U137" s="38"/>
      <c r="V137" s="38"/>
      <c r="W137" s="38"/>
      <c r="X137" s="38"/>
      <c r="Y137" s="38"/>
      <c r="Z137" s="38"/>
      <c r="AA137" s="38"/>
      <c r="AB137" s="38"/>
      <c r="AC137" s="38"/>
      <c r="AD137" s="38"/>
      <c r="AE137" s="38"/>
      <c r="AR137" s="256" t="s">
        <v>256</v>
      </c>
      <c r="AT137" s="256" t="s">
        <v>252</v>
      </c>
      <c r="AU137" s="256" t="s">
        <v>91</v>
      </c>
      <c r="AY137" s="17" t="s">
        <v>250</v>
      </c>
      <c r="BE137" s="257">
        <f>IF(N137="základní",J137,0)</f>
        <v>0</v>
      </c>
      <c r="BF137" s="257">
        <f>IF(N137="snížená",J137,0)</f>
        <v>0</v>
      </c>
      <c r="BG137" s="257">
        <f>IF(N137="zákl. přenesená",J137,0)</f>
        <v>0</v>
      </c>
      <c r="BH137" s="257">
        <f>IF(N137="sníž. přenesená",J137,0)</f>
        <v>0</v>
      </c>
      <c r="BI137" s="257">
        <f>IF(N137="nulová",J137,0)</f>
        <v>0</v>
      </c>
      <c r="BJ137" s="17" t="s">
        <v>14</v>
      </c>
      <c r="BK137" s="257">
        <f>ROUND(I137*H137,2)</f>
        <v>0</v>
      </c>
      <c r="BL137" s="17" t="s">
        <v>256</v>
      </c>
      <c r="BM137" s="256" t="s">
        <v>280</v>
      </c>
    </row>
    <row r="138" s="2" customFormat="1">
      <c r="A138" s="38"/>
      <c r="B138" s="39"/>
      <c r="C138" s="40"/>
      <c r="D138" s="258" t="s">
        <v>261</v>
      </c>
      <c r="E138" s="40"/>
      <c r="F138" s="259" t="s">
        <v>269</v>
      </c>
      <c r="G138" s="40"/>
      <c r="H138" s="40"/>
      <c r="I138" s="156"/>
      <c r="J138" s="40"/>
      <c r="K138" s="40"/>
      <c r="L138" s="44"/>
      <c r="M138" s="260"/>
      <c r="N138" s="261"/>
      <c r="O138" s="91"/>
      <c r="P138" s="91"/>
      <c r="Q138" s="91"/>
      <c r="R138" s="91"/>
      <c r="S138" s="91"/>
      <c r="T138" s="92"/>
      <c r="U138" s="38"/>
      <c r="V138" s="38"/>
      <c r="W138" s="38"/>
      <c r="X138" s="38"/>
      <c r="Y138" s="38"/>
      <c r="Z138" s="38"/>
      <c r="AA138" s="38"/>
      <c r="AB138" s="38"/>
      <c r="AC138" s="38"/>
      <c r="AD138" s="38"/>
      <c r="AE138" s="38"/>
      <c r="AT138" s="17" t="s">
        <v>261</v>
      </c>
      <c r="AU138" s="17" t="s">
        <v>91</v>
      </c>
    </row>
    <row r="139" s="2" customFormat="1" ht="33" customHeight="1">
      <c r="A139" s="38"/>
      <c r="B139" s="39"/>
      <c r="C139" s="245" t="s">
        <v>281</v>
      </c>
      <c r="D139" s="245" t="s">
        <v>252</v>
      </c>
      <c r="E139" s="246" t="s">
        <v>282</v>
      </c>
      <c r="F139" s="247" t="s">
        <v>283</v>
      </c>
      <c r="G139" s="248" t="s">
        <v>189</v>
      </c>
      <c r="H139" s="249">
        <v>5</v>
      </c>
      <c r="I139" s="250"/>
      <c r="J139" s="251">
        <f>ROUND(I139*H139,2)</f>
        <v>0</v>
      </c>
      <c r="K139" s="247" t="s">
        <v>255</v>
      </c>
      <c r="L139" s="44"/>
      <c r="M139" s="252" t="s">
        <v>1</v>
      </c>
      <c r="N139" s="253" t="s">
        <v>47</v>
      </c>
      <c r="O139" s="91"/>
      <c r="P139" s="254">
        <f>O139*H139</f>
        <v>0</v>
      </c>
      <c r="Q139" s="254">
        <v>0</v>
      </c>
      <c r="R139" s="254">
        <f>Q139*H139</f>
        <v>0</v>
      </c>
      <c r="S139" s="254">
        <v>0</v>
      </c>
      <c r="T139" s="255">
        <f>S139*H139</f>
        <v>0</v>
      </c>
      <c r="U139" s="38"/>
      <c r="V139" s="38"/>
      <c r="W139" s="38"/>
      <c r="X139" s="38"/>
      <c r="Y139" s="38"/>
      <c r="Z139" s="38"/>
      <c r="AA139" s="38"/>
      <c r="AB139" s="38"/>
      <c r="AC139" s="38"/>
      <c r="AD139" s="38"/>
      <c r="AE139" s="38"/>
      <c r="AR139" s="256" t="s">
        <v>256</v>
      </c>
      <c r="AT139" s="256" t="s">
        <v>252</v>
      </c>
      <c r="AU139" s="256" t="s">
        <v>91</v>
      </c>
      <c r="AY139" s="17" t="s">
        <v>250</v>
      </c>
      <c r="BE139" s="257">
        <f>IF(N139="základní",J139,0)</f>
        <v>0</v>
      </c>
      <c r="BF139" s="257">
        <f>IF(N139="snížená",J139,0)</f>
        <v>0</v>
      </c>
      <c r="BG139" s="257">
        <f>IF(N139="zákl. přenesená",J139,0)</f>
        <v>0</v>
      </c>
      <c r="BH139" s="257">
        <f>IF(N139="sníž. přenesená",J139,0)</f>
        <v>0</v>
      </c>
      <c r="BI139" s="257">
        <f>IF(N139="nulová",J139,0)</f>
        <v>0</v>
      </c>
      <c r="BJ139" s="17" t="s">
        <v>14</v>
      </c>
      <c r="BK139" s="257">
        <f>ROUND(I139*H139,2)</f>
        <v>0</v>
      </c>
      <c r="BL139" s="17" t="s">
        <v>256</v>
      </c>
      <c r="BM139" s="256" t="s">
        <v>284</v>
      </c>
    </row>
    <row r="140" s="2" customFormat="1">
      <c r="A140" s="38"/>
      <c r="B140" s="39"/>
      <c r="C140" s="40"/>
      <c r="D140" s="258" t="s">
        <v>261</v>
      </c>
      <c r="E140" s="40"/>
      <c r="F140" s="259" t="s">
        <v>269</v>
      </c>
      <c r="G140" s="40"/>
      <c r="H140" s="40"/>
      <c r="I140" s="156"/>
      <c r="J140" s="40"/>
      <c r="K140" s="40"/>
      <c r="L140" s="44"/>
      <c r="M140" s="260"/>
      <c r="N140" s="261"/>
      <c r="O140" s="91"/>
      <c r="P140" s="91"/>
      <c r="Q140" s="91"/>
      <c r="R140" s="91"/>
      <c r="S140" s="91"/>
      <c r="T140" s="92"/>
      <c r="U140" s="38"/>
      <c r="V140" s="38"/>
      <c r="W140" s="38"/>
      <c r="X140" s="38"/>
      <c r="Y140" s="38"/>
      <c r="Z140" s="38"/>
      <c r="AA140" s="38"/>
      <c r="AB140" s="38"/>
      <c r="AC140" s="38"/>
      <c r="AD140" s="38"/>
      <c r="AE140" s="38"/>
      <c r="AT140" s="17" t="s">
        <v>261</v>
      </c>
      <c r="AU140" s="17" t="s">
        <v>91</v>
      </c>
    </row>
    <row r="141" s="2" customFormat="1" ht="33" customHeight="1">
      <c r="A141" s="38"/>
      <c r="B141" s="39"/>
      <c r="C141" s="245" t="s">
        <v>285</v>
      </c>
      <c r="D141" s="245" t="s">
        <v>252</v>
      </c>
      <c r="E141" s="246" t="s">
        <v>286</v>
      </c>
      <c r="F141" s="247" t="s">
        <v>287</v>
      </c>
      <c r="G141" s="248" t="s">
        <v>189</v>
      </c>
      <c r="H141" s="249">
        <v>2</v>
      </c>
      <c r="I141" s="250"/>
      <c r="J141" s="251">
        <f>ROUND(I141*H141,2)</f>
        <v>0</v>
      </c>
      <c r="K141" s="247" t="s">
        <v>255</v>
      </c>
      <c r="L141" s="44"/>
      <c r="M141" s="252" t="s">
        <v>1</v>
      </c>
      <c r="N141" s="253" t="s">
        <v>47</v>
      </c>
      <c r="O141" s="91"/>
      <c r="P141" s="254">
        <f>O141*H141</f>
        <v>0</v>
      </c>
      <c r="Q141" s="254">
        <v>0</v>
      </c>
      <c r="R141" s="254">
        <f>Q141*H141</f>
        <v>0</v>
      </c>
      <c r="S141" s="254">
        <v>0</v>
      </c>
      <c r="T141" s="255">
        <f>S141*H141</f>
        <v>0</v>
      </c>
      <c r="U141" s="38"/>
      <c r="V141" s="38"/>
      <c r="W141" s="38"/>
      <c r="X141" s="38"/>
      <c r="Y141" s="38"/>
      <c r="Z141" s="38"/>
      <c r="AA141" s="38"/>
      <c r="AB141" s="38"/>
      <c r="AC141" s="38"/>
      <c r="AD141" s="38"/>
      <c r="AE141" s="38"/>
      <c r="AR141" s="256" t="s">
        <v>256</v>
      </c>
      <c r="AT141" s="256" t="s">
        <v>252</v>
      </c>
      <c r="AU141" s="256" t="s">
        <v>91</v>
      </c>
      <c r="AY141" s="17" t="s">
        <v>250</v>
      </c>
      <c r="BE141" s="257">
        <f>IF(N141="základní",J141,0)</f>
        <v>0</v>
      </c>
      <c r="BF141" s="257">
        <f>IF(N141="snížená",J141,0)</f>
        <v>0</v>
      </c>
      <c r="BG141" s="257">
        <f>IF(N141="zákl. přenesená",J141,0)</f>
        <v>0</v>
      </c>
      <c r="BH141" s="257">
        <f>IF(N141="sníž. přenesená",J141,0)</f>
        <v>0</v>
      </c>
      <c r="BI141" s="257">
        <f>IF(N141="nulová",J141,0)</f>
        <v>0</v>
      </c>
      <c r="BJ141" s="17" t="s">
        <v>14</v>
      </c>
      <c r="BK141" s="257">
        <f>ROUND(I141*H141,2)</f>
        <v>0</v>
      </c>
      <c r="BL141" s="17" t="s">
        <v>256</v>
      </c>
      <c r="BM141" s="256" t="s">
        <v>288</v>
      </c>
    </row>
    <row r="142" s="2" customFormat="1">
      <c r="A142" s="38"/>
      <c r="B142" s="39"/>
      <c r="C142" s="40"/>
      <c r="D142" s="258" t="s">
        <v>261</v>
      </c>
      <c r="E142" s="40"/>
      <c r="F142" s="259" t="s">
        <v>269</v>
      </c>
      <c r="G142" s="40"/>
      <c r="H142" s="40"/>
      <c r="I142" s="156"/>
      <c r="J142" s="40"/>
      <c r="K142" s="40"/>
      <c r="L142" s="44"/>
      <c r="M142" s="260"/>
      <c r="N142" s="261"/>
      <c r="O142" s="91"/>
      <c r="P142" s="91"/>
      <c r="Q142" s="91"/>
      <c r="R142" s="91"/>
      <c r="S142" s="91"/>
      <c r="T142" s="92"/>
      <c r="U142" s="38"/>
      <c r="V142" s="38"/>
      <c r="W142" s="38"/>
      <c r="X142" s="38"/>
      <c r="Y142" s="38"/>
      <c r="Z142" s="38"/>
      <c r="AA142" s="38"/>
      <c r="AB142" s="38"/>
      <c r="AC142" s="38"/>
      <c r="AD142" s="38"/>
      <c r="AE142" s="38"/>
      <c r="AT142" s="17" t="s">
        <v>261</v>
      </c>
      <c r="AU142" s="17" t="s">
        <v>91</v>
      </c>
    </row>
    <row r="143" s="2" customFormat="1" ht="33" customHeight="1">
      <c r="A143" s="38"/>
      <c r="B143" s="39"/>
      <c r="C143" s="245" t="s">
        <v>289</v>
      </c>
      <c r="D143" s="245" t="s">
        <v>252</v>
      </c>
      <c r="E143" s="246" t="s">
        <v>290</v>
      </c>
      <c r="F143" s="247" t="s">
        <v>291</v>
      </c>
      <c r="G143" s="248" t="s">
        <v>189</v>
      </c>
      <c r="H143" s="249">
        <v>1</v>
      </c>
      <c r="I143" s="250"/>
      <c r="J143" s="251">
        <f>ROUND(I143*H143,2)</f>
        <v>0</v>
      </c>
      <c r="K143" s="247" t="s">
        <v>255</v>
      </c>
      <c r="L143" s="44"/>
      <c r="M143" s="252" t="s">
        <v>1</v>
      </c>
      <c r="N143" s="253" t="s">
        <v>47</v>
      </c>
      <c r="O143" s="91"/>
      <c r="P143" s="254">
        <f>O143*H143</f>
        <v>0</v>
      </c>
      <c r="Q143" s="254">
        <v>0</v>
      </c>
      <c r="R143" s="254">
        <f>Q143*H143</f>
        <v>0</v>
      </c>
      <c r="S143" s="254">
        <v>0</v>
      </c>
      <c r="T143" s="255">
        <f>S143*H143</f>
        <v>0</v>
      </c>
      <c r="U143" s="38"/>
      <c r="V143" s="38"/>
      <c r="W143" s="38"/>
      <c r="X143" s="38"/>
      <c r="Y143" s="38"/>
      <c r="Z143" s="38"/>
      <c r="AA143" s="38"/>
      <c r="AB143" s="38"/>
      <c r="AC143" s="38"/>
      <c r="AD143" s="38"/>
      <c r="AE143" s="38"/>
      <c r="AR143" s="256" t="s">
        <v>256</v>
      </c>
      <c r="AT143" s="256" t="s">
        <v>252</v>
      </c>
      <c r="AU143" s="256" t="s">
        <v>91</v>
      </c>
      <c r="AY143" s="17" t="s">
        <v>250</v>
      </c>
      <c r="BE143" s="257">
        <f>IF(N143="základní",J143,0)</f>
        <v>0</v>
      </c>
      <c r="BF143" s="257">
        <f>IF(N143="snížená",J143,0)</f>
        <v>0</v>
      </c>
      <c r="BG143" s="257">
        <f>IF(N143="zákl. přenesená",J143,0)</f>
        <v>0</v>
      </c>
      <c r="BH143" s="257">
        <f>IF(N143="sníž. přenesená",J143,0)</f>
        <v>0</v>
      </c>
      <c r="BI143" s="257">
        <f>IF(N143="nulová",J143,0)</f>
        <v>0</v>
      </c>
      <c r="BJ143" s="17" t="s">
        <v>14</v>
      </c>
      <c r="BK143" s="257">
        <f>ROUND(I143*H143,2)</f>
        <v>0</v>
      </c>
      <c r="BL143" s="17" t="s">
        <v>256</v>
      </c>
      <c r="BM143" s="256" t="s">
        <v>292</v>
      </c>
    </row>
    <row r="144" s="2" customFormat="1">
      <c r="A144" s="38"/>
      <c r="B144" s="39"/>
      <c r="C144" s="40"/>
      <c r="D144" s="258" t="s">
        <v>261</v>
      </c>
      <c r="E144" s="40"/>
      <c r="F144" s="259" t="s">
        <v>269</v>
      </c>
      <c r="G144" s="40"/>
      <c r="H144" s="40"/>
      <c r="I144" s="156"/>
      <c r="J144" s="40"/>
      <c r="K144" s="40"/>
      <c r="L144" s="44"/>
      <c r="M144" s="260"/>
      <c r="N144" s="261"/>
      <c r="O144" s="91"/>
      <c r="P144" s="91"/>
      <c r="Q144" s="91"/>
      <c r="R144" s="91"/>
      <c r="S144" s="91"/>
      <c r="T144" s="92"/>
      <c r="U144" s="38"/>
      <c r="V144" s="38"/>
      <c r="W144" s="38"/>
      <c r="X144" s="38"/>
      <c r="Y144" s="38"/>
      <c r="Z144" s="38"/>
      <c r="AA144" s="38"/>
      <c r="AB144" s="38"/>
      <c r="AC144" s="38"/>
      <c r="AD144" s="38"/>
      <c r="AE144" s="38"/>
      <c r="AT144" s="17" t="s">
        <v>261</v>
      </c>
      <c r="AU144" s="17" t="s">
        <v>91</v>
      </c>
    </row>
    <row r="145" s="2" customFormat="1" ht="33" customHeight="1">
      <c r="A145" s="38"/>
      <c r="B145" s="39"/>
      <c r="C145" s="245" t="s">
        <v>293</v>
      </c>
      <c r="D145" s="245" t="s">
        <v>252</v>
      </c>
      <c r="E145" s="246" t="s">
        <v>294</v>
      </c>
      <c r="F145" s="247" t="s">
        <v>295</v>
      </c>
      <c r="G145" s="248" t="s">
        <v>189</v>
      </c>
      <c r="H145" s="249">
        <v>1</v>
      </c>
      <c r="I145" s="250"/>
      <c r="J145" s="251">
        <f>ROUND(I145*H145,2)</f>
        <v>0</v>
      </c>
      <c r="K145" s="247" t="s">
        <v>255</v>
      </c>
      <c r="L145" s="44"/>
      <c r="M145" s="252" t="s">
        <v>1</v>
      </c>
      <c r="N145" s="253" t="s">
        <v>47</v>
      </c>
      <c r="O145" s="91"/>
      <c r="P145" s="254">
        <f>O145*H145</f>
        <v>0</v>
      </c>
      <c r="Q145" s="254">
        <v>0</v>
      </c>
      <c r="R145" s="254">
        <f>Q145*H145</f>
        <v>0</v>
      </c>
      <c r="S145" s="254">
        <v>0</v>
      </c>
      <c r="T145" s="255">
        <f>S145*H145</f>
        <v>0</v>
      </c>
      <c r="U145" s="38"/>
      <c r="V145" s="38"/>
      <c r="W145" s="38"/>
      <c r="X145" s="38"/>
      <c r="Y145" s="38"/>
      <c r="Z145" s="38"/>
      <c r="AA145" s="38"/>
      <c r="AB145" s="38"/>
      <c r="AC145" s="38"/>
      <c r="AD145" s="38"/>
      <c r="AE145" s="38"/>
      <c r="AR145" s="256" t="s">
        <v>256</v>
      </c>
      <c r="AT145" s="256" t="s">
        <v>252</v>
      </c>
      <c r="AU145" s="256" t="s">
        <v>91</v>
      </c>
      <c r="AY145" s="17" t="s">
        <v>250</v>
      </c>
      <c r="BE145" s="257">
        <f>IF(N145="základní",J145,0)</f>
        <v>0</v>
      </c>
      <c r="BF145" s="257">
        <f>IF(N145="snížená",J145,0)</f>
        <v>0</v>
      </c>
      <c r="BG145" s="257">
        <f>IF(N145="zákl. přenesená",J145,0)</f>
        <v>0</v>
      </c>
      <c r="BH145" s="257">
        <f>IF(N145="sníž. přenesená",J145,0)</f>
        <v>0</v>
      </c>
      <c r="BI145" s="257">
        <f>IF(N145="nulová",J145,0)</f>
        <v>0</v>
      </c>
      <c r="BJ145" s="17" t="s">
        <v>14</v>
      </c>
      <c r="BK145" s="257">
        <f>ROUND(I145*H145,2)</f>
        <v>0</v>
      </c>
      <c r="BL145" s="17" t="s">
        <v>256</v>
      </c>
      <c r="BM145" s="256" t="s">
        <v>296</v>
      </c>
    </row>
    <row r="146" s="2" customFormat="1">
      <c r="A146" s="38"/>
      <c r="B146" s="39"/>
      <c r="C146" s="40"/>
      <c r="D146" s="258" t="s">
        <v>261</v>
      </c>
      <c r="E146" s="40"/>
      <c r="F146" s="259" t="s">
        <v>269</v>
      </c>
      <c r="G146" s="40"/>
      <c r="H146" s="40"/>
      <c r="I146" s="156"/>
      <c r="J146" s="40"/>
      <c r="K146" s="40"/>
      <c r="L146" s="44"/>
      <c r="M146" s="260"/>
      <c r="N146" s="261"/>
      <c r="O146" s="91"/>
      <c r="P146" s="91"/>
      <c r="Q146" s="91"/>
      <c r="R146" s="91"/>
      <c r="S146" s="91"/>
      <c r="T146" s="92"/>
      <c r="U146" s="38"/>
      <c r="V146" s="38"/>
      <c r="W146" s="38"/>
      <c r="X146" s="38"/>
      <c r="Y146" s="38"/>
      <c r="Z146" s="38"/>
      <c r="AA146" s="38"/>
      <c r="AB146" s="38"/>
      <c r="AC146" s="38"/>
      <c r="AD146" s="38"/>
      <c r="AE146" s="38"/>
      <c r="AT146" s="17" t="s">
        <v>261</v>
      </c>
      <c r="AU146" s="17" t="s">
        <v>91</v>
      </c>
    </row>
    <row r="147" s="2" customFormat="1" ht="33" customHeight="1">
      <c r="A147" s="38"/>
      <c r="B147" s="39"/>
      <c r="C147" s="245" t="s">
        <v>297</v>
      </c>
      <c r="D147" s="245" t="s">
        <v>252</v>
      </c>
      <c r="E147" s="246" t="s">
        <v>298</v>
      </c>
      <c r="F147" s="247" t="s">
        <v>299</v>
      </c>
      <c r="G147" s="248" t="s">
        <v>189</v>
      </c>
      <c r="H147" s="249">
        <v>16</v>
      </c>
      <c r="I147" s="250"/>
      <c r="J147" s="251">
        <f>ROUND(I147*H147,2)</f>
        <v>0</v>
      </c>
      <c r="K147" s="247" t="s">
        <v>1</v>
      </c>
      <c r="L147" s="44"/>
      <c r="M147" s="252" t="s">
        <v>1</v>
      </c>
      <c r="N147" s="253" t="s">
        <v>47</v>
      </c>
      <c r="O147" s="91"/>
      <c r="P147" s="254">
        <f>O147*H147</f>
        <v>0</v>
      </c>
      <c r="Q147" s="254">
        <v>0</v>
      </c>
      <c r="R147" s="254">
        <f>Q147*H147</f>
        <v>0</v>
      </c>
      <c r="S147" s="254">
        <v>0</v>
      </c>
      <c r="T147" s="255">
        <f>S147*H147</f>
        <v>0</v>
      </c>
      <c r="U147" s="38"/>
      <c r="V147" s="38"/>
      <c r="W147" s="38"/>
      <c r="X147" s="38"/>
      <c r="Y147" s="38"/>
      <c r="Z147" s="38"/>
      <c r="AA147" s="38"/>
      <c r="AB147" s="38"/>
      <c r="AC147" s="38"/>
      <c r="AD147" s="38"/>
      <c r="AE147" s="38"/>
      <c r="AR147" s="256" t="s">
        <v>256</v>
      </c>
      <c r="AT147" s="256" t="s">
        <v>252</v>
      </c>
      <c r="AU147" s="256" t="s">
        <v>91</v>
      </c>
      <c r="AY147" s="17" t="s">
        <v>250</v>
      </c>
      <c r="BE147" s="257">
        <f>IF(N147="základní",J147,0)</f>
        <v>0</v>
      </c>
      <c r="BF147" s="257">
        <f>IF(N147="snížená",J147,0)</f>
        <v>0</v>
      </c>
      <c r="BG147" s="257">
        <f>IF(N147="zákl. přenesená",J147,0)</f>
        <v>0</v>
      </c>
      <c r="BH147" s="257">
        <f>IF(N147="sníž. přenesená",J147,0)</f>
        <v>0</v>
      </c>
      <c r="BI147" s="257">
        <f>IF(N147="nulová",J147,0)</f>
        <v>0</v>
      </c>
      <c r="BJ147" s="17" t="s">
        <v>14</v>
      </c>
      <c r="BK147" s="257">
        <f>ROUND(I147*H147,2)</f>
        <v>0</v>
      </c>
      <c r="BL147" s="17" t="s">
        <v>256</v>
      </c>
      <c r="BM147" s="256" t="s">
        <v>300</v>
      </c>
    </row>
    <row r="148" s="2" customFormat="1">
      <c r="A148" s="38"/>
      <c r="B148" s="39"/>
      <c r="C148" s="40"/>
      <c r="D148" s="258" t="s">
        <v>261</v>
      </c>
      <c r="E148" s="40"/>
      <c r="F148" s="259" t="s">
        <v>269</v>
      </c>
      <c r="G148" s="40"/>
      <c r="H148" s="40"/>
      <c r="I148" s="156"/>
      <c r="J148" s="40"/>
      <c r="K148" s="40"/>
      <c r="L148" s="44"/>
      <c r="M148" s="260"/>
      <c r="N148" s="261"/>
      <c r="O148" s="91"/>
      <c r="P148" s="91"/>
      <c r="Q148" s="91"/>
      <c r="R148" s="91"/>
      <c r="S148" s="91"/>
      <c r="T148" s="92"/>
      <c r="U148" s="38"/>
      <c r="V148" s="38"/>
      <c r="W148" s="38"/>
      <c r="X148" s="38"/>
      <c r="Y148" s="38"/>
      <c r="Z148" s="38"/>
      <c r="AA148" s="38"/>
      <c r="AB148" s="38"/>
      <c r="AC148" s="38"/>
      <c r="AD148" s="38"/>
      <c r="AE148" s="38"/>
      <c r="AT148" s="17" t="s">
        <v>261</v>
      </c>
      <c r="AU148" s="17" t="s">
        <v>91</v>
      </c>
    </row>
    <row r="149" s="2" customFormat="1" ht="33" customHeight="1">
      <c r="A149" s="38"/>
      <c r="B149" s="39"/>
      <c r="C149" s="245" t="s">
        <v>301</v>
      </c>
      <c r="D149" s="245" t="s">
        <v>252</v>
      </c>
      <c r="E149" s="246" t="s">
        <v>302</v>
      </c>
      <c r="F149" s="247" t="s">
        <v>303</v>
      </c>
      <c r="G149" s="248" t="s">
        <v>189</v>
      </c>
      <c r="H149" s="249">
        <v>1</v>
      </c>
      <c r="I149" s="250"/>
      <c r="J149" s="251">
        <f>ROUND(I149*H149,2)</f>
        <v>0</v>
      </c>
      <c r="K149" s="247" t="s">
        <v>255</v>
      </c>
      <c r="L149" s="44"/>
      <c r="M149" s="252" t="s">
        <v>1</v>
      </c>
      <c r="N149" s="253" t="s">
        <v>47</v>
      </c>
      <c r="O149" s="91"/>
      <c r="P149" s="254">
        <f>O149*H149</f>
        <v>0</v>
      </c>
      <c r="Q149" s="254">
        <v>0</v>
      </c>
      <c r="R149" s="254">
        <f>Q149*H149</f>
        <v>0</v>
      </c>
      <c r="S149" s="254">
        <v>0</v>
      </c>
      <c r="T149" s="255">
        <f>S149*H149</f>
        <v>0</v>
      </c>
      <c r="U149" s="38"/>
      <c r="V149" s="38"/>
      <c r="W149" s="38"/>
      <c r="X149" s="38"/>
      <c r="Y149" s="38"/>
      <c r="Z149" s="38"/>
      <c r="AA149" s="38"/>
      <c r="AB149" s="38"/>
      <c r="AC149" s="38"/>
      <c r="AD149" s="38"/>
      <c r="AE149" s="38"/>
      <c r="AR149" s="256" t="s">
        <v>256</v>
      </c>
      <c r="AT149" s="256" t="s">
        <v>252</v>
      </c>
      <c r="AU149" s="256" t="s">
        <v>91</v>
      </c>
      <c r="AY149" s="17" t="s">
        <v>250</v>
      </c>
      <c r="BE149" s="257">
        <f>IF(N149="základní",J149,0)</f>
        <v>0</v>
      </c>
      <c r="BF149" s="257">
        <f>IF(N149="snížená",J149,0)</f>
        <v>0</v>
      </c>
      <c r="BG149" s="257">
        <f>IF(N149="zákl. přenesená",J149,0)</f>
        <v>0</v>
      </c>
      <c r="BH149" s="257">
        <f>IF(N149="sníž. přenesená",J149,0)</f>
        <v>0</v>
      </c>
      <c r="BI149" s="257">
        <f>IF(N149="nulová",J149,0)</f>
        <v>0</v>
      </c>
      <c r="BJ149" s="17" t="s">
        <v>14</v>
      </c>
      <c r="BK149" s="257">
        <f>ROUND(I149*H149,2)</f>
        <v>0</v>
      </c>
      <c r="BL149" s="17" t="s">
        <v>256</v>
      </c>
      <c r="BM149" s="256" t="s">
        <v>304</v>
      </c>
    </row>
    <row r="150" s="2" customFormat="1">
      <c r="A150" s="38"/>
      <c r="B150" s="39"/>
      <c r="C150" s="40"/>
      <c r="D150" s="258" t="s">
        <v>261</v>
      </c>
      <c r="E150" s="40"/>
      <c r="F150" s="259" t="s">
        <v>305</v>
      </c>
      <c r="G150" s="40"/>
      <c r="H150" s="40"/>
      <c r="I150" s="156"/>
      <c r="J150" s="40"/>
      <c r="K150" s="40"/>
      <c r="L150" s="44"/>
      <c r="M150" s="260"/>
      <c r="N150" s="261"/>
      <c r="O150" s="91"/>
      <c r="P150" s="91"/>
      <c r="Q150" s="91"/>
      <c r="R150" s="91"/>
      <c r="S150" s="91"/>
      <c r="T150" s="92"/>
      <c r="U150" s="38"/>
      <c r="V150" s="38"/>
      <c r="W150" s="38"/>
      <c r="X150" s="38"/>
      <c r="Y150" s="38"/>
      <c r="Z150" s="38"/>
      <c r="AA150" s="38"/>
      <c r="AB150" s="38"/>
      <c r="AC150" s="38"/>
      <c r="AD150" s="38"/>
      <c r="AE150" s="38"/>
      <c r="AT150" s="17" t="s">
        <v>261</v>
      </c>
      <c r="AU150" s="17" t="s">
        <v>91</v>
      </c>
    </row>
    <row r="151" s="2" customFormat="1" ht="33" customHeight="1">
      <c r="A151" s="38"/>
      <c r="B151" s="39"/>
      <c r="C151" s="245" t="s">
        <v>306</v>
      </c>
      <c r="D151" s="245" t="s">
        <v>252</v>
      </c>
      <c r="E151" s="246" t="s">
        <v>307</v>
      </c>
      <c r="F151" s="247" t="s">
        <v>308</v>
      </c>
      <c r="G151" s="248" t="s">
        <v>189</v>
      </c>
      <c r="H151" s="249">
        <v>6</v>
      </c>
      <c r="I151" s="250"/>
      <c r="J151" s="251">
        <f>ROUND(I151*H151,2)</f>
        <v>0</v>
      </c>
      <c r="K151" s="247" t="s">
        <v>255</v>
      </c>
      <c r="L151" s="44"/>
      <c r="M151" s="252" t="s">
        <v>1</v>
      </c>
      <c r="N151" s="253" t="s">
        <v>47</v>
      </c>
      <c r="O151" s="91"/>
      <c r="P151" s="254">
        <f>O151*H151</f>
        <v>0</v>
      </c>
      <c r="Q151" s="254">
        <v>0</v>
      </c>
      <c r="R151" s="254">
        <f>Q151*H151</f>
        <v>0</v>
      </c>
      <c r="S151" s="254">
        <v>0</v>
      </c>
      <c r="T151" s="255">
        <f>S151*H151</f>
        <v>0</v>
      </c>
      <c r="U151" s="38"/>
      <c r="V151" s="38"/>
      <c r="W151" s="38"/>
      <c r="X151" s="38"/>
      <c r="Y151" s="38"/>
      <c r="Z151" s="38"/>
      <c r="AA151" s="38"/>
      <c r="AB151" s="38"/>
      <c r="AC151" s="38"/>
      <c r="AD151" s="38"/>
      <c r="AE151" s="38"/>
      <c r="AR151" s="256" t="s">
        <v>256</v>
      </c>
      <c r="AT151" s="256" t="s">
        <v>252</v>
      </c>
      <c r="AU151" s="256" t="s">
        <v>91</v>
      </c>
      <c r="AY151" s="17" t="s">
        <v>250</v>
      </c>
      <c r="BE151" s="257">
        <f>IF(N151="základní",J151,0)</f>
        <v>0</v>
      </c>
      <c r="BF151" s="257">
        <f>IF(N151="snížená",J151,0)</f>
        <v>0</v>
      </c>
      <c r="BG151" s="257">
        <f>IF(N151="zákl. přenesená",J151,0)</f>
        <v>0</v>
      </c>
      <c r="BH151" s="257">
        <f>IF(N151="sníž. přenesená",J151,0)</f>
        <v>0</v>
      </c>
      <c r="BI151" s="257">
        <f>IF(N151="nulová",J151,0)</f>
        <v>0</v>
      </c>
      <c r="BJ151" s="17" t="s">
        <v>14</v>
      </c>
      <c r="BK151" s="257">
        <f>ROUND(I151*H151,2)</f>
        <v>0</v>
      </c>
      <c r="BL151" s="17" t="s">
        <v>256</v>
      </c>
      <c r="BM151" s="256" t="s">
        <v>309</v>
      </c>
    </row>
    <row r="152" s="2" customFormat="1">
      <c r="A152" s="38"/>
      <c r="B152" s="39"/>
      <c r="C152" s="40"/>
      <c r="D152" s="258" t="s">
        <v>261</v>
      </c>
      <c r="E152" s="40"/>
      <c r="F152" s="259" t="s">
        <v>305</v>
      </c>
      <c r="G152" s="40"/>
      <c r="H152" s="40"/>
      <c r="I152" s="156"/>
      <c r="J152" s="40"/>
      <c r="K152" s="40"/>
      <c r="L152" s="44"/>
      <c r="M152" s="260"/>
      <c r="N152" s="261"/>
      <c r="O152" s="91"/>
      <c r="P152" s="91"/>
      <c r="Q152" s="91"/>
      <c r="R152" s="91"/>
      <c r="S152" s="91"/>
      <c r="T152" s="92"/>
      <c r="U152" s="38"/>
      <c r="V152" s="38"/>
      <c r="W152" s="38"/>
      <c r="X152" s="38"/>
      <c r="Y152" s="38"/>
      <c r="Z152" s="38"/>
      <c r="AA152" s="38"/>
      <c r="AB152" s="38"/>
      <c r="AC152" s="38"/>
      <c r="AD152" s="38"/>
      <c r="AE152" s="38"/>
      <c r="AT152" s="17" t="s">
        <v>261</v>
      </c>
      <c r="AU152" s="17" t="s">
        <v>91</v>
      </c>
    </row>
    <row r="153" s="2" customFormat="1" ht="33" customHeight="1">
      <c r="A153" s="38"/>
      <c r="B153" s="39"/>
      <c r="C153" s="245" t="s">
        <v>310</v>
      </c>
      <c r="D153" s="245" t="s">
        <v>252</v>
      </c>
      <c r="E153" s="246" t="s">
        <v>311</v>
      </c>
      <c r="F153" s="247" t="s">
        <v>312</v>
      </c>
      <c r="G153" s="248" t="s">
        <v>189</v>
      </c>
      <c r="H153" s="249">
        <v>7</v>
      </c>
      <c r="I153" s="250"/>
      <c r="J153" s="251">
        <f>ROUND(I153*H153,2)</f>
        <v>0</v>
      </c>
      <c r="K153" s="247" t="s">
        <v>255</v>
      </c>
      <c r="L153" s="44"/>
      <c r="M153" s="252" t="s">
        <v>1</v>
      </c>
      <c r="N153" s="253" t="s">
        <v>47</v>
      </c>
      <c r="O153" s="91"/>
      <c r="P153" s="254">
        <f>O153*H153</f>
        <v>0</v>
      </c>
      <c r="Q153" s="254">
        <v>0</v>
      </c>
      <c r="R153" s="254">
        <f>Q153*H153</f>
        <v>0</v>
      </c>
      <c r="S153" s="254">
        <v>0</v>
      </c>
      <c r="T153" s="255">
        <f>S153*H153</f>
        <v>0</v>
      </c>
      <c r="U153" s="38"/>
      <c r="V153" s="38"/>
      <c r="W153" s="38"/>
      <c r="X153" s="38"/>
      <c r="Y153" s="38"/>
      <c r="Z153" s="38"/>
      <c r="AA153" s="38"/>
      <c r="AB153" s="38"/>
      <c r="AC153" s="38"/>
      <c r="AD153" s="38"/>
      <c r="AE153" s="38"/>
      <c r="AR153" s="256" t="s">
        <v>256</v>
      </c>
      <c r="AT153" s="256" t="s">
        <v>252</v>
      </c>
      <c r="AU153" s="256" t="s">
        <v>91</v>
      </c>
      <c r="AY153" s="17" t="s">
        <v>250</v>
      </c>
      <c r="BE153" s="257">
        <f>IF(N153="základní",J153,0)</f>
        <v>0</v>
      </c>
      <c r="BF153" s="257">
        <f>IF(N153="snížená",J153,0)</f>
        <v>0</v>
      </c>
      <c r="BG153" s="257">
        <f>IF(N153="zákl. přenesená",J153,0)</f>
        <v>0</v>
      </c>
      <c r="BH153" s="257">
        <f>IF(N153="sníž. přenesená",J153,0)</f>
        <v>0</v>
      </c>
      <c r="BI153" s="257">
        <f>IF(N153="nulová",J153,0)</f>
        <v>0</v>
      </c>
      <c r="BJ153" s="17" t="s">
        <v>14</v>
      </c>
      <c r="BK153" s="257">
        <f>ROUND(I153*H153,2)</f>
        <v>0</v>
      </c>
      <c r="BL153" s="17" t="s">
        <v>256</v>
      </c>
      <c r="BM153" s="256" t="s">
        <v>313</v>
      </c>
    </row>
    <row r="154" s="2" customFormat="1">
      <c r="A154" s="38"/>
      <c r="B154" s="39"/>
      <c r="C154" s="40"/>
      <c r="D154" s="258" t="s">
        <v>261</v>
      </c>
      <c r="E154" s="40"/>
      <c r="F154" s="259" t="s">
        <v>305</v>
      </c>
      <c r="G154" s="40"/>
      <c r="H154" s="40"/>
      <c r="I154" s="156"/>
      <c r="J154" s="40"/>
      <c r="K154" s="40"/>
      <c r="L154" s="44"/>
      <c r="M154" s="260"/>
      <c r="N154" s="261"/>
      <c r="O154" s="91"/>
      <c r="P154" s="91"/>
      <c r="Q154" s="91"/>
      <c r="R154" s="91"/>
      <c r="S154" s="91"/>
      <c r="T154" s="92"/>
      <c r="U154" s="38"/>
      <c r="V154" s="38"/>
      <c r="W154" s="38"/>
      <c r="X154" s="38"/>
      <c r="Y154" s="38"/>
      <c r="Z154" s="38"/>
      <c r="AA154" s="38"/>
      <c r="AB154" s="38"/>
      <c r="AC154" s="38"/>
      <c r="AD154" s="38"/>
      <c r="AE154" s="38"/>
      <c r="AT154" s="17" t="s">
        <v>261</v>
      </c>
      <c r="AU154" s="17" t="s">
        <v>91</v>
      </c>
    </row>
    <row r="155" s="2" customFormat="1" ht="33" customHeight="1">
      <c r="A155" s="38"/>
      <c r="B155" s="39"/>
      <c r="C155" s="245" t="s">
        <v>8</v>
      </c>
      <c r="D155" s="245" t="s">
        <v>252</v>
      </c>
      <c r="E155" s="246" t="s">
        <v>314</v>
      </c>
      <c r="F155" s="247" t="s">
        <v>315</v>
      </c>
      <c r="G155" s="248" t="s">
        <v>189</v>
      </c>
      <c r="H155" s="249">
        <v>3</v>
      </c>
      <c r="I155" s="250"/>
      <c r="J155" s="251">
        <f>ROUND(I155*H155,2)</f>
        <v>0</v>
      </c>
      <c r="K155" s="247" t="s">
        <v>255</v>
      </c>
      <c r="L155" s="44"/>
      <c r="M155" s="252" t="s">
        <v>1</v>
      </c>
      <c r="N155" s="253" t="s">
        <v>47</v>
      </c>
      <c r="O155" s="91"/>
      <c r="P155" s="254">
        <f>O155*H155</f>
        <v>0</v>
      </c>
      <c r="Q155" s="254">
        <v>0</v>
      </c>
      <c r="R155" s="254">
        <f>Q155*H155</f>
        <v>0</v>
      </c>
      <c r="S155" s="254">
        <v>0</v>
      </c>
      <c r="T155" s="255">
        <f>S155*H155</f>
        <v>0</v>
      </c>
      <c r="U155" s="38"/>
      <c r="V155" s="38"/>
      <c r="W155" s="38"/>
      <c r="X155" s="38"/>
      <c r="Y155" s="38"/>
      <c r="Z155" s="38"/>
      <c r="AA155" s="38"/>
      <c r="AB155" s="38"/>
      <c r="AC155" s="38"/>
      <c r="AD155" s="38"/>
      <c r="AE155" s="38"/>
      <c r="AR155" s="256" t="s">
        <v>256</v>
      </c>
      <c r="AT155" s="256" t="s">
        <v>252</v>
      </c>
      <c r="AU155" s="256" t="s">
        <v>91</v>
      </c>
      <c r="AY155" s="17" t="s">
        <v>250</v>
      </c>
      <c r="BE155" s="257">
        <f>IF(N155="základní",J155,0)</f>
        <v>0</v>
      </c>
      <c r="BF155" s="257">
        <f>IF(N155="snížená",J155,0)</f>
        <v>0</v>
      </c>
      <c r="BG155" s="257">
        <f>IF(N155="zákl. přenesená",J155,0)</f>
        <v>0</v>
      </c>
      <c r="BH155" s="257">
        <f>IF(N155="sníž. přenesená",J155,0)</f>
        <v>0</v>
      </c>
      <c r="BI155" s="257">
        <f>IF(N155="nulová",J155,0)</f>
        <v>0</v>
      </c>
      <c r="BJ155" s="17" t="s">
        <v>14</v>
      </c>
      <c r="BK155" s="257">
        <f>ROUND(I155*H155,2)</f>
        <v>0</v>
      </c>
      <c r="BL155" s="17" t="s">
        <v>256</v>
      </c>
      <c r="BM155" s="256" t="s">
        <v>316</v>
      </c>
    </row>
    <row r="156" s="2" customFormat="1">
      <c r="A156" s="38"/>
      <c r="B156" s="39"/>
      <c r="C156" s="40"/>
      <c r="D156" s="258" t="s">
        <v>261</v>
      </c>
      <c r="E156" s="40"/>
      <c r="F156" s="259" t="s">
        <v>305</v>
      </c>
      <c r="G156" s="40"/>
      <c r="H156" s="40"/>
      <c r="I156" s="156"/>
      <c r="J156" s="40"/>
      <c r="K156" s="40"/>
      <c r="L156" s="44"/>
      <c r="M156" s="260"/>
      <c r="N156" s="261"/>
      <c r="O156" s="91"/>
      <c r="P156" s="91"/>
      <c r="Q156" s="91"/>
      <c r="R156" s="91"/>
      <c r="S156" s="91"/>
      <c r="T156" s="92"/>
      <c r="U156" s="38"/>
      <c r="V156" s="38"/>
      <c r="W156" s="38"/>
      <c r="X156" s="38"/>
      <c r="Y156" s="38"/>
      <c r="Z156" s="38"/>
      <c r="AA156" s="38"/>
      <c r="AB156" s="38"/>
      <c r="AC156" s="38"/>
      <c r="AD156" s="38"/>
      <c r="AE156" s="38"/>
      <c r="AT156" s="17" t="s">
        <v>261</v>
      </c>
      <c r="AU156" s="17" t="s">
        <v>91</v>
      </c>
    </row>
    <row r="157" s="2" customFormat="1" ht="33" customHeight="1">
      <c r="A157" s="38"/>
      <c r="B157" s="39"/>
      <c r="C157" s="245" t="s">
        <v>317</v>
      </c>
      <c r="D157" s="245" t="s">
        <v>252</v>
      </c>
      <c r="E157" s="246" t="s">
        <v>318</v>
      </c>
      <c r="F157" s="247" t="s">
        <v>319</v>
      </c>
      <c r="G157" s="248" t="s">
        <v>189</v>
      </c>
      <c r="H157" s="249">
        <v>1</v>
      </c>
      <c r="I157" s="250"/>
      <c r="J157" s="251">
        <f>ROUND(I157*H157,2)</f>
        <v>0</v>
      </c>
      <c r="K157" s="247" t="s">
        <v>255</v>
      </c>
      <c r="L157" s="44"/>
      <c r="M157" s="252" t="s">
        <v>1</v>
      </c>
      <c r="N157" s="253" t="s">
        <v>47</v>
      </c>
      <c r="O157" s="91"/>
      <c r="P157" s="254">
        <f>O157*H157</f>
        <v>0</v>
      </c>
      <c r="Q157" s="254">
        <v>0</v>
      </c>
      <c r="R157" s="254">
        <f>Q157*H157</f>
        <v>0</v>
      </c>
      <c r="S157" s="254">
        <v>0</v>
      </c>
      <c r="T157" s="255">
        <f>S157*H157</f>
        <v>0</v>
      </c>
      <c r="U157" s="38"/>
      <c r="V157" s="38"/>
      <c r="W157" s="38"/>
      <c r="X157" s="38"/>
      <c r="Y157" s="38"/>
      <c r="Z157" s="38"/>
      <c r="AA157" s="38"/>
      <c r="AB157" s="38"/>
      <c r="AC157" s="38"/>
      <c r="AD157" s="38"/>
      <c r="AE157" s="38"/>
      <c r="AR157" s="256" t="s">
        <v>256</v>
      </c>
      <c r="AT157" s="256" t="s">
        <v>252</v>
      </c>
      <c r="AU157" s="256" t="s">
        <v>91</v>
      </c>
      <c r="AY157" s="17" t="s">
        <v>250</v>
      </c>
      <c r="BE157" s="257">
        <f>IF(N157="základní",J157,0)</f>
        <v>0</v>
      </c>
      <c r="BF157" s="257">
        <f>IF(N157="snížená",J157,0)</f>
        <v>0</v>
      </c>
      <c r="BG157" s="257">
        <f>IF(N157="zákl. přenesená",J157,0)</f>
        <v>0</v>
      </c>
      <c r="BH157" s="257">
        <f>IF(N157="sníž. přenesená",J157,0)</f>
        <v>0</v>
      </c>
      <c r="BI157" s="257">
        <f>IF(N157="nulová",J157,0)</f>
        <v>0</v>
      </c>
      <c r="BJ157" s="17" t="s">
        <v>14</v>
      </c>
      <c r="BK157" s="257">
        <f>ROUND(I157*H157,2)</f>
        <v>0</v>
      </c>
      <c r="BL157" s="17" t="s">
        <v>256</v>
      </c>
      <c r="BM157" s="256" t="s">
        <v>320</v>
      </c>
    </row>
    <row r="158" s="2" customFormat="1">
      <c r="A158" s="38"/>
      <c r="B158" s="39"/>
      <c r="C158" s="40"/>
      <c r="D158" s="258" t="s">
        <v>261</v>
      </c>
      <c r="E158" s="40"/>
      <c r="F158" s="259" t="s">
        <v>305</v>
      </c>
      <c r="G158" s="40"/>
      <c r="H158" s="40"/>
      <c r="I158" s="156"/>
      <c r="J158" s="40"/>
      <c r="K158" s="40"/>
      <c r="L158" s="44"/>
      <c r="M158" s="260"/>
      <c r="N158" s="261"/>
      <c r="O158" s="91"/>
      <c r="P158" s="91"/>
      <c r="Q158" s="91"/>
      <c r="R158" s="91"/>
      <c r="S158" s="91"/>
      <c r="T158" s="92"/>
      <c r="U158" s="38"/>
      <c r="V158" s="38"/>
      <c r="W158" s="38"/>
      <c r="X158" s="38"/>
      <c r="Y158" s="38"/>
      <c r="Z158" s="38"/>
      <c r="AA158" s="38"/>
      <c r="AB158" s="38"/>
      <c r="AC158" s="38"/>
      <c r="AD158" s="38"/>
      <c r="AE158" s="38"/>
      <c r="AT158" s="17" t="s">
        <v>261</v>
      </c>
      <c r="AU158" s="17" t="s">
        <v>91</v>
      </c>
    </row>
    <row r="159" s="2" customFormat="1" ht="21.75" customHeight="1">
      <c r="A159" s="38"/>
      <c r="B159" s="39"/>
      <c r="C159" s="245" t="s">
        <v>321</v>
      </c>
      <c r="D159" s="245" t="s">
        <v>252</v>
      </c>
      <c r="E159" s="246" t="s">
        <v>322</v>
      </c>
      <c r="F159" s="247" t="s">
        <v>323</v>
      </c>
      <c r="G159" s="248" t="s">
        <v>189</v>
      </c>
      <c r="H159" s="249">
        <v>16</v>
      </c>
      <c r="I159" s="250"/>
      <c r="J159" s="251">
        <f>ROUND(I159*H159,2)</f>
        <v>0</v>
      </c>
      <c r="K159" s="247" t="s">
        <v>1</v>
      </c>
      <c r="L159" s="44"/>
      <c r="M159" s="252" t="s">
        <v>1</v>
      </c>
      <c r="N159" s="253" t="s">
        <v>47</v>
      </c>
      <c r="O159" s="91"/>
      <c r="P159" s="254">
        <f>O159*H159</f>
        <v>0</v>
      </c>
      <c r="Q159" s="254">
        <v>0</v>
      </c>
      <c r="R159" s="254">
        <f>Q159*H159</f>
        <v>0</v>
      </c>
      <c r="S159" s="254">
        <v>0</v>
      </c>
      <c r="T159" s="255">
        <f>S159*H159</f>
        <v>0</v>
      </c>
      <c r="U159" s="38"/>
      <c r="V159" s="38"/>
      <c r="W159" s="38"/>
      <c r="X159" s="38"/>
      <c r="Y159" s="38"/>
      <c r="Z159" s="38"/>
      <c r="AA159" s="38"/>
      <c r="AB159" s="38"/>
      <c r="AC159" s="38"/>
      <c r="AD159" s="38"/>
      <c r="AE159" s="38"/>
      <c r="AR159" s="256" t="s">
        <v>256</v>
      </c>
      <c r="AT159" s="256" t="s">
        <v>252</v>
      </c>
      <c r="AU159" s="256" t="s">
        <v>91</v>
      </c>
      <c r="AY159" s="17" t="s">
        <v>250</v>
      </c>
      <c r="BE159" s="257">
        <f>IF(N159="základní",J159,0)</f>
        <v>0</v>
      </c>
      <c r="BF159" s="257">
        <f>IF(N159="snížená",J159,0)</f>
        <v>0</v>
      </c>
      <c r="BG159" s="257">
        <f>IF(N159="zákl. přenesená",J159,0)</f>
        <v>0</v>
      </c>
      <c r="BH159" s="257">
        <f>IF(N159="sníž. přenesená",J159,0)</f>
        <v>0</v>
      </c>
      <c r="BI159" s="257">
        <f>IF(N159="nulová",J159,0)</f>
        <v>0</v>
      </c>
      <c r="BJ159" s="17" t="s">
        <v>14</v>
      </c>
      <c r="BK159" s="257">
        <f>ROUND(I159*H159,2)</f>
        <v>0</v>
      </c>
      <c r="BL159" s="17" t="s">
        <v>256</v>
      </c>
      <c r="BM159" s="256" t="s">
        <v>324</v>
      </c>
    </row>
    <row r="160" s="2" customFormat="1">
      <c r="A160" s="38"/>
      <c r="B160" s="39"/>
      <c r="C160" s="40"/>
      <c r="D160" s="258" t="s">
        <v>261</v>
      </c>
      <c r="E160" s="40"/>
      <c r="F160" s="259" t="s">
        <v>305</v>
      </c>
      <c r="G160" s="40"/>
      <c r="H160" s="40"/>
      <c r="I160" s="156"/>
      <c r="J160" s="40"/>
      <c r="K160" s="40"/>
      <c r="L160" s="44"/>
      <c r="M160" s="260"/>
      <c r="N160" s="261"/>
      <c r="O160" s="91"/>
      <c r="P160" s="91"/>
      <c r="Q160" s="91"/>
      <c r="R160" s="91"/>
      <c r="S160" s="91"/>
      <c r="T160" s="92"/>
      <c r="U160" s="38"/>
      <c r="V160" s="38"/>
      <c r="W160" s="38"/>
      <c r="X160" s="38"/>
      <c r="Y160" s="38"/>
      <c r="Z160" s="38"/>
      <c r="AA160" s="38"/>
      <c r="AB160" s="38"/>
      <c r="AC160" s="38"/>
      <c r="AD160" s="38"/>
      <c r="AE160" s="38"/>
      <c r="AT160" s="17" t="s">
        <v>261</v>
      </c>
      <c r="AU160" s="17" t="s">
        <v>91</v>
      </c>
    </row>
    <row r="161" s="2" customFormat="1" ht="55.5" customHeight="1">
      <c r="A161" s="38"/>
      <c r="B161" s="39"/>
      <c r="C161" s="245" t="s">
        <v>325</v>
      </c>
      <c r="D161" s="245" t="s">
        <v>252</v>
      </c>
      <c r="E161" s="246" t="s">
        <v>326</v>
      </c>
      <c r="F161" s="247" t="s">
        <v>327</v>
      </c>
      <c r="G161" s="248" t="s">
        <v>168</v>
      </c>
      <c r="H161" s="249">
        <v>160</v>
      </c>
      <c r="I161" s="250"/>
      <c r="J161" s="251">
        <f>ROUND(I161*H161,2)</f>
        <v>0</v>
      </c>
      <c r="K161" s="247" t="s">
        <v>255</v>
      </c>
      <c r="L161" s="44"/>
      <c r="M161" s="252" t="s">
        <v>1</v>
      </c>
      <c r="N161" s="253" t="s">
        <v>47</v>
      </c>
      <c r="O161" s="91"/>
      <c r="P161" s="254">
        <f>O161*H161</f>
        <v>0</v>
      </c>
      <c r="Q161" s="254">
        <v>0</v>
      </c>
      <c r="R161" s="254">
        <f>Q161*H161</f>
        <v>0</v>
      </c>
      <c r="S161" s="254">
        <v>0.32000000000000001</v>
      </c>
      <c r="T161" s="255">
        <f>S161*H161</f>
        <v>51.200000000000003</v>
      </c>
      <c r="U161" s="38"/>
      <c r="V161" s="38"/>
      <c r="W161" s="38"/>
      <c r="X161" s="38"/>
      <c r="Y161" s="38"/>
      <c r="Z161" s="38"/>
      <c r="AA161" s="38"/>
      <c r="AB161" s="38"/>
      <c r="AC161" s="38"/>
      <c r="AD161" s="38"/>
      <c r="AE161" s="38"/>
      <c r="AR161" s="256" t="s">
        <v>256</v>
      </c>
      <c r="AT161" s="256" t="s">
        <v>252</v>
      </c>
      <c r="AU161" s="256" t="s">
        <v>91</v>
      </c>
      <c r="AY161" s="17" t="s">
        <v>250</v>
      </c>
      <c r="BE161" s="257">
        <f>IF(N161="základní",J161,0)</f>
        <v>0</v>
      </c>
      <c r="BF161" s="257">
        <f>IF(N161="snížená",J161,0)</f>
        <v>0</v>
      </c>
      <c r="BG161" s="257">
        <f>IF(N161="zákl. přenesená",J161,0)</f>
        <v>0</v>
      </c>
      <c r="BH161" s="257">
        <f>IF(N161="sníž. přenesená",J161,0)</f>
        <v>0</v>
      </c>
      <c r="BI161" s="257">
        <f>IF(N161="nulová",J161,0)</f>
        <v>0</v>
      </c>
      <c r="BJ161" s="17" t="s">
        <v>14</v>
      </c>
      <c r="BK161" s="257">
        <f>ROUND(I161*H161,2)</f>
        <v>0</v>
      </c>
      <c r="BL161" s="17" t="s">
        <v>256</v>
      </c>
      <c r="BM161" s="256" t="s">
        <v>328</v>
      </c>
    </row>
    <row r="162" s="2" customFormat="1">
      <c r="A162" s="38"/>
      <c r="B162" s="39"/>
      <c r="C162" s="40"/>
      <c r="D162" s="258" t="s">
        <v>261</v>
      </c>
      <c r="E162" s="40"/>
      <c r="F162" s="259" t="s">
        <v>329</v>
      </c>
      <c r="G162" s="40"/>
      <c r="H162" s="40"/>
      <c r="I162" s="156"/>
      <c r="J162" s="40"/>
      <c r="K162" s="40"/>
      <c r="L162" s="44"/>
      <c r="M162" s="260"/>
      <c r="N162" s="261"/>
      <c r="O162" s="91"/>
      <c r="P162" s="91"/>
      <c r="Q162" s="91"/>
      <c r="R162" s="91"/>
      <c r="S162" s="91"/>
      <c r="T162" s="92"/>
      <c r="U162" s="38"/>
      <c r="V162" s="38"/>
      <c r="W162" s="38"/>
      <c r="X162" s="38"/>
      <c r="Y162" s="38"/>
      <c r="Z162" s="38"/>
      <c r="AA162" s="38"/>
      <c r="AB162" s="38"/>
      <c r="AC162" s="38"/>
      <c r="AD162" s="38"/>
      <c r="AE162" s="38"/>
      <c r="AT162" s="17" t="s">
        <v>261</v>
      </c>
      <c r="AU162" s="17" t="s">
        <v>91</v>
      </c>
    </row>
    <row r="163" s="13" customFormat="1">
      <c r="A163" s="13"/>
      <c r="B163" s="262"/>
      <c r="C163" s="263"/>
      <c r="D163" s="258" t="s">
        <v>263</v>
      </c>
      <c r="E163" s="264" t="s">
        <v>1</v>
      </c>
      <c r="F163" s="265" t="s">
        <v>330</v>
      </c>
      <c r="G163" s="263"/>
      <c r="H163" s="266">
        <v>160</v>
      </c>
      <c r="I163" s="267"/>
      <c r="J163" s="263"/>
      <c r="K163" s="263"/>
      <c r="L163" s="268"/>
      <c r="M163" s="269"/>
      <c r="N163" s="270"/>
      <c r="O163" s="270"/>
      <c r="P163" s="270"/>
      <c r="Q163" s="270"/>
      <c r="R163" s="270"/>
      <c r="S163" s="270"/>
      <c r="T163" s="271"/>
      <c r="U163" s="13"/>
      <c r="V163" s="13"/>
      <c r="W163" s="13"/>
      <c r="X163" s="13"/>
      <c r="Y163" s="13"/>
      <c r="Z163" s="13"/>
      <c r="AA163" s="13"/>
      <c r="AB163" s="13"/>
      <c r="AC163" s="13"/>
      <c r="AD163" s="13"/>
      <c r="AE163" s="13"/>
      <c r="AT163" s="272" t="s">
        <v>263</v>
      </c>
      <c r="AU163" s="272" t="s">
        <v>91</v>
      </c>
      <c r="AV163" s="13" t="s">
        <v>91</v>
      </c>
      <c r="AW163" s="13" t="s">
        <v>36</v>
      </c>
      <c r="AX163" s="13" t="s">
        <v>82</v>
      </c>
      <c r="AY163" s="272" t="s">
        <v>250</v>
      </c>
    </row>
    <row r="164" s="14" customFormat="1">
      <c r="A164" s="14"/>
      <c r="B164" s="273"/>
      <c r="C164" s="274"/>
      <c r="D164" s="258" t="s">
        <v>263</v>
      </c>
      <c r="E164" s="275" t="s">
        <v>1</v>
      </c>
      <c r="F164" s="276" t="s">
        <v>265</v>
      </c>
      <c r="G164" s="274"/>
      <c r="H164" s="277">
        <v>160</v>
      </c>
      <c r="I164" s="278"/>
      <c r="J164" s="274"/>
      <c r="K164" s="274"/>
      <c r="L164" s="279"/>
      <c r="M164" s="280"/>
      <c r="N164" s="281"/>
      <c r="O164" s="281"/>
      <c r="P164" s="281"/>
      <c r="Q164" s="281"/>
      <c r="R164" s="281"/>
      <c r="S164" s="281"/>
      <c r="T164" s="282"/>
      <c r="U164" s="14"/>
      <c r="V164" s="14"/>
      <c r="W164" s="14"/>
      <c r="X164" s="14"/>
      <c r="Y164" s="14"/>
      <c r="Z164" s="14"/>
      <c r="AA164" s="14"/>
      <c r="AB164" s="14"/>
      <c r="AC164" s="14"/>
      <c r="AD164" s="14"/>
      <c r="AE164" s="14"/>
      <c r="AT164" s="283" t="s">
        <v>263</v>
      </c>
      <c r="AU164" s="283" t="s">
        <v>91</v>
      </c>
      <c r="AV164" s="14" t="s">
        <v>256</v>
      </c>
      <c r="AW164" s="14" t="s">
        <v>36</v>
      </c>
      <c r="AX164" s="14" t="s">
        <v>14</v>
      </c>
      <c r="AY164" s="283" t="s">
        <v>250</v>
      </c>
    </row>
    <row r="165" s="2" customFormat="1" ht="78" customHeight="1">
      <c r="A165" s="38"/>
      <c r="B165" s="39"/>
      <c r="C165" s="245" t="s">
        <v>331</v>
      </c>
      <c r="D165" s="245" t="s">
        <v>252</v>
      </c>
      <c r="E165" s="246" t="s">
        <v>332</v>
      </c>
      <c r="F165" s="247" t="s">
        <v>333</v>
      </c>
      <c r="G165" s="248" t="s">
        <v>168</v>
      </c>
      <c r="H165" s="249">
        <v>1365</v>
      </c>
      <c r="I165" s="250"/>
      <c r="J165" s="251">
        <f>ROUND(I165*H165,2)</f>
        <v>0</v>
      </c>
      <c r="K165" s="247" t="s">
        <v>255</v>
      </c>
      <c r="L165" s="44"/>
      <c r="M165" s="252" t="s">
        <v>1</v>
      </c>
      <c r="N165" s="253" t="s">
        <v>47</v>
      </c>
      <c r="O165" s="91"/>
      <c r="P165" s="254">
        <f>O165*H165</f>
        <v>0</v>
      </c>
      <c r="Q165" s="254">
        <v>0</v>
      </c>
      <c r="R165" s="254">
        <f>Q165*H165</f>
        <v>0</v>
      </c>
      <c r="S165" s="254">
        <v>0.42499999999999999</v>
      </c>
      <c r="T165" s="255">
        <f>S165*H165</f>
        <v>580.125</v>
      </c>
      <c r="U165" s="38"/>
      <c r="V165" s="38"/>
      <c r="W165" s="38"/>
      <c r="X165" s="38"/>
      <c r="Y165" s="38"/>
      <c r="Z165" s="38"/>
      <c r="AA165" s="38"/>
      <c r="AB165" s="38"/>
      <c r="AC165" s="38"/>
      <c r="AD165" s="38"/>
      <c r="AE165" s="38"/>
      <c r="AR165" s="256" t="s">
        <v>256</v>
      </c>
      <c r="AT165" s="256" t="s">
        <v>252</v>
      </c>
      <c r="AU165" s="256" t="s">
        <v>91</v>
      </c>
      <c r="AY165" s="17" t="s">
        <v>250</v>
      </c>
      <c r="BE165" s="257">
        <f>IF(N165="základní",J165,0)</f>
        <v>0</v>
      </c>
      <c r="BF165" s="257">
        <f>IF(N165="snížená",J165,0)</f>
        <v>0</v>
      </c>
      <c r="BG165" s="257">
        <f>IF(N165="zákl. přenesená",J165,0)</f>
        <v>0</v>
      </c>
      <c r="BH165" s="257">
        <f>IF(N165="sníž. přenesená",J165,0)</f>
        <v>0</v>
      </c>
      <c r="BI165" s="257">
        <f>IF(N165="nulová",J165,0)</f>
        <v>0</v>
      </c>
      <c r="BJ165" s="17" t="s">
        <v>14</v>
      </c>
      <c r="BK165" s="257">
        <f>ROUND(I165*H165,2)</f>
        <v>0</v>
      </c>
      <c r="BL165" s="17" t="s">
        <v>256</v>
      </c>
      <c r="BM165" s="256" t="s">
        <v>334</v>
      </c>
    </row>
    <row r="166" s="2" customFormat="1">
      <c r="A166" s="38"/>
      <c r="B166" s="39"/>
      <c r="C166" s="40"/>
      <c r="D166" s="258" t="s">
        <v>261</v>
      </c>
      <c r="E166" s="40"/>
      <c r="F166" s="259" t="s">
        <v>329</v>
      </c>
      <c r="G166" s="40"/>
      <c r="H166" s="40"/>
      <c r="I166" s="156"/>
      <c r="J166" s="40"/>
      <c r="K166" s="40"/>
      <c r="L166" s="44"/>
      <c r="M166" s="260"/>
      <c r="N166" s="261"/>
      <c r="O166" s="91"/>
      <c r="P166" s="91"/>
      <c r="Q166" s="91"/>
      <c r="R166" s="91"/>
      <c r="S166" s="91"/>
      <c r="T166" s="92"/>
      <c r="U166" s="38"/>
      <c r="V166" s="38"/>
      <c r="W166" s="38"/>
      <c r="X166" s="38"/>
      <c r="Y166" s="38"/>
      <c r="Z166" s="38"/>
      <c r="AA166" s="38"/>
      <c r="AB166" s="38"/>
      <c r="AC166" s="38"/>
      <c r="AD166" s="38"/>
      <c r="AE166" s="38"/>
      <c r="AT166" s="17" t="s">
        <v>261</v>
      </c>
      <c r="AU166" s="17" t="s">
        <v>91</v>
      </c>
    </row>
    <row r="167" s="13" customFormat="1">
      <c r="A167" s="13"/>
      <c r="B167" s="262"/>
      <c r="C167" s="263"/>
      <c r="D167" s="258" t="s">
        <v>263</v>
      </c>
      <c r="E167" s="264" t="s">
        <v>1</v>
      </c>
      <c r="F167" s="265" t="s">
        <v>335</v>
      </c>
      <c r="G167" s="263"/>
      <c r="H167" s="266">
        <v>1365</v>
      </c>
      <c r="I167" s="267"/>
      <c r="J167" s="263"/>
      <c r="K167" s="263"/>
      <c r="L167" s="268"/>
      <c r="M167" s="269"/>
      <c r="N167" s="270"/>
      <c r="O167" s="270"/>
      <c r="P167" s="270"/>
      <c r="Q167" s="270"/>
      <c r="R167" s="270"/>
      <c r="S167" s="270"/>
      <c r="T167" s="271"/>
      <c r="U167" s="13"/>
      <c r="V167" s="13"/>
      <c r="W167" s="13"/>
      <c r="X167" s="13"/>
      <c r="Y167" s="13"/>
      <c r="Z167" s="13"/>
      <c r="AA167" s="13"/>
      <c r="AB167" s="13"/>
      <c r="AC167" s="13"/>
      <c r="AD167" s="13"/>
      <c r="AE167" s="13"/>
      <c r="AT167" s="272" t="s">
        <v>263</v>
      </c>
      <c r="AU167" s="272" t="s">
        <v>91</v>
      </c>
      <c r="AV167" s="13" t="s">
        <v>91</v>
      </c>
      <c r="AW167" s="13" t="s">
        <v>36</v>
      </c>
      <c r="AX167" s="13" t="s">
        <v>82</v>
      </c>
      <c r="AY167" s="272" t="s">
        <v>250</v>
      </c>
    </row>
    <row r="168" s="14" customFormat="1">
      <c r="A168" s="14"/>
      <c r="B168" s="273"/>
      <c r="C168" s="274"/>
      <c r="D168" s="258" t="s">
        <v>263</v>
      </c>
      <c r="E168" s="275" t="s">
        <v>173</v>
      </c>
      <c r="F168" s="276" t="s">
        <v>265</v>
      </c>
      <c r="G168" s="274"/>
      <c r="H168" s="277">
        <v>1365</v>
      </c>
      <c r="I168" s="278"/>
      <c r="J168" s="274"/>
      <c r="K168" s="274"/>
      <c r="L168" s="279"/>
      <c r="M168" s="280"/>
      <c r="N168" s="281"/>
      <c r="O168" s="281"/>
      <c r="P168" s="281"/>
      <c r="Q168" s="281"/>
      <c r="R168" s="281"/>
      <c r="S168" s="281"/>
      <c r="T168" s="282"/>
      <c r="U168" s="14"/>
      <c r="V168" s="14"/>
      <c r="W168" s="14"/>
      <c r="X168" s="14"/>
      <c r="Y168" s="14"/>
      <c r="Z168" s="14"/>
      <c r="AA168" s="14"/>
      <c r="AB168" s="14"/>
      <c r="AC168" s="14"/>
      <c r="AD168" s="14"/>
      <c r="AE168" s="14"/>
      <c r="AT168" s="283" t="s">
        <v>263</v>
      </c>
      <c r="AU168" s="283" t="s">
        <v>91</v>
      </c>
      <c r="AV168" s="14" t="s">
        <v>256</v>
      </c>
      <c r="AW168" s="14" t="s">
        <v>36</v>
      </c>
      <c r="AX168" s="14" t="s">
        <v>14</v>
      </c>
      <c r="AY168" s="283" t="s">
        <v>250</v>
      </c>
    </row>
    <row r="169" s="2" customFormat="1" ht="44.25" customHeight="1">
      <c r="A169" s="38"/>
      <c r="B169" s="39"/>
      <c r="C169" s="245" t="s">
        <v>336</v>
      </c>
      <c r="D169" s="245" t="s">
        <v>252</v>
      </c>
      <c r="E169" s="246" t="s">
        <v>337</v>
      </c>
      <c r="F169" s="247" t="s">
        <v>338</v>
      </c>
      <c r="G169" s="248" t="s">
        <v>168</v>
      </c>
      <c r="H169" s="249">
        <v>274</v>
      </c>
      <c r="I169" s="250"/>
      <c r="J169" s="251">
        <f>ROUND(I169*H169,2)</f>
        <v>0</v>
      </c>
      <c r="K169" s="247" t="s">
        <v>255</v>
      </c>
      <c r="L169" s="44"/>
      <c r="M169" s="252" t="s">
        <v>1</v>
      </c>
      <c r="N169" s="253" t="s">
        <v>47</v>
      </c>
      <c r="O169" s="91"/>
      <c r="P169" s="254">
        <f>O169*H169</f>
        <v>0</v>
      </c>
      <c r="Q169" s="254">
        <v>0</v>
      </c>
      <c r="R169" s="254">
        <f>Q169*H169</f>
        <v>0</v>
      </c>
      <c r="S169" s="254">
        <v>0.57999999999999996</v>
      </c>
      <c r="T169" s="255">
        <f>S169*H169</f>
        <v>158.91999999999999</v>
      </c>
      <c r="U169" s="38"/>
      <c r="V169" s="38"/>
      <c r="W169" s="38"/>
      <c r="X169" s="38"/>
      <c r="Y169" s="38"/>
      <c r="Z169" s="38"/>
      <c r="AA169" s="38"/>
      <c r="AB169" s="38"/>
      <c r="AC169" s="38"/>
      <c r="AD169" s="38"/>
      <c r="AE169" s="38"/>
      <c r="AR169" s="256" t="s">
        <v>256</v>
      </c>
      <c r="AT169" s="256" t="s">
        <v>252</v>
      </c>
      <c r="AU169" s="256" t="s">
        <v>91</v>
      </c>
      <c r="AY169" s="17" t="s">
        <v>250</v>
      </c>
      <c r="BE169" s="257">
        <f>IF(N169="základní",J169,0)</f>
        <v>0</v>
      </c>
      <c r="BF169" s="257">
        <f>IF(N169="snížená",J169,0)</f>
        <v>0</v>
      </c>
      <c r="BG169" s="257">
        <f>IF(N169="zákl. přenesená",J169,0)</f>
        <v>0</v>
      </c>
      <c r="BH169" s="257">
        <f>IF(N169="sníž. přenesená",J169,0)</f>
        <v>0</v>
      </c>
      <c r="BI169" s="257">
        <f>IF(N169="nulová",J169,0)</f>
        <v>0</v>
      </c>
      <c r="BJ169" s="17" t="s">
        <v>14</v>
      </c>
      <c r="BK169" s="257">
        <f>ROUND(I169*H169,2)</f>
        <v>0</v>
      </c>
      <c r="BL169" s="17" t="s">
        <v>256</v>
      </c>
      <c r="BM169" s="256" t="s">
        <v>339</v>
      </c>
    </row>
    <row r="170" s="2" customFormat="1">
      <c r="A170" s="38"/>
      <c r="B170" s="39"/>
      <c r="C170" s="40"/>
      <c r="D170" s="258" t="s">
        <v>261</v>
      </c>
      <c r="E170" s="40"/>
      <c r="F170" s="259" t="s">
        <v>340</v>
      </c>
      <c r="G170" s="40"/>
      <c r="H170" s="40"/>
      <c r="I170" s="156"/>
      <c r="J170" s="40"/>
      <c r="K170" s="40"/>
      <c r="L170" s="44"/>
      <c r="M170" s="260"/>
      <c r="N170" s="261"/>
      <c r="O170" s="91"/>
      <c r="P170" s="91"/>
      <c r="Q170" s="91"/>
      <c r="R170" s="91"/>
      <c r="S170" s="91"/>
      <c r="T170" s="92"/>
      <c r="U170" s="38"/>
      <c r="V170" s="38"/>
      <c r="W170" s="38"/>
      <c r="X170" s="38"/>
      <c r="Y170" s="38"/>
      <c r="Z170" s="38"/>
      <c r="AA170" s="38"/>
      <c r="AB170" s="38"/>
      <c r="AC170" s="38"/>
      <c r="AD170" s="38"/>
      <c r="AE170" s="38"/>
      <c r="AT170" s="17" t="s">
        <v>261</v>
      </c>
      <c r="AU170" s="17" t="s">
        <v>91</v>
      </c>
    </row>
    <row r="171" s="13" customFormat="1">
      <c r="A171" s="13"/>
      <c r="B171" s="262"/>
      <c r="C171" s="263"/>
      <c r="D171" s="258" t="s">
        <v>263</v>
      </c>
      <c r="E171" s="264" t="s">
        <v>1</v>
      </c>
      <c r="F171" s="265" t="s">
        <v>341</v>
      </c>
      <c r="G171" s="263"/>
      <c r="H171" s="266">
        <v>274</v>
      </c>
      <c r="I171" s="267"/>
      <c r="J171" s="263"/>
      <c r="K171" s="263"/>
      <c r="L171" s="268"/>
      <c r="M171" s="269"/>
      <c r="N171" s="270"/>
      <c r="O171" s="270"/>
      <c r="P171" s="270"/>
      <c r="Q171" s="270"/>
      <c r="R171" s="270"/>
      <c r="S171" s="270"/>
      <c r="T171" s="271"/>
      <c r="U171" s="13"/>
      <c r="V171" s="13"/>
      <c r="W171" s="13"/>
      <c r="X171" s="13"/>
      <c r="Y171" s="13"/>
      <c r="Z171" s="13"/>
      <c r="AA171" s="13"/>
      <c r="AB171" s="13"/>
      <c r="AC171" s="13"/>
      <c r="AD171" s="13"/>
      <c r="AE171" s="13"/>
      <c r="AT171" s="272" t="s">
        <v>263</v>
      </c>
      <c r="AU171" s="272" t="s">
        <v>91</v>
      </c>
      <c r="AV171" s="13" t="s">
        <v>91</v>
      </c>
      <c r="AW171" s="13" t="s">
        <v>36</v>
      </c>
      <c r="AX171" s="13" t="s">
        <v>82</v>
      </c>
      <c r="AY171" s="272" t="s">
        <v>250</v>
      </c>
    </row>
    <row r="172" s="14" customFormat="1">
      <c r="A172" s="14"/>
      <c r="B172" s="273"/>
      <c r="C172" s="274"/>
      <c r="D172" s="258" t="s">
        <v>263</v>
      </c>
      <c r="E172" s="275" t="s">
        <v>1</v>
      </c>
      <c r="F172" s="276" t="s">
        <v>265</v>
      </c>
      <c r="G172" s="274"/>
      <c r="H172" s="277">
        <v>274</v>
      </c>
      <c r="I172" s="278"/>
      <c r="J172" s="274"/>
      <c r="K172" s="274"/>
      <c r="L172" s="279"/>
      <c r="M172" s="280"/>
      <c r="N172" s="281"/>
      <c r="O172" s="281"/>
      <c r="P172" s="281"/>
      <c r="Q172" s="281"/>
      <c r="R172" s="281"/>
      <c r="S172" s="281"/>
      <c r="T172" s="282"/>
      <c r="U172" s="14"/>
      <c r="V172" s="14"/>
      <c r="W172" s="14"/>
      <c r="X172" s="14"/>
      <c r="Y172" s="14"/>
      <c r="Z172" s="14"/>
      <c r="AA172" s="14"/>
      <c r="AB172" s="14"/>
      <c r="AC172" s="14"/>
      <c r="AD172" s="14"/>
      <c r="AE172" s="14"/>
      <c r="AT172" s="283" t="s">
        <v>263</v>
      </c>
      <c r="AU172" s="283" t="s">
        <v>91</v>
      </c>
      <c r="AV172" s="14" t="s">
        <v>256</v>
      </c>
      <c r="AW172" s="14" t="s">
        <v>36</v>
      </c>
      <c r="AX172" s="14" t="s">
        <v>14</v>
      </c>
      <c r="AY172" s="283" t="s">
        <v>250</v>
      </c>
    </row>
    <row r="173" s="2" customFormat="1" ht="44.25" customHeight="1">
      <c r="A173" s="38"/>
      <c r="B173" s="39"/>
      <c r="C173" s="245" t="s">
        <v>7</v>
      </c>
      <c r="D173" s="245" t="s">
        <v>252</v>
      </c>
      <c r="E173" s="246" t="s">
        <v>342</v>
      </c>
      <c r="F173" s="247" t="s">
        <v>343</v>
      </c>
      <c r="G173" s="248" t="s">
        <v>168</v>
      </c>
      <c r="H173" s="249">
        <v>250</v>
      </c>
      <c r="I173" s="250"/>
      <c r="J173" s="251">
        <f>ROUND(I173*H173,2)</f>
        <v>0</v>
      </c>
      <c r="K173" s="247" t="s">
        <v>255</v>
      </c>
      <c r="L173" s="44"/>
      <c r="M173" s="252" t="s">
        <v>1</v>
      </c>
      <c r="N173" s="253" t="s">
        <v>47</v>
      </c>
      <c r="O173" s="91"/>
      <c r="P173" s="254">
        <f>O173*H173</f>
        <v>0</v>
      </c>
      <c r="Q173" s="254">
        <v>0</v>
      </c>
      <c r="R173" s="254">
        <f>Q173*H173</f>
        <v>0</v>
      </c>
      <c r="S173" s="254">
        <v>0.23999999999999999</v>
      </c>
      <c r="T173" s="255">
        <f>S173*H173</f>
        <v>60</v>
      </c>
      <c r="U173" s="38"/>
      <c r="V173" s="38"/>
      <c r="W173" s="38"/>
      <c r="X173" s="38"/>
      <c r="Y173" s="38"/>
      <c r="Z173" s="38"/>
      <c r="AA173" s="38"/>
      <c r="AB173" s="38"/>
      <c r="AC173" s="38"/>
      <c r="AD173" s="38"/>
      <c r="AE173" s="38"/>
      <c r="AR173" s="256" t="s">
        <v>256</v>
      </c>
      <c r="AT173" s="256" t="s">
        <v>252</v>
      </c>
      <c r="AU173" s="256" t="s">
        <v>91</v>
      </c>
      <c r="AY173" s="17" t="s">
        <v>250</v>
      </c>
      <c r="BE173" s="257">
        <f>IF(N173="základní",J173,0)</f>
        <v>0</v>
      </c>
      <c r="BF173" s="257">
        <f>IF(N173="snížená",J173,0)</f>
        <v>0</v>
      </c>
      <c r="BG173" s="257">
        <f>IF(N173="zákl. přenesená",J173,0)</f>
        <v>0</v>
      </c>
      <c r="BH173" s="257">
        <f>IF(N173="sníž. přenesená",J173,0)</f>
        <v>0</v>
      </c>
      <c r="BI173" s="257">
        <f>IF(N173="nulová",J173,0)</f>
        <v>0</v>
      </c>
      <c r="BJ173" s="17" t="s">
        <v>14</v>
      </c>
      <c r="BK173" s="257">
        <f>ROUND(I173*H173,2)</f>
        <v>0</v>
      </c>
      <c r="BL173" s="17" t="s">
        <v>256</v>
      </c>
      <c r="BM173" s="256" t="s">
        <v>344</v>
      </c>
    </row>
    <row r="174" s="2" customFormat="1">
      <c r="A174" s="38"/>
      <c r="B174" s="39"/>
      <c r="C174" s="40"/>
      <c r="D174" s="258" t="s">
        <v>261</v>
      </c>
      <c r="E174" s="40"/>
      <c r="F174" s="259" t="s">
        <v>340</v>
      </c>
      <c r="G174" s="40"/>
      <c r="H174" s="40"/>
      <c r="I174" s="156"/>
      <c r="J174" s="40"/>
      <c r="K174" s="40"/>
      <c r="L174" s="44"/>
      <c r="M174" s="260"/>
      <c r="N174" s="261"/>
      <c r="O174" s="91"/>
      <c r="P174" s="91"/>
      <c r="Q174" s="91"/>
      <c r="R174" s="91"/>
      <c r="S174" s="91"/>
      <c r="T174" s="92"/>
      <c r="U174" s="38"/>
      <c r="V174" s="38"/>
      <c r="W174" s="38"/>
      <c r="X174" s="38"/>
      <c r="Y174" s="38"/>
      <c r="Z174" s="38"/>
      <c r="AA174" s="38"/>
      <c r="AB174" s="38"/>
      <c r="AC174" s="38"/>
      <c r="AD174" s="38"/>
      <c r="AE174" s="38"/>
      <c r="AT174" s="17" t="s">
        <v>261</v>
      </c>
      <c r="AU174" s="17" t="s">
        <v>91</v>
      </c>
    </row>
    <row r="175" s="15" customFormat="1">
      <c r="A175" s="15"/>
      <c r="B175" s="284"/>
      <c r="C175" s="285"/>
      <c r="D175" s="258" t="s">
        <v>263</v>
      </c>
      <c r="E175" s="286" t="s">
        <v>1</v>
      </c>
      <c r="F175" s="287" t="s">
        <v>345</v>
      </c>
      <c r="G175" s="285"/>
      <c r="H175" s="286" t="s">
        <v>1</v>
      </c>
      <c r="I175" s="288"/>
      <c r="J175" s="285"/>
      <c r="K175" s="285"/>
      <c r="L175" s="289"/>
      <c r="M175" s="290"/>
      <c r="N175" s="291"/>
      <c r="O175" s="291"/>
      <c r="P175" s="291"/>
      <c r="Q175" s="291"/>
      <c r="R175" s="291"/>
      <c r="S175" s="291"/>
      <c r="T175" s="292"/>
      <c r="U175" s="15"/>
      <c r="V175" s="15"/>
      <c r="W175" s="15"/>
      <c r="X175" s="15"/>
      <c r="Y175" s="15"/>
      <c r="Z175" s="15"/>
      <c r="AA175" s="15"/>
      <c r="AB175" s="15"/>
      <c r="AC175" s="15"/>
      <c r="AD175" s="15"/>
      <c r="AE175" s="15"/>
      <c r="AT175" s="293" t="s">
        <v>263</v>
      </c>
      <c r="AU175" s="293" t="s">
        <v>91</v>
      </c>
      <c r="AV175" s="15" t="s">
        <v>14</v>
      </c>
      <c r="AW175" s="15" t="s">
        <v>36</v>
      </c>
      <c r="AX175" s="15" t="s">
        <v>82</v>
      </c>
      <c r="AY175" s="293" t="s">
        <v>250</v>
      </c>
    </row>
    <row r="176" s="13" customFormat="1">
      <c r="A176" s="13"/>
      <c r="B176" s="262"/>
      <c r="C176" s="263"/>
      <c r="D176" s="258" t="s">
        <v>263</v>
      </c>
      <c r="E176" s="264" t="s">
        <v>1</v>
      </c>
      <c r="F176" s="265" t="s">
        <v>346</v>
      </c>
      <c r="G176" s="263"/>
      <c r="H176" s="266">
        <v>250</v>
      </c>
      <c r="I176" s="267"/>
      <c r="J176" s="263"/>
      <c r="K176" s="263"/>
      <c r="L176" s="268"/>
      <c r="M176" s="269"/>
      <c r="N176" s="270"/>
      <c r="O176" s="270"/>
      <c r="P176" s="270"/>
      <c r="Q176" s="270"/>
      <c r="R176" s="270"/>
      <c r="S176" s="270"/>
      <c r="T176" s="271"/>
      <c r="U176" s="13"/>
      <c r="V176" s="13"/>
      <c r="W176" s="13"/>
      <c r="X176" s="13"/>
      <c r="Y176" s="13"/>
      <c r="Z176" s="13"/>
      <c r="AA176" s="13"/>
      <c r="AB176" s="13"/>
      <c r="AC176" s="13"/>
      <c r="AD176" s="13"/>
      <c r="AE176" s="13"/>
      <c r="AT176" s="272" t="s">
        <v>263</v>
      </c>
      <c r="AU176" s="272" t="s">
        <v>91</v>
      </c>
      <c r="AV176" s="13" t="s">
        <v>91</v>
      </c>
      <c r="AW176" s="13" t="s">
        <v>36</v>
      </c>
      <c r="AX176" s="13" t="s">
        <v>82</v>
      </c>
      <c r="AY176" s="272" t="s">
        <v>250</v>
      </c>
    </row>
    <row r="177" s="14" customFormat="1">
      <c r="A177" s="14"/>
      <c r="B177" s="273"/>
      <c r="C177" s="274"/>
      <c r="D177" s="258" t="s">
        <v>263</v>
      </c>
      <c r="E177" s="275" t="s">
        <v>1</v>
      </c>
      <c r="F177" s="276" t="s">
        <v>265</v>
      </c>
      <c r="G177" s="274"/>
      <c r="H177" s="277">
        <v>250</v>
      </c>
      <c r="I177" s="278"/>
      <c r="J177" s="274"/>
      <c r="K177" s="274"/>
      <c r="L177" s="279"/>
      <c r="M177" s="280"/>
      <c r="N177" s="281"/>
      <c r="O177" s="281"/>
      <c r="P177" s="281"/>
      <c r="Q177" s="281"/>
      <c r="R177" s="281"/>
      <c r="S177" s="281"/>
      <c r="T177" s="282"/>
      <c r="U177" s="14"/>
      <c r="V177" s="14"/>
      <c r="W177" s="14"/>
      <c r="X177" s="14"/>
      <c r="Y177" s="14"/>
      <c r="Z177" s="14"/>
      <c r="AA177" s="14"/>
      <c r="AB177" s="14"/>
      <c r="AC177" s="14"/>
      <c r="AD177" s="14"/>
      <c r="AE177" s="14"/>
      <c r="AT177" s="283" t="s">
        <v>263</v>
      </c>
      <c r="AU177" s="283" t="s">
        <v>91</v>
      </c>
      <c r="AV177" s="14" t="s">
        <v>256</v>
      </c>
      <c r="AW177" s="14" t="s">
        <v>36</v>
      </c>
      <c r="AX177" s="14" t="s">
        <v>14</v>
      </c>
      <c r="AY177" s="283" t="s">
        <v>250</v>
      </c>
    </row>
    <row r="178" s="2" customFormat="1" ht="44.25" customHeight="1">
      <c r="A178" s="38"/>
      <c r="B178" s="39"/>
      <c r="C178" s="245" t="s">
        <v>347</v>
      </c>
      <c r="D178" s="245" t="s">
        <v>252</v>
      </c>
      <c r="E178" s="246" t="s">
        <v>348</v>
      </c>
      <c r="F178" s="247" t="s">
        <v>349</v>
      </c>
      <c r="G178" s="248" t="s">
        <v>168</v>
      </c>
      <c r="H178" s="249">
        <v>250</v>
      </c>
      <c r="I178" s="250"/>
      <c r="J178" s="251">
        <f>ROUND(I178*H178,2)</f>
        <v>0</v>
      </c>
      <c r="K178" s="247" t="s">
        <v>255</v>
      </c>
      <c r="L178" s="44"/>
      <c r="M178" s="252" t="s">
        <v>1</v>
      </c>
      <c r="N178" s="253" t="s">
        <v>47</v>
      </c>
      <c r="O178" s="91"/>
      <c r="P178" s="254">
        <f>O178*H178</f>
        <v>0</v>
      </c>
      <c r="Q178" s="254">
        <v>0</v>
      </c>
      <c r="R178" s="254">
        <f>Q178*H178</f>
        <v>0</v>
      </c>
      <c r="S178" s="254">
        <v>0.098000000000000004</v>
      </c>
      <c r="T178" s="255">
        <f>S178*H178</f>
        <v>24.5</v>
      </c>
      <c r="U178" s="38"/>
      <c r="V178" s="38"/>
      <c r="W178" s="38"/>
      <c r="X178" s="38"/>
      <c r="Y178" s="38"/>
      <c r="Z178" s="38"/>
      <c r="AA178" s="38"/>
      <c r="AB178" s="38"/>
      <c r="AC178" s="38"/>
      <c r="AD178" s="38"/>
      <c r="AE178" s="38"/>
      <c r="AR178" s="256" t="s">
        <v>256</v>
      </c>
      <c r="AT178" s="256" t="s">
        <v>252</v>
      </c>
      <c r="AU178" s="256" t="s">
        <v>91</v>
      </c>
      <c r="AY178" s="17" t="s">
        <v>250</v>
      </c>
      <c r="BE178" s="257">
        <f>IF(N178="základní",J178,0)</f>
        <v>0</v>
      </c>
      <c r="BF178" s="257">
        <f>IF(N178="snížená",J178,0)</f>
        <v>0</v>
      </c>
      <c r="BG178" s="257">
        <f>IF(N178="zákl. přenesená",J178,0)</f>
        <v>0</v>
      </c>
      <c r="BH178" s="257">
        <f>IF(N178="sníž. přenesená",J178,0)</f>
        <v>0</v>
      </c>
      <c r="BI178" s="257">
        <f>IF(N178="nulová",J178,0)</f>
        <v>0</v>
      </c>
      <c r="BJ178" s="17" t="s">
        <v>14</v>
      </c>
      <c r="BK178" s="257">
        <f>ROUND(I178*H178,2)</f>
        <v>0</v>
      </c>
      <c r="BL178" s="17" t="s">
        <v>256</v>
      </c>
      <c r="BM178" s="256" t="s">
        <v>350</v>
      </c>
    </row>
    <row r="179" s="2" customFormat="1">
      <c r="A179" s="38"/>
      <c r="B179" s="39"/>
      <c r="C179" s="40"/>
      <c r="D179" s="258" t="s">
        <v>261</v>
      </c>
      <c r="E179" s="40"/>
      <c r="F179" s="259" t="s">
        <v>340</v>
      </c>
      <c r="G179" s="40"/>
      <c r="H179" s="40"/>
      <c r="I179" s="156"/>
      <c r="J179" s="40"/>
      <c r="K179" s="40"/>
      <c r="L179" s="44"/>
      <c r="M179" s="260"/>
      <c r="N179" s="261"/>
      <c r="O179" s="91"/>
      <c r="P179" s="91"/>
      <c r="Q179" s="91"/>
      <c r="R179" s="91"/>
      <c r="S179" s="91"/>
      <c r="T179" s="92"/>
      <c r="U179" s="38"/>
      <c r="V179" s="38"/>
      <c r="W179" s="38"/>
      <c r="X179" s="38"/>
      <c r="Y179" s="38"/>
      <c r="Z179" s="38"/>
      <c r="AA179" s="38"/>
      <c r="AB179" s="38"/>
      <c r="AC179" s="38"/>
      <c r="AD179" s="38"/>
      <c r="AE179" s="38"/>
      <c r="AT179" s="17" t="s">
        <v>261</v>
      </c>
      <c r="AU179" s="17" t="s">
        <v>91</v>
      </c>
    </row>
    <row r="180" s="15" customFormat="1">
      <c r="A180" s="15"/>
      <c r="B180" s="284"/>
      <c r="C180" s="285"/>
      <c r="D180" s="258" t="s">
        <v>263</v>
      </c>
      <c r="E180" s="286" t="s">
        <v>1</v>
      </c>
      <c r="F180" s="287" t="s">
        <v>351</v>
      </c>
      <c r="G180" s="285"/>
      <c r="H180" s="286" t="s">
        <v>1</v>
      </c>
      <c r="I180" s="288"/>
      <c r="J180" s="285"/>
      <c r="K180" s="285"/>
      <c r="L180" s="289"/>
      <c r="M180" s="290"/>
      <c r="N180" s="291"/>
      <c r="O180" s="291"/>
      <c r="P180" s="291"/>
      <c r="Q180" s="291"/>
      <c r="R180" s="291"/>
      <c r="S180" s="291"/>
      <c r="T180" s="292"/>
      <c r="U180" s="15"/>
      <c r="V180" s="15"/>
      <c r="W180" s="15"/>
      <c r="X180" s="15"/>
      <c r="Y180" s="15"/>
      <c r="Z180" s="15"/>
      <c r="AA180" s="15"/>
      <c r="AB180" s="15"/>
      <c r="AC180" s="15"/>
      <c r="AD180" s="15"/>
      <c r="AE180" s="15"/>
      <c r="AT180" s="293" t="s">
        <v>263</v>
      </c>
      <c r="AU180" s="293" t="s">
        <v>91</v>
      </c>
      <c r="AV180" s="15" t="s">
        <v>14</v>
      </c>
      <c r="AW180" s="15" t="s">
        <v>36</v>
      </c>
      <c r="AX180" s="15" t="s">
        <v>82</v>
      </c>
      <c r="AY180" s="293" t="s">
        <v>250</v>
      </c>
    </row>
    <row r="181" s="13" customFormat="1">
      <c r="A181" s="13"/>
      <c r="B181" s="262"/>
      <c r="C181" s="263"/>
      <c r="D181" s="258" t="s">
        <v>263</v>
      </c>
      <c r="E181" s="264" t="s">
        <v>1</v>
      </c>
      <c r="F181" s="265" t="s">
        <v>346</v>
      </c>
      <c r="G181" s="263"/>
      <c r="H181" s="266">
        <v>250</v>
      </c>
      <c r="I181" s="267"/>
      <c r="J181" s="263"/>
      <c r="K181" s="263"/>
      <c r="L181" s="268"/>
      <c r="M181" s="269"/>
      <c r="N181" s="270"/>
      <c r="O181" s="270"/>
      <c r="P181" s="270"/>
      <c r="Q181" s="270"/>
      <c r="R181" s="270"/>
      <c r="S181" s="270"/>
      <c r="T181" s="271"/>
      <c r="U181" s="13"/>
      <c r="V181" s="13"/>
      <c r="W181" s="13"/>
      <c r="X181" s="13"/>
      <c r="Y181" s="13"/>
      <c r="Z181" s="13"/>
      <c r="AA181" s="13"/>
      <c r="AB181" s="13"/>
      <c r="AC181" s="13"/>
      <c r="AD181" s="13"/>
      <c r="AE181" s="13"/>
      <c r="AT181" s="272" t="s">
        <v>263</v>
      </c>
      <c r="AU181" s="272" t="s">
        <v>91</v>
      </c>
      <c r="AV181" s="13" t="s">
        <v>91</v>
      </c>
      <c r="AW181" s="13" t="s">
        <v>36</v>
      </c>
      <c r="AX181" s="13" t="s">
        <v>82</v>
      </c>
      <c r="AY181" s="272" t="s">
        <v>250</v>
      </c>
    </row>
    <row r="182" s="14" customFormat="1">
      <c r="A182" s="14"/>
      <c r="B182" s="273"/>
      <c r="C182" s="274"/>
      <c r="D182" s="258" t="s">
        <v>263</v>
      </c>
      <c r="E182" s="275" t="s">
        <v>1</v>
      </c>
      <c r="F182" s="276" t="s">
        <v>265</v>
      </c>
      <c r="G182" s="274"/>
      <c r="H182" s="277">
        <v>250</v>
      </c>
      <c r="I182" s="278"/>
      <c r="J182" s="274"/>
      <c r="K182" s="274"/>
      <c r="L182" s="279"/>
      <c r="M182" s="280"/>
      <c r="N182" s="281"/>
      <c r="O182" s="281"/>
      <c r="P182" s="281"/>
      <c r="Q182" s="281"/>
      <c r="R182" s="281"/>
      <c r="S182" s="281"/>
      <c r="T182" s="282"/>
      <c r="U182" s="14"/>
      <c r="V182" s="14"/>
      <c r="W182" s="14"/>
      <c r="X182" s="14"/>
      <c r="Y182" s="14"/>
      <c r="Z182" s="14"/>
      <c r="AA182" s="14"/>
      <c r="AB182" s="14"/>
      <c r="AC182" s="14"/>
      <c r="AD182" s="14"/>
      <c r="AE182" s="14"/>
      <c r="AT182" s="283" t="s">
        <v>263</v>
      </c>
      <c r="AU182" s="283" t="s">
        <v>91</v>
      </c>
      <c r="AV182" s="14" t="s">
        <v>256</v>
      </c>
      <c r="AW182" s="14" t="s">
        <v>36</v>
      </c>
      <c r="AX182" s="14" t="s">
        <v>14</v>
      </c>
      <c r="AY182" s="283" t="s">
        <v>250</v>
      </c>
    </row>
    <row r="183" s="2" customFormat="1" ht="44.25" customHeight="1">
      <c r="A183" s="38"/>
      <c r="B183" s="39"/>
      <c r="C183" s="245" t="s">
        <v>352</v>
      </c>
      <c r="D183" s="245" t="s">
        <v>252</v>
      </c>
      <c r="E183" s="246" t="s">
        <v>353</v>
      </c>
      <c r="F183" s="247" t="s">
        <v>354</v>
      </c>
      <c r="G183" s="248" t="s">
        <v>168</v>
      </c>
      <c r="H183" s="249">
        <v>2342</v>
      </c>
      <c r="I183" s="250"/>
      <c r="J183" s="251">
        <f>ROUND(I183*H183,2)</f>
        <v>0</v>
      </c>
      <c r="K183" s="247" t="s">
        <v>255</v>
      </c>
      <c r="L183" s="44"/>
      <c r="M183" s="252" t="s">
        <v>1</v>
      </c>
      <c r="N183" s="253" t="s">
        <v>47</v>
      </c>
      <c r="O183" s="91"/>
      <c r="P183" s="254">
        <f>O183*H183</f>
        <v>0</v>
      </c>
      <c r="Q183" s="254">
        <v>0</v>
      </c>
      <c r="R183" s="254">
        <f>Q183*H183</f>
        <v>0</v>
      </c>
      <c r="S183" s="254">
        <v>0.316</v>
      </c>
      <c r="T183" s="255">
        <f>S183*H183</f>
        <v>740.072</v>
      </c>
      <c r="U183" s="38"/>
      <c r="V183" s="38"/>
      <c r="W183" s="38"/>
      <c r="X183" s="38"/>
      <c r="Y183" s="38"/>
      <c r="Z183" s="38"/>
      <c r="AA183" s="38"/>
      <c r="AB183" s="38"/>
      <c r="AC183" s="38"/>
      <c r="AD183" s="38"/>
      <c r="AE183" s="38"/>
      <c r="AR183" s="256" t="s">
        <v>256</v>
      </c>
      <c r="AT183" s="256" t="s">
        <v>252</v>
      </c>
      <c r="AU183" s="256" t="s">
        <v>91</v>
      </c>
      <c r="AY183" s="17" t="s">
        <v>250</v>
      </c>
      <c r="BE183" s="257">
        <f>IF(N183="základní",J183,0)</f>
        <v>0</v>
      </c>
      <c r="BF183" s="257">
        <f>IF(N183="snížená",J183,0)</f>
        <v>0</v>
      </c>
      <c r="BG183" s="257">
        <f>IF(N183="zákl. přenesená",J183,0)</f>
        <v>0</v>
      </c>
      <c r="BH183" s="257">
        <f>IF(N183="sníž. přenesená",J183,0)</f>
        <v>0</v>
      </c>
      <c r="BI183" s="257">
        <f>IF(N183="nulová",J183,0)</f>
        <v>0</v>
      </c>
      <c r="BJ183" s="17" t="s">
        <v>14</v>
      </c>
      <c r="BK183" s="257">
        <f>ROUND(I183*H183,2)</f>
        <v>0</v>
      </c>
      <c r="BL183" s="17" t="s">
        <v>256</v>
      </c>
      <c r="BM183" s="256" t="s">
        <v>355</v>
      </c>
    </row>
    <row r="184" s="2" customFormat="1">
      <c r="A184" s="38"/>
      <c r="B184" s="39"/>
      <c r="C184" s="40"/>
      <c r="D184" s="258" t="s">
        <v>261</v>
      </c>
      <c r="E184" s="40"/>
      <c r="F184" s="259" t="s">
        <v>340</v>
      </c>
      <c r="G184" s="40"/>
      <c r="H184" s="40"/>
      <c r="I184" s="156"/>
      <c r="J184" s="40"/>
      <c r="K184" s="40"/>
      <c r="L184" s="44"/>
      <c r="M184" s="260"/>
      <c r="N184" s="261"/>
      <c r="O184" s="91"/>
      <c r="P184" s="91"/>
      <c r="Q184" s="91"/>
      <c r="R184" s="91"/>
      <c r="S184" s="91"/>
      <c r="T184" s="92"/>
      <c r="U184" s="38"/>
      <c r="V184" s="38"/>
      <c r="W184" s="38"/>
      <c r="X184" s="38"/>
      <c r="Y184" s="38"/>
      <c r="Z184" s="38"/>
      <c r="AA184" s="38"/>
      <c r="AB184" s="38"/>
      <c r="AC184" s="38"/>
      <c r="AD184" s="38"/>
      <c r="AE184" s="38"/>
      <c r="AT184" s="17" t="s">
        <v>261</v>
      </c>
      <c r="AU184" s="17" t="s">
        <v>91</v>
      </c>
    </row>
    <row r="185" s="15" customFormat="1">
      <c r="A185" s="15"/>
      <c r="B185" s="284"/>
      <c r="C185" s="285"/>
      <c r="D185" s="258" t="s">
        <v>263</v>
      </c>
      <c r="E185" s="286" t="s">
        <v>1</v>
      </c>
      <c r="F185" s="287" t="s">
        <v>356</v>
      </c>
      <c r="G185" s="285"/>
      <c r="H185" s="286" t="s">
        <v>1</v>
      </c>
      <c r="I185" s="288"/>
      <c r="J185" s="285"/>
      <c r="K185" s="285"/>
      <c r="L185" s="289"/>
      <c r="M185" s="290"/>
      <c r="N185" s="291"/>
      <c r="O185" s="291"/>
      <c r="P185" s="291"/>
      <c r="Q185" s="291"/>
      <c r="R185" s="291"/>
      <c r="S185" s="291"/>
      <c r="T185" s="292"/>
      <c r="U185" s="15"/>
      <c r="V185" s="15"/>
      <c r="W185" s="15"/>
      <c r="X185" s="15"/>
      <c r="Y185" s="15"/>
      <c r="Z185" s="15"/>
      <c r="AA185" s="15"/>
      <c r="AB185" s="15"/>
      <c r="AC185" s="15"/>
      <c r="AD185" s="15"/>
      <c r="AE185" s="15"/>
      <c r="AT185" s="293" t="s">
        <v>263</v>
      </c>
      <c r="AU185" s="293" t="s">
        <v>91</v>
      </c>
      <c r="AV185" s="15" t="s">
        <v>14</v>
      </c>
      <c r="AW185" s="15" t="s">
        <v>36</v>
      </c>
      <c r="AX185" s="15" t="s">
        <v>82</v>
      </c>
      <c r="AY185" s="293" t="s">
        <v>250</v>
      </c>
    </row>
    <row r="186" s="13" customFormat="1">
      <c r="A186" s="13"/>
      <c r="B186" s="262"/>
      <c r="C186" s="263"/>
      <c r="D186" s="258" t="s">
        <v>263</v>
      </c>
      <c r="E186" s="264" t="s">
        <v>1</v>
      </c>
      <c r="F186" s="265" t="s">
        <v>357</v>
      </c>
      <c r="G186" s="263"/>
      <c r="H186" s="266">
        <v>2342</v>
      </c>
      <c r="I186" s="267"/>
      <c r="J186" s="263"/>
      <c r="K186" s="263"/>
      <c r="L186" s="268"/>
      <c r="M186" s="269"/>
      <c r="N186" s="270"/>
      <c r="O186" s="270"/>
      <c r="P186" s="270"/>
      <c r="Q186" s="270"/>
      <c r="R186" s="270"/>
      <c r="S186" s="270"/>
      <c r="T186" s="271"/>
      <c r="U186" s="13"/>
      <c r="V186" s="13"/>
      <c r="W186" s="13"/>
      <c r="X186" s="13"/>
      <c r="Y186" s="13"/>
      <c r="Z186" s="13"/>
      <c r="AA186" s="13"/>
      <c r="AB186" s="13"/>
      <c r="AC186" s="13"/>
      <c r="AD186" s="13"/>
      <c r="AE186" s="13"/>
      <c r="AT186" s="272" t="s">
        <v>263</v>
      </c>
      <c r="AU186" s="272" t="s">
        <v>91</v>
      </c>
      <c r="AV186" s="13" t="s">
        <v>91</v>
      </c>
      <c r="AW186" s="13" t="s">
        <v>36</v>
      </c>
      <c r="AX186" s="13" t="s">
        <v>82</v>
      </c>
      <c r="AY186" s="272" t="s">
        <v>250</v>
      </c>
    </row>
    <row r="187" s="14" customFormat="1">
      <c r="A187" s="14"/>
      <c r="B187" s="273"/>
      <c r="C187" s="274"/>
      <c r="D187" s="258" t="s">
        <v>263</v>
      </c>
      <c r="E187" s="275" t="s">
        <v>1</v>
      </c>
      <c r="F187" s="276" t="s">
        <v>265</v>
      </c>
      <c r="G187" s="274"/>
      <c r="H187" s="277">
        <v>2342</v>
      </c>
      <c r="I187" s="278"/>
      <c r="J187" s="274"/>
      <c r="K187" s="274"/>
      <c r="L187" s="279"/>
      <c r="M187" s="280"/>
      <c r="N187" s="281"/>
      <c r="O187" s="281"/>
      <c r="P187" s="281"/>
      <c r="Q187" s="281"/>
      <c r="R187" s="281"/>
      <c r="S187" s="281"/>
      <c r="T187" s="282"/>
      <c r="U187" s="14"/>
      <c r="V187" s="14"/>
      <c r="W187" s="14"/>
      <c r="X187" s="14"/>
      <c r="Y187" s="14"/>
      <c r="Z187" s="14"/>
      <c r="AA187" s="14"/>
      <c r="AB187" s="14"/>
      <c r="AC187" s="14"/>
      <c r="AD187" s="14"/>
      <c r="AE187" s="14"/>
      <c r="AT187" s="283" t="s">
        <v>263</v>
      </c>
      <c r="AU187" s="283" t="s">
        <v>91</v>
      </c>
      <c r="AV187" s="14" t="s">
        <v>256</v>
      </c>
      <c r="AW187" s="14" t="s">
        <v>36</v>
      </c>
      <c r="AX187" s="14" t="s">
        <v>14</v>
      </c>
      <c r="AY187" s="283" t="s">
        <v>250</v>
      </c>
    </row>
    <row r="188" s="2" customFormat="1" ht="55.5" customHeight="1">
      <c r="A188" s="38"/>
      <c r="B188" s="39"/>
      <c r="C188" s="245" t="s">
        <v>192</v>
      </c>
      <c r="D188" s="245" t="s">
        <v>252</v>
      </c>
      <c r="E188" s="246" t="s">
        <v>358</v>
      </c>
      <c r="F188" s="247" t="s">
        <v>359</v>
      </c>
      <c r="G188" s="248" t="s">
        <v>168</v>
      </c>
      <c r="H188" s="249">
        <v>200</v>
      </c>
      <c r="I188" s="250"/>
      <c r="J188" s="251">
        <f>ROUND(I188*H188,2)</f>
        <v>0</v>
      </c>
      <c r="K188" s="247" t="s">
        <v>255</v>
      </c>
      <c r="L188" s="44"/>
      <c r="M188" s="252" t="s">
        <v>1</v>
      </c>
      <c r="N188" s="253" t="s">
        <v>47</v>
      </c>
      <c r="O188" s="91"/>
      <c r="P188" s="254">
        <f>O188*H188</f>
        <v>0</v>
      </c>
      <c r="Q188" s="254">
        <v>0</v>
      </c>
      <c r="R188" s="254">
        <f>Q188*H188</f>
        <v>0</v>
      </c>
      <c r="S188" s="254">
        <v>0.28999999999999998</v>
      </c>
      <c r="T188" s="255">
        <f>S188*H188</f>
        <v>57.999999999999993</v>
      </c>
      <c r="U188" s="38"/>
      <c r="V188" s="38"/>
      <c r="W188" s="38"/>
      <c r="X188" s="38"/>
      <c r="Y188" s="38"/>
      <c r="Z188" s="38"/>
      <c r="AA188" s="38"/>
      <c r="AB188" s="38"/>
      <c r="AC188" s="38"/>
      <c r="AD188" s="38"/>
      <c r="AE188" s="38"/>
      <c r="AR188" s="256" t="s">
        <v>256</v>
      </c>
      <c r="AT188" s="256" t="s">
        <v>252</v>
      </c>
      <c r="AU188" s="256" t="s">
        <v>91</v>
      </c>
      <c r="AY188" s="17" t="s">
        <v>250</v>
      </c>
      <c r="BE188" s="257">
        <f>IF(N188="základní",J188,0)</f>
        <v>0</v>
      </c>
      <c r="BF188" s="257">
        <f>IF(N188="snížená",J188,0)</f>
        <v>0</v>
      </c>
      <c r="BG188" s="257">
        <f>IF(N188="zákl. přenesená",J188,0)</f>
        <v>0</v>
      </c>
      <c r="BH188" s="257">
        <f>IF(N188="sníž. přenesená",J188,0)</f>
        <v>0</v>
      </c>
      <c r="BI188" s="257">
        <f>IF(N188="nulová",J188,0)</f>
        <v>0</v>
      </c>
      <c r="BJ188" s="17" t="s">
        <v>14</v>
      </c>
      <c r="BK188" s="257">
        <f>ROUND(I188*H188,2)</f>
        <v>0</v>
      </c>
      <c r="BL188" s="17" t="s">
        <v>256</v>
      </c>
      <c r="BM188" s="256" t="s">
        <v>360</v>
      </c>
    </row>
    <row r="189" s="2" customFormat="1">
      <c r="A189" s="38"/>
      <c r="B189" s="39"/>
      <c r="C189" s="40"/>
      <c r="D189" s="258" t="s">
        <v>261</v>
      </c>
      <c r="E189" s="40"/>
      <c r="F189" s="259" t="s">
        <v>340</v>
      </c>
      <c r="G189" s="40"/>
      <c r="H189" s="40"/>
      <c r="I189" s="156"/>
      <c r="J189" s="40"/>
      <c r="K189" s="40"/>
      <c r="L189" s="44"/>
      <c r="M189" s="260"/>
      <c r="N189" s="261"/>
      <c r="O189" s="91"/>
      <c r="P189" s="91"/>
      <c r="Q189" s="91"/>
      <c r="R189" s="91"/>
      <c r="S189" s="91"/>
      <c r="T189" s="92"/>
      <c r="U189" s="38"/>
      <c r="V189" s="38"/>
      <c r="W189" s="38"/>
      <c r="X189" s="38"/>
      <c r="Y189" s="38"/>
      <c r="Z189" s="38"/>
      <c r="AA189" s="38"/>
      <c r="AB189" s="38"/>
      <c r="AC189" s="38"/>
      <c r="AD189" s="38"/>
      <c r="AE189" s="38"/>
      <c r="AT189" s="17" t="s">
        <v>261</v>
      </c>
      <c r="AU189" s="17" t="s">
        <v>91</v>
      </c>
    </row>
    <row r="190" s="13" customFormat="1">
      <c r="A190" s="13"/>
      <c r="B190" s="262"/>
      <c r="C190" s="263"/>
      <c r="D190" s="258" t="s">
        <v>263</v>
      </c>
      <c r="E190" s="264" t="s">
        <v>1</v>
      </c>
      <c r="F190" s="265" t="s">
        <v>361</v>
      </c>
      <c r="G190" s="263"/>
      <c r="H190" s="266">
        <v>200</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263</v>
      </c>
      <c r="AU190" s="272" t="s">
        <v>91</v>
      </c>
      <c r="AV190" s="13" t="s">
        <v>91</v>
      </c>
      <c r="AW190" s="13" t="s">
        <v>36</v>
      </c>
      <c r="AX190" s="13" t="s">
        <v>82</v>
      </c>
      <c r="AY190" s="272" t="s">
        <v>250</v>
      </c>
    </row>
    <row r="191" s="14" customFormat="1">
      <c r="A191" s="14"/>
      <c r="B191" s="273"/>
      <c r="C191" s="274"/>
      <c r="D191" s="258" t="s">
        <v>263</v>
      </c>
      <c r="E191" s="275" t="s">
        <v>1</v>
      </c>
      <c r="F191" s="276" t="s">
        <v>265</v>
      </c>
      <c r="G191" s="274"/>
      <c r="H191" s="277">
        <v>200</v>
      </c>
      <c r="I191" s="278"/>
      <c r="J191" s="274"/>
      <c r="K191" s="274"/>
      <c r="L191" s="279"/>
      <c r="M191" s="280"/>
      <c r="N191" s="281"/>
      <c r="O191" s="281"/>
      <c r="P191" s="281"/>
      <c r="Q191" s="281"/>
      <c r="R191" s="281"/>
      <c r="S191" s="281"/>
      <c r="T191" s="282"/>
      <c r="U191" s="14"/>
      <c r="V191" s="14"/>
      <c r="W191" s="14"/>
      <c r="X191" s="14"/>
      <c r="Y191" s="14"/>
      <c r="Z191" s="14"/>
      <c r="AA191" s="14"/>
      <c r="AB191" s="14"/>
      <c r="AC191" s="14"/>
      <c r="AD191" s="14"/>
      <c r="AE191" s="14"/>
      <c r="AT191" s="283" t="s">
        <v>263</v>
      </c>
      <c r="AU191" s="283" t="s">
        <v>91</v>
      </c>
      <c r="AV191" s="14" t="s">
        <v>256</v>
      </c>
      <c r="AW191" s="14" t="s">
        <v>36</v>
      </c>
      <c r="AX191" s="14" t="s">
        <v>14</v>
      </c>
      <c r="AY191" s="283" t="s">
        <v>250</v>
      </c>
    </row>
    <row r="192" s="2" customFormat="1" ht="55.5" customHeight="1">
      <c r="A192" s="38"/>
      <c r="B192" s="39"/>
      <c r="C192" s="245" t="s">
        <v>362</v>
      </c>
      <c r="D192" s="245" t="s">
        <v>252</v>
      </c>
      <c r="E192" s="246" t="s">
        <v>363</v>
      </c>
      <c r="F192" s="247" t="s">
        <v>364</v>
      </c>
      <c r="G192" s="248" t="s">
        <v>168</v>
      </c>
      <c r="H192" s="249">
        <v>2500</v>
      </c>
      <c r="I192" s="250"/>
      <c r="J192" s="251">
        <f>ROUND(I192*H192,2)</f>
        <v>0</v>
      </c>
      <c r="K192" s="247" t="s">
        <v>255</v>
      </c>
      <c r="L192" s="44"/>
      <c r="M192" s="252" t="s">
        <v>1</v>
      </c>
      <c r="N192" s="253" t="s">
        <v>47</v>
      </c>
      <c r="O192" s="91"/>
      <c r="P192" s="254">
        <f>O192*H192</f>
        <v>0</v>
      </c>
      <c r="Q192" s="254">
        <v>0</v>
      </c>
      <c r="R192" s="254">
        <f>Q192*H192</f>
        <v>0</v>
      </c>
      <c r="S192" s="254">
        <v>0.28999999999999998</v>
      </c>
      <c r="T192" s="255">
        <f>S192*H192</f>
        <v>725</v>
      </c>
      <c r="U192" s="38"/>
      <c r="V192" s="38"/>
      <c r="W192" s="38"/>
      <c r="X192" s="38"/>
      <c r="Y192" s="38"/>
      <c r="Z192" s="38"/>
      <c r="AA192" s="38"/>
      <c r="AB192" s="38"/>
      <c r="AC192" s="38"/>
      <c r="AD192" s="38"/>
      <c r="AE192" s="38"/>
      <c r="AR192" s="256" t="s">
        <v>256</v>
      </c>
      <c r="AT192" s="256" t="s">
        <v>252</v>
      </c>
      <c r="AU192" s="256" t="s">
        <v>91</v>
      </c>
      <c r="AY192" s="17" t="s">
        <v>250</v>
      </c>
      <c r="BE192" s="257">
        <f>IF(N192="základní",J192,0)</f>
        <v>0</v>
      </c>
      <c r="BF192" s="257">
        <f>IF(N192="snížená",J192,0)</f>
        <v>0</v>
      </c>
      <c r="BG192" s="257">
        <f>IF(N192="zákl. přenesená",J192,0)</f>
        <v>0</v>
      </c>
      <c r="BH192" s="257">
        <f>IF(N192="sníž. přenesená",J192,0)</f>
        <v>0</v>
      </c>
      <c r="BI192" s="257">
        <f>IF(N192="nulová",J192,0)</f>
        <v>0</v>
      </c>
      <c r="BJ192" s="17" t="s">
        <v>14</v>
      </c>
      <c r="BK192" s="257">
        <f>ROUND(I192*H192,2)</f>
        <v>0</v>
      </c>
      <c r="BL192" s="17" t="s">
        <v>256</v>
      </c>
      <c r="BM192" s="256" t="s">
        <v>365</v>
      </c>
    </row>
    <row r="193" s="2" customFormat="1">
      <c r="A193" s="38"/>
      <c r="B193" s="39"/>
      <c r="C193" s="40"/>
      <c r="D193" s="258" t="s">
        <v>261</v>
      </c>
      <c r="E193" s="40"/>
      <c r="F193" s="259" t="s">
        <v>340</v>
      </c>
      <c r="G193" s="40"/>
      <c r="H193" s="40"/>
      <c r="I193" s="156"/>
      <c r="J193" s="40"/>
      <c r="K193" s="40"/>
      <c r="L193" s="44"/>
      <c r="M193" s="260"/>
      <c r="N193" s="261"/>
      <c r="O193" s="91"/>
      <c r="P193" s="91"/>
      <c r="Q193" s="91"/>
      <c r="R193" s="91"/>
      <c r="S193" s="91"/>
      <c r="T193" s="92"/>
      <c r="U193" s="38"/>
      <c r="V193" s="38"/>
      <c r="W193" s="38"/>
      <c r="X193" s="38"/>
      <c r="Y193" s="38"/>
      <c r="Z193" s="38"/>
      <c r="AA193" s="38"/>
      <c r="AB193" s="38"/>
      <c r="AC193" s="38"/>
      <c r="AD193" s="38"/>
      <c r="AE193" s="38"/>
      <c r="AT193" s="17" t="s">
        <v>261</v>
      </c>
      <c r="AU193" s="17" t="s">
        <v>91</v>
      </c>
    </row>
    <row r="194" s="15" customFormat="1">
      <c r="A194" s="15"/>
      <c r="B194" s="284"/>
      <c r="C194" s="285"/>
      <c r="D194" s="258" t="s">
        <v>263</v>
      </c>
      <c r="E194" s="286" t="s">
        <v>1</v>
      </c>
      <c r="F194" s="287" t="s">
        <v>366</v>
      </c>
      <c r="G194" s="285"/>
      <c r="H194" s="286" t="s">
        <v>1</v>
      </c>
      <c r="I194" s="288"/>
      <c r="J194" s="285"/>
      <c r="K194" s="285"/>
      <c r="L194" s="289"/>
      <c r="M194" s="290"/>
      <c r="N194" s="291"/>
      <c r="O194" s="291"/>
      <c r="P194" s="291"/>
      <c r="Q194" s="291"/>
      <c r="R194" s="291"/>
      <c r="S194" s="291"/>
      <c r="T194" s="292"/>
      <c r="U194" s="15"/>
      <c r="V194" s="15"/>
      <c r="W194" s="15"/>
      <c r="X194" s="15"/>
      <c r="Y194" s="15"/>
      <c r="Z194" s="15"/>
      <c r="AA194" s="15"/>
      <c r="AB194" s="15"/>
      <c r="AC194" s="15"/>
      <c r="AD194" s="15"/>
      <c r="AE194" s="15"/>
      <c r="AT194" s="293" t="s">
        <v>263</v>
      </c>
      <c r="AU194" s="293" t="s">
        <v>91</v>
      </c>
      <c r="AV194" s="15" t="s">
        <v>14</v>
      </c>
      <c r="AW194" s="15" t="s">
        <v>36</v>
      </c>
      <c r="AX194" s="15" t="s">
        <v>82</v>
      </c>
      <c r="AY194" s="293" t="s">
        <v>250</v>
      </c>
    </row>
    <row r="195" s="13" customFormat="1">
      <c r="A195" s="13"/>
      <c r="B195" s="262"/>
      <c r="C195" s="263"/>
      <c r="D195" s="258" t="s">
        <v>263</v>
      </c>
      <c r="E195" s="264" t="s">
        <v>1</v>
      </c>
      <c r="F195" s="265" t="s">
        <v>367</v>
      </c>
      <c r="G195" s="263"/>
      <c r="H195" s="266">
        <v>2500</v>
      </c>
      <c r="I195" s="267"/>
      <c r="J195" s="263"/>
      <c r="K195" s="263"/>
      <c r="L195" s="268"/>
      <c r="M195" s="269"/>
      <c r="N195" s="270"/>
      <c r="O195" s="270"/>
      <c r="P195" s="270"/>
      <c r="Q195" s="270"/>
      <c r="R195" s="270"/>
      <c r="S195" s="270"/>
      <c r="T195" s="271"/>
      <c r="U195" s="13"/>
      <c r="V195" s="13"/>
      <c r="W195" s="13"/>
      <c r="X195" s="13"/>
      <c r="Y195" s="13"/>
      <c r="Z195" s="13"/>
      <c r="AA195" s="13"/>
      <c r="AB195" s="13"/>
      <c r="AC195" s="13"/>
      <c r="AD195" s="13"/>
      <c r="AE195" s="13"/>
      <c r="AT195" s="272" t="s">
        <v>263</v>
      </c>
      <c r="AU195" s="272" t="s">
        <v>91</v>
      </c>
      <c r="AV195" s="13" t="s">
        <v>91</v>
      </c>
      <c r="AW195" s="13" t="s">
        <v>36</v>
      </c>
      <c r="AX195" s="13" t="s">
        <v>82</v>
      </c>
      <c r="AY195" s="272" t="s">
        <v>250</v>
      </c>
    </row>
    <row r="196" s="14" customFormat="1">
      <c r="A196" s="14"/>
      <c r="B196" s="273"/>
      <c r="C196" s="274"/>
      <c r="D196" s="258" t="s">
        <v>263</v>
      </c>
      <c r="E196" s="275" t="s">
        <v>1</v>
      </c>
      <c r="F196" s="276" t="s">
        <v>265</v>
      </c>
      <c r="G196" s="274"/>
      <c r="H196" s="277">
        <v>2500</v>
      </c>
      <c r="I196" s="278"/>
      <c r="J196" s="274"/>
      <c r="K196" s="274"/>
      <c r="L196" s="279"/>
      <c r="M196" s="280"/>
      <c r="N196" s="281"/>
      <c r="O196" s="281"/>
      <c r="P196" s="281"/>
      <c r="Q196" s="281"/>
      <c r="R196" s="281"/>
      <c r="S196" s="281"/>
      <c r="T196" s="282"/>
      <c r="U196" s="14"/>
      <c r="V196" s="14"/>
      <c r="W196" s="14"/>
      <c r="X196" s="14"/>
      <c r="Y196" s="14"/>
      <c r="Z196" s="14"/>
      <c r="AA196" s="14"/>
      <c r="AB196" s="14"/>
      <c r="AC196" s="14"/>
      <c r="AD196" s="14"/>
      <c r="AE196" s="14"/>
      <c r="AT196" s="283" t="s">
        <v>263</v>
      </c>
      <c r="AU196" s="283" t="s">
        <v>91</v>
      </c>
      <c r="AV196" s="14" t="s">
        <v>256</v>
      </c>
      <c r="AW196" s="14" t="s">
        <v>36</v>
      </c>
      <c r="AX196" s="14" t="s">
        <v>14</v>
      </c>
      <c r="AY196" s="283" t="s">
        <v>250</v>
      </c>
    </row>
    <row r="197" s="2" customFormat="1" ht="55.5" customHeight="1">
      <c r="A197" s="38"/>
      <c r="B197" s="39"/>
      <c r="C197" s="245" t="s">
        <v>368</v>
      </c>
      <c r="D197" s="245" t="s">
        <v>252</v>
      </c>
      <c r="E197" s="246" t="s">
        <v>369</v>
      </c>
      <c r="F197" s="247" t="s">
        <v>370</v>
      </c>
      <c r="G197" s="248" t="s">
        <v>168</v>
      </c>
      <c r="H197" s="249">
        <v>2466</v>
      </c>
      <c r="I197" s="250"/>
      <c r="J197" s="251">
        <f>ROUND(I197*H197,2)</f>
        <v>0</v>
      </c>
      <c r="K197" s="247" t="s">
        <v>255</v>
      </c>
      <c r="L197" s="44"/>
      <c r="M197" s="252" t="s">
        <v>1</v>
      </c>
      <c r="N197" s="253" t="s">
        <v>47</v>
      </c>
      <c r="O197" s="91"/>
      <c r="P197" s="254">
        <f>O197*H197</f>
        <v>0</v>
      </c>
      <c r="Q197" s="254">
        <v>0</v>
      </c>
      <c r="R197" s="254">
        <f>Q197*H197</f>
        <v>0</v>
      </c>
      <c r="S197" s="254">
        <v>0.57999999999999996</v>
      </c>
      <c r="T197" s="255">
        <f>S197*H197</f>
        <v>1430.28</v>
      </c>
      <c r="U197" s="38"/>
      <c r="V197" s="38"/>
      <c r="W197" s="38"/>
      <c r="X197" s="38"/>
      <c r="Y197" s="38"/>
      <c r="Z197" s="38"/>
      <c r="AA197" s="38"/>
      <c r="AB197" s="38"/>
      <c r="AC197" s="38"/>
      <c r="AD197" s="38"/>
      <c r="AE197" s="38"/>
      <c r="AR197" s="256" t="s">
        <v>256</v>
      </c>
      <c r="AT197" s="256" t="s">
        <v>252</v>
      </c>
      <c r="AU197" s="256" t="s">
        <v>91</v>
      </c>
      <c r="AY197" s="17" t="s">
        <v>250</v>
      </c>
      <c r="BE197" s="257">
        <f>IF(N197="základní",J197,0)</f>
        <v>0</v>
      </c>
      <c r="BF197" s="257">
        <f>IF(N197="snížená",J197,0)</f>
        <v>0</v>
      </c>
      <c r="BG197" s="257">
        <f>IF(N197="zákl. přenesená",J197,0)</f>
        <v>0</v>
      </c>
      <c r="BH197" s="257">
        <f>IF(N197="sníž. přenesená",J197,0)</f>
        <v>0</v>
      </c>
      <c r="BI197" s="257">
        <f>IF(N197="nulová",J197,0)</f>
        <v>0</v>
      </c>
      <c r="BJ197" s="17" t="s">
        <v>14</v>
      </c>
      <c r="BK197" s="257">
        <f>ROUND(I197*H197,2)</f>
        <v>0</v>
      </c>
      <c r="BL197" s="17" t="s">
        <v>256</v>
      </c>
      <c r="BM197" s="256" t="s">
        <v>371</v>
      </c>
    </row>
    <row r="198" s="2" customFormat="1">
      <c r="A198" s="38"/>
      <c r="B198" s="39"/>
      <c r="C198" s="40"/>
      <c r="D198" s="258" t="s">
        <v>261</v>
      </c>
      <c r="E198" s="40"/>
      <c r="F198" s="259" t="s">
        <v>340</v>
      </c>
      <c r="G198" s="40"/>
      <c r="H198" s="40"/>
      <c r="I198" s="156"/>
      <c r="J198" s="40"/>
      <c r="K198" s="40"/>
      <c r="L198" s="44"/>
      <c r="M198" s="260"/>
      <c r="N198" s="261"/>
      <c r="O198" s="91"/>
      <c r="P198" s="91"/>
      <c r="Q198" s="91"/>
      <c r="R198" s="91"/>
      <c r="S198" s="91"/>
      <c r="T198" s="92"/>
      <c r="U198" s="38"/>
      <c r="V198" s="38"/>
      <c r="W198" s="38"/>
      <c r="X198" s="38"/>
      <c r="Y198" s="38"/>
      <c r="Z198" s="38"/>
      <c r="AA198" s="38"/>
      <c r="AB198" s="38"/>
      <c r="AC198" s="38"/>
      <c r="AD198" s="38"/>
      <c r="AE198" s="38"/>
      <c r="AT198" s="17" t="s">
        <v>261</v>
      </c>
      <c r="AU198" s="17" t="s">
        <v>91</v>
      </c>
    </row>
    <row r="199" s="13" customFormat="1">
      <c r="A199" s="13"/>
      <c r="B199" s="262"/>
      <c r="C199" s="263"/>
      <c r="D199" s="258" t="s">
        <v>263</v>
      </c>
      <c r="E199" s="264" t="s">
        <v>220</v>
      </c>
      <c r="F199" s="265" t="s">
        <v>372</v>
      </c>
      <c r="G199" s="263"/>
      <c r="H199" s="266">
        <v>2740</v>
      </c>
      <c r="I199" s="267"/>
      <c r="J199" s="263"/>
      <c r="K199" s="263"/>
      <c r="L199" s="268"/>
      <c r="M199" s="269"/>
      <c r="N199" s="270"/>
      <c r="O199" s="270"/>
      <c r="P199" s="270"/>
      <c r="Q199" s="270"/>
      <c r="R199" s="270"/>
      <c r="S199" s="270"/>
      <c r="T199" s="271"/>
      <c r="U199" s="13"/>
      <c r="V199" s="13"/>
      <c r="W199" s="13"/>
      <c r="X199" s="13"/>
      <c r="Y199" s="13"/>
      <c r="Z199" s="13"/>
      <c r="AA199" s="13"/>
      <c r="AB199" s="13"/>
      <c r="AC199" s="13"/>
      <c r="AD199" s="13"/>
      <c r="AE199" s="13"/>
      <c r="AT199" s="272" t="s">
        <v>263</v>
      </c>
      <c r="AU199" s="272" t="s">
        <v>91</v>
      </c>
      <c r="AV199" s="13" t="s">
        <v>91</v>
      </c>
      <c r="AW199" s="13" t="s">
        <v>36</v>
      </c>
      <c r="AX199" s="13" t="s">
        <v>82</v>
      </c>
      <c r="AY199" s="272" t="s">
        <v>250</v>
      </c>
    </row>
    <row r="200" s="14" customFormat="1">
      <c r="A200" s="14"/>
      <c r="B200" s="273"/>
      <c r="C200" s="274"/>
      <c r="D200" s="258" t="s">
        <v>263</v>
      </c>
      <c r="E200" s="275" t="s">
        <v>1</v>
      </c>
      <c r="F200" s="276" t="s">
        <v>265</v>
      </c>
      <c r="G200" s="274"/>
      <c r="H200" s="277">
        <v>2740</v>
      </c>
      <c r="I200" s="278"/>
      <c r="J200" s="274"/>
      <c r="K200" s="274"/>
      <c r="L200" s="279"/>
      <c r="M200" s="280"/>
      <c r="N200" s="281"/>
      <c r="O200" s="281"/>
      <c r="P200" s="281"/>
      <c r="Q200" s="281"/>
      <c r="R200" s="281"/>
      <c r="S200" s="281"/>
      <c r="T200" s="282"/>
      <c r="U200" s="14"/>
      <c r="V200" s="14"/>
      <c r="W200" s="14"/>
      <c r="X200" s="14"/>
      <c r="Y200" s="14"/>
      <c r="Z200" s="14"/>
      <c r="AA200" s="14"/>
      <c r="AB200" s="14"/>
      <c r="AC200" s="14"/>
      <c r="AD200" s="14"/>
      <c r="AE200" s="14"/>
      <c r="AT200" s="283" t="s">
        <v>263</v>
      </c>
      <c r="AU200" s="283" t="s">
        <v>91</v>
      </c>
      <c r="AV200" s="14" t="s">
        <v>256</v>
      </c>
      <c r="AW200" s="14" t="s">
        <v>36</v>
      </c>
      <c r="AX200" s="14" t="s">
        <v>82</v>
      </c>
      <c r="AY200" s="283" t="s">
        <v>250</v>
      </c>
    </row>
    <row r="201" s="13" customFormat="1">
      <c r="A201" s="13"/>
      <c r="B201" s="262"/>
      <c r="C201" s="263"/>
      <c r="D201" s="258" t="s">
        <v>263</v>
      </c>
      <c r="E201" s="264" t="s">
        <v>1</v>
      </c>
      <c r="F201" s="265" t="s">
        <v>373</v>
      </c>
      <c r="G201" s="263"/>
      <c r="H201" s="266">
        <v>2466</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263</v>
      </c>
      <c r="AU201" s="272" t="s">
        <v>91</v>
      </c>
      <c r="AV201" s="13" t="s">
        <v>91</v>
      </c>
      <c r="AW201" s="13" t="s">
        <v>36</v>
      </c>
      <c r="AX201" s="13" t="s">
        <v>82</v>
      </c>
      <c r="AY201" s="272" t="s">
        <v>250</v>
      </c>
    </row>
    <row r="202" s="14" customFormat="1">
      <c r="A202" s="14"/>
      <c r="B202" s="273"/>
      <c r="C202" s="274"/>
      <c r="D202" s="258" t="s">
        <v>263</v>
      </c>
      <c r="E202" s="275" t="s">
        <v>1</v>
      </c>
      <c r="F202" s="276" t="s">
        <v>265</v>
      </c>
      <c r="G202" s="274"/>
      <c r="H202" s="277">
        <v>2466</v>
      </c>
      <c r="I202" s="278"/>
      <c r="J202" s="274"/>
      <c r="K202" s="274"/>
      <c r="L202" s="279"/>
      <c r="M202" s="280"/>
      <c r="N202" s="281"/>
      <c r="O202" s="281"/>
      <c r="P202" s="281"/>
      <c r="Q202" s="281"/>
      <c r="R202" s="281"/>
      <c r="S202" s="281"/>
      <c r="T202" s="282"/>
      <c r="U202" s="14"/>
      <c r="V202" s="14"/>
      <c r="W202" s="14"/>
      <c r="X202" s="14"/>
      <c r="Y202" s="14"/>
      <c r="Z202" s="14"/>
      <c r="AA202" s="14"/>
      <c r="AB202" s="14"/>
      <c r="AC202" s="14"/>
      <c r="AD202" s="14"/>
      <c r="AE202" s="14"/>
      <c r="AT202" s="283" t="s">
        <v>263</v>
      </c>
      <c r="AU202" s="283" t="s">
        <v>91</v>
      </c>
      <c r="AV202" s="14" t="s">
        <v>256</v>
      </c>
      <c r="AW202" s="14" t="s">
        <v>36</v>
      </c>
      <c r="AX202" s="14" t="s">
        <v>14</v>
      </c>
      <c r="AY202" s="283" t="s">
        <v>250</v>
      </c>
    </row>
    <row r="203" s="2" customFormat="1" ht="44.25" customHeight="1">
      <c r="A203" s="38"/>
      <c r="B203" s="39"/>
      <c r="C203" s="245" t="s">
        <v>374</v>
      </c>
      <c r="D203" s="245" t="s">
        <v>252</v>
      </c>
      <c r="E203" s="246" t="s">
        <v>375</v>
      </c>
      <c r="F203" s="247" t="s">
        <v>376</v>
      </c>
      <c r="G203" s="248" t="s">
        <v>168</v>
      </c>
      <c r="H203" s="249">
        <v>2250</v>
      </c>
      <c r="I203" s="250"/>
      <c r="J203" s="251">
        <f>ROUND(I203*H203,2)</f>
        <v>0</v>
      </c>
      <c r="K203" s="247" t="s">
        <v>255</v>
      </c>
      <c r="L203" s="44"/>
      <c r="M203" s="252" t="s">
        <v>1</v>
      </c>
      <c r="N203" s="253" t="s">
        <v>47</v>
      </c>
      <c r="O203" s="91"/>
      <c r="P203" s="254">
        <f>O203*H203</f>
        <v>0</v>
      </c>
      <c r="Q203" s="254">
        <v>0</v>
      </c>
      <c r="R203" s="254">
        <f>Q203*H203</f>
        <v>0</v>
      </c>
      <c r="S203" s="254">
        <v>0.23999999999999999</v>
      </c>
      <c r="T203" s="255">
        <f>S203*H203</f>
        <v>540</v>
      </c>
      <c r="U203" s="38"/>
      <c r="V203" s="38"/>
      <c r="W203" s="38"/>
      <c r="X203" s="38"/>
      <c r="Y203" s="38"/>
      <c r="Z203" s="38"/>
      <c r="AA203" s="38"/>
      <c r="AB203" s="38"/>
      <c r="AC203" s="38"/>
      <c r="AD203" s="38"/>
      <c r="AE203" s="38"/>
      <c r="AR203" s="256" t="s">
        <v>256</v>
      </c>
      <c r="AT203" s="256" t="s">
        <v>252</v>
      </c>
      <c r="AU203" s="256" t="s">
        <v>91</v>
      </c>
      <c r="AY203" s="17" t="s">
        <v>250</v>
      </c>
      <c r="BE203" s="257">
        <f>IF(N203="základní",J203,0)</f>
        <v>0</v>
      </c>
      <c r="BF203" s="257">
        <f>IF(N203="snížená",J203,0)</f>
        <v>0</v>
      </c>
      <c r="BG203" s="257">
        <f>IF(N203="zákl. přenesená",J203,0)</f>
        <v>0</v>
      </c>
      <c r="BH203" s="257">
        <f>IF(N203="sníž. přenesená",J203,0)</f>
        <v>0</v>
      </c>
      <c r="BI203" s="257">
        <f>IF(N203="nulová",J203,0)</f>
        <v>0</v>
      </c>
      <c r="BJ203" s="17" t="s">
        <v>14</v>
      </c>
      <c r="BK203" s="257">
        <f>ROUND(I203*H203,2)</f>
        <v>0</v>
      </c>
      <c r="BL203" s="17" t="s">
        <v>256</v>
      </c>
      <c r="BM203" s="256" t="s">
        <v>377</v>
      </c>
    </row>
    <row r="204" s="2" customFormat="1">
      <c r="A204" s="38"/>
      <c r="B204" s="39"/>
      <c r="C204" s="40"/>
      <c r="D204" s="258" t="s">
        <v>261</v>
      </c>
      <c r="E204" s="40"/>
      <c r="F204" s="259" t="s">
        <v>340</v>
      </c>
      <c r="G204" s="40"/>
      <c r="H204" s="40"/>
      <c r="I204" s="156"/>
      <c r="J204" s="40"/>
      <c r="K204" s="40"/>
      <c r="L204" s="44"/>
      <c r="M204" s="260"/>
      <c r="N204" s="261"/>
      <c r="O204" s="91"/>
      <c r="P204" s="91"/>
      <c r="Q204" s="91"/>
      <c r="R204" s="91"/>
      <c r="S204" s="91"/>
      <c r="T204" s="92"/>
      <c r="U204" s="38"/>
      <c r="V204" s="38"/>
      <c r="W204" s="38"/>
      <c r="X204" s="38"/>
      <c r="Y204" s="38"/>
      <c r="Z204" s="38"/>
      <c r="AA204" s="38"/>
      <c r="AB204" s="38"/>
      <c r="AC204" s="38"/>
      <c r="AD204" s="38"/>
      <c r="AE204" s="38"/>
      <c r="AT204" s="17" t="s">
        <v>261</v>
      </c>
      <c r="AU204" s="17" t="s">
        <v>91</v>
      </c>
    </row>
    <row r="205" s="15" customFormat="1">
      <c r="A205" s="15"/>
      <c r="B205" s="284"/>
      <c r="C205" s="285"/>
      <c r="D205" s="258" t="s">
        <v>263</v>
      </c>
      <c r="E205" s="286" t="s">
        <v>1</v>
      </c>
      <c r="F205" s="287" t="s">
        <v>345</v>
      </c>
      <c r="G205" s="285"/>
      <c r="H205" s="286" t="s">
        <v>1</v>
      </c>
      <c r="I205" s="288"/>
      <c r="J205" s="285"/>
      <c r="K205" s="285"/>
      <c r="L205" s="289"/>
      <c r="M205" s="290"/>
      <c r="N205" s="291"/>
      <c r="O205" s="291"/>
      <c r="P205" s="291"/>
      <c r="Q205" s="291"/>
      <c r="R205" s="291"/>
      <c r="S205" s="291"/>
      <c r="T205" s="292"/>
      <c r="U205" s="15"/>
      <c r="V205" s="15"/>
      <c r="W205" s="15"/>
      <c r="X205" s="15"/>
      <c r="Y205" s="15"/>
      <c r="Z205" s="15"/>
      <c r="AA205" s="15"/>
      <c r="AB205" s="15"/>
      <c r="AC205" s="15"/>
      <c r="AD205" s="15"/>
      <c r="AE205" s="15"/>
      <c r="AT205" s="293" t="s">
        <v>263</v>
      </c>
      <c r="AU205" s="293" t="s">
        <v>91</v>
      </c>
      <c r="AV205" s="15" t="s">
        <v>14</v>
      </c>
      <c r="AW205" s="15" t="s">
        <v>36</v>
      </c>
      <c r="AX205" s="15" t="s">
        <v>82</v>
      </c>
      <c r="AY205" s="293" t="s">
        <v>250</v>
      </c>
    </row>
    <row r="206" s="13" customFormat="1">
      <c r="A206" s="13"/>
      <c r="B206" s="262"/>
      <c r="C206" s="263"/>
      <c r="D206" s="258" t="s">
        <v>263</v>
      </c>
      <c r="E206" s="264" t="s">
        <v>1</v>
      </c>
      <c r="F206" s="265" t="s">
        <v>378</v>
      </c>
      <c r="G206" s="263"/>
      <c r="H206" s="266">
        <v>2250</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263</v>
      </c>
      <c r="AU206" s="272" t="s">
        <v>91</v>
      </c>
      <c r="AV206" s="13" t="s">
        <v>91</v>
      </c>
      <c r="AW206" s="13" t="s">
        <v>36</v>
      </c>
      <c r="AX206" s="13" t="s">
        <v>82</v>
      </c>
      <c r="AY206" s="272" t="s">
        <v>250</v>
      </c>
    </row>
    <row r="207" s="14" customFormat="1">
      <c r="A207" s="14"/>
      <c r="B207" s="273"/>
      <c r="C207" s="274"/>
      <c r="D207" s="258" t="s">
        <v>263</v>
      </c>
      <c r="E207" s="275" t="s">
        <v>1</v>
      </c>
      <c r="F207" s="276" t="s">
        <v>265</v>
      </c>
      <c r="G207" s="274"/>
      <c r="H207" s="277">
        <v>2250</v>
      </c>
      <c r="I207" s="278"/>
      <c r="J207" s="274"/>
      <c r="K207" s="274"/>
      <c r="L207" s="279"/>
      <c r="M207" s="280"/>
      <c r="N207" s="281"/>
      <c r="O207" s="281"/>
      <c r="P207" s="281"/>
      <c r="Q207" s="281"/>
      <c r="R207" s="281"/>
      <c r="S207" s="281"/>
      <c r="T207" s="282"/>
      <c r="U207" s="14"/>
      <c r="V207" s="14"/>
      <c r="W207" s="14"/>
      <c r="X207" s="14"/>
      <c r="Y207" s="14"/>
      <c r="Z207" s="14"/>
      <c r="AA207" s="14"/>
      <c r="AB207" s="14"/>
      <c r="AC207" s="14"/>
      <c r="AD207" s="14"/>
      <c r="AE207" s="14"/>
      <c r="AT207" s="283" t="s">
        <v>263</v>
      </c>
      <c r="AU207" s="283" t="s">
        <v>91</v>
      </c>
      <c r="AV207" s="14" t="s">
        <v>256</v>
      </c>
      <c r="AW207" s="14" t="s">
        <v>36</v>
      </c>
      <c r="AX207" s="14" t="s">
        <v>14</v>
      </c>
      <c r="AY207" s="283" t="s">
        <v>250</v>
      </c>
    </row>
    <row r="208" s="2" customFormat="1" ht="55.5" customHeight="1">
      <c r="A208" s="38"/>
      <c r="B208" s="39"/>
      <c r="C208" s="245" t="s">
        <v>379</v>
      </c>
      <c r="D208" s="245" t="s">
        <v>252</v>
      </c>
      <c r="E208" s="246" t="s">
        <v>380</v>
      </c>
      <c r="F208" s="247" t="s">
        <v>381</v>
      </c>
      <c r="G208" s="248" t="s">
        <v>168</v>
      </c>
      <c r="H208" s="249">
        <v>2740</v>
      </c>
      <c r="I208" s="250"/>
      <c r="J208" s="251">
        <f>ROUND(I208*H208,2)</f>
        <v>0</v>
      </c>
      <c r="K208" s="247" t="s">
        <v>255</v>
      </c>
      <c r="L208" s="44"/>
      <c r="M208" s="252" t="s">
        <v>1</v>
      </c>
      <c r="N208" s="253" t="s">
        <v>47</v>
      </c>
      <c r="O208" s="91"/>
      <c r="P208" s="254">
        <f>O208*H208</f>
        <v>0</v>
      </c>
      <c r="Q208" s="254">
        <v>0</v>
      </c>
      <c r="R208" s="254">
        <f>Q208*H208</f>
        <v>0</v>
      </c>
      <c r="S208" s="254">
        <v>0.32500000000000001</v>
      </c>
      <c r="T208" s="255">
        <f>S208*H208</f>
        <v>890.5</v>
      </c>
      <c r="U208" s="38"/>
      <c r="V208" s="38"/>
      <c r="W208" s="38"/>
      <c r="X208" s="38"/>
      <c r="Y208" s="38"/>
      <c r="Z208" s="38"/>
      <c r="AA208" s="38"/>
      <c r="AB208" s="38"/>
      <c r="AC208" s="38"/>
      <c r="AD208" s="38"/>
      <c r="AE208" s="38"/>
      <c r="AR208" s="256" t="s">
        <v>256</v>
      </c>
      <c r="AT208" s="256" t="s">
        <v>252</v>
      </c>
      <c r="AU208" s="256" t="s">
        <v>91</v>
      </c>
      <c r="AY208" s="17" t="s">
        <v>250</v>
      </c>
      <c r="BE208" s="257">
        <f>IF(N208="základní",J208,0)</f>
        <v>0</v>
      </c>
      <c r="BF208" s="257">
        <f>IF(N208="snížená",J208,0)</f>
        <v>0</v>
      </c>
      <c r="BG208" s="257">
        <f>IF(N208="zákl. přenesená",J208,0)</f>
        <v>0</v>
      </c>
      <c r="BH208" s="257">
        <f>IF(N208="sníž. přenesená",J208,0)</f>
        <v>0</v>
      </c>
      <c r="BI208" s="257">
        <f>IF(N208="nulová",J208,0)</f>
        <v>0</v>
      </c>
      <c r="BJ208" s="17" t="s">
        <v>14</v>
      </c>
      <c r="BK208" s="257">
        <f>ROUND(I208*H208,2)</f>
        <v>0</v>
      </c>
      <c r="BL208" s="17" t="s">
        <v>256</v>
      </c>
      <c r="BM208" s="256" t="s">
        <v>382</v>
      </c>
    </row>
    <row r="209" s="2" customFormat="1">
      <c r="A209" s="38"/>
      <c r="B209" s="39"/>
      <c r="C209" s="40"/>
      <c r="D209" s="258" t="s">
        <v>261</v>
      </c>
      <c r="E209" s="40"/>
      <c r="F209" s="259" t="s">
        <v>340</v>
      </c>
      <c r="G209" s="40"/>
      <c r="H209" s="40"/>
      <c r="I209" s="156"/>
      <c r="J209" s="40"/>
      <c r="K209" s="40"/>
      <c r="L209" s="44"/>
      <c r="M209" s="260"/>
      <c r="N209" s="261"/>
      <c r="O209" s="91"/>
      <c r="P209" s="91"/>
      <c r="Q209" s="91"/>
      <c r="R209" s="91"/>
      <c r="S209" s="91"/>
      <c r="T209" s="92"/>
      <c r="U209" s="38"/>
      <c r="V209" s="38"/>
      <c r="W209" s="38"/>
      <c r="X209" s="38"/>
      <c r="Y209" s="38"/>
      <c r="Z209" s="38"/>
      <c r="AA209" s="38"/>
      <c r="AB209" s="38"/>
      <c r="AC209" s="38"/>
      <c r="AD209" s="38"/>
      <c r="AE209" s="38"/>
      <c r="AT209" s="17" t="s">
        <v>261</v>
      </c>
      <c r="AU209" s="17" t="s">
        <v>91</v>
      </c>
    </row>
    <row r="210" s="13" customFormat="1">
      <c r="A210" s="13"/>
      <c r="B210" s="262"/>
      <c r="C210" s="263"/>
      <c r="D210" s="258" t="s">
        <v>263</v>
      </c>
      <c r="E210" s="264" t="s">
        <v>1</v>
      </c>
      <c r="F210" s="265" t="s">
        <v>383</v>
      </c>
      <c r="G210" s="263"/>
      <c r="H210" s="266">
        <v>2740</v>
      </c>
      <c r="I210" s="267"/>
      <c r="J210" s="263"/>
      <c r="K210" s="263"/>
      <c r="L210" s="268"/>
      <c r="M210" s="269"/>
      <c r="N210" s="270"/>
      <c r="O210" s="270"/>
      <c r="P210" s="270"/>
      <c r="Q210" s="270"/>
      <c r="R210" s="270"/>
      <c r="S210" s="270"/>
      <c r="T210" s="271"/>
      <c r="U210" s="13"/>
      <c r="V210" s="13"/>
      <c r="W210" s="13"/>
      <c r="X210" s="13"/>
      <c r="Y210" s="13"/>
      <c r="Z210" s="13"/>
      <c r="AA210" s="13"/>
      <c r="AB210" s="13"/>
      <c r="AC210" s="13"/>
      <c r="AD210" s="13"/>
      <c r="AE210" s="13"/>
      <c r="AT210" s="272" t="s">
        <v>263</v>
      </c>
      <c r="AU210" s="272" t="s">
        <v>91</v>
      </c>
      <c r="AV210" s="13" t="s">
        <v>91</v>
      </c>
      <c r="AW210" s="13" t="s">
        <v>36</v>
      </c>
      <c r="AX210" s="13" t="s">
        <v>82</v>
      </c>
      <c r="AY210" s="272" t="s">
        <v>250</v>
      </c>
    </row>
    <row r="211" s="14" customFormat="1">
      <c r="A211" s="14"/>
      <c r="B211" s="273"/>
      <c r="C211" s="274"/>
      <c r="D211" s="258" t="s">
        <v>263</v>
      </c>
      <c r="E211" s="275" t="s">
        <v>1</v>
      </c>
      <c r="F211" s="276" t="s">
        <v>265</v>
      </c>
      <c r="G211" s="274"/>
      <c r="H211" s="277">
        <v>2740</v>
      </c>
      <c r="I211" s="278"/>
      <c r="J211" s="274"/>
      <c r="K211" s="274"/>
      <c r="L211" s="279"/>
      <c r="M211" s="280"/>
      <c r="N211" s="281"/>
      <c r="O211" s="281"/>
      <c r="P211" s="281"/>
      <c r="Q211" s="281"/>
      <c r="R211" s="281"/>
      <c r="S211" s="281"/>
      <c r="T211" s="282"/>
      <c r="U211" s="14"/>
      <c r="V211" s="14"/>
      <c r="W211" s="14"/>
      <c r="X211" s="14"/>
      <c r="Y211" s="14"/>
      <c r="Z211" s="14"/>
      <c r="AA211" s="14"/>
      <c r="AB211" s="14"/>
      <c r="AC211" s="14"/>
      <c r="AD211" s="14"/>
      <c r="AE211" s="14"/>
      <c r="AT211" s="283" t="s">
        <v>263</v>
      </c>
      <c r="AU211" s="283" t="s">
        <v>91</v>
      </c>
      <c r="AV211" s="14" t="s">
        <v>256</v>
      </c>
      <c r="AW211" s="14" t="s">
        <v>36</v>
      </c>
      <c r="AX211" s="14" t="s">
        <v>14</v>
      </c>
      <c r="AY211" s="283" t="s">
        <v>250</v>
      </c>
    </row>
    <row r="212" s="2" customFormat="1" ht="44.25" customHeight="1">
      <c r="A212" s="38"/>
      <c r="B212" s="39"/>
      <c r="C212" s="245" t="s">
        <v>384</v>
      </c>
      <c r="D212" s="245" t="s">
        <v>252</v>
      </c>
      <c r="E212" s="246" t="s">
        <v>385</v>
      </c>
      <c r="F212" s="247" t="s">
        <v>386</v>
      </c>
      <c r="G212" s="248" t="s">
        <v>168</v>
      </c>
      <c r="H212" s="249">
        <v>2250</v>
      </c>
      <c r="I212" s="250"/>
      <c r="J212" s="251">
        <f>ROUND(I212*H212,2)</f>
        <v>0</v>
      </c>
      <c r="K212" s="247" t="s">
        <v>255</v>
      </c>
      <c r="L212" s="44"/>
      <c r="M212" s="252" t="s">
        <v>1</v>
      </c>
      <c r="N212" s="253" t="s">
        <v>47</v>
      </c>
      <c r="O212" s="91"/>
      <c r="P212" s="254">
        <f>O212*H212</f>
        <v>0</v>
      </c>
      <c r="Q212" s="254">
        <v>0</v>
      </c>
      <c r="R212" s="254">
        <f>Q212*H212</f>
        <v>0</v>
      </c>
      <c r="S212" s="254">
        <v>0.098000000000000004</v>
      </c>
      <c r="T212" s="255">
        <f>S212*H212</f>
        <v>220.5</v>
      </c>
      <c r="U212" s="38"/>
      <c r="V212" s="38"/>
      <c r="W212" s="38"/>
      <c r="X212" s="38"/>
      <c r="Y212" s="38"/>
      <c r="Z212" s="38"/>
      <c r="AA212" s="38"/>
      <c r="AB212" s="38"/>
      <c r="AC212" s="38"/>
      <c r="AD212" s="38"/>
      <c r="AE212" s="38"/>
      <c r="AR212" s="256" t="s">
        <v>256</v>
      </c>
      <c r="AT212" s="256" t="s">
        <v>252</v>
      </c>
      <c r="AU212" s="256" t="s">
        <v>91</v>
      </c>
      <c r="AY212" s="17" t="s">
        <v>250</v>
      </c>
      <c r="BE212" s="257">
        <f>IF(N212="základní",J212,0)</f>
        <v>0</v>
      </c>
      <c r="BF212" s="257">
        <f>IF(N212="snížená",J212,0)</f>
        <v>0</v>
      </c>
      <c r="BG212" s="257">
        <f>IF(N212="zákl. přenesená",J212,0)</f>
        <v>0</v>
      </c>
      <c r="BH212" s="257">
        <f>IF(N212="sníž. přenesená",J212,0)</f>
        <v>0</v>
      </c>
      <c r="BI212" s="257">
        <f>IF(N212="nulová",J212,0)</f>
        <v>0</v>
      </c>
      <c r="BJ212" s="17" t="s">
        <v>14</v>
      </c>
      <c r="BK212" s="257">
        <f>ROUND(I212*H212,2)</f>
        <v>0</v>
      </c>
      <c r="BL212" s="17" t="s">
        <v>256</v>
      </c>
      <c r="BM212" s="256" t="s">
        <v>387</v>
      </c>
    </row>
    <row r="213" s="2" customFormat="1">
      <c r="A213" s="38"/>
      <c r="B213" s="39"/>
      <c r="C213" s="40"/>
      <c r="D213" s="258" t="s">
        <v>261</v>
      </c>
      <c r="E213" s="40"/>
      <c r="F213" s="259" t="s">
        <v>340</v>
      </c>
      <c r="G213" s="40"/>
      <c r="H213" s="40"/>
      <c r="I213" s="156"/>
      <c r="J213" s="40"/>
      <c r="K213" s="40"/>
      <c r="L213" s="44"/>
      <c r="M213" s="260"/>
      <c r="N213" s="261"/>
      <c r="O213" s="91"/>
      <c r="P213" s="91"/>
      <c r="Q213" s="91"/>
      <c r="R213" s="91"/>
      <c r="S213" s="91"/>
      <c r="T213" s="92"/>
      <c r="U213" s="38"/>
      <c r="V213" s="38"/>
      <c r="W213" s="38"/>
      <c r="X213" s="38"/>
      <c r="Y213" s="38"/>
      <c r="Z213" s="38"/>
      <c r="AA213" s="38"/>
      <c r="AB213" s="38"/>
      <c r="AC213" s="38"/>
      <c r="AD213" s="38"/>
      <c r="AE213" s="38"/>
      <c r="AT213" s="17" t="s">
        <v>261</v>
      </c>
      <c r="AU213" s="17" t="s">
        <v>91</v>
      </c>
    </row>
    <row r="214" s="13" customFormat="1">
      <c r="A214" s="13"/>
      <c r="B214" s="262"/>
      <c r="C214" s="263"/>
      <c r="D214" s="258" t="s">
        <v>263</v>
      </c>
      <c r="E214" s="264" t="s">
        <v>185</v>
      </c>
      <c r="F214" s="265" t="s">
        <v>388</v>
      </c>
      <c r="G214" s="263"/>
      <c r="H214" s="266">
        <v>2500</v>
      </c>
      <c r="I214" s="267"/>
      <c r="J214" s="263"/>
      <c r="K214" s="263"/>
      <c r="L214" s="268"/>
      <c r="M214" s="269"/>
      <c r="N214" s="270"/>
      <c r="O214" s="270"/>
      <c r="P214" s="270"/>
      <c r="Q214" s="270"/>
      <c r="R214" s="270"/>
      <c r="S214" s="270"/>
      <c r="T214" s="271"/>
      <c r="U214" s="13"/>
      <c r="V214" s="13"/>
      <c r="W214" s="13"/>
      <c r="X214" s="13"/>
      <c r="Y214" s="13"/>
      <c r="Z214" s="13"/>
      <c r="AA214" s="13"/>
      <c r="AB214" s="13"/>
      <c r="AC214" s="13"/>
      <c r="AD214" s="13"/>
      <c r="AE214" s="13"/>
      <c r="AT214" s="272" t="s">
        <v>263</v>
      </c>
      <c r="AU214" s="272" t="s">
        <v>91</v>
      </c>
      <c r="AV214" s="13" t="s">
        <v>91</v>
      </c>
      <c r="AW214" s="13" t="s">
        <v>36</v>
      </c>
      <c r="AX214" s="13" t="s">
        <v>82</v>
      </c>
      <c r="AY214" s="272" t="s">
        <v>250</v>
      </c>
    </row>
    <row r="215" s="14" customFormat="1">
      <c r="A215" s="14"/>
      <c r="B215" s="273"/>
      <c r="C215" s="274"/>
      <c r="D215" s="258" t="s">
        <v>263</v>
      </c>
      <c r="E215" s="275" t="s">
        <v>1</v>
      </c>
      <c r="F215" s="276" t="s">
        <v>265</v>
      </c>
      <c r="G215" s="274"/>
      <c r="H215" s="277">
        <v>2500</v>
      </c>
      <c r="I215" s="278"/>
      <c r="J215" s="274"/>
      <c r="K215" s="274"/>
      <c r="L215" s="279"/>
      <c r="M215" s="280"/>
      <c r="N215" s="281"/>
      <c r="O215" s="281"/>
      <c r="P215" s="281"/>
      <c r="Q215" s="281"/>
      <c r="R215" s="281"/>
      <c r="S215" s="281"/>
      <c r="T215" s="282"/>
      <c r="U215" s="14"/>
      <c r="V215" s="14"/>
      <c r="W215" s="14"/>
      <c r="X215" s="14"/>
      <c r="Y215" s="14"/>
      <c r="Z215" s="14"/>
      <c r="AA215" s="14"/>
      <c r="AB215" s="14"/>
      <c r="AC215" s="14"/>
      <c r="AD215" s="14"/>
      <c r="AE215" s="14"/>
      <c r="AT215" s="283" t="s">
        <v>263</v>
      </c>
      <c r="AU215" s="283" t="s">
        <v>91</v>
      </c>
      <c r="AV215" s="14" t="s">
        <v>256</v>
      </c>
      <c r="AW215" s="14" t="s">
        <v>36</v>
      </c>
      <c r="AX215" s="14" t="s">
        <v>82</v>
      </c>
      <c r="AY215" s="283" t="s">
        <v>250</v>
      </c>
    </row>
    <row r="216" s="15" customFormat="1">
      <c r="A216" s="15"/>
      <c r="B216" s="284"/>
      <c r="C216" s="285"/>
      <c r="D216" s="258" t="s">
        <v>263</v>
      </c>
      <c r="E216" s="286" t="s">
        <v>1</v>
      </c>
      <c r="F216" s="287" t="s">
        <v>351</v>
      </c>
      <c r="G216" s="285"/>
      <c r="H216" s="286" t="s">
        <v>1</v>
      </c>
      <c r="I216" s="288"/>
      <c r="J216" s="285"/>
      <c r="K216" s="285"/>
      <c r="L216" s="289"/>
      <c r="M216" s="290"/>
      <c r="N216" s="291"/>
      <c r="O216" s="291"/>
      <c r="P216" s="291"/>
      <c r="Q216" s="291"/>
      <c r="R216" s="291"/>
      <c r="S216" s="291"/>
      <c r="T216" s="292"/>
      <c r="U216" s="15"/>
      <c r="V216" s="15"/>
      <c r="W216" s="15"/>
      <c r="X216" s="15"/>
      <c r="Y216" s="15"/>
      <c r="Z216" s="15"/>
      <c r="AA216" s="15"/>
      <c r="AB216" s="15"/>
      <c r="AC216" s="15"/>
      <c r="AD216" s="15"/>
      <c r="AE216" s="15"/>
      <c r="AT216" s="293" t="s">
        <v>263</v>
      </c>
      <c r="AU216" s="293" t="s">
        <v>91</v>
      </c>
      <c r="AV216" s="15" t="s">
        <v>14</v>
      </c>
      <c r="AW216" s="15" t="s">
        <v>36</v>
      </c>
      <c r="AX216" s="15" t="s">
        <v>82</v>
      </c>
      <c r="AY216" s="293" t="s">
        <v>250</v>
      </c>
    </row>
    <row r="217" s="13" customFormat="1">
      <c r="A217" s="13"/>
      <c r="B217" s="262"/>
      <c r="C217" s="263"/>
      <c r="D217" s="258" t="s">
        <v>263</v>
      </c>
      <c r="E217" s="264" t="s">
        <v>1</v>
      </c>
      <c r="F217" s="265" t="s">
        <v>378</v>
      </c>
      <c r="G217" s="263"/>
      <c r="H217" s="266">
        <v>2250</v>
      </c>
      <c r="I217" s="267"/>
      <c r="J217" s="263"/>
      <c r="K217" s="263"/>
      <c r="L217" s="268"/>
      <c r="M217" s="269"/>
      <c r="N217" s="270"/>
      <c r="O217" s="270"/>
      <c r="P217" s="270"/>
      <c r="Q217" s="270"/>
      <c r="R217" s="270"/>
      <c r="S217" s="270"/>
      <c r="T217" s="271"/>
      <c r="U217" s="13"/>
      <c r="V217" s="13"/>
      <c r="W217" s="13"/>
      <c r="X217" s="13"/>
      <c r="Y217" s="13"/>
      <c r="Z217" s="13"/>
      <c r="AA217" s="13"/>
      <c r="AB217" s="13"/>
      <c r="AC217" s="13"/>
      <c r="AD217" s="13"/>
      <c r="AE217" s="13"/>
      <c r="AT217" s="272" t="s">
        <v>263</v>
      </c>
      <c r="AU217" s="272" t="s">
        <v>91</v>
      </c>
      <c r="AV217" s="13" t="s">
        <v>91</v>
      </c>
      <c r="AW217" s="13" t="s">
        <v>36</v>
      </c>
      <c r="AX217" s="13" t="s">
        <v>82</v>
      </c>
      <c r="AY217" s="272" t="s">
        <v>250</v>
      </c>
    </row>
    <row r="218" s="14" customFormat="1">
      <c r="A218" s="14"/>
      <c r="B218" s="273"/>
      <c r="C218" s="274"/>
      <c r="D218" s="258" t="s">
        <v>263</v>
      </c>
      <c r="E218" s="275" t="s">
        <v>1</v>
      </c>
      <c r="F218" s="276" t="s">
        <v>265</v>
      </c>
      <c r="G218" s="274"/>
      <c r="H218" s="277">
        <v>2250</v>
      </c>
      <c r="I218" s="278"/>
      <c r="J218" s="274"/>
      <c r="K218" s="274"/>
      <c r="L218" s="279"/>
      <c r="M218" s="280"/>
      <c r="N218" s="281"/>
      <c r="O218" s="281"/>
      <c r="P218" s="281"/>
      <c r="Q218" s="281"/>
      <c r="R218" s="281"/>
      <c r="S218" s="281"/>
      <c r="T218" s="282"/>
      <c r="U218" s="14"/>
      <c r="V218" s="14"/>
      <c r="W218" s="14"/>
      <c r="X218" s="14"/>
      <c r="Y218" s="14"/>
      <c r="Z218" s="14"/>
      <c r="AA218" s="14"/>
      <c r="AB218" s="14"/>
      <c r="AC218" s="14"/>
      <c r="AD218" s="14"/>
      <c r="AE218" s="14"/>
      <c r="AT218" s="283" t="s">
        <v>263</v>
      </c>
      <c r="AU218" s="283" t="s">
        <v>91</v>
      </c>
      <c r="AV218" s="14" t="s">
        <v>256</v>
      </c>
      <c r="AW218" s="14" t="s">
        <v>36</v>
      </c>
      <c r="AX218" s="14" t="s">
        <v>14</v>
      </c>
      <c r="AY218" s="283" t="s">
        <v>250</v>
      </c>
    </row>
    <row r="219" s="2" customFormat="1" ht="44.25" customHeight="1">
      <c r="A219" s="38"/>
      <c r="B219" s="39"/>
      <c r="C219" s="245" t="s">
        <v>389</v>
      </c>
      <c r="D219" s="245" t="s">
        <v>252</v>
      </c>
      <c r="E219" s="246" t="s">
        <v>390</v>
      </c>
      <c r="F219" s="247" t="s">
        <v>391</v>
      </c>
      <c r="G219" s="248" t="s">
        <v>168</v>
      </c>
      <c r="H219" s="249">
        <v>21078</v>
      </c>
      <c r="I219" s="250"/>
      <c r="J219" s="251">
        <f>ROUND(I219*H219,2)</f>
        <v>0</v>
      </c>
      <c r="K219" s="247" t="s">
        <v>255</v>
      </c>
      <c r="L219" s="44"/>
      <c r="M219" s="252" t="s">
        <v>1</v>
      </c>
      <c r="N219" s="253" t="s">
        <v>47</v>
      </c>
      <c r="O219" s="91"/>
      <c r="P219" s="254">
        <f>O219*H219</f>
        <v>0</v>
      </c>
      <c r="Q219" s="254">
        <v>0.00029999999999999997</v>
      </c>
      <c r="R219" s="254">
        <f>Q219*H219</f>
        <v>6.3233999999999995</v>
      </c>
      <c r="S219" s="254">
        <v>0.51200000000000001</v>
      </c>
      <c r="T219" s="255">
        <f>S219*H219</f>
        <v>10791.936</v>
      </c>
      <c r="U219" s="38"/>
      <c r="V219" s="38"/>
      <c r="W219" s="38"/>
      <c r="X219" s="38"/>
      <c r="Y219" s="38"/>
      <c r="Z219" s="38"/>
      <c r="AA219" s="38"/>
      <c r="AB219" s="38"/>
      <c r="AC219" s="38"/>
      <c r="AD219" s="38"/>
      <c r="AE219" s="38"/>
      <c r="AR219" s="256" t="s">
        <v>256</v>
      </c>
      <c r="AT219" s="256" t="s">
        <v>252</v>
      </c>
      <c r="AU219" s="256" t="s">
        <v>91</v>
      </c>
      <c r="AY219" s="17" t="s">
        <v>250</v>
      </c>
      <c r="BE219" s="257">
        <f>IF(N219="základní",J219,0)</f>
        <v>0</v>
      </c>
      <c r="BF219" s="257">
        <f>IF(N219="snížená",J219,0)</f>
        <v>0</v>
      </c>
      <c r="BG219" s="257">
        <f>IF(N219="zákl. přenesená",J219,0)</f>
        <v>0</v>
      </c>
      <c r="BH219" s="257">
        <f>IF(N219="sníž. přenesená",J219,0)</f>
        <v>0</v>
      </c>
      <c r="BI219" s="257">
        <f>IF(N219="nulová",J219,0)</f>
        <v>0</v>
      </c>
      <c r="BJ219" s="17" t="s">
        <v>14</v>
      </c>
      <c r="BK219" s="257">
        <f>ROUND(I219*H219,2)</f>
        <v>0</v>
      </c>
      <c r="BL219" s="17" t="s">
        <v>256</v>
      </c>
      <c r="BM219" s="256" t="s">
        <v>392</v>
      </c>
    </row>
    <row r="220" s="2" customFormat="1">
      <c r="A220" s="38"/>
      <c r="B220" s="39"/>
      <c r="C220" s="40"/>
      <c r="D220" s="258" t="s">
        <v>261</v>
      </c>
      <c r="E220" s="40"/>
      <c r="F220" s="259" t="s">
        <v>393</v>
      </c>
      <c r="G220" s="40"/>
      <c r="H220" s="40"/>
      <c r="I220" s="156"/>
      <c r="J220" s="40"/>
      <c r="K220" s="40"/>
      <c r="L220" s="44"/>
      <c r="M220" s="260"/>
      <c r="N220" s="261"/>
      <c r="O220" s="91"/>
      <c r="P220" s="91"/>
      <c r="Q220" s="91"/>
      <c r="R220" s="91"/>
      <c r="S220" s="91"/>
      <c r="T220" s="92"/>
      <c r="U220" s="38"/>
      <c r="V220" s="38"/>
      <c r="W220" s="38"/>
      <c r="X220" s="38"/>
      <c r="Y220" s="38"/>
      <c r="Z220" s="38"/>
      <c r="AA220" s="38"/>
      <c r="AB220" s="38"/>
      <c r="AC220" s="38"/>
      <c r="AD220" s="38"/>
      <c r="AE220" s="38"/>
      <c r="AT220" s="17" t="s">
        <v>261</v>
      </c>
      <c r="AU220" s="17" t="s">
        <v>91</v>
      </c>
    </row>
    <row r="221" s="13" customFormat="1">
      <c r="A221" s="13"/>
      <c r="B221" s="262"/>
      <c r="C221" s="263"/>
      <c r="D221" s="258" t="s">
        <v>263</v>
      </c>
      <c r="E221" s="264" t="s">
        <v>166</v>
      </c>
      <c r="F221" s="265" t="s">
        <v>394</v>
      </c>
      <c r="G221" s="263"/>
      <c r="H221" s="266">
        <v>23420</v>
      </c>
      <c r="I221" s="267"/>
      <c r="J221" s="263"/>
      <c r="K221" s="263"/>
      <c r="L221" s="268"/>
      <c r="M221" s="269"/>
      <c r="N221" s="270"/>
      <c r="O221" s="270"/>
      <c r="P221" s="270"/>
      <c r="Q221" s="270"/>
      <c r="R221" s="270"/>
      <c r="S221" s="270"/>
      <c r="T221" s="271"/>
      <c r="U221" s="13"/>
      <c r="V221" s="13"/>
      <c r="W221" s="13"/>
      <c r="X221" s="13"/>
      <c r="Y221" s="13"/>
      <c r="Z221" s="13"/>
      <c r="AA221" s="13"/>
      <c r="AB221" s="13"/>
      <c r="AC221" s="13"/>
      <c r="AD221" s="13"/>
      <c r="AE221" s="13"/>
      <c r="AT221" s="272" t="s">
        <v>263</v>
      </c>
      <c r="AU221" s="272" t="s">
        <v>91</v>
      </c>
      <c r="AV221" s="13" t="s">
        <v>91</v>
      </c>
      <c r="AW221" s="13" t="s">
        <v>36</v>
      </c>
      <c r="AX221" s="13" t="s">
        <v>82</v>
      </c>
      <c r="AY221" s="272" t="s">
        <v>250</v>
      </c>
    </row>
    <row r="222" s="14" customFormat="1">
      <c r="A222" s="14"/>
      <c r="B222" s="273"/>
      <c r="C222" s="274"/>
      <c r="D222" s="258" t="s">
        <v>263</v>
      </c>
      <c r="E222" s="275" t="s">
        <v>1</v>
      </c>
      <c r="F222" s="276" t="s">
        <v>265</v>
      </c>
      <c r="G222" s="274"/>
      <c r="H222" s="277">
        <v>23420</v>
      </c>
      <c r="I222" s="278"/>
      <c r="J222" s="274"/>
      <c r="K222" s="274"/>
      <c r="L222" s="279"/>
      <c r="M222" s="280"/>
      <c r="N222" s="281"/>
      <c r="O222" s="281"/>
      <c r="P222" s="281"/>
      <c r="Q222" s="281"/>
      <c r="R222" s="281"/>
      <c r="S222" s="281"/>
      <c r="T222" s="282"/>
      <c r="U222" s="14"/>
      <c r="V222" s="14"/>
      <c r="W222" s="14"/>
      <c r="X222" s="14"/>
      <c r="Y222" s="14"/>
      <c r="Z222" s="14"/>
      <c r="AA222" s="14"/>
      <c r="AB222" s="14"/>
      <c r="AC222" s="14"/>
      <c r="AD222" s="14"/>
      <c r="AE222" s="14"/>
      <c r="AT222" s="283" t="s">
        <v>263</v>
      </c>
      <c r="AU222" s="283" t="s">
        <v>91</v>
      </c>
      <c r="AV222" s="14" t="s">
        <v>256</v>
      </c>
      <c r="AW222" s="14" t="s">
        <v>36</v>
      </c>
      <c r="AX222" s="14" t="s">
        <v>82</v>
      </c>
      <c r="AY222" s="283" t="s">
        <v>250</v>
      </c>
    </row>
    <row r="223" s="15" customFormat="1">
      <c r="A223" s="15"/>
      <c r="B223" s="284"/>
      <c r="C223" s="285"/>
      <c r="D223" s="258" t="s">
        <v>263</v>
      </c>
      <c r="E223" s="286" t="s">
        <v>1</v>
      </c>
      <c r="F223" s="287" t="s">
        <v>356</v>
      </c>
      <c r="G223" s="285"/>
      <c r="H223" s="286" t="s">
        <v>1</v>
      </c>
      <c r="I223" s="288"/>
      <c r="J223" s="285"/>
      <c r="K223" s="285"/>
      <c r="L223" s="289"/>
      <c r="M223" s="290"/>
      <c r="N223" s="291"/>
      <c r="O223" s="291"/>
      <c r="P223" s="291"/>
      <c r="Q223" s="291"/>
      <c r="R223" s="291"/>
      <c r="S223" s="291"/>
      <c r="T223" s="292"/>
      <c r="U223" s="15"/>
      <c r="V223" s="15"/>
      <c r="W223" s="15"/>
      <c r="X223" s="15"/>
      <c r="Y223" s="15"/>
      <c r="Z223" s="15"/>
      <c r="AA223" s="15"/>
      <c r="AB223" s="15"/>
      <c r="AC223" s="15"/>
      <c r="AD223" s="15"/>
      <c r="AE223" s="15"/>
      <c r="AT223" s="293" t="s">
        <v>263</v>
      </c>
      <c r="AU223" s="293" t="s">
        <v>91</v>
      </c>
      <c r="AV223" s="15" t="s">
        <v>14</v>
      </c>
      <c r="AW223" s="15" t="s">
        <v>36</v>
      </c>
      <c r="AX223" s="15" t="s">
        <v>82</v>
      </c>
      <c r="AY223" s="293" t="s">
        <v>250</v>
      </c>
    </row>
    <row r="224" s="13" customFormat="1">
      <c r="A224" s="13"/>
      <c r="B224" s="262"/>
      <c r="C224" s="263"/>
      <c r="D224" s="258" t="s">
        <v>263</v>
      </c>
      <c r="E224" s="264" t="s">
        <v>1</v>
      </c>
      <c r="F224" s="265" t="s">
        <v>395</v>
      </c>
      <c r="G224" s="263"/>
      <c r="H224" s="266">
        <v>21078</v>
      </c>
      <c r="I224" s="267"/>
      <c r="J224" s="263"/>
      <c r="K224" s="263"/>
      <c r="L224" s="268"/>
      <c r="M224" s="269"/>
      <c r="N224" s="270"/>
      <c r="O224" s="270"/>
      <c r="P224" s="270"/>
      <c r="Q224" s="270"/>
      <c r="R224" s="270"/>
      <c r="S224" s="270"/>
      <c r="T224" s="271"/>
      <c r="U224" s="13"/>
      <c r="V224" s="13"/>
      <c r="W224" s="13"/>
      <c r="X224" s="13"/>
      <c r="Y224" s="13"/>
      <c r="Z224" s="13"/>
      <c r="AA224" s="13"/>
      <c r="AB224" s="13"/>
      <c r="AC224" s="13"/>
      <c r="AD224" s="13"/>
      <c r="AE224" s="13"/>
      <c r="AT224" s="272" t="s">
        <v>263</v>
      </c>
      <c r="AU224" s="272" t="s">
        <v>91</v>
      </c>
      <c r="AV224" s="13" t="s">
        <v>91</v>
      </c>
      <c r="AW224" s="13" t="s">
        <v>36</v>
      </c>
      <c r="AX224" s="13" t="s">
        <v>82</v>
      </c>
      <c r="AY224" s="272" t="s">
        <v>250</v>
      </c>
    </row>
    <row r="225" s="14" customFormat="1">
      <c r="A225" s="14"/>
      <c r="B225" s="273"/>
      <c r="C225" s="274"/>
      <c r="D225" s="258" t="s">
        <v>263</v>
      </c>
      <c r="E225" s="275" t="s">
        <v>1</v>
      </c>
      <c r="F225" s="276" t="s">
        <v>265</v>
      </c>
      <c r="G225" s="274"/>
      <c r="H225" s="277">
        <v>21078</v>
      </c>
      <c r="I225" s="278"/>
      <c r="J225" s="274"/>
      <c r="K225" s="274"/>
      <c r="L225" s="279"/>
      <c r="M225" s="280"/>
      <c r="N225" s="281"/>
      <c r="O225" s="281"/>
      <c r="P225" s="281"/>
      <c r="Q225" s="281"/>
      <c r="R225" s="281"/>
      <c r="S225" s="281"/>
      <c r="T225" s="282"/>
      <c r="U225" s="14"/>
      <c r="V225" s="14"/>
      <c r="W225" s="14"/>
      <c r="X225" s="14"/>
      <c r="Y225" s="14"/>
      <c r="Z225" s="14"/>
      <c r="AA225" s="14"/>
      <c r="AB225" s="14"/>
      <c r="AC225" s="14"/>
      <c r="AD225" s="14"/>
      <c r="AE225" s="14"/>
      <c r="AT225" s="283" t="s">
        <v>263</v>
      </c>
      <c r="AU225" s="283" t="s">
        <v>91</v>
      </c>
      <c r="AV225" s="14" t="s">
        <v>256</v>
      </c>
      <c r="AW225" s="14" t="s">
        <v>36</v>
      </c>
      <c r="AX225" s="14" t="s">
        <v>14</v>
      </c>
      <c r="AY225" s="283" t="s">
        <v>250</v>
      </c>
    </row>
    <row r="226" s="2" customFormat="1" ht="33" customHeight="1">
      <c r="A226" s="38"/>
      <c r="B226" s="39"/>
      <c r="C226" s="245" t="s">
        <v>396</v>
      </c>
      <c r="D226" s="245" t="s">
        <v>252</v>
      </c>
      <c r="E226" s="246" t="s">
        <v>397</v>
      </c>
      <c r="F226" s="247" t="s">
        <v>398</v>
      </c>
      <c r="G226" s="248" t="s">
        <v>179</v>
      </c>
      <c r="H226" s="249">
        <v>2730</v>
      </c>
      <c r="I226" s="250"/>
      <c r="J226" s="251">
        <f>ROUND(I226*H226,2)</f>
        <v>0</v>
      </c>
      <c r="K226" s="247" t="s">
        <v>255</v>
      </c>
      <c r="L226" s="44"/>
      <c r="M226" s="252" t="s">
        <v>1</v>
      </c>
      <c r="N226" s="253" t="s">
        <v>47</v>
      </c>
      <c r="O226" s="91"/>
      <c r="P226" s="254">
        <f>O226*H226</f>
        <v>0</v>
      </c>
      <c r="Q226" s="254">
        <v>0</v>
      </c>
      <c r="R226" s="254">
        <f>Q226*H226</f>
        <v>0</v>
      </c>
      <c r="S226" s="254">
        <v>0.28999999999999998</v>
      </c>
      <c r="T226" s="255">
        <f>S226*H226</f>
        <v>791.69999999999993</v>
      </c>
      <c r="U226" s="38"/>
      <c r="V226" s="38"/>
      <c r="W226" s="38"/>
      <c r="X226" s="38"/>
      <c r="Y226" s="38"/>
      <c r="Z226" s="38"/>
      <c r="AA226" s="38"/>
      <c r="AB226" s="38"/>
      <c r="AC226" s="38"/>
      <c r="AD226" s="38"/>
      <c r="AE226" s="38"/>
      <c r="AR226" s="256" t="s">
        <v>256</v>
      </c>
      <c r="AT226" s="256" t="s">
        <v>252</v>
      </c>
      <c r="AU226" s="256" t="s">
        <v>91</v>
      </c>
      <c r="AY226" s="17" t="s">
        <v>250</v>
      </c>
      <c r="BE226" s="257">
        <f>IF(N226="základní",J226,0)</f>
        <v>0</v>
      </c>
      <c r="BF226" s="257">
        <f>IF(N226="snížená",J226,0)</f>
        <v>0</v>
      </c>
      <c r="BG226" s="257">
        <f>IF(N226="zákl. přenesená",J226,0)</f>
        <v>0</v>
      </c>
      <c r="BH226" s="257">
        <f>IF(N226="sníž. přenesená",J226,0)</f>
        <v>0</v>
      </c>
      <c r="BI226" s="257">
        <f>IF(N226="nulová",J226,0)</f>
        <v>0</v>
      </c>
      <c r="BJ226" s="17" t="s">
        <v>14</v>
      </c>
      <c r="BK226" s="257">
        <f>ROUND(I226*H226,2)</f>
        <v>0</v>
      </c>
      <c r="BL226" s="17" t="s">
        <v>256</v>
      </c>
      <c r="BM226" s="256" t="s">
        <v>399</v>
      </c>
    </row>
    <row r="227" s="2" customFormat="1">
      <c r="A227" s="38"/>
      <c r="B227" s="39"/>
      <c r="C227" s="40"/>
      <c r="D227" s="258" t="s">
        <v>261</v>
      </c>
      <c r="E227" s="40"/>
      <c r="F227" s="259" t="s">
        <v>400</v>
      </c>
      <c r="G227" s="40"/>
      <c r="H227" s="40"/>
      <c r="I227" s="156"/>
      <c r="J227" s="40"/>
      <c r="K227" s="40"/>
      <c r="L227" s="44"/>
      <c r="M227" s="260"/>
      <c r="N227" s="261"/>
      <c r="O227" s="91"/>
      <c r="P227" s="91"/>
      <c r="Q227" s="91"/>
      <c r="R227" s="91"/>
      <c r="S227" s="91"/>
      <c r="T227" s="92"/>
      <c r="U227" s="38"/>
      <c r="V227" s="38"/>
      <c r="W227" s="38"/>
      <c r="X227" s="38"/>
      <c r="Y227" s="38"/>
      <c r="Z227" s="38"/>
      <c r="AA227" s="38"/>
      <c r="AB227" s="38"/>
      <c r="AC227" s="38"/>
      <c r="AD227" s="38"/>
      <c r="AE227" s="38"/>
      <c r="AT227" s="17" t="s">
        <v>261</v>
      </c>
      <c r="AU227" s="17" t="s">
        <v>91</v>
      </c>
    </row>
    <row r="228" s="13" customFormat="1">
      <c r="A228" s="13"/>
      <c r="B228" s="262"/>
      <c r="C228" s="263"/>
      <c r="D228" s="258" t="s">
        <v>263</v>
      </c>
      <c r="E228" s="264" t="s">
        <v>1</v>
      </c>
      <c r="F228" s="265" t="s">
        <v>401</v>
      </c>
      <c r="G228" s="263"/>
      <c r="H228" s="266">
        <v>2730</v>
      </c>
      <c r="I228" s="267"/>
      <c r="J228" s="263"/>
      <c r="K228" s="263"/>
      <c r="L228" s="268"/>
      <c r="M228" s="269"/>
      <c r="N228" s="270"/>
      <c r="O228" s="270"/>
      <c r="P228" s="270"/>
      <c r="Q228" s="270"/>
      <c r="R228" s="270"/>
      <c r="S228" s="270"/>
      <c r="T228" s="271"/>
      <c r="U228" s="13"/>
      <c r="V228" s="13"/>
      <c r="W228" s="13"/>
      <c r="X228" s="13"/>
      <c r="Y228" s="13"/>
      <c r="Z228" s="13"/>
      <c r="AA228" s="13"/>
      <c r="AB228" s="13"/>
      <c r="AC228" s="13"/>
      <c r="AD228" s="13"/>
      <c r="AE228" s="13"/>
      <c r="AT228" s="272" t="s">
        <v>263</v>
      </c>
      <c r="AU228" s="272" t="s">
        <v>91</v>
      </c>
      <c r="AV228" s="13" t="s">
        <v>91</v>
      </c>
      <c r="AW228" s="13" t="s">
        <v>36</v>
      </c>
      <c r="AX228" s="13" t="s">
        <v>82</v>
      </c>
      <c r="AY228" s="272" t="s">
        <v>250</v>
      </c>
    </row>
    <row r="229" s="14" customFormat="1">
      <c r="A229" s="14"/>
      <c r="B229" s="273"/>
      <c r="C229" s="274"/>
      <c r="D229" s="258" t="s">
        <v>263</v>
      </c>
      <c r="E229" s="275" t="s">
        <v>182</v>
      </c>
      <c r="F229" s="276" t="s">
        <v>265</v>
      </c>
      <c r="G229" s="274"/>
      <c r="H229" s="277">
        <v>2730</v>
      </c>
      <c r="I229" s="278"/>
      <c r="J229" s="274"/>
      <c r="K229" s="274"/>
      <c r="L229" s="279"/>
      <c r="M229" s="280"/>
      <c r="N229" s="281"/>
      <c r="O229" s="281"/>
      <c r="P229" s="281"/>
      <c r="Q229" s="281"/>
      <c r="R229" s="281"/>
      <c r="S229" s="281"/>
      <c r="T229" s="282"/>
      <c r="U229" s="14"/>
      <c r="V229" s="14"/>
      <c r="W229" s="14"/>
      <c r="X229" s="14"/>
      <c r="Y229" s="14"/>
      <c r="Z229" s="14"/>
      <c r="AA229" s="14"/>
      <c r="AB229" s="14"/>
      <c r="AC229" s="14"/>
      <c r="AD229" s="14"/>
      <c r="AE229" s="14"/>
      <c r="AT229" s="283" t="s">
        <v>263</v>
      </c>
      <c r="AU229" s="283" t="s">
        <v>91</v>
      </c>
      <c r="AV229" s="14" t="s">
        <v>256</v>
      </c>
      <c r="AW229" s="14" t="s">
        <v>36</v>
      </c>
      <c r="AX229" s="14" t="s">
        <v>14</v>
      </c>
      <c r="AY229" s="283" t="s">
        <v>250</v>
      </c>
    </row>
    <row r="230" s="2" customFormat="1" ht="33" customHeight="1">
      <c r="A230" s="38"/>
      <c r="B230" s="39"/>
      <c r="C230" s="245" t="s">
        <v>402</v>
      </c>
      <c r="D230" s="245" t="s">
        <v>252</v>
      </c>
      <c r="E230" s="246" t="s">
        <v>403</v>
      </c>
      <c r="F230" s="247" t="s">
        <v>404</v>
      </c>
      <c r="G230" s="248" t="s">
        <v>179</v>
      </c>
      <c r="H230" s="249">
        <v>1100</v>
      </c>
      <c r="I230" s="250"/>
      <c r="J230" s="251">
        <f>ROUND(I230*H230,2)</f>
        <v>0</v>
      </c>
      <c r="K230" s="247" t="s">
        <v>255</v>
      </c>
      <c r="L230" s="44"/>
      <c r="M230" s="252" t="s">
        <v>1</v>
      </c>
      <c r="N230" s="253" t="s">
        <v>47</v>
      </c>
      <c r="O230" s="91"/>
      <c r="P230" s="254">
        <f>O230*H230</f>
        <v>0</v>
      </c>
      <c r="Q230" s="254">
        <v>0</v>
      </c>
      <c r="R230" s="254">
        <f>Q230*H230</f>
        <v>0</v>
      </c>
      <c r="S230" s="254">
        <v>0.040000000000000001</v>
      </c>
      <c r="T230" s="255">
        <f>S230*H230</f>
        <v>44</v>
      </c>
      <c r="U230" s="38"/>
      <c r="V230" s="38"/>
      <c r="W230" s="38"/>
      <c r="X230" s="38"/>
      <c r="Y230" s="38"/>
      <c r="Z230" s="38"/>
      <c r="AA230" s="38"/>
      <c r="AB230" s="38"/>
      <c r="AC230" s="38"/>
      <c r="AD230" s="38"/>
      <c r="AE230" s="38"/>
      <c r="AR230" s="256" t="s">
        <v>256</v>
      </c>
      <c r="AT230" s="256" t="s">
        <v>252</v>
      </c>
      <c r="AU230" s="256" t="s">
        <v>91</v>
      </c>
      <c r="AY230" s="17" t="s">
        <v>250</v>
      </c>
      <c r="BE230" s="257">
        <f>IF(N230="základní",J230,0)</f>
        <v>0</v>
      </c>
      <c r="BF230" s="257">
        <f>IF(N230="snížená",J230,0)</f>
        <v>0</v>
      </c>
      <c r="BG230" s="257">
        <f>IF(N230="zákl. přenesená",J230,0)</f>
        <v>0</v>
      </c>
      <c r="BH230" s="257">
        <f>IF(N230="sníž. přenesená",J230,0)</f>
        <v>0</v>
      </c>
      <c r="BI230" s="257">
        <f>IF(N230="nulová",J230,0)</f>
        <v>0</v>
      </c>
      <c r="BJ230" s="17" t="s">
        <v>14</v>
      </c>
      <c r="BK230" s="257">
        <f>ROUND(I230*H230,2)</f>
        <v>0</v>
      </c>
      <c r="BL230" s="17" t="s">
        <v>256</v>
      </c>
      <c r="BM230" s="256" t="s">
        <v>405</v>
      </c>
    </row>
    <row r="231" s="2" customFormat="1">
      <c r="A231" s="38"/>
      <c r="B231" s="39"/>
      <c r="C231" s="40"/>
      <c r="D231" s="258" t="s">
        <v>261</v>
      </c>
      <c r="E231" s="40"/>
      <c r="F231" s="259" t="s">
        <v>400</v>
      </c>
      <c r="G231" s="40"/>
      <c r="H231" s="40"/>
      <c r="I231" s="156"/>
      <c r="J231" s="40"/>
      <c r="K231" s="40"/>
      <c r="L231" s="44"/>
      <c r="M231" s="260"/>
      <c r="N231" s="261"/>
      <c r="O231" s="91"/>
      <c r="P231" s="91"/>
      <c r="Q231" s="91"/>
      <c r="R231" s="91"/>
      <c r="S231" s="91"/>
      <c r="T231" s="92"/>
      <c r="U231" s="38"/>
      <c r="V231" s="38"/>
      <c r="W231" s="38"/>
      <c r="X231" s="38"/>
      <c r="Y231" s="38"/>
      <c r="Z231" s="38"/>
      <c r="AA231" s="38"/>
      <c r="AB231" s="38"/>
      <c r="AC231" s="38"/>
      <c r="AD231" s="38"/>
      <c r="AE231" s="38"/>
      <c r="AT231" s="17" t="s">
        <v>261</v>
      </c>
      <c r="AU231" s="17" t="s">
        <v>91</v>
      </c>
    </row>
    <row r="232" s="13" customFormat="1">
      <c r="A232" s="13"/>
      <c r="B232" s="262"/>
      <c r="C232" s="263"/>
      <c r="D232" s="258" t="s">
        <v>263</v>
      </c>
      <c r="E232" s="264" t="s">
        <v>1</v>
      </c>
      <c r="F232" s="265" t="s">
        <v>406</v>
      </c>
      <c r="G232" s="263"/>
      <c r="H232" s="266">
        <v>1100</v>
      </c>
      <c r="I232" s="267"/>
      <c r="J232" s="263"/>
      <c r="K232" s="263"/>
      <c r="L232" s="268"/>
      <c r="M232" s="269"/>
      <c r="N232" s="270"/>
      <c r="O232" s="270"/>
      <c r="P232" s="270"/>
      <c r="Q232" s="270"/>
      <c r="R232" s="270"/>
      <c r="S232" s="270"/>
      <c r="T232" s="271"/>
      <c r="U232" s="13"/>
      <c r="V232" s="13"/>
      <c r="W232" s="13"/>
      <c r="X232" s="13"/>
      <c r="Y232" s="13"/>
      <c r="Z232" s="13"/>
      <c r="AA232" s="13"/>
      <c r="AB232" s="13"/>
      <c r="AC232" s="13"/>
      <c r="AD232" s="13"/>
      <c r="AE232" s="13"/>
      <c r="AT232" s="272" t="s">
        <v>263</v>
      </c>
      <c r="AU232" s="272" t="s">
        <v>91</v>
      </c>
      <c r="AV232" s="13" t="s">
        <v>91</v>
      </c>
      <c r="AW232" s="13" t="s">
        <v>36</v>
      </c>
      <c r="AX232" s="13" t="s">
        <v>82</v>
      </c>
      <c r="AY232" s="272" t="s">
        <v>250</v>
      </c>
    </row>
    <row r="233" s="14" customFormat="1">
      <c r="A233" s="14"/>
      <c r="B233" s="273"/>
      <c r="C233" s="274"/>
      <c r="D233" s="258" t="s">
        <v>263</v>
      </c>
      <c r="E233" s="275" t="s">
        <v>177</v>
      </c>
      <c r="F233" s="276" t="s">
        <v>265</v>
      </c>
      <c r="G233" s="274"/>
      <c r="H233" s="277">
        <v>1100</v>
      </c>
      <c r="I233" s="278"/>
      <c r="J233" s="274"/>
      <c r="K233" s="274"/>
      <c r="L233" s="279"/>
      <c r="M233" s="280"/>
      <c r="N233" s="281"/>
      <c r="O233" s="281"/>
      <c r="P233" s="281"/>
      <c r="Q233" s="281"/>
      <c r="R233" s="281"/>
      <c r="S233" s="281"/>
      <c r="T233" s="282"/>
      <c r="U233" s="14"/>
      <c r="V233" s="14"/>
      <c r="W233" s="14"/>
      <c r="X233" s="14"/>
      <c r="Y233" s="14"/>
      <c r="Z233" s="14"/>
      <c r="AA233" s="14"/>
      <c r="AB233" s="14"/>
      <c r="AC233" s="14"/>
      <c r="AD233" s="14"/>
      <c r="AE233" s="14"/>
      <c r="AT233" s="283" t="s">
        <v>263</v>
      </c>
      <c r="AU233" s="283" t="s">
        <v>91</v>
      </c>
      <c r="AV233" s="14" t="s">
        <v>256</v>
      </c>
      <c r="AW233" s="14" t="s">
        <v>36</v>
      </c>
      <c r="AX233" s="14" t="s">
        <v>14</v>
      </c>
      <c r="AY233" s="283" t="s">
        <v>250</v>
      </c>
    </row>
    <row r="234" s="2" customFormat="1" ht="21.75" customHeight="1">
      <c r="A234" s="38"/>
      <c r="B234" s="39"/>
      <c r="C234" s="245" t="s">
        <v>407</v>
      </c>
      <c r="D234" s="245" t="s">
        <v>252</v>
      </c>
      <c r="E234" s="246" t="s">
        <v>408</v>
      </c>
      <c r="F234" s="247" t="s">
        <v>409</v>
      </c>
      <c r="G234" s="248" t="s">
        <v>168</v>
      </c>
      <c r="H234" s="249">
        <v>7680</v>
      </c>
      <c r="I234" s="250"/>
      <c r="J234" s="251">
        <f>ROUND(I234*H234,2)</f>
        <v>0</v>
      </c>
      <c r="K234" s="247" t="s">
        <v>255</v>
      </c>
      <c r="L234" s="44"/>
      <c r="M234" s="252" t="s">
        <v>1</v>
      </c>
      <c r="N234" s="253" t="s">
        <v>47</v>
      </c>
      <c r="O234" s="91"/>
      <c r="P234" s="254">
        <f>O234*H234</f>
        <v>0</v>
      </c>
      <c r="Q234" s="254">
        <v>0</v>
      </c>
      <c r="R234" s="254">
        <f>Q234*H234</f>
        <v>0</v>
      </c>
      <c r="S234" s="254">
        <v>0</v>
      </c>
      <c r="T234" s="255">
        <f>S234*H234</f>
        <v>0</v>
      </c>
      <c r="U234" s="38"/>
      <c r="V234" s="38"/>
      <c r="W234" s="38"/>
      <c r="X234" s="38"/>
      <c r="Y234" s="38"/>
      <c r="Z234" s="38"/>
      <c r="AA234" s="38"/>
      <c r="AB234" s="38"/>
      <c r="AC234" s="38"/>
      <c r="AD234" s="38"/>
      <c r="AE234" s="38"/>
      <c r="AR234" s="256" t="s">
        <v>256</v>
      </c>
      <c r="AT234" s="256" t="s">
        <v>252</v>
      </c>
      <c r="AU234" s="256" t="s">
        <v>91</v>
      </c>
      <c r="AY234" s="17" t="s">
        <v>250</v>
      </c>
      <c r="BE234" s="257">
        <f>IF(N234="základní",J234,0)</f>
        <v>0</v>
      </c>
      <c r="BF234" s="257">
        <f>IF(N234="snížená",J234,0)</f>
        <v>0</v>
      </c>
      <c r="BG234" s="257">
        <f>IF(N234="zákl. přenesená",J234,0)</f>
        <v>0</v>
      </c>
      <c r="BH234" s="257">
        <f>IF(N234="sníž. přenesená",J234,0)</f>
        <v>0</v>
      </c>
      <c r="BI234" s="257">
        <f>IF(N234="nulová",J234,0)</f>
        <v>0</v>
      </c>
      <c r="BJ234" s="17" t="s">
        <v>14</v>
      </c>
      <c r="BK234" s="257">
        <f>ROUND(I234*H234,2)</f>
        <v>0</v>
      </c>
      <c r="BL234" s="17" t="s">
        <v>256</v>
      </c>
      <c r="BM234" s="256" t="s">
        <v>410</v>
      </c>
    </row>
    <row r="235" s="2" customFormat="1">
      <c r="A235" s="38"/>
      <c r="B235" s="39"/>
      <c r="C235" s="40"/>
      <c r="D235" s="258" t="s">
        <v>261</v>
      </c>
      <c r="E235" s="40"/>
      <c r="F235" s="259" t="s">
        <v>411</v>
      </c>
      <c r="G235" s="40"/>
      <c r="H235" s="40"/>
      <c r="I235" s="156"/>
      <c r="J235" s="40"/>
      <c r="K235" s="40"/>
      <c r="L235" s="44"/>
      <c r="M235" s="260"/>
      <c r="N235" s="261"/>
      <c r="O235" s="91"/>
      <c r="P235" s="91"/>
      <c r="Q235" s="91"/>
      <c r="R235" s="91"/>
      <c r="S235" s="91"/>
      <c r="T235" s="92"/>
      <c r="U235" s="38"/>
      <c r="V235" s="38"/>
      <c r="W235" s="38"/>
      <c r="X235" s="38"/>
      <c r="Y235" s="38"/>
      <c r="Z235" s="38"/>
      <c r="AA235" s="38"/>
      <c r="AB235" s="38"/>
      <c r="AC235" s="38"/>
      <c r="AD235" s="38"/>
      <c r="AE235" s="38"/>
      <c r="AT235" s="17" t="s">
        <v>261</v>
      </c>
      <c r="AU235" s="17" t="s">
        <v>91</v>
      </c>
    </row>
    <row r="236" s="13" customFormat="1">
      <c r="A236" s="13"/>
      <c r="B236" s="262"/>
      <c r="C236" s="263"/>
      <c r="D236" s="258" t="s">
        <v>263</v>
      </c>
      <c r="E236" s="264" t="s">
        <v>1</v>
      </c>
      <c r="F236" s="265" t="s">
        <v>412</v>
      </c>
      <c r="G236" s="263"/>
      <c r="H236" s="266">
        <v>7680</v>
      </c>
      <c r="I236" s="267"/>
      <c r="J236" s="263"/>
      <c r="K236" s="263"/>
      <c r="L236" s="268"/>
      <c r="M236" s="269"/>
      <c r="N236" s="270"/>
      <c r="O236" s="270"/>
      <c r="P236" s="270"/>
      <c r="Q236" s="270"/>
      <c r="R236" s="270"/>
      <c r="S236" s="270"/>
      <c r="T236" s="271"/>
      <c r="U236" s="13"/>
      <c r="V236" s="13"/>
      <c r="W236" s="13"/>
      <c r="X236" s="13"/>
      <c r="Y236" s="13"/>
      <c r="Z236" s="13"/>
      <c r="AA236" s="13"/>
      <c r="AB236" s="13"/>
      <c r="AC236" s="13"/>
      <c r="AD236" s="13"/>
      <c r="AE236" s="13"/>
      <c r="AT236" s="272" t="s">
        <v>263</v>
      </c>
      <c r="AU236" s="272" t="s">
        <v>91</v>
      </c>
      <c r="AV236" s="13" t="s">
        <v>91</v>
      </c>
      <c r="AW236" s="13" t="s">
        <v>36</v>
      </c>
      <c r="AX236" s="13" t="s">
        <v>82</v>
      </c>
      <c r="AY236" s="272" t="s">
        <v>250</v>
      </c>
    </row>
    <row r="237" s="14" customFormat="1">
      <c r="A237" s="14"/>
      <c r="B237" s="273"/>
      <c r="C237" s="274"/>
      <c r="D237" s="258" t="s">
        <v>263</v>
      </c>
      <c r="E237" s="275" t="s">
        <v>1</v>
      </c>
      <c r="F237" s="276" t="s">
        <v>265</v>
      </c>
      <c r="G237" s="274"/>
      <c r="H237" s="277">
        <v>7680</v>
      </c>
      <c r="I237" s="278"/>
      <c r="J237" s="274"/>
      <c r="K237" s="274"/>
      <c r="L237" s="279"/>
      <c r="M237" s="280"/>
      <c r="N237" s="281"/>
      <c r="O237" s="281"/>
      <c r="P237" s="281"/>
      <c r="Q237" s="281"/>
      <c r="R237" s="281"/>
      <c r="S237" s="281"/>
      <c r="T237" s="282"/>
      <c r="U237" s="14"/>
      <c r="V237" s="14"/>
      <c r="W237" s="14"/>
      <c r="X237" s="14"/>
      <c r="Y237" s="14"/>
      <c r="Z237" s="14"/>
      <c r="AA237" s="14"/>
      <c r="AB237" s="14"/>
      <c r="AC237" s="14"/>
      <c r="AD237" s="14"/>
      <c r="AE237" s="14"/>
      <c r="AT237" s="283" t="s">
        <v>263</v>
      </c>
      <c r="AU237" s="283" t="s">
        <v>91</v>
      </c>
      <c r="AV237" s="14" t="s">
        <v>256</v>
      </c>
      <c r="AW237" s="14" t="s">
        <v>36</v>
      </c>
      <c r="AX237" s="14" t="s">
        <v>14</v>
      </c>
      <c r="AY237" s="283" t="s">
        <v>250</v>
      </c>
    </row>
    <row r="238" s="2" customFormat="1" ht="33" customHeight="1">
      <c r="A238" s="38"/>
      <c r="B238" s="39"/>
      <c r="C238" s="245" t="s">
        <v>413</v>
      </c>
      <c r="D238" s="245" t="s">
        <v>252</v>
      </c>
      <c r="E238" s="246" t="s">
        <v>414</v>
      </c>
      <c r="F238" s="247" t="s">
        <v>415</v>
      </c>
      <c r="G238" s="248" t="s">
        <v>208</v>
      </c>
      <c r="H238" s="249">
        <v>1019.1</v>
      </c>
      <c r="I238" s="250"/>
      <c r="J238" s="251">
        <f>ROUND(I238*H238,2)</f>
        <v>0</v>
      </c>
      <c r="K238" s="247" t="s">
        <v>255</v>
      </c>
      <c r="L238" s="44"/>
      <c r="M238" s="252" t="s">
        <v>1</v>
      </c>
      <c r="N238" s="253" t="s">
        <v>47</v>
      </c>
      <c r="O238" s="91"/>
      <c r="P238" s="254">
        <f>O238*H238</f>
        <v>0</v>
      </c>
      <c r="Q238" s="254">
        <v>0</v>
      </c>
      <c r="R238" s="254">
        <f>Q238*H238</f>
        <v>0</v>
      </c>
      <c r="S238" s="254">
        <v>0</v>
      </c>
      <c r="T238" s="255">
        <f>S238*H238</f>
        <v>0</v>
      </c>
      <c r="U238" s="38"/>
      <c r="V238" s="38"/>
      <c r="W238" s="38"/>
      <c r="X238" s="38"/>
      <c r="Y238" s="38"/>
      <c r="Z238" s="38"/>
      <c r="AA238" s="38"/>
      <c r="AB238" s="38"/>
      <c r="AC238" s="38"/>
      <c r="AD238" s="38"/>
      <c r="AE238" s="38"/>
      <c r="AR238" s="256" t="s">
        <v>256</v>
      </c>
      <c r="AT238" s="256" t="s">
        <v>252</v>
      </c>
      <c r="AU238" s="256" t="s">
        <v>91</v>
      </c>
      <c r="AY238" s="17" t="s">
        <v>250</v>
      </c>
      <c r="BE238" s="257">
        <f>IF(N238="základní",J238,0)</f>
        <v>0</v>
      </c>
      <c r="BF238" s="257">
        <f>IF(N238="snížená",J238,0)</f>
        <v>0</v>
      </c>
      <c r="BG238" s="257">
        <f>IF(N238="zákl. přenesená",J238,0)</f>
        <v>0</v>
      </c>
      <c r="BH238" s="257">
        <f>IF(N238="sníž. přenesená",J238,0)</f>
        <v>0</v>
      </c>
      <c r="BI238" s="257">
        <f>IF(N238="nulová",J238,0)</f>
        <v>0</v>
      </c>
      <c r="BJ238" s="17" t="s">
        <v>14</v>
      </c>
      <c r="BK238" s="257">
        <f>ROUND(I238*H238,2)</f>
        <v>0</v>
      </c>
      <c r="BL238" s="17" t="s">
        <v>256</v>
      </c>
      <c r="BM238" s="256" t="s">
        <v>416</v>
      </c>
    </row>
    <row r="239" s="2" customFormat="1">
      <c r="A239" s="38"/>
      <c r="B239" s="39"/>
      <c r="C239" s="40"/>
      <c r="D239" s="258" t="s">
        <v>261</v>
      </c>
      <c r="E239" s="40"/>
      <c r="F239" s="259" t="s">
        <v>417</v>
      </c>
      <c r="G239" s="40"/>
      <c r="H239" s="40"/>
      <c r="I239" s="156"/>
      <c r="J239" s="40"/>
      <c r="K239" s="40"/>
      <c r="L239" s="44"/>
      <c r="M239" s="260"/>
      <c r="N239" s="261"/>
      <c r="O239" s="91"/>
      <c r="P239" s="91"/>
      <c r="Q239" s="91"/>
      <c r="R239" s="91"/>
      <c r="S239" s="91"/>
      <c r="T239" s="92"/>
      <c r="U239" s="38"/>
      <c r="V239" s="38"/>
      <c r="W239" s="38"/>
      <c r="X239" s="38"/>
      <c r="Y239" s="38"/>
      <c r="Z239" s="38"/>
      <c r="AA239" s="38"/>
      <c r="AB239" s="38"/>
      <c r="AC239" s="38"/>
      <c r="AD239" s="38"/>
      <c r="AE239" s="38"/>
      <c r="AT239" s="17" t="s">
        <v>261</v>
      </c>
      <c r="AU239" s="17" t="s">
        <v>91</v>
      </c>
    </row>
    <row r="240" s="13" customFormat="1">
      <c r="A240" s="13"/>
      <c r="B240" s="262"/>
      <c r="C240" s="263"/>
      <c r="D240" s="258" t="s">
        <v>263</v>
      </c>
      <c r="E240" s="264" t="s">
        <v>1</v>
      </c>
      <c r="F240" s="265" t="s">
        <v>212</v>
      </c>
      <c r="G240" s="263"/>
      <c r="H240" s="266">
        <v>1019.1</v>
      </c>
      <c r="I240" s="267"/>
      <c r="J240" s="263"/>
      <c r="K240" s="263"/>
      <c r="L240" s="268"/>
      <c r="M240" s="269"/>
      <c r="N240" s="270"/>
      <c r="O240" s="270"/>
      <c r="P240" s="270"/>
      <c r="Q240" s="270"/>
      <c r="R240" s="270"/>
      <c r="S240" s="270"/>
      <c r="T240" s="271"/>
      <c r="U240" s="13"/>
      <c r="V240" s="13"/>
      <c r="W240" s="13"/>
      <c r="X240" s="13"/>
      <c r="Y240" s="13"/>
      <c r="Z240" s="13"/>
      <c r="AA240" s="13"/>
      <c r="AB240" s="13"/>
      <c r="AC240" s="13"/>
      <c r="AD240" s="13"/>
      <c r="AE240" s="13"/>
      <c r="AT240" s="272" t="s">
        <v>263</v>
      </c>
      <c r="AU240" s="272" t="s">
        <v>91</v>
      </c>
      <c r="AV240" s="13" t="s">
        <v>91</v>
      </c>
      <c r="AW240" s="13" t="s">
        <v>36</v>
      </c>
      <c r="AX240" s="13" t="s">
        <v>82</v>
      </c>
      <c r="AY240" s="272" t="s">
        <v>250</v>
      </c>
    </row>
    <row r="241" s="14" customFormat="1">
      <c r="A241" s="14"/>
      <c r="B241" s="273"/>
      <c r="C241" s="274"/>
      <c r="D241" s="258" t="s">
        <v>263</v>
      </c>
      <c r="E241" s="275" t="s">
        <v>1</v>
      </c>
      <c r="F241" s="276" t="s">
        <v>265</v>
      </c>
      <c r="G241" s="274"/>
      <c r="H241" s="277">
        <v>1019.1</v>
      </c>
      <c r="I241" s="278"/>
      <c r="J241" s="274"/>
      <c r="K241" s="274"/>
      <c r="L241" s="279"/>
      <c r="M241" s="280"/>
      <c r="N241" s="281"/>
      <c r="O241" s="281"/>
      <c r="P241" s="281"/>
      <c r="Q241" s="281"/>
      <c r="R241" s="281"/>
      <c r="S241" s="281"/>
      <c r="T241" s="282"/>
      <c r="U241" s="14"/>
      <c r="V241" s="14"/>
      <c r="W241" s="14"/>
      <c r="X241" s="14"/>
      <c r="Y241" s="14"/>
      <c r="Z241" s="14"/>
      <c r="AA241" s="14"/>
      <c r="AB241" s="14"/>
      <c r="AC241" s="14"/>
      <c r="AD241" s="14"/>
      <c r="AE241" s="14"/>
      <c r="AT241" s="283" t="s">
        <v>263</v>
      </c>
      <c r="AU241" s="283" t="s">
        <v>91</v>
      </c>
      <c r="AV241" s="14" t="s">
        <v>256</v>
      </c>
      <c r="AW241" s="14" t="s">
        <v>36</v>
      </c>
      <c r="AX241" s="14" t="s">
        <v>14</v>
      </c>
      <c r="AY241" s="283" t="s">
        <v>250</v>
      </c>
    </row>
    <row r="242" s="2" customFormat="1" ht="33" customHeight="1">
      <c r="A242" s="38"/>
      <c r="B242" s="39"/>
      <c r="C242" s="245" t="s">
        <v>418</v>
      </c>
      <c r="D242" s="245" t="s">
        <v>252</v>
      </c>
      <c r="E242" s="246" t="s">
        <v>419</v>
      </c>
      <c r="F242" s="247" t="s">
        <v>420</v>
      </c>
      <c r="G242" s="248" t="s">
        <v>208</v>
      </c>
      <c r="H242" s="249">
        <v>2377.9000000000001</v>
      </c>
      <c r="I242" s="250"/>
      <c r="J242" s="251">
        <f>ROUND(I242*H242,2)</f>
        <v>0</v>
      </c>
      <c r="K242" s="247" t="s">
        <v>255</v>
      </c>
      <c r="L242" s="44"/>
      <c r="M242" s="252" t="s">
        <v>1</v>
      </c>
      <c r="N242" s="253" t="s">
        <v>47</v>
      </c>
      <c r="O242" s="91"/>
      <c r="P242" s="254">
        <f>O242*H242</f>
        <v>0</v>
      </c>
      <c r="Q242" s="254">
        <v>0</v>
      </c>
      <c r="R242" s="254">
        <f>Q242*H242</f>
        <v>0</v>
      </c>
      <c r="S242" s="254">
        <v>0</v>
      </c>
      <c r="T242" s="255">
        <f>S242*H242</f>
        <v>0</v>
      </c>
      <c r="U242" s="38"/>
      <c r="V242" s="38"/>
      <c r="W242" s="38"/>
      <c r="X242" s="38"/>
      <c r="Y242" s="38"/>
      <c r="Z242" s="38"/>
      <c r="AA242" s="38"/>
      <c r="AB242" s="38"/>
      <c r="AC242" s="38"/>
      <c r="AD242" s="38"/>
      <c r="AE242" s="38"/>
      <c r="AR242" s="256" t="s">
        <v>256</v>
      </c>
      <c r="AT242" s="256" t="s">
        <v>252</v>
      </c>
      <c r="AU242" s="256" t="s">
        <v>91</v>
      </c>
      <c r="AY242" s="17" t="s">
        <v>250</v>
      </c>
      <c r="BE242" s="257">
        <f>IF(N242="základní",J242,0)</f>
        <v>0</v>
      </c>
      <c r="BF242" s="257">
        <f>IF(N242="snížená",J242,0)</f>
        <v>0</v>
      </c>
      <c r="BG242" s="257">
        <f>IF(N242="zákl. přenesená",J242,0)</f>
        <v>0</v>
      </c>
      <c r="BH242" s="257">
        <f>IF(N242="sníž. přenesená",J242,0)</f>
        <v>0</v>
      </c>
      <c r="BI242" s="257">
        <f>IF(N242="nulová",J242,0)</f>
        <v>0</v>
      </c>
      <c r="BJ242" s="17" t="s">
        <v>14</v>
      </c>
      <c r="BK242" s="257">
        <f>ROUND(I242*H242,2)</f>
        <v>0</v>
      </c>
      <c r="BL242" s="17" t="s">
        <v>256</v>
      </c>
      <c r="BM242" s="256" t="s">
        <v>421</v>
      </c>
    </row>
    <row r="243" s="2" customFormat="1">
      <c r="A243" s="38"/>
      <c r="B243" s="39"/>
      <c r="C243" s="40"/>
      <c r="D243" s="258" t="s">
        <v>261</v>
      </c>
      <c r="E243" s="40"/>
      <c r="F243" s="259" t="s">
        <v>417</v>
      </c>
      <c r="G243" s="40"/>
      <c r="H243" s="40"/>
      <c r="I243" s="156"/>
      <c r="J243" s="40"/>
      <c r="K243" s="40"/>
      <c r="L243" s="44"/>
      <c r="M243" s="260"/>
      <c r="N243" s="261"/>
      <c r="O243" s="91"/>
      <c r="P243" s="91"/>
      <c r="Q243" s="91"/>
      <c r="R243" s="91"/>
      <c r="S243" s="91"/>
      <c r="T243" s="92"/>
      <c r="U243" s="38"/>
      <c r="V243" s="38"/>
      <c r="W243" s="38"/>
      <c r="X243" s="38"/>
      <c r="Y243" s="38"/>
      <c r="Z243" s="38"/>
      <c r="AA243" s="38"/>
      <c r="AB243" s="38"/>
      <c r="AC243" s="38"/>
      <c r="AD243" s="38"/>
      <c r="AE243" s="38"/>
      <c r="AT243" s="17" t="s">
        <v>261</v>
      </c>
      <c r="AU243" s="17" t="s">
        <v>91</v>
      </c>
    </row>
    <row r="244" s="13" customFormat="1">
      <c r="A244" s="13"/>
      <c r="B244" s="262"/>
      <c r="C244" s="263"/>
      <c r="D244" s="258" t="s">
        <v>263</v>
      </c>
      <c r="E244" s="264" t="s">
        <v>1</v>
      </c>
      <c r="F244" s="265" t="s">
        <v>215</v>
      </c>
      <c r="G244" s="263"/>
      <c r="H244" s="266">
        <v>2377.9000000000001</v>
      </c>
      <c r="I244" s="267"/>
      <c r="J244" s="263"/>
      <c r="K244" s="263"/>
      <c r="L244" s="268"/>
      <c r="M244" s="269"/>
      <c r="N244" s="270"/>
      <c r="O244" s="270"/>
      <c r="P244" s="270"/>
      <c r="Q244" s="270"/>
      <c r="R244" s="270"/>
      <c r="S244" s="270"/>
      <c r="T244" s="271"/>
      <c r="U244" s="13"/>
      <c r="V244" s="13"/>
      <c r="W244" s="13"/>
      <c r="X244" s="13"/>
      <c r="Y244" s="13"/>
      <c r="Z244" s="13"/>
      <c r="AA244" s="13"/>
      <c r="AB244" s="13"/>
      <c r="AC244" s="13"/>
      <c r="AD244" s="13"/>
      <c r="AE244" s="13"/>
      <c r="AT244" s="272" t="s">
        <v>263</v>
      </c>
      <c r="AU244" s="272" t="s">
        <v>91</v>
      </c>
      <c r="AV244" s="13" t="s">
        <v>91</v>
      </c>
      <c r="AW244" s="13" t="s">
        <v>36</v>
      </c>
      <c r="AX244" s="13" t="s">
        <v>82</v>
      </c>
      <c r="AY244" s="272" t="s">
        <v>250</v>
      </c>
    </row>
    <row r="245" s="14" customFormat="1">
      <c r="A245" s="14"/>
      <c r="B245" s="273"/>
      <c r="C245" s="274"/>
      <c r="D245" s="258" t="s">
        <v>263</v>
      </c>
      <c r="E245" s="275" t="s">
        <v>1</v>
      </c>
      <c r="F245" s="276" t="s">
        <v>265</v>
      </c>
      <c r="G245" s="274"/>
      <c r="H245" s="277">
        <v>2377.9000000000001</v>
      </c>
      <c r="I245" s="278"/>
      <c r="J245" s="274"/>
      <c r="K245" s="274"/>
      <c r="L245" s="279"/>
      <c r="M245" s="280"/>
      <c r="N245" s="281"/>
      <c r="O245" s="281"/>
      <c r="P245" s="281"/>
      <c r="Q245" s="281"/>
      <c r="R245" s="281"/>
      <c r="S245" s="281"/>
      <c r="T245" s="282"/>
      <c r="U245" s="14"/>
      <c r="V245" s="14"/>
      <c r="W245" s="14"/>
      <c r="X245" s="14"/>
      <c r="Y245" s="14"/>
      <c r="Z245" s="14"/>
      <c r="AA245" s="14"/>
      <c r="AB245" s="14"/>
      <c r="AC245" s="14"/>
      <c r="AD245" s="14"/>
      <c r="AE245" s="14"/>
      <c r="AT245" s="283" t="s">
        <v>263</v>
      </c>
      <c r="AU245" s="283" t="s">
        <v>91</v>
      </c>
      <c r="AV245" s="14" t="s">
        <v>256</v>
      </c>
      <c r="AW245" s="14" t="s">
        <v>36</v>
      </c>
      <c r="AX245" s="14" t="s">
        <v>14</v>
      </c>
      <c r="AY245" s="283" t="s">
        <v>250</v>
      </c>
    </row>
    <row r="246" s="2" customFormat="1" ht="33" customHeight="1">
      <c r="A246" s="38"/>
      <c r="B246" s="39"/>
      <c r="C246" s="245" t="s">
        <v>422</v>
      </c>
      <c r="D246" s="245" t="s">
        <v>252</v>
      </c>
      <c r="E246" s="246" t="s">
        <v>423</v>
      </c>
      <c r="F246" s="247" t="s">
        <v>424</v>
      </c>
      <c r="G246" s="248" t="s">
        <v>208</v>
      </c>
      <c r="H246" s="249">
        <v>1698.5</v>
      </c>
      <c r="I246" s="250"/>
      <c r="J246" s="251">
        <f>ROUND(I246*H246,2)</f>
        <v>0</v>
      </c>
      <c r="K246" s="247" t="s">
        <v>255</v>
      </c>
      <c r="L246" s="44"/>
      <c r="M246" s="252" t="s">
        <v>1</v>
      </c>
      <c r="N246" s="253" t="s">
        <v>47</v>
      </c>
      <c r="O246" s="91"/>
      <c r="P246" s="254">
        <f>O246*H246</f>
        <v>0</v>
      </c>
      <c r="Q246" s="254">
        <v>0</v>
      </c>
      <c r="R246" s="254">
        <f>Q246*H246</f>
        <v>0</v>
      </c>
      <c r="S246" s="254">
        <v>0</v>
      </c>
      <c r="T246" s="255">
        <f>S246*H246</f>
        <v>0</v>
      </c>
      <c r="U246" s="38"/>
      <c r="V246" s="38"/>
      <c r="W246" s="38"/>
      <c r="X246" s="38"/>
      <c r="Y246" s="38"/>
      <c r="Z246" s="38"/>
      <c r="AA246" s="38"/>
      <c r="AB246" s="38"/>
      <c r="AC246" s="38"/>
      <c r="AD246" s="38"/>
      <c r="AE246" s="38"/>
      <c r="AR246" s="256" t="s">
        <v>256</v>
      </c>
      <c r="AT246" s="256" t="s">
        <v>252</v>
      </c>
      <c r="AU246" s="256" t="s">
        <v>91</v>
      </c>
      <c r="AY246" s="17" t="s">
        <v>250</v>
      </c>
      <c r="BE246" s="257">
        <f>IF(N246="základní",J246,0)</f>
        <v>0</v>
      </c>
      <c r="BF246" s="257">
        <f>IF(N246="snížená",J246,0)</f>
        <v>0</v>
      </c>
      <c r="BG246" s="257">
        <f>IF(N246="zákl. přenesená",J246,0)</f>
        <v>0</v>
      </c>
      <c r="BH246" s="257">
        <f>IF(N246="sníž. přenesená",J246,0)</f>
        <v>0</v>
      </c>
      <c r="BI246" s="257">
        <f>IF(N246="nulová",J246,0)</f>
        <v>0</v>
      </c>
      <c r="BJ246" s="17" t="s">
        <v>14</v>
      </c>
      <c r="BK246" s="257">
        <f>ROUND(I246*H246,2)</f>
        <v>0</v>
      </c>
      <c r="BL246" s="17" t="s">
        <v>256</v>
      </c>
      <c r="BM246" s="256" t="s">
        <v>425</v>
      </c>
    </row>
    <row r="247" s="2" customFormat="1">
      <c r="A247" s="38"/>
      <c r="B247" s="39"/>
      <c r="C247" s="40"/>
      <c r="D247" s="258" t="s">
        <v>261</v>
      </c>
      <c r="E247" s="40"/>
      <c r="F247" s="259" t="s">
        <v>426</v>
      </c>
      <c r="G247" s="40"/>
      <c r="H247" s="40"/>
      <c r="I247" s="156"/>
      <c r="J247" s="40"/>
      <c r="K247" s="40"/>
      <c r="L247" s="44"/>
      <c r="M247" s="260"/>
      <c r="N247" s="261"/>
      <c r="O247" s="91"/>
      <c r="P247" s="91"/>
      <c r="Q247" s="91"/>
      <c r="R247" s="91"/>
      <c r="S247" s="91"/>
      <c r="T247" s="92"/>
      <c r="U247" s="38"/>
      <c r="V247" s="38"/>
      <c r="W247" s="38"/>
      <c r="X247" s="38"/>
      <c r="Y247" s="38"/>
      <c r="Z247" s="38"/>
      <c r="AA247" s="38"/>
      <c r="AB247" s="38"/>
      <c r="AC247" s="38"/>
      <c r="AD247" s="38"/>
      <c r="AE247" s="38"/>
      <c r="AT247" s="17" t="s">
        <v>261</v>
      </c>
      <c r="AU247" s="17" t="s">
        <v>91</v>
      </c>
    </row>
    <row r="248" s="13" customFormat="1">
      <c r="A248" s="13"/>
      <c r="B248" s="262"/>
      <c r="C248" s="263"/>
      <c r="D248" s="258" t="s">
        <v>263</v>
      </c>
      <c r="E248" s="264" t="s">
        <v>1</v>
      </c>
      <c r="F248" s="265" t="s">
        <v>427</v>
      </c>
      <c r="G248" s="263"/>
      <c r="H248" s="266">
        <v>3072</v>
      </c>
      <c r="I248" s="267"/>
      <c r="J248" s="263"/>
      <c r="K248" s="263"/>
      <c r="L248" s="268"/>
      <c r="M248" s="269"/>
      <c r="N248" s="270"/>
      <c r="O248" s="270"/>
      <c r="P248" s="270"/>
      <c r="Q248" s="270"/>
      <c r="R248" s="270"/>
      <c r="S248" s="270"/>
      <c r="T248" s="271"/>
      <c r="U248" s="13"/>
      <c r="V248" s="13"/>
      <c r="W248" s="13"/>
      <c r="X248" s="13"/>
      <c r="Y248" s="13"/>
      <c r="Z248" s="13"/>
      <c r="AA248" s="13"/>
      <c r="AB248" s="13"/>
      <c r="AC248" s="13"/>
      <c r="AD248" s="13"/>
      <c r="AE248" s="13"/>
      <c r="AT248" s="272" t="s">
        <v>263</v>
      </c>
      <c r="AU248" s="272" t="s">
        <v>91</v>
      </c>
      <c r="AV248" s="13" t="s">
        <v>91</v>
      </c>
      <c r="AW248" s="13" t="s">
        <v>36</v>
      </c>
      <c r="AX248" s="13" t="s">
        <v>82</v>
      </c>
      <c r="AY248" s="272" t="s">
        <v>250</v>
      </c>
    </row>
    <row r="249" s="13" customFormat="1">
      <c r="A249" s="13"/>
      <c r="B249" s="262"/>
      <c r="C249" s="263"/>
      <c r="D249" s="258" t="s">
        <v>263</v>
      </c>
      <c r="E249" s="264" t="s">
        <v>1</v>
      </c>
      <c r="F249" s="265" t="s">
        <v>428</v>
      </c>
      <c r="G249" s="263"/>
      <c r="H249" s="266">
        <v>325</v>
      </c>
      <c r="I249" s="267"/>
      <c r="J249" s="263"/>
      <c r="K249" s="263"/>
      <c r="L249" s="268"/>
      <c r="M249" s="269"/>
      <c r="N249" s="270"/>
      <c r="O249" s="270"/>
      <c r="P249" s="270"/>
      <c r="Q249" s="270"/>
      <c r="R249" s="270"/>
      <c r="S249" s="270"/>
      <c r="T249" s="271"/>
      <c r="U249" s="13"/>
      <c r="V249" s="13"/>
      <c r="W249" s="13"/>
      <c r="X249" s="13"/>
      <c r="Y249" s="13"/>
      <c r="Z249" s="13"/>
      <c r="AA249" s="13"/>
      <c r="AB249" s="13"/>
      <c r="AC249" s="13"/>
      <c r="AD249" s="13"/>
      <c r="AE249" s="13"/>
      <c r="AT249" s="272" t="s">
        <v>263</v>
      </c>
      <c r="AU249" s="272" t="s">
        <v>91</v>
      </c>
      <c r="AV249" s="13" t="s">
        <v>91</v>
      </c>
      <c r="AW249" s="13" t="s">
        <v>36</v>
      </c>
      <c r="AX249" s="13" t="s">
        <v>82</v>
      </c>
      <c r="AY249" s="272" t="s">
        <v>250</v>
      </c>
    </row>
    <row r="250" s="14" customFormat="1">
      <c r="A250" s="14"/>
      <c r="B250" s="273"/>
      <c r="C250" s="274"/>
      <c r="D250" s="258" t="s">
        <v>263</v>
      </c>
      <c r="E250" s="275" t="s">
        <v>210</v>
      </c>
      <c r="F250" s="276" t="s">
        <v>265</v>
      </c>
      <c r="G250" s="274"/>
      <c r="H250" s="277">
        <v>3397</v>
      </c>
      <c r="I250" s="278"/>
      <c r="J250" s="274"/>
      <c r="K250" s="274"/>
      <c r="L250" s="279"/>
      <c r="M250" s="280"/>
      <c r="N250" s="281"/>
      <c r="O250" s="281"/>
      <c r="P250" s="281"/>
      <c r="Q250" s="281"/>
      <c r="R250" s="281"/>
      <c r="S250" s="281"/>
      <c r="T250" s="282"/>
      <c r="U250" s="14"/>
      <c r="V250" s="14"/>
      <c r="W250" s="14"/>
      <c r="X250" s="14"/>
      <c r="Y250" s="14"/>
      <c r="Z250" s="14"/>
      <c r="AA250" s="14"/>
      <c r="AB250" s="14"/>
      <c r="AC250" s="14"/>
      <c r="AD250" s="14"/>
      <c r="AE250" s="14"/>
      <c r="AT250" s="283" t="s">
        <v>263</v>
      </c>
      <c r="AU250" s="283" t="s">
        <v>91</v>
      </c>
      <c r="AV250" s="14" t="s">
        <v>256</v>
      </c>
      <c r="AW250" s="14" t="s">
        <v>36</v>
      </c>
      <c r="AX250" s="14" t="s">
        <v>82</v>
      </c>
      <c r="AY250" s="283" t="s">
        <v>250</v>
      </c>
    </row>
    <row r="251" s="13" customFormat="1">
      <c r="A251" s="13"/>
      <c r="B251" s="262"/>
      <c r="C251" s="263"/>
      <c r="D251" s="258" t="s">
        <v>263</v>
      </c>
      <c r="E251" s="264" t="s">
        <v>212</v>
      </c>
      <c r="F251" s="265" t="s">
        <v>429</v>
      </c>
      <c r="G251" s="263"/>
      <c r="H251" s="266">
        <v>1019.1</v>
      </c>
      <c r="I251" s="267"/>
      <c r="J251" s="263"/>
      <c r="K251" s="263"/>
      <c r="L251" s="268"/>
      <c r="M251" s="269"/>
      <c r="N251" s="270"/>
      <c r="O251" s="270"/>
      <c r="P251" s="270"/>
      <c r="Q251" s="270"/>
      <c r="R251" s="270"/>
      <c r="S251" s="270"/>
      <c r="T251" s="271"/>
      <c r="U251" s="13"/>
      <c r="V251" s="13"/>
      <c r="W251" s="13"/>
      <c r="X251" s="13"/>
      <c r="Y251" s="13"/>
      <c r="Z251" s="13"/>
      <c r="AA251" s="13"/>
      <c r="AB251" s="13"/>
      <c r="AC251" s="13"/>
      <c r="AD251" s="13"/>
      <c r="AE251" s="13"/>
      <c r="AT251" s="272" t="s">
        <v>263</v>
      </c>
      <c r="AU251" s="272" t="s">
        <v>91</v>
      </c>
      <c r="AV251" s="13" t="s">
        <v>91</v>
      </c>
      <c r="AW251" s="13" t="s">
        <v>36</v>
      </c>
      <c r="AX251" s="13" t="s">
        <v>82</v>
      </c>
      <c r="AY251" s="272" t="s">
        <v>250</v>
      </c>
    </row>
    <row r="252" s="13" customFormat="1">
      <c r="A252" s="13"/>
      <c r="B252" s="262"/>
      <c r="C252" s="263"/>
      <c r="D252" s="258" t="s">
        <v>263</v>
      </c>
      <c r="E252" s="264" t="s">
        <v>215</v>
      </c>
      <c r="F252" s="265" t="s">
        <v>430</v>
      </c>
      <c r="G252" s="263"/>
      <c r="H252" s="266">
        <v>2377.9000000000001</v>
      </c>
      <c r="I252" s="267"/>
      <c r="J252" s="263"/>
      <c r="K252" s="263"/>
      <c r="L252" s="268"/>
      <c r="M252" s="269"/>
      <c r="N252" s="270"/>
      <c r="O252" s="270"/>
      <c r="P252" s="270"/>
      <c r="Q252" s="270"/>
      <c r="R252" s="270"/>
      <c r="S252" s="270"/>
      <c r="T252" s="271"/>
      <c r="U252" s="13"/>
      <c r="V252" s="13"/>
      <c r="W252" s="13"/>
      <c r="X252" s="13"/>
      <c r="Y252" s="13"/>
      <c r="Z252" s="13"/>
      <c r="AA252" s="13"/>
      <c r="AB252" s="13"/>
      <c r="AC252" s="13"/>
      <c r="AD252" s="13"/>
      <c r="AE252" s="13"/>
      <c r="AT252" s="272" t="s">
        <v>263</v>
      </c>
      <c r="AU252" s="272" t="s">
        <v>91</v>
      </c>
      <c r="AV252" s="13" t="s">
        <v>91</v>
      </c>
      <c r="AW252" s="13" t="s">
        <v>36</v>
      </c>
      <c r="AX252" s="13" t="s">
        <v>82</v>
      </c>
      <c r="AY252" s="272" t="s">
        <v>250</v>
      </c>
    </row>
    <row r="253" s="14" customFormat="1">
      <c r="A253" s="14"/>
      <c r="B253" s="273"/>
      <c r="C253" s="274"/>
      <c r="D253" s="258" t="s">
        <v>263</v>
      </c>
      <c r="E253" s="275" t="s">
        <v>1</v>
      </c>
      <c r="F253" s="276" t="s">
        <v>265</v>
      </c>
      <c r="G253" s="274"/>
      <c r="H253" s="277">
        <v>3397</v>
      </c>
      <c r="I253" s="278"/>
      <c r="J253" s="274"/>
      <c r="K253" s="274"/>
      <c r="L253" s="279"/>
      <c r="M253" s="280"/>
      <c r="N253" s="281"/>
      <c r="O253" s="281"/>
      <c r="P253" s="281"/>
      <c r="Q253" s="281"/>
      <c r="R253" s="281"/>
      <c r="S253" s="281"/>
      <c r="T253" s="282"/>
      <c r="U253" s="14"/>
      <c r="V253" s="14"/>
      <c r="W253" s="14"/>
      <c r="X253" s="14"/>
      <c r="Y253" s="14"/>
      <c r="Z253" s="14"/>
      <c r="AA253" s="14"/>
      <c r="AB253" s="14"/>
      <c r="AC253" s="14"/>
      <c r="AD253" s="14"/>
      <c r="AE253" s="14"/>
      <c r="AT253" s="283" t="s">
        <v>263</v>
      </c>
      <c r="AU253" s="283" t="s">
        <v>91</v>
      </c>
      <c r="AV253" s="14" t="s">
        <v>256</v>
      </c>
      <c r="AW253" s="14" t="s">
        <v>36</v>
      </c>
      <c r="AX253" s="14" t="s">
        <v>82</v>
      </c>
      <c r="AY253" s="283" t="s">
        <v>250</v>
      </c>
    </row>
    <row r="254" s="13" customFormat="1">
      <c r="A254" s="13"/>
      <c r="B254" s="262"/>
      <c r="C254" s="263"/>
      <c r="D254" s="258" t="s">
        <v>263</v>
      </c>
      <c r="E254" s="264" t="s">
        <v>1</v>
      </c>
      <c r="F254" s="265" t="s">
        <v>431</v>
      </c>
      <c r="G254" s="263"/>
      <c r="H254" s="266">
        <v>1698.5</v>
      </c>
      <c r="I254" s="267"/>
      <c r="J254" s="263"/>
      <c r="K254" s="263"/>
      <c r="L254" s="268"/>
      <c r="M254" s="269"/>
      <c r="N254" s="270"/>
      <c r="O254" s="270"/>
      <c r="P254" s="270"/>
      <c r="Q254" s="270"/>
      <c r="R254" s="270"/>
      <c r="S254" s="270"/>
      <c r="T254" s="271"/>
      <c r="U254" s="13"/>
      <c r="V254" s="13"/>
      <c r="W254" s="13"/>
      <c r="X254" s="13"/>
      <c r="Y254" s="13"/>
      <c r="Z254" s="13"/>
      <c r="AA254" s="13"/>
      <c r="AB254" s="13"/>
      <c r="AC254" s="13"/>
      <c r="AD254" s="13"/>
      <c r="AE254" s="13"/>
      <c r="AT254" s="272" t="s">
        <v>263</v>
      </c>
      <c r="AU254" s="272" t="s">
        <v>91</v>
      </c>
      <c r="AV254" s="13" t="s">
        <v>91</v>
      </c>
      <c r="AW254" s="13" t="s">
        <v>36</v>
      </c>
      <c r="AX254" s="13" t="s">
        <v>82</v>
      </c>
      <c r="AY254" s="272" t="s">
        <v>250</v>
      </c>
    </row>
    <row r="255" s="14" customFormat="1">
      <c r="A255" s="14"/>
      <c r="B255" s="273"/>
      <c r="C255" s="274"/>
      <c r="D255" s="258" t="s">
        <v>263</v>
      </c>
      <c r="E255" s="275" t="s">
        <v>1</v>
      </c>
      <c r="F255" s="276" t="s">
        <v>265</v>
      </c>
      <c r="G255" s="274"/>
      <c r="H255" s="277">
        <v>1698.5</v>
      </c>
      <c r="I255" s="278"/>
      <c r="J255" s="274"/>
      <c r="K255" s="274"/>
      <c r="L255" s="279"/>
      <c r="M255" s="280"/>
      <c r="N255" s="281"/>
      <c r="O255" s="281"/>
      <c r="P255" s="281"/>
      <c r="Q255" s="281"/>
      <c r="R255" s="281"/>
      <c r="S255" s="281"/>
      <c r="T255" s="282"/>
      <c r="U255" s="14"/>
      <c r="V255" s="14"/>
      <c r="W255" s="14"/>
      <c r="X255" s="14"/>
      <c r="Y255" s="14"/>
      <c r="Z255" s="14"/>
      <c r="AA255" s="14"/>
      <c r="AB255" s="14"/>
      <c r="AC255" s="14"/>
      <c r="AD255" s="14"/>
      <c r="AE255" s="14"/>
      <c r="AT255" s="283" t="s">
        <v>263</v>
      </c>
      <c r="AU255" s="283" t="s">
        <v>91</v>
      </c>
      <c r="AV255" s="14" t="s">
        <v>256</v>
      </c>
      <c r="AW255" s="14" t="s">
        <v>36</v>
      </c>
      <c r="AX255" s="14" t="s">
        <v>14</v>
      </c>
      <c r="AY255" s="283" t="s">
        <v>250</v>
      </c>
    </row>
    <row r="256" s="2" customFormat="1" ht="44.25" customHeight="1">
      <c r="A256" s="38"/>
      <c r="B256" s="39"/>
      <c r="C256" s="245" t="s">
        <v>432</v>
      </c>
      <c r="D256" s="245" t="s">
        <v>252</v>
      </c>
      <c r="E256" s="246" t="s">
        <v>433</v>
      </c>
      <c r="F256" s="247" t="s">
        <v>434</v>
      </c>
      <c r="G256" s="248" t="s">
        <v>189</v>
      </c>
      <c r="H256" s="249">
        <v>1</v>
      </c>
      <c r="I256" s="250"/>
      <c r="J256" s="251">
        <f>ROUND(I256*H256,2)</f>
        <v>0</v>
      </c>
      <c r="K256" s="247" t="s">
        <v>255</v>
      </c>
      <c r="L256" s="44"/>
      <c r="M256" s="252" t="s">
        <v>1</v>
      </c>
      <c r="N256" s="253" t="s">
        <v>47</v>
      </c>
      <c r="O256" s="91"/>
      <c r="P256" s="254">
        <f>O256*H256</f>
        <v>0</v>
      </c>
      <c r="Q256" s="254">
        <v>0</v>
      </c>
      <c r="R256" s="254">
        <f>Q256*H256</f>
        <v>0</v>
      </c>
      <c r="S256" s="254">
        <v>0</v>
      </c>
      <c r="T256" s="255">
        <f>S256*H256</f>
        <v>0</v>
      </c>
      <c r="U256" s="38"/>
      <c r="V256" s="38"/>
      <c r="W256" s="38"/>
      <c r="X256" s="38"/>
      <c r="Y256" s="38"/>
      <c r="Z256" s="38"/>
      <c r="AA256" s="38"/>
      <c r="AB256" s="38"/>
      <c r="AC256" s="38"/>
      <c r="AD256" s="38"/>
      <c r="AE256" s="38"/>
      <c r="AR256" s="256" t="s">
        <v>256</v>
      </c>
      <c r="AT256" s="256" t="s">
        <v>252</v>
      </c>
      <c r="AU256" s="256" t="s">
        <v>91</v>
      </c>
      <c r="AY256" s="17" t="s">
        <v>250</v>
      </c>
      <c r="BE256" s="257">
        <f>IF(N256="základní",J256,0)</f>
        <v>0</v>
      </c>
      <c r="BF256" s="257">
        <f>IF(N256="snížená",J256,0)</f>
        <v>0</v>
      </c>
      <c r="BG256" s="257">
        <f>IF(N256="zákl. přenesená",J256,0)</f>
        <v>0</v>
      </c>
      <c r="BH256" s="257">
        <f>IF(N256="sníž. přenesená",J256,0)</f>
        <v>0</v>
      </c>
      <c r="BI256" s="257">
        <f>IF(N256="nulová",J256,0)</f>
        <v>0</v>
      </c>
      <c r="BJ256" s="17" t="s">
        <v>14</v>
      </c>
      <c r="BK256" s="257">
        <f>ROUND(I256*H256,2)</f>
        <v>0</v>
      </c>
      <c r="BL256" s="17" t="s">
        <v>256</v>
      </c>
      <c r="BM256" s="256" t="s">
        <v>435</v>
      </c>
    </row>
    <row r="257" s="2" customFormat="1">
      <c r="A257" s="38"/>
      <c r="B257" s="39"/>
      <c r="C257" s="40"/>
      <c r="D257" s="258" t="s">
        <v>261</v>
      </c>
      <c r="E257" s="40"/>
      <c r="F257" s="259" t="s">
        <v>436</v>
      </c>
      <c r="G257" s="40"/>
      <c r="H257" s="40"/>
      <c r="I257" s="156"/>
      <c r="J257" s="40"/>
      <c r="K257" s="40"/>
      <c r="L257" s="44"/>
      <c r="M257" s="260"/>
      <c r="N257" s="261"/>
      <c r="O257" s="91"/>
      <c r="P257" s="91"/>
      <c r="Q257" s="91"/>
      <c r="R257" s="91"/>
      <c r="S257" s="91"/>
      <c r="T257" s="92"/>
      <c r="U257" s="38"/>
      <c r="V257" s="38"/>
      <c r="W257" s="38"/>
      <c r="X257" s="38"/>
      <c r="Y257" s="38"/>
      <c r="Z257" s="38"/>
      <c r="AA257" s="38"/>
      <c r="AB257" s="38"/>
      <c r="AC257" s="38"/>
      <c r="AD257" s="38"/>
      <c r="AE257" s="38"/>
      <c r="AT257" s="17" t="s">
        <v>261</v>
      </c>
      <c r="AU257" s="17" t="s">
        <v>91</v>
      </c>
    </row>
    <row r="258" s="2" customFormat="1" ht="44.25" customHeight="1">
      <c r="A258" s="38"/>
      <c r="B258" s="39"/>
      <c r="C258" s="245" t="s">
        <v>437</v>
      </c>
      <c r="D258" s="245" t="s">
        <v>252</v>
      </c>
      <c r="E258" s="246" t="s">
        <v>438</v>
      </c>
      <c r="F258" s="247" t="s">
        <v>439</v>
      </c>
      <c r="G258" s="248" t="s">
        <v>189</v>
      </c>
      <c r="H258" s="249">
        <v>6</v>
      </c>
      <c r="I258" s="250"/>
      <c r="J258" s="251">
        <f>ROUND(I258*H258,2)</f>
        <v>0</v>
      </c>
      <c r="K258" s="247" t="s">
        <v>255</v>
      </c>
      <c r="L258" s="44"/>
      <c r="M258" s="252" t="s">
        <v>1</v>
      </c>
      <c r="N258" s="253" t="s">
        <v>47</v>
      </c>
      <c r="O258" s="91"/>
      <c r="P258" s="254">
        <f>O258*H258</f>
        <v>0</v>
      </c>
      <c r="Q258" s="254">
        <v>0</v>
      </c>
      <c r="R258" s="254">
        <f>Q258*H258</f>
        <v>0</v>
      </c>
      <c r="S258" s="254">
        <v>0</v>
      </c>
      <c r="T258" s="255">
        <f>S258*H258</f>
        <v>0</v>
      </c>
      <c r="U258" s="38"/>
      <c r="V258" s="38"/>
      <c r="W258" s="38"/>
      <c r="X258" s="38"/>
      <c r="Y258" s="38"/>
      <c r="Z258" s="38"/>
      <c r="AA258" s="38"/>
      <c r="AB258" s="38"/>
      <c r="AC258" s="38"/>
      <c r="AD258" s="38"/>
      <c r="AE258" s="38"/>
      <c r="AR258" s="256" t="s">
        <v>256</v>
      </c>
      <c r="AT258" s="256" t="s">
        <v>252</v>
      </c>
      <c r="AU258" s="256" t="s">
        <v>91</v>
      </c>
      <c r="AY258" s="17" t="s">
        <v>250</v>
      </c>
      <c r="BE258" s="257">
        <f>IF(N258="základní",J258,0)</f>
        <v>0</v>
      </c>
      <c r="BF258" s="257">
        <f>IF(N258="snížená",J258,0)</f>
        <v>0</v>
      </c>
      <c r="BG258" s="257">
        <f>IF(N258="zákl. přenesená",J258,0)</f>
        <v>0</v>
      </c>
      <c r="BH258" s="257">
        <f>IF(N258="sníž. přenesená",J258,0)</f>
        <v>0</v>
      </c>
      <c r="BI258" s="257">
        <f>IF(N258="nulová",J258,0)</f>
        <v>0</v>
      </c>
      <c r="BJ258" s="17" t="s">
        <v>14</v>
      </c>
      <c r="BK258" s="257">
        <f>ROUND(I258*H258,2)</f>
        <v>0</v>
      </c>
      <c r="BL258" s="17" t="s">
        <v>256</v>
      </c>
      <c r="BM258" s="256" t="s">
        <v>440</v>
      </c>
    </row>
    <row r="259" s="2" customFormat="1">
      <c r="A259" s="38"/>
      <c r="B259" s="39"/>
      <c r="C259" s="40"/>
      <c r="D259" s="258" t="s">
        <v>261</v>
      </c>
      <c r="E259" s="40"/>
      <c r="F259" s="259" t="s">
        <v>436</v>
      </c>
      <c r="G259" s="40"/>
      <c r="H259" s="40"/>
      <c r="I259" s="156"/>
      <c r="J259" s="40"/>
      <c r="K259" s="40"/>
      <c r="L259" s="44"/>
      <c r="M259" s="260"/>
      <c r="N259" s="261"/>
      <c r="O259" s="91"/>
      <c r="P259" s="91"/>
      <c r="Q259" s="91"/>
      <c r="R259" s="91"/>
      <c r="S259" s="91"/>
      <c r="T259" s="92"/>
      <c r="U259" s="38"/>
      <c r="V259" s="38"/>
      <c r="W259" s="38"/>
      <c r="X259" s="38"/>
      <c r="Y259" s="38"/>
      <c r="Z259" s="38"/>
      <c r="AA259" s="38"/>
      <c r="AB259" s="38"/>
      <c r="AC259" s="38"/>
      <c r="AD259" s="38"/>
      <c r="AE259" s="38"/>
      <c r="AT259" s="17" t="s">
        <v>261</v>
      </c>
      <c r="AU259" s="17" t="s">
        <v>91</v>
      </c>
    </row>
    <row r="260" s="2" customFormat="1" ht="33" customHeight="1">
      <c r="A260" s="38"/>
      <c r="B260" s="39"/>
      <c r="C260" s="245" t="s">
        <v>441</v>
      </c>
      <c r="D260" s="245" t="s">
        <v>252</v>
      </c>
      <c r="E260" s="246" t="s">
        <v>442</v>
      </c>
      <c r="F260" s="247" t="s">
        <v>443</v>
      </c>
      <c r="G260" s="248" t="s">
        <v>189</v>
      </c>
      <c r="H260" s="249">
        <v>1</v>
      </c>
      <c r="I260" s="250"/>
      <c r="J260" s="251">
        <f>ROUND(I260*H260,2)</f>
        <v>0</v>
      </c>
      <c r="K260" s="247" t="s">
        <v>255</v>
      </c>
      <c r="L260" s="44"/>
      <c r="M260" s="252" t="s">
        <v>1</v>
      </c>
      <c r="N260" s="253" t="s">
        <v>47</v>
      </c>
      <c r="O260" s="91"/>
      <c r="P260" s="254">
        <f>O260*H260</f>
        <v>0</v>
      </c>
      <c r="Q260" s="254">
        <v>0</v>
      </c>
      <c r="R260" s="254">
        <f>Q260*H260</f>
        <v>0</v>
      </c>
      <c r="S260" s="254">
        <v>0</v>
      </c>
      <c r="T260" s="255">
        <f>S260*H260</f>
        <v>0</v>
      </c>
      <c r="U260" s="38"/>
      <c r="V260" s="38"/>
      <c r="W260" s="38"/>
      <c r="X260" s="38"/>
      <c r="Y260" s="38"/>
      <c r="Z260" s="38"/>
      <c r="AA260" s="38"/>
      <c r="AB260" s="38"/>
      <c r="AC260" s="38"/>
      <c r="AD260" s="38"/>
      <c r="AE260" s="38"/>
      <c r="AR260" s="256" t="s">
        <v>256</v>
      </c>
      <c r="AT260" s="256" t="s">
        <v>252</v>
      </c>
      <c r="AU260" s="256" t="s">
        <v>91</v>
      </c>
      <c r="AY260" s="17" t="s">
        <v>250</v>
      </c>
      <c r="BE260" s="257">
        <f>IF(N260="základní",J260,0)</f>
        <v>0</v>
      </c>
      <c r="BF260" s="257">
        <f>IF(N260="snížená",J260,0)</f>
        <v>0</v>
      </c>
      <c r="BG260" s="257">
        <f>IF(N260="zákl. přenesená",J260,0)</f>
        <v>0</v>
      </c>
      <c r="BH260" s="257">
        <f>IF(N260="sníž. přenesená",J260,0)</f>
        <v>0</v>
      </c>
      <c r="BI260" s="257">
        <f>IF(N260="nulová",J260,0)</f>
        <v>0</v>
      </c>
      <c r="BJ260" s="17" t="s">
        <v>14</v>
      </c>
      <c r="BK260" s="257">
        <f>ROUND(I260*H260,2)</f>
        <v>0</v>
      </c>
      <c r="BL260" s="17" t="s">
        <v>256</v>
      </c>
      <c r="BM260" s="256" t="s">
        <v>444</v>
      </c>
    </row>
    <row r="261" s="2" customFormat="1">
      <c r="A261" s="38"/>
      <c r="B261" s="39"/>
      <c r="C261" s="40"/>
      <c r="D261" s="258" t="s">
        <v>261</v>
      </c>
      <c r="E261" s="40"/>
      <c r="F261" s="259" t="s">
        <v>436</v>
      </c>
      <c r="G261" s="40"/>
      <c r="H261" s="40"/>
      <c r="I261" s="156"/>
      <c r="J261" s="40"/>
      <c r="K261" s="40"/>
      <c r="L261" s="44"/>
      <c r="M261" s="260"/>
      <c r="N261" s="261"/>
      <c r="O261" s="91"/>
      <c r="P261" s="91"/>
      <c r="Q261" s="91"/>
      <c r="R261" s="91"/>
      <c r="S261" s="91"/>
      <c r="T261" s="92"/>
      <c r="U261" s="38"/>
      <c r="V261" s="38"/>
      <c r="W261" s="38"/>
      <c r="X261" s="38"/>
      <c r="Y261" s="38"/>
      <c r="Z261" s="38"/>
      <c r="AA261" s="38"/>
      <c r="AB261" s="38"/>
      <c r="AC261" s="38"/>
      <c r="AD261" s="38"/>
      <c r="AE261" s="38"/>
      <c r="AT261" s="17" t="s">
        <v>261</v>
      </c>
      <c r="AU261" s="17" t="s">
        <v>91</v>
      </c>
    </row>
    <row r="262" s="2" customFormat="1" ht="33" customHeight="1">
      <c r="A262" s="38"/>
      <c r="B262" s="39"/>
      <c r="C262" s="245" t="s">
        <v>445</v>
      </c>
      <c r="D262" s="245" t="s">
        <v>252</v>
      </c>
      <c r="E262" s="246" t="s">
        <v>446</v>
      </c>
      <c r="F262" s="247" t="s">
        <v>447</v>
      </c>
      <c r="G262" s="248" t="s">
        <v>189</v>
      </c>
      <c r="H262" s="249">
        <v>6</v>
      </c>
      <c r="I262" s="250"/>
      <c r="J262" s="251">
        <f>ROUND(I262*H262,2)</f>
        <v>0</v>
      </c>
      <c r="K262" s="247" t="s">
        <v>255</v>
      </c>
      <c r="L262" s="44"/>
      <c r="M262" s="252" t="s">
        <v>1</v>
      </c>
      <c r="N262" s="253" t="s">
        <v>47</v>
      </c>
      <c r="O262" s="91"/>
      <c r="P262" s="254">
        <f>O262*H262</f>
        <v>0</v>
      </c>
      <c r="Q262" s="254">
        <v>0</v>
      </c>
      <c r="R262" s="254">
        <f>Q262*H262</f>
        <v>0</v>
      </c>
      <c r="S262" s="254">
        <v>0</v>
      </c>
      <c r="T262" s="255">
        <f>S262*H262</f>
        <v>0</v>
      </c>
      <c r="U262" s="38"/>
      <c r="V262" s="38"/>
      <c r="W262" s="38"/>
      <c r="X262" s="38"/>
      <c r="Y262" s="38"/>
      <c r="Z262" s="38"/>
      <c r="AA262" s="38"/>
      <c r="AB262" s="38"/>
      <c r="AC262" s="38"/>
      <c r="AD262" s="38"/>
      <c r="AE262" s="38"/>
      <c r="AR262" s="256" t="s">
        <v>256</v>
      </c>
      <c r="AT262" s="256" t="s">
        <v>252</v>
      </c>
      <c r="AU262" s="256" t="s">
        <v>91</v>
      </c>
      <c r="AY262" s="17" t="s">
        <v>250</v>
      </c>
      <c r="BE262" s="257">
        <f>IF(N262="základní",J262,0)</f>
        <v>0</v>
      </c>
      <c r="BF262" s="257">
        <f>IF(N262="snížená",J262,0)</f>
        <v>0</v>
      </c>
      <c r="BG262" s="257">
        <f>IF(N262="zákl. přenesená",J262,0)</f>
        <v>0</v>
      </c>
      <c r="BH262" s="257">
        <f>IF(N262="sníž. přenesená",J262,0)</f>
        <v>0</v>
      </c>
      <c r="BI262" s="257">
        <f>IF(N262="nulová",J262,0)</f>
        <v>0</v>
      </c>
      <c r="BJ262" s="17" t="s">
        <v>14</v>
      </c>
      <c r="BK262" s="257">
        <f>ROUND(I262*H262,2)</f>
        <v>0</v>
      </c>
      <c r="BL262" s="17" t="s">
        <v>256</v>
      </c>
      <c r="BM262" s="256" t="s">
        <v>448</v>
      </c>
    </row>
    <row r="263" s="2" customFormat="1">
      <c r="A263" s="38"/>
      <c r="B263" s="39"/>
      <c r="C263" s="40"/>
      <c r="D263" s="258" t="s">
        <v>261</v>
      </c>
      <c r="E263" s="40"/>
      <c r="F263" s="259" t="s">
        <v>436</v>
      </c>
      <c r="G263" s="40"/>
      <c r="H263" s="40"/>
      <c r="I263" s="156"/>
      <c r="J263" s="40"/>
      <c r="K263" s="40"/>
      <c r="L263" s="44"/>
      <c r="M263" s="260"/>
      <c r="N263" s="261"/>
      <c r="O263" s="91"/>
      <c r="P263" s="91"/>
      <c r="Q263" s="91"/>
      <c r="R263" s="91"/>
      <c r="S263" s="91"/>
      <c r="T263" s="92"/>
      <c r="U263" s="38"/>
      <c r="V263" s="38"/>
      <c r="W263" s="38"/>
      <c r="X263" s="38"/>
      <c r="Y263" s="38"/>
      <c r="Z263" s="38"/>
      <c r="AA263" s="38"/>
      <c r="AB263" s="38"/>
      <c r="AC263" s="38"/>
      <c r="AD263" s="38"/>
      <c r="AE263" s="38"/>
      <c r="AT263" s="17" t="s">
        <v>261</v>
      </c>
      <c r="AU263" s="17" t="s">
        <v>91</v>
      </c>
    </row>
    <row r="264" s="2" customFormat="1" ht="33" customHeight="1">
      <c r="A264" s="38"/>
      <c r="B264" s="39"/>
      <c r="C264" s="245" t="s">
        <v>449</v>
      </c>
      <c r="D264" s="245" t="s">
        <v>252</v>
      </c>
      <c r="E264" s="246" t="s">
        <v>450</v>
      </c>
      <c r="F264" s="247" t="s">
        <v>451</v>
      </c>
      <c r="G264" s="248" t="s">
        <v>189</v>
      </c>
      <c r="H264" s="249">
        <v>1</v>
      </c>
      <c r="I264" s="250"/>
      <c r="J264" s="251">
        <f>ROUND(I264*H264,2)</f>
        <v>0</v>
      </c>
      <c r="K264" s="247" t="s">
        <v>255</v>
      </c>
      <c r="L264" s="44"/>
      <c r="M264" s="252" t="s">
        <v>1</v>
      </c>
      <c r="N264" s="253" t="s">
        <v>47</v>
      </c>
      <c r="O264" s="91"/>
      <c r="P264" s="254">
        <f>O264*H264</f>
        <v>0</v>
      </c>
      <c r="Q264" s="254">
        <v>0</v>
      </c>
      <c r="R264" s="254">
        <f>Q264*H264</f>
        <v>0</v>
      </c>
      <c r="S264" s="254">
        <v>0</v>
      </c>
      <c r="T264" s="255">
        <f>S264*H264</f>
        <v>0</v>
      </c>
      <c r="U264" s="38"/>
      <c r="V264" s="38"/>
      <c r="W264" s="38"/>
      <c r="X264" s="38"/>
      <c r="Y264" s="38"/>
      <c r="Z264" s="38"/>
      <c r="AA264" s="38"/>
      <c r="AB264" s="38"/>
      <c r="AC264" s="38"/>
      <c r="AD264" s="38"/>
      <c r="AE264" s="38"/>
      <c r="AR264" s="256" t="s">
        <v>256</v>
      </c>
      <c r="AT264" s="256" t="s">
        <v>252</v>
      </c>
      <c r="AU264" s="256" t="s">
        <v>91</v>
      </c>
      <c r="AY264" s="17" t="s">
        <v>250</v>
      </c>
      <c r="BE264" s="257">
        <f>IF(N264="základní",J264,0)</f>
        <v>0</v>
      </c>
      <c r="BF264" s="257">
        <f>IF(N264="snížená",J264,0)</f>
        <v>0</v>
      </c>
      <c r="BG264" s="257">
        <f>IF(N264="zákl. přenesená",J264,0)</f>
        <v>0</v>
      </c>
      <c r="BH264" s="257">
        <f>IF(N264="sníž. přenesená",J264,0)</f>
        <v>0</v>
      </c>
      <c r="BI264" s="257">
        <f>IF(N264="nulová",J264,0)</f>
        <v>0</v>
      </c>
      <c r="BJ264" s="17" t="s">
        <v>14</v>
      </c>
      <c r="BK264" s="257">
        <f>ROUND(I264*H264,2)</f>
        <v>0</v>
      </c>
      <c r="BL264" s="17" t="s">
        <v>256</v>
      </c>
      <c r="BM264" s="256" t="s">
        <v>452</v>
      </c>
    </row>
    <row r="265" s="2" customFormat="1">
      <c r="A265" s="38"/>
      <c r="B265" s="39"/>
      <c r="C265" s="40"/>
      <c r="D265" s="258" t="s">
        <v>261</v>
      </c>
      <c r="E265" s="40"/>
      <c r="F265" s="259" t="s">
        <v>436</v>
      </c>
      <c r="G265" s="40"/>
      <c r="H265" s="40"/>
      <c r="I265" s="156"/>
      <c r="J265" s="40"/>
      <c r="K265" s="40"/>
      <c r="L265" s="44"/>
      <c r="M265" s="260"/>
      <c r="N265" s="261"/>
      <c r="O265" s="91"/>
      <c r="P265" s="91"/>
      <c r="Q265" s="91"/>
      <c r="R265" s="91"/>
      <c r="S265" s="91"/>
      <c r="T265" s="92"/>
      <c r="U265" s="38"/>
      <c r="V265" s="38"/>
      <c r="W265" s="38"/>
      <c r="X265" s="38"/>
      <c r="Y265" s="38"/>
      <c r="Z265" s="38"/>
      <c r="AA265" s="38"/>
      <c r="AB265" s="38"/>
      <c r="AC265" s="38"/>
      <c r="AD265" s="38"/>
      <c r="AE265" s="38"/>
      <c r="AT265" s="17" t="s">
        <v>261</v>
      </c>
      <c r="AU265" s="17" t="s">
        <v>91</v>
      </c>
    </row>
    <row r="266" s="2" customFormat="1" ht="33" customHeight="1">
      <c r="A266" s="38"/>
      <c r="B266" s="39"/>
      <c r="C266" s="245" t="s">
        <v>453</v>
      </c>
      <c r="D266" s="245" t="s">
        <v>252</v>
      </c>
      <c r="E266" s="246" t="s">
        <v>454</v>
      </c>
      <c r="F266" s="247" t="s">
        <v>455</v>
      </c>
      <c r="G266" s="248" t="s">
        <v>189</v>
      </c>
      <c r="H266" s="249">
        <v>6</v>
      </c>
      <c r="I266" s="250"/>
      <c r="J266" s="251">
        <f>ROUND(I266*H266,2)</f>
        <v>0</v>
      </c>
      <c r="K266" s="247" t="s">
        <v>255</v>
      </c>
      <c r="L266" s="44"/>
      <c r="M266" s="252" t="s">
        <v>1</v>
      </c>
      <c r="N266" s="253" t="s">
        <v>47</v>
      </c>
      <c r="O266" s="91"/>
      <c r="P266" s="254">
        <f>O266*H266</f>
        <v>0</v>
      </c>
      <c r="Q266" s="254">
        <v>0</v>
      </c>
      <c r="R266" s="254">
        <f>Q266*H266</f>
        <v>0</v>
      </c>
      <c r="S266" s="254">
        <v>0</v>
      </c>
      <c r="T266" s="255">
        <f>S266*H266</f>
        <v>0</v>
      </c>
      <c r="U266" s="38"/>
      <c r="V266" s="38"/>
      <c r="W266" s="38"/>
      <c r="X266" s="38"/>
      <c r="Y266" s="38"/>
      <c r="Z266" s="38"/>
      <c r="AA266" s="38"/>
      <c r="AB266" s="38"/>
      <c r="AC266" s="38"/>
      <c r="AD266" s="38"/>
      <c r="AE266" s="38"/>
      <c r="AR266" s="256" t="s">
        <v>256</v>
      </c>
      <c r="AT266" s="256" t="s">
        <v>252</v>
      </c>
      <c r="AU266" s="256" t="s">
        <v>91</v>
      </c>
      <c r="AY266" s="17" t="s">
        <v>250</v>
      </c>
      <c r="BE266" s="257">
        <f>IF(N266="základní",J266,0)</f>
        <v>0</v>
      </c>
      <c r="BF266" s="257">
        <f>IF(N266="snížená",J266,0)</f>
        <v>0</v>
      </c>
      <c r="BG266" s="257">
        <f>IF(N266="zákl. přenesená",J266,0)</f>
        <v>0</v>
      </c>
      <c r="BH266" s="257">
        <f>IF(N266="sníž. přenesená",J266,0)</f>
        <v>0</v>
      </c>
      <c r="BI266" s="257">
        <f>IF(N266="nulová",J266,0)</f>
        <v>0</v>
      </c>
      <c r="BJ266" s="17" t="s">
        <v>14</v>
      </c>
      <c r="BK266" s="257">
        <f>ROUND(I266*H266,2)</f>
        <v>0</v>
      </c>
      <c r="BL266" s="17" t="s">
        <v>256</v>
      </c>
      <c r="BM266" s="256" t="s">
        <v>456</v>
      </c>
    </row>
    <row r="267" s="2" customFormat="1">
      <c r="A267" s="38"/>
      <c r="B267" s="39"/>
      <c r="C267" s="40"/>
      <c r="D267" s="258" t="s">
        <v>261</v>
      </c>
      <c r="E267" s="40"/>
      <c r="F267" s="259" t="s">
        <v>436</v>
      </c>
      <c r="G267" s="40"/>
      <c r="H267" s="40"/>
      <c r="I267" s="156"/>
      <c r="J267" s="40"/>
      <c r="K267" s="40"/>
      <c r="L267" s="44"/>
      <c r="M267" s="260"/>
      <c r="N267" s="261"/>
      <c r="O267" s="91"/>
      <c r="P267" s="91"/>
      <c r="Q267" s="91"/>
      <c r="R267" s="91"/>
      <c r="S267" s="91"/>
      <c r="T267" s="92"/>
      <c r="U267" s="38"/>
      <c r="V267" s="38"/>
      <c r="W267" s="38"/>
      <c r="X267" s="38"/>
      <c r="Y267" s="38"/>
      <c r="Z267" s="38"/>
      <c r="AA267" s="38"/>
      <c r="AB267" s="38"/>
      <c r="AC267" s="38"/>
      <c r="AD267" s="38"/>
      <c r="AE267" s="38"/>
      <c r="AT267" s="17" t="s">
        <v>261</v>
      </c>
      <c r="AU267" s="17" t="s">
        <v>91</v>
      </c>
    </row>
    <row r="268" s="2" customFormat="1" ht="44.25" customHeight="1">
      <c r="A268" s="38"/>
      <c r="B268" s="39"/>
      <c r="C268" s="245" t="s">
        <v>457</v>
      </c>
      <c r="D268" s="245" t="s">
        <v>252</v>
      </c>
      <c r="E268" s="246" t="s">
        <v>458</v>
      </c>
      <c r="F268" s="247" t="s">
        <v>459</v>
      </c>
      <c r="G268" s="248" t="s">
        <v>189</v>
      </c>
      <c r="H268" s="249">
        <v>7</v>
      </c>
      <c r="I268" s="250"/>
      <c r="J268" s="251">
        <f>ROUND(I268*H268,2)</f>
        <v>0</v>
      </c>
      <c r="K268" s="247" t="s">
        <v>255</v>
      </c>
      <c r="L268" s="44"/>
      <c r="M268" s="252" t="s">
        <v>1</v>
      </c>
      <c r="N268" s="253" t="s">
        <v>47</v>
      </c>
      <c r="O268" s="91"/>
      <c r="P268" s="254">
        <f>O268*H268</f>
        <v>0</v>
      </c>
      <c r="Q268" s="254">
        <v>0</v>
      </c>
      <c r="R268" s="254">
        <f>Q268*H268</f>
        <v>0</v>
      </c>
      <c r="S268" s="254">
        <v>0</v>
      </c>
      <c r="T268" s="255">
        <f>S268*H268</f>
        <v>0</v>
      </c>
      <c r="U268" s="38"/>
      <c r="V268" s="38"/>
      <c r="W268" s="38"/>
      <c r="X268" s="38"/>
      <c r="Y268" s="38"/>
      <c r="Z268" s="38"/>
      <c r="AA268" s="38"/>
      <c r="AB268" s="38"/>
      <c r="AC268" s="38"/>
      <c r="AD268" s="38"/>
      <c r="AE268" s="38"/>
      <c r="AR268" s="256" t="s">
        <v>256</v>
      </c>
      <c r="AT268" s="256" t="s">
        <v>252</v>
      </c>
      <c r="AU268" s="256" t="s">
        <v>91</v>
      </c>
      <c r="AY268" s="17" t="s">
        <v>250</v>
      </c>
      <c r="BE268" s="257">
        <f>IF(N268="základní",J268,0)</f>
        <v>0</v>
      </c>
      <c r="BF268" s="257">
        <f>IF(N268="snížená",J268,0)</f>
        <v>0</v>
      </c>
      <c r="BG268" s="257">
        <f>IF(N268="zákl. přenesená",J268,0)</f>
        <v>0</v>
      </c>
      <c r="BH268" s="257">
        <f>IF(N268="sníž. přenesená",J268,0)</f>
        <v>0</v>
      </c>
      <c r="BI268" s="257">
        <f>IF(N268="nulová",J268,0)</f>
        <v>0</v>
      </c>
      <c r="BJ268" s="17" t="s">
        <v>14</v>
      </c>
      <c r="BK268" s="257">
        <f>ROUND(I268*H268,2)</f>
        <v>0</v>
      </c>
      <c r="BL268" s="17" t="s">
        <v>256</v>
      </c>
      <c r="BM268" s="256" t="s">
        <v>460</v>
      </c>
    </row>
    <row r="269" s="2" customFormat="1">
      <c r="A269" s="38"/>
      <c r="B269" s="39"/>
      <c r="C269" s="40"/>
      <c r="D269" s="258" t="s">
        <v>261</v>
      </c>
      <c r="E269" s="40"/>
      <c r="F269" s="259" t="s">
        <v>436</v>
      </c>
      <c r="G269" s="40"/>
      <c r="H269" s="40"/>
      <c r="I269" s="156"/>
      <c r="J269" s="40"/>
      <c r="K269" s="40"/>
      <c r="L269" s="44"/>
      <c r="M269" s="260"/>
      <c r="N269" s="261"/>
      <c r="O269" s="91"/>
      <c r="P269" s="91"/>
      <c r="Q269" s="91"/>
      <c r="R269" s="91"/>
      <c r="S269" s="91"/>
      <c r="T269" s="92"/>
      <c r="U269" s="38"/>
      <c r="V269" s="38"/>
      <c r="W269" s="38"/>
      <c r="X269" s="38"/>
      <c r="Y269" s="38"/>
      <c r="Z269" s="38"/>
      <c r="AA269" s="38"/>
      <c r="AB269" s="38"/>
      <c r="AC269" s="38"/>
      <c r="AD269" s="38"/>
      <c r="AE269" s="38"/>
      <c r="AT269" s="17" t="s">
        <v>261</v>
      </c>
      <c r="AU269" s="17" t="s">
        <v>91</v>
      </c>
    </row>
    <row r="270" s="2" customFormat="1" ht="44.25" customHeight="1">
      <c r="A270" s="38"/>
      <c r="B270" s="39"/>
      <c r="C270" s="245" t="s">
        <v>461</v>
      </c>
      <c r="D270" s="245" t="s">
        <v>252</v>
      </c>
      <c r="E270" s="246" t="s">
        <v>462</v>
      </c>
      <c r="F270" s="247" t="s">
        <v>463</v>
      </c>
      <c r="G270" s="248" t="s">
        <v>189</v>
      </c>
      <c r="H270" s="249">
        <v>3</v>
      </c>
      <c r="I270" s="250"/>
      <c r="J270" s="251">
        <f>ROUND(I270*H270,2)</f>
        <v>0</v>
      </c>
      <c r="K270" s="247" t="s">
        <v>255</v>
      </c>
      <c r="L270" s="44"/>
      <c r="M270" s="252" t="s">
        <v>1</v>
      </c>
      <c r="N270" s="253" t="s">
        <v>47</v>
      </c>
      <c r="O270" s="91"/>
      <c r="P270" s="254">
        <f>O270*H270</f>
        <v>0</v>
      </c>
      <c r="Q270" s="254">
        <v>0</v>
      </c>
      <c r="R270" s="254">
        <f>Q270*H270</f>
        <v>0</v>
      </c>
      <c r="S270" s="254">
        <v>0</v>
      </c>
      <c r="T270" s="255">
        <f>S270*H270</f>
        <v>0</v>
      </c>
      <c r="U270" s="38"/>
      <c r="V270" s="38"/>
      <c r="W270" s="38"/>
      <c r="X270" s="38"/>
      <c r="Y270" s="38"/>
      <c r="Z270" s="38"/>
      <c r="AA270" s="38"/>
      <c r="AB270" s="38"/>
      <c r="AC270" s="38"/>
      <c r="AD270" s="38"/>
      <c r="AE270" s="38"/>
      <c r="AR270" s="256" t="s">
        <v>256</v>
      </c>
      <c r="AT270" s="256" t="s">
        <v>252</v>
      </c>
      <c r="AU270" s="256" t="s">
        <v>91</v>
      </c>
      <c r="AY270" s="17" t="s">
        <v>250</v>
      </c>
      <c r="BE270" s="257">
        <f>IF(N270="základní",J270,0)</f>
        <v>0</v>
      </c>
      <c r="BF270" s="257">
        <f>IF(N270="snížená",J270,0)</f>
        <v>0</v>
      </c>
      <c r="BG270" s="257">
        <f>IF(N270="zákl. přenesená",J270,0)</f>
        <v>0</v>
      </c>
      <c r="BH270" s="257">
        <f>IF(N270="sníž. přenesená",J270,0)</f>
        <v>0</v>
      </c>
      <c r="BI270" s="257">
        <f>IF(N270="nulová",J270,0)</f>
        <v>0</v>
      </c>
      <c r="BJ270" s="17" t="s">
        <v>14</v>
      </c>
      <c r="BK270" s="257">
        <f>ROUND(I270*H270,2)</f>
        <v>0</v>
      </c>
      <c r="BL270" s="17" t="s">
        <v>256</v>
      </c>
      <c r="BM270" s="256" t="s">
        <v>464</v>
      </c>
    </row>
    <row r="271" s="2" customFormat="1">
      <c r="A271" s="38"/>
      <c r="B271" s="39"/>
      <c r="C271" s="40"/>
      <c r="D271" s="258" t="s">
        <v>261</v>
      </c>
      <c r="E271" s="40"/>
      <c r="F271" s="259" t="s">
        <v>436</v>
      </c>
      <c r="G271" s="40"/>
      <c r="H271" s="40"/>
      <c r="I271" s="156"/>
      <c r="J271" s="40"/>
      <c r="K271" s="40"/>
      <c r="L271" s="44"/>
      <c r="M271" s="260"/>
      <c r="N271" s="261"/>
      <c r="O271" s="91"/>
      <c r="P271" s="91"/>
      <c r="Q271" s="91"/>
      <c r="R271" s="91"/>
      <c r="S271" s="91"/>
      <c r="T271" s="92"/>
      <c r="U271" s="38"/>
      <c r="V271" s="38"/>
      <c r="W271" s="38"/>
      <c r="X271" s="38"/>
      <c r="Y271" s="38"/>
      <c r="Z271" s="38"/>
      <c r="AA271" s="38"/>
      <c r="AB271" s="38"/>
      <c r="AC271" s="38"/>
      <c r="AD271" s="38"/>
      <c r="AE271" s="38"/>
      <c r="AT271" s="17" t="s">
        <v>261</v>
      </c>
      <c r="AU271" s="17" t="s">
        <v>91</v>
      </c>
    </row>
    <row r="272" s="2" customFormat="1" ht="44.25" customHeight="1">
      <c r="A272" s="38"/>
      <c r="B272" s="39"/>
      <c r="C272" s="245" t="s">
        <v>465</v>
      </c>
      <c r="D272" s="245" t="s">
        <v>252</v>
      </c>
      <c r="E272" s="246" t="s">
        <v>466</v>
      </c>
      <c r="F272" s="247" t="s">
        <v>467</v>
      </c>
      <c r="G272" s="248" t="s">
        <v>189</v>
      </c>
      <c r="H272" s="249">
        <v>1</v>
      </c>
      <c r="I272" s="250"/>
      <c r="J272" s="251">
        <f>ROUND(I272*H272,2)</f>
        <v>0</v>
      </c>
      <c r="K272" s="247" t="s">
        <v>255</v>
      </c>
      <c r="L272" s="44"/>
      <c r="M272" s="252" t="s">
        <v>1</v>
      </c>
      <c r="N272" s="253" t="s">
        <v>47</v>
      </c>
      <c r="O272" s="91"/>
      <c r="P272" s="254">
        <f>O272*H272</f>
        <v>0</v>
      </c>
      <c r="Q272" s="254">
        <v>0</v>
      </c>
      <c r="R272" s="254">
        <f>Q272*H272</f>
        <v>0</v>
      </c>
      <c r="S272" s="254">
        <v>0</v>
      </c>
      <c r="T272" s="255">
        <f>S272*H272</f>
        <v>0</v>
      </c>
      <c r="U272" s="38"/>
      <c r="V272" s="38"/>
      <c r="W272" s="38"/>
      <c r="X272" s="38"/>
      <c r="Y272" s="38"/>
      <c r="Z272" s="38"/>
      <c r="AA272" s="38"/>
      <c r="AB272" s="38"/>
      <c r="AC272" s="38"/>
      <c r="AD272" s="38"/>
      <c r="AE272" s="38"/>
      <c r="AR272" s="256" t="s">
        <v>256</v>
      </c>
      <c r="AT272" s="256" t="s">
        <v>252</v>
      </c>
      <c r="AU272" s="256" t="s">
        <v>91</v>
      </c>
      <c r="AY272" s="17" t="s">
        <v>250</v>
      </c>
      <c r="BE272" s="257">
        <f>IF(N272="základní",J272,0)</f>
        <v>0</v>
      </c>
      <c r="BF272" s="257">
        <f>IF(N272="snížená",J272,0)</f>
        <v>0</v>
      </c>
      <c r="BG272" s="257">
        <f>IF(N272="zákl. přenesená",J272,0)</f>
        <v>0</v>
      </c>
      <c r="BH272" s="257">
        <f>IF(N272="sníž. přenesená",J272,0)</f>
        <v>0</v>
      </c>
      <c r="BI272" s="257">
        <f>IF(N272="nulová",J272,0)</f>
        <v>0</v>
      </c>
      <c r="BJ272" s="17" t="s">
        <v>14</v>
      </c>
      <c r="BK272" s="257">
        <f>ROUND(I272*H272,2)</f>
        <v>0</v>
      </c>
      <c r="BL272" s="17" t="s">
        <v>256</v>
      </c>
      <c r="BM272" s="256" t="s">
        <v>468</v>
      </c>
    </row>
    <row r="273" s="2" customFormat="1">
      <c r="A273" s="38"/>
      <c r="B273" s="39"/>
      <c r="C273" s="40"/>
      <c r="D273" s="258" t="s">
        <v>261</v>
      </c>
      <c r="E273" s="40"/>
      <c r="F273" s="259" t="s">
        <v>436</v>
      </c>
      <c r="G273" s="40"/>
      <c r="H273" s="40"/>
      <c r="I273" s="156"/>
      <c r="J273" s="40"/>
      <c r="K273" s="40"/>
      <c r="L273" s="44"/>
      <c r="M273" s="260"/>
      <c r="N273" s="261"/>
      <c r="O273" s="91"/>
      <c r="P273" s="91"/>
      <c r="Q273" s="91"/>
      <c r="R273" s="91"/>
      <c r="S273" s="91"/>
      <c r="T273" s="92"/>
      <c r="U273" s="38"/>
      <c r="V273" s="38"/>
      <c r="W273" s="38"/>
      <c r="X273" s="38"/>
      <c r="Y273" s="38"/>
      <c r="Z273" s="38"/>
      <c r="AA273" s="38"/>
      <c r="AB273" s="38"/>
      <c r="AC273" s="38"/>
      <c r="AD273" s="38"/>
      <c r="AE273" s="38"/>
      <c r="AT273" s="17" t="s">
        <v>261</v>
      </c>
      <c r="AU273" s="17" t="s">
        <v>91</v>
      </c>
    </row>
    <row r="274" s="2" customFormat="1" ht="33" customHeight="1">
      <c r="A274" s="38"/>
      <c r="B274" s="39"/>
      <c r="C274" s="245" t="s">
        <v>469</v>
      </c>
      <c r="D274" s="245" t="s">
        <v>252</v>
      </c>
      <c r="E274" s="246" t="s">
        <v>470</v>
      </c>
      <c r="F274" s="247" t="s">
        <v>471</v>
      </c>
      <c r="G274" s="248" t="s">
        <v>189</v>
      </c>
      <c r="H274" s="249">
        <v>16</v>
      </c>
      <c r="I274" s="250"/>
      <c r="J274" s="251">
        <f>ROUND(I274*H274,2)</f>
        <v>0</v>
      </c>
      <c r="K274" s="247" t="s">
        <v>1</v>
      </c>
      <c r="L274" s="44"/>
      <c r="M274" s="252" t="s">
        <v>1</v>
      </c>
      <c r="N274" s="253" t="s">
        <v>47</v>
      </c>
      <c r="O274" s="91"/>
      <c r="P274" s="254">
        <f>O274*H274</f>
        <v>0</v>
      </c>
      <c r="Q274" s="254">
        <v>0</v>
      </c>
      <c r="R274" s="254">
        <f>Q274*H274</f>
        <v>0</v>
      </c>
      <c r="S274" s="254">
        <v>0</v>
      </c>
      <c r="T274" s="255">
        <f>S274*H274</f>
        <v>0</v>
      </c>
      <c r="U274" s="38"/>
      <c r="V274" s="38"/>
      <c r="W274" s="38"/>
      <c r="X274" s="38"/>
      <c r="Y274" s="38"/>
      <c r="Z274" s="38"/>
      <c r="AA274" s="38"/>
      <c r="AB274" s="38"/>
      <c r="AC274" s="38"/>
      <c r="AD274" s="38"/>
      <c r="AE274" s="38"/>
      <c r="AR274" s="256" t="s">
        <v>256</v>
      </c>
      <c r="AT274" s="256" t="s">
        <v>252</v>
      </c>
      <c r="AU274" s="256" t="s">
        <v>91</v>
      </c>
      <c r="AY274" s="17" t="s">
        <v>250</v>
      </c>
      <c r="BE274" s="257">
        <f>IF(N274="základní",J274,0)</f>
        <v>0</v>
      </c>
      <c r="BF274" s="257">
        <f>IF(N274="snížená",J274,0)</f>
        <v>0</v>
      </c>
      <c r="BG274" s="257">
        <f>IF(N274="zákl. přenesená",J274,0)</f>
        <v>0</v>
      </c>
      <c r="BH274" s="257">
        <f>IF(N274="sníž. přenesená",J274,0)</f>
        <v>0</v>
      </c>
      <c r="BI274" s="257">
        <f>IF(N274="nulová",J274,0)</f>
        <v>0</v>
      </c>
      <c r="BJ274" s="17" t="s">
        <v>14</v>
      </c>
      <c r="BK274" s="257">
        <f>ROUND(I274*H274,2)</f>
        <v>0</v>
      </c>
      <c r="BL274" s="17" t="s">
        <v>256</v>
      </c>
      <c r="BM274" s="256" t="s">
        <v>472</v>
      </c>
    </row>
    <row r="275" s="2" customFormat="1">
      <c r="A275" s="38"/>
      <c r="B275" s="39"/>
      <c r="C275" s="40"/>
      <c r="D275" s="258" t="s">
        <v>261</v>
      </c>
      <c r="E275" s="40"/>
      <c r="F275" s="259" t="s">
        <v>436</v>
      </c>
      <c r="G275" s="40"/>
      <c r="H275" s="40"/>
      <c r="I275" s="156"/>
      <c r="J275" s="40"/>
      <c r="K275" s="40"/>
      <c r="L275" s="44"/>
      <c r="M275" s="260"/>
      <c r="N275" s="261"/>
      <c r="O275" s="91"/>
      <c r="P275" s="91"/>
      <c r="Q275" s="91"/>
      <c r="R275" s="91"/>
      <c r="S275" s="91"/>
      <c r="T275" s="92"/>
      <c r="U275" s="38"/>
      <c r="V275" s="38"/>
      <c r="W275" s="38"/>
      <c r="X275" s="38"/>
      <c r="Y275" s="38"/>
      <c r="Z275" s="38"/>
      <c r="AA275" s="38"/>
      <c r="AB275" s="38"/>
      <c r="AC275" s="38"/>
      <c r="AD275" s="38"/>
      <c r="AE275" s="38"/>
      <c r="AT275" s="17" t="s">
        <v>261</v>
      </c>
      <c r="AU275" s="17" t="s">
        <v>91</v>
      </c>
    </row>
    <row r="276" s="2" customFormat="1" ht="33" customHeight="1">
      <c r="A276" s="38"/>
      <c r="B276" s="39"/>
      <c r="C276" s="245" t="s">
        <v>473</v>
      </c>
      <c r="D276" s="245" t="s">
        <v>252</v>
      </c>
      <c r="E276" s="246" t="s">
        <v>474</v>
      </c>
      <c r="F276" s="247" t="s">
        <v>475</v>
      </c>
      <c r="G276" s="248" t="s">
        <v>189</v>
      </c>
      <c r="H276" s="249">
        <v>7</v>
      </c>
      <c r="I276" s="250"/>
      <c r="J276" s="251">
        <f>ROUND(I276*H276,2)</f>
        <v>0</v>
      </c>
      <c r="K276" s="247" t="s">
        <v>255</v>
      </c>
      <c r="L276" s="44"/>
      <c r="M276" s="252" t="s">
        <v>1</v>
      </c>
      <c r="N276" s="253" t="s">
        <v>47</v>
      </c>
      <c r="O276" s="91"/>
      <c r="P276" s="254">
        <f>O276*H276</f>
        <v>0</v>
      </c>
      <c r="Q276" s="254">
        <v>0</v>
      </c>
      <c r="R276" s="254">
        <f>Q276*H276</f>
        <v>0</v>
      </c>
      <c r="S276" s="254">
        <v>0</v>
      </c>
      <c r="T276" s="255">
        <f>S276*H276</f>
        <v>0</v>
      </c>
      <c r="U276" s="38"/>
      <c r="V276" s="38"/>
      <c r="W276" s="38"/>
      <c r="X276" s="38"/>
      <c r="Y276" s="38"/>
      <c r="Z276" s="38"/>
      <c r="AA276" s="38"/>
      <c r="AB276" s="38"/>
      <c r="AC276" s="38"/>
      <c r="AD276" s="38"/>
      <c r="AE276" s="38"/>
      <c r="AR276" s="256" t="s">
        <v>256</v>
      </c>
      <c r="AT276" s="256" t="s">
        <v>252</v>
      </c>
      <c r="AU276" s="256" t="s">
        <v>91</v>
      </c>
      <c r="AY276" s="17" t="s">
        <v>250</v>
      </c>
      <c r="BE276" s="257">
        <f>IF(N276="základní",J276,0)</f>
        <v>0</v>
      </c>
      <c r="BF276" s="257">
        <f>IF(N276="snížená",J276,0)</f>
        <v>0</v>
      </c>
      <c r="BG276" s="257">
        <f>IF(N276="zákl. přenesená",J276,0)</f>
        <v>0</v>
      </c>
      <c r="BH276" s="257">
        <f>IF(N276="sníž. přenesená",J276,0)</f>
        <v>0</v>
      </c>
      <c r="BI276" s="257">
        <f>IF(N276="nulová",J276,0)</f>
        <v>0</v>
      </c>
      <c r="BJ276" s="17" t="s">
        <v>14</v>
      </c>
      <c r="BK276" s="257">
        <f>ROUND(I276*H276,2)</f>
        <v>0</v>
      </c>
      <c r="BL276" s="17" t="s">
        <v>256</v>
      </c>
      <c r="BM276" s="256" t="s">
        <v>476</v>
      </c>
    </row>
    <row r="277" s="2" customFormat="1">
      <c r="A277" s="38"/>
      <c r="B277" s="39"/>
      <c r="C277" s="40"/>
      <c r="D277" s="258" t="s">
        <v>261</v>
      </c>
      <c r="E277" s="40"/>
      <c r="F277" s="259" t="s">
        <v>436</v>
      </c>
      <c r="G277" s="40"/>
      <c r="H277" s="40"/>
      <c r="I277" s="156"/>
      <c r="J277" s="40"/>
      <c r="K277" s="40"/>
      <c r="L277" s="44"/>
      <c r="M277" s="260"/>
      <c r="N277" s="261"/>
      <c r="O277" s="91"/>
      <c r="P277" s="91"/>
      <c r="Q277" s="91"/>
      <c r="R277" s="91"/>
      <c r="S277" s="91"/>
      <c r="T277" s="92"/>
      <c r="U277" s="38"/>
      <c r="V277" s="38"/>
      <c r="W277" s="38"/>
      <c r="X277" s="38"/>
      <c r="Y277" s="38"/>
      <c r="Z277" s="38"/>
      <c r="AA277" s="38"/>
      <c r="AB277" s="38"/>
      <c r="AC277" s="38"/>
      <c r="AD277" s="38"/>
      <c r="AE277" s="38"/>
      <c r="AT277" s="17" t="s">
        <v>261</v>
      </c>
      <c r="AU277" s="17" t="s">
        <v>91</v>
      </c>
    </row>
    <row r="278" s="2" customFormat="1" ht="33" customHeight="1">
      <c r="A278" s="38"/>
      <c r="B278" s="39"/>
      <c r="C278" s="245" t="s">
        <v>477</v>
      </c>
      <c r="D278" s="245" t="s">
        <v>252</v>
      </c>
      <c r="E278" s="246" t="s">
        <v>478</v>
      </c>
      <c r="F278" s="247" t="s">
        <v>479</v>
      </c>
      <c r="G278" s="248" t="s">
        <v>189</v>
      </c>
      <c r="H278" s="249">
        <v>3</v>
      </c>
      <c r="I278" s="250"/>
      <c r="J278" s="251">
        <f>ROUND(I278*H278,2)</f>
        <v>0</v>
      </c>
      <c r="K278" s="247" t="s">
        <v>255</v>
      </c>
      <c r="L278" s="44"/>
      <c r="M278" s="252" t="s">
        <v>1</v>
      </c>
      <c r="N278" s="253" t="s">
        <v>47</v>
      </c>
      <c r="O278" s="91"/>
      <c r="P278" s="254">
        <f>O278*H278</f>
        <v>0</v>
      </c>
      <c r="Q278" s="254">
        <v>0</v>
      </c>
      <c r="R278" s="254">
        <f>Q278*H278</f>
        <v>0</v>
      </c>
      <c r="S278" s="254">
        <v>0</v>
      </c>
      <c r="T278" s="255">
        <f>S278*H278</f>
        <v>0</v>
      </c>
      <c r="U278" s="38"/>
      <c r="V278" s="38"/>
      <c r="W278" s="38"/>
      <c r="X278" s="38"/>
      <c r="Y278" s="38"/>
      <c r="Z278" s="38"/>
      <c r="AA278" s="38"/>
      <c r="AB278" s="38"/>
      <c r="AC278" s="38"/>
      <c r="AD278" s="38"/>
      <c r="AE278" s="38"/>
      <c r="AR278" s="256" t="s">
        <v>256</v>
      </c>
      <c r="AT278" s="256" t="s">
        <v>252</v>
      </c>
      <c r="AU278" s="256" t="s">
        <v>91</v>
      </c>
      <c r="AY278" s="17" t="s">
        <v>250</v>
      </c>
      <c r="BE278" s="257">
        <f>IF(N278="základní",J278,0)</f>
        <v>0</v>
      </c>
      <c r="BF278" s="257">
        <f>IF(N278="snížená",J278,0)</f>
        <v>0</v>
      </c>
      <c r="BG278" s="257">
        <f>IF(N278="zákl. přenesená",J278,0)</f>
        <v>0</v>
      </c>
      <c r="BH278" s="257">
        <f>IF(N278="sníž. přenesená",J278,0)</f>
        <v>0</v>
      </c>
      <c r="BI278" s="257">
        <f>IF(N278="nulová",J278,0)</f>
        <v>0</v>
      </c>
      <c r="BJ278" s="17" t="s">
        <v>14</v>
      </c>
      <c r="BK278" s="257">
        <f>ROUND(I278*H278,2)</f>
        <v>0</v>
      </c>
      <c r="BL278" s="17" t="s">
        <v>256</v>
      </c>
      <c r="BM278" s="256" t="s">
        <v>480</v>
      </c>
    </row>
    <row r="279" s="2" customFormat="1">
      <c r="A279" s="38"/>
      <c r="B279" s="39"/>
      <c r="C279" s="40"/>
      <c r="D279" s="258" t="s">
        <v>261</v>
      </c>
      <c r="E279" s="40"/>
      <c r="F279" s="259" t="s">
        <v>436</v>
      </c>
      <c r="G279" s="40"/>
      <c r="H279" s="40"/>
      <c r="I279" s="156"/>
      <c r="J279" s="40"/>
      <c r="K279" s="40"/>
      <c r="L279" s="44"/>
      <c r="M279" s="260"/>
      <c r="N279" s="261"/>
      <c r="O279" s="91"/>
      <c r="P279" s="91"/>
      <c r="Q279" s="91"/>
      <c r="R279" s="91"/>
      <c r="S279" s="91"/>
      <c r="T279" s="92"/>
      <c r="U279" s="38"/>
      <c r="V279" s="38"/>
      <c r="W279" s="38"/>
      <c r="X279" s="38"/>
      <c r="Y279" s="38"/>
      <c r="Z279" s="38"/>
      <c r="AA279" s="38"/>
      <c r="AB279" s="38"/>
      <c r="AC279" s="38"/>
      <c r="AD279" s="38"/>
      <c r="AE279" s="38"/>
      <c r="AT279" s="17" t="s">
        <v>261</v>
      </c>
      <c r="AU279" s="17" t="s">
        <v>91</v>
      </c>
    </row>
    <row r="280" s="2" customFormat="1" ht="33" customHeight="1">
      <c r="A280" s="38"/>
      <c r="B280" s="39"/>
      <c r="C280" s="245" t="s">
        <v>481</v>
      </c>
      <c r="D280" s="245" t="s">
        <v>252</v>
      </c>
      <c r="E280" s="246" t="s">
        <v>482</v>
      </c>
      <c r="F280" s="247" t="s">
        <v>483</v>
      </c>
      <c r="G280" s="248" t="s">
        <v>189</v>
      </c>
      <c r="H280" s="249">
        <v>1</v>
      </c>
      <c r="I280" s="250"/>
      <c r="J280" s="251">
        <f>ROUND(I280*H280,2)</f>
        <v>0</v>
      </c>
      <c r="K280" s="247" t="s">
        <v>255</v>
      </c>
      <c r="L280" s="44"/>
      <c r="M280" s="252" t="s">
        <v>1</v>
      </c>
      <c r="N280" s="253" t="s">
        <v>47</v>
      </c>
      <c r="O280" s="91"/>
      <c r="P280" s="254">
        <f>O280*H280</f>
        <v>0</v>
      </c>
      <c r="Q280" s="254">
        <v>0</v>
      </c>
      <c r="R280" s="254">
        <f>Q280*H280</f>
        <v>0</v>
      </c>
      <c r="S280" s="254">
        <v>0</v>
      </c>
      <c r="T280" s="255">
        <f>S280*H280</f>
        <v>0</v>
      </c>
      <c r="U280" s="38"/>
      <c r="V280" s="38"/>
      <c r="W280" s="38"/>
      <c r="X280" s="38"/>
      <c r="Y280" s="38"/>
      <c r="Z280" s="38"/>
      <c r="AA280" s="38"/>
      <c r="AB280" s="38"/>
      <c r="AC280" s="38"/>
      <c r="AD280" s="38"/>
      <c r="AE280" s="38"/>
      <c r="AR280" s="256" t="s">
        <v>256</v>
      </c>
      <c r="AT280" s="256" t="s">
        <v>252</v>
      </c>
      <c r="AU280" s="256" t="s">
        <v>91</v>
      </c>
      <c r="AY280" s="17" t="s">
        <v>250</v>
      </c>
      <c r="BE280" s="257">
        <f>IF(N280="základní",J280,0)</f>
        <v>0</v>
      </c>
      <c r="BF280" s="257">
        <f>IF(N280="snížená",J280,0)</f>
        <v>0</v>
      </c>
      <c r="BG280" s="257">
        <f>IF(N280="zákl. přenesená",J280,0)</f>
        <v>0</v>
      </c>
      <c r="BH280" s="257">
        <f>IF(N280="sníž. přenesená",J280,0)</f>
        <v>0</v>
      </c>
      <c r="BI280" s="257">
        <f>IF(N280="nulová",J280,0)</f>
        <v>0</v>
      </c>
      <c r="BJ280" s="17" t="s">
        <v>14</v>
      </c>
      <c r="BK280" s="257">
        <f>ROUND(I280*H280,2)</f>
        <v>0</v>
      </c>
      <c r="BL280" s="17" t="s">
        <v>256</v>
      </c>
      <c r="BM280" s="256" t="s">
        <v>484</v>
      </c>
    </row>
    <row r="281" s="2" customFormat="1">
      <c r="A281" s="38"/>
      <c r="B281" s="39"/>
      <c r="C281" s="40"/>
      <c r="D281" s="258" t="s">
        <v>261</v>
      </c>
      <c r="E281" s="40"/>
      <c r="F281" s="259" t="s">
        <v>436</v>
      </c>
      <c r="G281" s="40"/>
      <c r="H281" s="40"/>
      <c r="I281" s="156"/>
      <c r="J281" s="40"/>
      <c r="K281" s="40"/>
      <c r="L281" s="44"/>
      <c r="M281" s="260"/>
      <c r="N281" s="261"/>
      <c r="O281" s="91"/>
      <c r="P281" s="91"/>
      <c r="Q281" s="91"/>
      <c r="R281" s="91"/>
      <c r="S281" s="91"/>
      <c r="T281" s="92"/>
      <c r="U281" s="38"/>
      <c r="V281" s="38"/>
      <c r="W281" s="38"/>
      <c r="X281" s="38"/>
      <c r="Y281" s="38"/>
      <c r="Z281" s="38"/>
      <c r="AA281" s="38"/>
      <c r="AB281" s="38"/>
      <c r="AC281" s="38"/>
      <c r="AD281" s="38"/>
      <c r="AE281" s="38"/>
      <c r="AT281" s="17" t="s">
        <v>261</v>
      </c>
      <c r="AU281" s="17" t="s">
        <v>91</v>
      </c>
    </row>
    <row r="282" s="2" customFormat="1" ht="33" customHeight="1">
      <c r="A282" s="38"/>
      <c r="B282" s="39"/>
      <c r="C282" s="245" t="s">
        <v>485</v>
      </c>
      <c r="D282" s="245" t="s">
        <v>252</v>
      </c>
      <c r="E282" s="246" t="s">
        <v>486</v>
      </c>
      <c r="F282" s="247" t="s">
        <v>487</v>
      </c>
      <c r="G282" s="248" t="s">
        <v>189</v>
      </c>
      <c r="H282" s="249">
        <v>16</v>
      </c>
      <c r="I282" s="250"/>
      <c r="J282" s="251">
        <f>ROUND(I282*H282,2)</f>
        <v>0</v>
      </c>
      <c r="K282" s="247" t="s">
        <v>1</v>
      </c>
      <c r="L282" s="44"/>
      <c r="M282" s="252" t="s">
        <v>1</v>
      </c>
      <c r="N282" s="253" t="s">
        <v>47</v>
      </c>
      <c r="O282" s="91"/>
      <c r="P282" s="254">
        <f>O282*H282</f>
        <v>0</v>
      </c>
      <c r="Q282" s="254">
        <v>0</v>
      </c>
      <c r="R282" s="254">
        <f>Q282*H282</f>
        <v>0</v>
      </c>
      <c r="S282" s="254">
        <v>0</v>
      </c>
      <c r="T282" s="255">
        <f>S282*H282</f>
        <v>0</v>
      </c>
      <c r="U282" s="38"/>
      <c r="V282" s="38"/>
      <c r="W282" s="38"/>
      <c r="X282" s="38"/>
      <c r="Y282" s="38"/>
      <c r="Z282" s="38"/>
      <c r="AA282" s="38"/>
      <c r="AB282" s="38"/>
      <c r="AC282" s="38"/>
      <c r="AD282" s="38"/>
      <c r="AE282" s="38"/>
      <c r="AR282" s="256" t="s">
        <v>256</v>
      </c>
      <c r="AT282" s="256" t="s">
        <v>252</v>
      </c>
      <c r="AU282" s="256" t="s">
        <v>91</v>
      </c>
      <c r="AY282" s="17" t="s">
        <v>250</v>
      </c>
      <c r="BE282" s="257">
        <f>IF(N282="základní",J282,0)</f>
        <v>0</v>
      </c>
      <c r="BF282" s="257">
        <f>IF(N282="snížená",J282,0)</f>
        <v>0</v>
      </c>
      <c r="BG282" s="257">
        <f>IF(N282="zákl. přenesená",J282,0)</f>
        <v>0</v>
      </c>
      <c r="BH282" s="257">
        <f>IF(N282="sníž. přenesená",J282,0)</f>
        <v>0</v>
      </c>
      <c r="BI282" s="257">
        <f>IF(N282="nulová",J282,0)</f>
        <v>0</v>
      </c>
      <c r="BJ282" s="17" t="s">
        <v>14</v>
      </c>
      <c r="BK282" s="257">
        <f>ROUND(I282*H282,2)</f>
        <v>0</v>
      </c>
      <c r="BL282" s="17" t="s">
        <v>256</v>
      </c>
      <c r="BM282" s="256" t="s">
        <v>488</v>
      </c>
    </row>
    <row r="283" s="2" customFormat="1">
      <c r="A283" s="38"/>
      <c r="B283" s="39"/>
      <c r="C283" s="40"/>
      <c r="D283" s="258" t="s">
        <v>261</v>
      </c>
      <c r="E283" s="40"/>
      <c r="F283" s="259" t="s">
        <v>436</v>
      </c>
      <c r="G283" s="40"/>
      <c r="H283" s="40"/>
      <c r="I283" s="156"/>
      <c r="J283" s="40"/>
      <c r="K283" s="40"/>
      <c r="L283" s="44"/>
      <c r="M283" s="260"/>
      <c r="N283" s="261"/>
      <c r="O283" s="91"/>
      <c r="P283" s="91"/>
      <c r="Q283" s="91"/>
      <c r="R283" s="91"/>
      <c r="S283" s="91"/>
      <c r="T283" s="92"/>
      <c r="U283" s="38"/>
      <c r="V283" s="38"/>
      <c r="W283" s="38"/>
      <c r="X283" s="38"/>
      <c r="Y283" s="38"/>
      <c r="Z283" s="38"/>
      <c r="AA283" s="38"/>
      <c r="AB283" s="38"/>
      <c r="AC283" s="38"/>
      <c r="AD283" s="38"/>
      <c r="AE283" s="38"/>
      <c r="AT283" s="17" t="s">
        <v>261</v>
      </c>
      <c r="AU283" s="17" t="s">
        <v>91</v>
      </c>
    </row>
    <row r="284" s="2" customFormat="1" ht="33" customHeight="1">
      <c r="A284" s="38"/>
      <c r="B284" s="39"/>
      <c r="C284" s="245" t="s">
        <v>489</v>
      </c>
      <c r="D284" s="245" t="s">
        <v>252</v>
      </c>
      <c r="E284" s="246" t="s">
        <v>490</v>
      </c>
      <c r="F284" s="247" t="s">
        <v>491</v>
      </c>
      <c r="G284" s="248" t="s">
        <v>189</v>
      </c>
      <c r="H284" s="249">
        <v>7</v>
      </c>
      <c r="I284" s="250"/>
      <c r="J284" s="251">
        <f>ROUND(I284*H284,2)</f>
        <v>0</v>
      </c>
      <c r="K284" s="247" t="s">
        <v>255</v>
      </c>
      <c r="L284" s="44"/>
      <c r="M284" s="252" t="s">
        <v>1</v>
      </c>
      <c r="N284" s="253" t="s">
        <v>47</v>
      </c>
      <c r="O284" s="91"/>
      <c r="P284" s="254">
        <f>O284*H284</f>
        <v>0</v>
      </c>
      <c r="Q284" s="254">
        <v>0</v>
      </c>
      <c r="R284" s="254">
        <f>Q284*H284</f>
        <v>0</v>
      </c>
      <c r="S284" s="254">
        <v>0</v>
      </c>
      <c r="T284" s="255">
        <f>S284*H284</f>
        <v>0</v>
      </c>
      <c r="U284" s="38"/>
      <c r="V284" s="38"/>
      <c r="W284" s="38"/>
      <c r="X284" s="38"/>
      <c r="Y284" s="38"/>
      <c r="Z284" s="38"/>
      <c r="AA284" s="38"/>
      <c r="AB284" s="38"/>
      <c r="AC284" s="38"/>
      <c r="AD284" s="38"/>
      <c r="AE284" s="38"/>
      <c r="AR284" s="256" t="s">
        <v>256</v>
      </c>
      <c r="AT284" s="256" t="s">
        <v>252</v>
      </c>
      <c r="AU284" s="256" t="s">
        <v>91</v>
      </c>
      <c r="AY284" s="17" t="s">
        <v>250</v>
      </c>
      <c r="BE284" s="257">
        <f>IF(N284="základní",J284,0)</f>
        <v>0</v>
      </c>
      <c r="BF284" s="257">
        <f>IF(N284="snížená",J284,0)</f>
        <v>0</v>
      </c>
      <c r="BG284" s="257">
        <f>IF(N284="zákl. přenesená",J284,0)</f>
        <v>0</v>
      </c>
      <c r="BH284" s="257">
        <f>IF(N284="sníž. přenesená",J284,0)</f>
        <v>0</v>
      </c>
      <c r="BI284" s="257">
        <f>IF(N284="nulová",J284,0)</f>
        <v>0</v>
      </c>
      <c r="BJ284" s="17" t="s">
        <v>14</v>
      </c>
      <c r="BK284" s="257">
        <f>ROUND(I284*H284,2)</f>
        <v>0</v>
      </c>
      <c r="BL284" s="17" t="s">
        <v>256</v>
      </c>
      <c r="BM284" s="256" t="s">
        <v>492</v>
      </c>
    </row>
    <row r="285" s="2" customFormat="1">
      <c r="A285" s="38"/>
      <c r="B285" s="39"/>
      <c r="C285" s="40"/>
      <c r="D285" s="258" t="s">
        <v>261</v>
      </c>
      <c r="E285" s="40"/>
      <c r="F285" s="259" t="s">
        <v>436</v>
      </c>
      <c r="G285" s="40"/>
      <c r="H285" s="40"/>
      <c r="I285" s="156"/>
      <c r="J285" s="40"/>
      <c r="K285" s="40"/>
      <c r="L285" s="44"/>
      <c r="M285" s="260"/>
      <c r="N285" s="261"/>
      <c r="O285" s="91"/>
      <c r="P285" s="91"/>
      <c r="Q285" s="91"/>
      <c r="R285" s="91"/>
      <c r="S285" s="91"/>
      <c r="T285" s="92"/>
      <c r="U285" s="38"/>
      <c r="V285" s="38"/>
      <c r="W285" s="38"/>
      <c r="X285" s="38"/>
      <c r="Y285" s="38"/>
      <c r="Z285" s="38"/>
      <c r="AA285" s="38"/>
      <c r="AB285" s="38"/>
      <c r="AC285" s="38"/>
      <c r="AD285" s="38"/>
      <c r="AE285" s="38"/>
      <c r="AT285" s="17" t="s">
        <v>261</v>
      </c>
      <c r="AU285" s="17" t="s">
        <v>91</v>
      </c>
    </row>
    <row r="286" s="2" customFormat="1" ht="33" customHeight="1">
      <c r="A286" s="38"/>
      <c r="B286" s="39"/>
      <c r="C286" s="245" t="s">
        <v>493</v>
      </c>
      <c r="D286" s="245" t="s">
        <v>252</v>
      </c>
      <c r="E286" s="246" t="s">
        <v>494</v>
      </c>
      <c r="F286" s="247" t="s">
        <v>495</v>
      </c>
      <c r="G286" s="248" t="s">
        <v>189</v>
      </c>
      <c r="H286" s="249">
        <v>3</v>
      </c>
      <c r="I286" s="250"/>
      <c r="J286" s="251">
        <f>ROUND(I286*H286,2)</f>
        <v>0</v>
      </c>
      <c r="K286" s="247" t="s">
        <v>255</v>
      </c>
      <c r="L286" s="44"/>
      <c r="M286" s="252" t="s">
        <v>1</v>
      </c>
      <c r="N286" s="253" t="s">
        <v>47</v>
      </c>
      <c r="O286" s="91"/>
      <c r="P286" s="254">
        <f>O286*H286</f>
        <v>0</v>
      </c>
      <c r="Q286" s="254">
        <v>0</v>
      </c>
      <c r="R286" s="254">
        <f>Q286*H286</f>
        <v>0</v>
      </c>
      <c r="S286" s="254">
        <v>0</v>
      </c>
      <c r="T286" s="255">
        <f>S286*H286</f>
        <v>0</v>
      </c>
      <c r="U286" s="38"/>
      <c r="V286" s="38"/>
      <c r="W286" s="38"/>
      <c r="X286" s="38"/>
      <c r="Y286" s="38"/>
      <c r="Z286" s="38"/>
      <c r="AA286" s="38"/>
      <c r="AB286" s="38"/>
      <c r="AC286" s="38"/>
      <c r="AD286" s="38"/>
      <c r="AE286" s="38"/>
      <c r="AR286" s="256" t="s">
        <v>256</v>
      </c>
      <c r="AT286" s="256" t="s">
        <v>252</v>
      </c>
      <c r="AU286" s="256" t="s">
        <v>91</v>
      </c>
      <c r="AY286" s="17" t="s">
        <v>250</v>
      </c>
      <c r="BE286" s="257">
        <f>IF(N286="základní",J286,0)</f>
        <v>0</v>
      </c>
      <c r="BF286" s="257">
        <f>IF(N286="snížená",J286,0)</f>
        <v>0</v>
      </c>
      <c r="BG286" s="257">
        <f>IF(N286="zákl. přenesená",J286,0)</f>
        <v>0</v>
      </c>
      <c r="BH286" s="257">
        <f>IF(N286="sníž. přenesená",J286,0)</f>
        <v>0</v>
      </c>
      <c r="BI286" s="257">
        <f>IF(N286="nulová",J286,0)</f>
        <v>0</v>
      </c>
      <c r="BJ286" s="17" t="s">
        <v>14</v>
      </c>
      <c r="BK286" s="257">
        <f>ROUND(I286*H286,2)</f>
        <v>0</v>
      </c>
      <c r="BL286" s="17" t="s">
        <v>256</v>
      </c>
      <c r="BM286" s="256" t="s">
        <v>496</v>
      </c>
    </row>
    <row r="287" s="2" customFormat="1">
      <c r="A287" s="38"/>
      <c r="B287" s="39"/>
      <c r="C287" s="40"/>
      <c r="D287" s="258" t="s">
        <v>261</v>
      </c>
      <c r="E287" s="40"/>
      <c r="F287" s="259" t="s">
        <v>436</v>
      </c>
      <c r="G287" s="40"/>
      <c r="H287" s="40"/>
      <c r="I287" s="156"/>
      <c r="J287" s="40"/>
      <c r="K287" s="40"/>
      <c r="L287" s="44"/>
      <c r="M287" s="260"/>
      <c r="N287" s="261"/>
      <c r="O287" s="91"/>
      <c r="P287" s="91"/>
      <c r="Q287" s="91"/>
      <c r="R287" s="91"/>
      <c r="S287" s="91"/>
      <c r="T287" s="92"/>
      <c r="U287" s="38"/>
      <c r="V287" s="38"/>
      <c r="W287" s="38"/>
      <c r="X287" s="38"/>
      <c r="Y287" s="38"/>
      <c r="Z287" s="38"/>
      <c r="AA287" s="38"/>
      <c r="AB287" s="38"/>
      <c r="AC287" s="38"/>
      <c r="AD287" s="38"/>
      <c r="AE287" s="38"/>
      <c r="AT287" s="17" t="s">
        <v>261</v>
      </c>
      <c r="AU287" s="17" t="s">
        <v>91</v>
      </c>
    </row>
    <row r="288" s="2" customFormat="1" ht="33" customHeight="1">
      <c r="A288" s="38"/>
      <c r="B288" s="39"/>
      <c r="C288" s="245" t="s">
        <v>497</v>
      </c>
      <c r="D288" s="245" t="s">
        <v>252</v>
      </c>
      <c r="E288" s="246" t="s">
        <v>498</v>
      </c>
      <c r="F288" s="247" t="s">
        <v>499</v>
      </c>
      <c r="G288" s="248" t="s">
        <v>189</v>
      </c>
      <c r="H288" s="249">
        <v>1</v>
      </c>
      <c r="I288" s="250"/>
      <c r="J288" s="251">
        <f>ROUND(I288*H288,2)</f>
        <v>0</v>
      </c>
      <c r="K288" s="247" t="s">
        <v>255</v>
      </c>
      <c r="L288" s="44"/>
      <c r="M288" s="252" t="s">
        <v>1</v>
      </c>
      <c r="N288" s="253" t="s">
        <v>47</v>
      </c>
      <c r="O288" s="91"/>
      <c r="P288" s="254">
        <f>O288*H288</f>
        <v>0</v>
      </c>
      <c r="Q288" s="254">
        <v>0</v>
      </c>
      <c r="R288" s="254">
        <f>Q288*H288</f>
        <v>0</v>
      </c>
      <c r="S288" s="254">
        <v>0</v>
      </c>
      <c r="T288" s="255">
        <f>S288*H288</f>
        <v>0</v>
      </c>
      <c r="U288" s="38"/>
      <c r="V288" s="38"/>
      <c r="W288" s="38"/>
      <c r="X288" s="38"/>
      <c r="Y288" s="38"/>
      <c r="Z288" s="38"/>
      <c r="AA288" s="38"/>
      <c r="AB288" s="38"/>
      <c r="AC288" s="38"/>
      <c r="AD288" s="38"/>
      <c r="AE288" s="38"/>
      <c r="AR288" s="256" t="s">
        <v>256</v>
      </c>
      <c r="AT288" s="256" t="s">
        <v>252</v>
      </c>
      <c r="AU288" s="256" t="s">
        <v>91</v>
      </c>
      <c r="AY288" s="17" t="s">
        <v>250</v>
      </c>
      <c r="BE288" s="257">
        <f>IF(N288="základní",J288,0)</f>
        <v>0</v>
      </c>
      <c r="BF288" s="257">
        <f>IF(N288="snížená",J288,0)</f>
        <v>0</v>
      </c>
      <c r="BG288" s="257">
        <f>IF(N288="zákl. přenesená",J288,0)</f>
        <v>0</v>
      </c>
      <c r="BH288" s="257">
        <f>IF(N288="sníž. přenesená",J288,0)</f>
        <v>0</v>
      </c>
      <c r="BI288" s="257">
        <f>IF(N288="nulová",J288,0)</f>
        <v>0</v>
      </c>
      <c r="BJ288" s="17" t="s">
        <v>14</v>
      </c>
      <c r="BK288" s="257">
        <f>ROUND(I288*H288,2)</f>
        <v>0</v>
      </c>
      <c r="BL288" s="17" t="s">
        <v>256</v>
      </c>
      <c r="BM288" s="256" t="s">
        <v>500</v>
      </c>
    </row>
    <row r="289" s="2" customFormat="1">
      <c r="A289" s="38"/>
      <c r="B289" s="39"/>
      <c r="C289" s="40"/>
      <c r="D289" s="258" t="s">
        <v>261</v>
      </c>
      <c r="E289" s="40"/>
      <c r="F289" s="259" t="s">
        <v>436</v>
      </c>
      <c r="G289" s="40"/>
      <c r="H289" s="40"/>
      <c r="I289" s="156"/>
      <c r="J289" s="40"/>
      <c r="K289" s="40"/>
      <c r="L289" s="44"/>
      <c r="M289" s="260"/>
      <c r="N289" s="261"/>
      <c r="O289" s="91"/>
      <c r="P289" s="91"/>
      <c r="Q289" s="91"/>
      <c r="R289" s="91"/>
      <c r="S289" s="91"/>
      <c r="T289" s="92"/>
      <c r="U289" s="38"/>
      <c r="V289" s="38"/>
      <c r="W289" s="38"/>
      <c r="X289" s="38"/>
      <c r="Y289" s="38"/>
      <c r="Z289" s="38"/>
      <c r="AA289" s="38"/>
      <c r="AB289" s="38"/>
      <c r="AC289" s="38"/>
      <c r="AD289" s="38"/>
      <c r="AE289" s="38"/>
      <c r="AT289" s="17" t="s">
        <v>261</v>
      </c>
      <c r="AU289" s="17" t="s">
        <v>91</v>
      </c>
    </row>
    <row r="290" s="2" customFormat="1" ht="33" customHeight="1">
      <c r="A290" s="38"/>
      <c r="B290" s="39"/>
      <c r="C290" s="245" t="s">
        <v>501</v>
      </c>
      <c r="D290" s="245" t="s">
        <v>252</v>
      </c>
      <c r="E290" s="246" t="s">
        <v>502</v>
      </c>
      <c r="F290" s="247" t="s">
        <v>503</v>
      </c>
      <c r="G290" s="248" t="s">
        <v>189</v>
      </c>
      <c r="H290" s="249">
        <v>16</v>
      </c>
      <c r="I290" s="250"/>
      <c r="J290" s="251">
        <f>ROUND(I290*H290,2)</f>
        <v>0</v>
      </c>
      <c r="K290" s="247" t="s">
        <v>1</v>
      </c>
      <c r="L290" s="44"/>
      <c r="M290" s="252" t="s">
        <v>1</v>
      </c>
      <c r="N290" s="253" t="s">
        <v>47</v>
      </c>
      <c r="O290" s="91"/>
      <c r="P290" s="254">
        <f>O290*H290</f>
        <v>0</v>
      </c>
      <c r="Q290" s="254">
        <v>0</v>
      </c>
      <c r="R290" s="254">
        <f>Q290*H290</f>
        <v>0</v>
      </c>
      <c r="S290" s="254">
        <v>0</v>
      </c>
      <c r="T290" s="255">
        <f>S290*H290</f>
        <v>0</v>
      </c>
      <c r="U290" s="38"/>
      <c r="V290" s="38"/>
      <c r="W290" s="38"/>
      <c r="X290" s="38"/>
      <c r="Y290" s="38"/>
      <c r="Z290" s="38"/>
      <c r="AA290" s="38"/>
      <c r="AB290" s="38"/>
      <c r="AC290" s="38"/>
      <c r="AD290" s="38"/>
      <c r="AE290" s="38"/>
      <c r="AR290" s="256" t="s">
        <v>256</v>
      </c>
      <c r="AT290" s="256" t="s">
        <v>252</v>
      </c>
      <c r="AU290" s="256" t="s">
        <v>91</v>
      </c>
      <c r="AY290" s="17" t="s">
        <v>250</v>
      </c>
      <c r="BE290" s="257">
        <f>IF(N290="základní",J290,0)</f>
        <v>0</v>
      </c>
      <c r="BF290" s="257">
        <f>IF(N290="snížená",J290,0)</f>
        <v>0</v>
      </c>
      <c r="BG290" s="257">
        <f>IF(N290="zákl. přenesená",J290,0)</f>
        <v>0</v>
      </c>
      <c r="BH290" s="257">
        <f>IF(N290="sníž. přenesená",J290,0)</f>
        <v>0</v>
      </c>
      <c r="BI290" s="257">
        <f>IF(N290="nulová",J290,0)</f>
        <v>0</v>
      </c>
      <c r="BJ290" s="17" t="s">
        <v>14</v>
      </c>
      <c r="BK290" s="257">
        <f>ROUND(I290*H290,2)</f>
        <v>0</v>
      </c>
      <c r="BL290" s="17" t="s">
        <v>256</v>
      </c>
      <c r="BM290" s="256" t="s">
        <v>504</v>
      </c>
    </row>
    <row r="291" s="2" customFormat="1">
      <c r="A291" s="38"/>
      <c r="B291" s="39"/>
      <c r="C291" s="40"/>
      <c r="D291" s="258" t="s">
        <v>261</v>
      </c>
      <c r="E291" s="40"/>
      <c r="F291" s="259" t="s">
        <v>436</v>
      </c>
      <c r="G291" s="40"/>
      <c r="H291" s="40"/>
      <c r="I291" s="156"/>
      <c r="J291" s="40"/>
      <c r="K291" s="40"/>
      <c r="L291" s="44"/>
      <c r="M291" s="260"/>
      <c r="N291" s="261"/>
      <c r="O291" s="91"/>
      <c r="P291" s="91"/>
      <c r="Q291" s="91"/>
      <c r="R291" s="91"/>
      <c r="S291" s="91"/>
      <c r="T291" s="92"/>
      <c r="U291" s="38"/>
      <c r="V291" s="38"/>
      <c r="W291" s="38"/>
      <c r="X291" s="38"/>
      <c r="Y291" s="38"/>
      <c r="Z291" s="38"/>
      <c r="AA291" s="38"/>
      <c r="AB291" s="38"/>
      <c r="AC291" s="38"/>
      <c r="AD291" s="38"/>
      <c r="AE291" s="38"/>
      <c r="AT291" s="17" t="s">
        <v>261</v>
      </c>
      <c r="AU291" s="17" t="s">
        <v>91</v>
      </c>
    </row>
    <row r="292" s="2" customFormat="1" ht="55.5" customHeight="1">
      <c r="A292" s="38"/>
      <c r="B292" s="39"/>
      <c r="C292" s="245" t="s">
        <v>505</v>
      </c>
      <c r="D292" s="245" t="s">
        <v>252</v>
      </c>
      <c r="E292" s="246" t="s">
        <v>506</v>
      </c>
      <c r="F292" s="247" t="s">
        <v>507</v>
      </c>
      <c r="G292" s="248" t="s">
        <v>189</v>
      </c>
      <c r="H292" s="249">
        <v>14</v>
      </c>
      <c r="I292" s="250"/>
      <c r="J292" s="251">
        <f>ROUND(I292*H292,2)</f>
        <v>0</v>
      </c>
      <c r="K292" s="247" t="s">
        <v>255</v>
      </c>
      <c r="L292" s="44"/>
      <c r="M292" s="252" t="s">
        <v>1</v>
      </c>
      <c r="N292" s="253" t="s">
        <v>47</v>
      </c>
      <c r="O292" s="91"/>
      <c r="P292" s="254">
        <f>O292*H292</f>
        <v>0</v>
      </c>
      <c r="Q292" s="254">
        <v>0</v>
      </c>
      <c r="R292" s="254">
        <f>Q292*H292</f>
        <v>0</v>
      </c>
      <c r="S292" s="254">
        <v>0</v>
      </c>
      <c r="T292" s="255">
        <f>S292*H292</f>
        <v>0</v>
      </c>
      <c r="U292" s="38"/>
      <c r="V292" s="38"/>
      <c r="W292" s="38"/>
      <c r="X292" s="38"/>
      <c r="Y292" s="38"/>
      <c r="Z292" s="38"/>
      <c r="AA292" s="38"/>
      <c r="AB292" s="38"/>
      <c r="AC292" s="38"/>
      <c r="AD292" s="38"/>
      <c r="AE292" s="38"/>
      <c r="AR292" s="256" t="s">
        <v>256</v>
      </c>
      <c r="AT292" s="256" t="s">
        <v>252</v>
      </c>
      <c r="AU292" s="256" t="s">
        <v>91</v>
      </c>
      <c r="AY292" s="17" t="s">
        <v>250</v>
      </c>
      <c r="BE292" s="257">
        <f>IF(N292="základní",J292,0)</f>
        <v>0</v>
      </c>
      <c r="BF292" s="257">
        <f>IF(N292="snížená",J292,0)</f>
        <v>0</v>
      </c>
      <c r="BG292" s="257">
        <f>IF(N292="zákl. přenesená",J292,0)</f>
        <v>0</v>
      </c>
      <c r="BH292" s="257">
        <f>IF(N292="sníž. přenesená",J292,0)</f>
        <v>0</v>
      </c>
      <c r="BI292" s="257">
        <f>IF(N292="nulová",J292,0)</f>
        <v>0</v>
      </c>
      <c r="BJ292" s="17" t="s">
        <v>14</v>
      </c>
      <c r="BK292" s="257">
        <f>ROUND(I292*H292,2)</f>
        <v>0</v>
      </c>
      <c r="BL292" s="17" t="s">
        <v>256</v>
      </c>
      <c r="BM292" s="256" t="s">
        <v>508</v>
      </c>
    </row>
    <row r="293" s="2" customFormat="1">
      <c r="A293" s="38"/>
      <c r="B293" s="39"/>
      <c r="C293" s="40"/>
      <c r="D293" s="258" t="s">
        <v>261</v>
      </c>
      <c r="E293" s="40"/>
      <c r="F293" s="259" t="s">
        <v>436</v>
      </c>
      <c r="G293" s="40"/>
      <c r="H293" s="40"/>
      <c r="I293" s="156"/>
      <c r="J293" s="40"/>
      <c r="K293" s="40"/>
      <c r="L293" s="44"/>
      <c r="M293" s="260"/>
      <c r="N293" s="261"/>
      <c r="O293" s="91"/>
      <c r="P293" s="91"/>
      <c r="Q293" s="91"/>
      <c r="R293" s="91"/>
      <c r="S293" s="91"/>
      <c r="T293" s="92"/>
      <c r="U293" s="38"/>
      <c r="V293" s="38"/>
      <c r="W293" s="38"/>
      <c r="X293" s="38"/>
      <c r="Y293" s="38"/>
      <c r="Z293" s="38"/>
      <c r="AA293" s="38"/>
      <c r="AB293" s="38"/>
      <c r="AC293" s="38"/>
      <c r="AD293" s="38"/>
      <c r="AE293" s="38"/>
      <c r="AT293" s="17" t="s">
        <v>261</v>
      </c>
      <c r="AU293" s="17" t="s">
        <v>91</v>
      </c>
    </row>
    <row r="294" s="13" customFormat="1">
      <c r="A294" s="13"/>
      <c r="B294" s="262"/>
      <c r="C294" s="263"/>
      <c r="D294" s="258" t="s">
        <v>263</v>
      </c>
      <c r="E294" s="264" t="s">
        <v>1</v>
      </c>
      <c r="F294" s="265" t="s">
        <v>509</v>
      </c>
      <c r="G294" s="263"/>
      <c r="H294" s="266">
        <v>14</v>
      </c>
      <c r="I294" s="267"/>
      <c r="J294" s="263"/>
      <c r="K294" s="263"/>
      <c r="L294" s="268"/>
      <c r="M294" s="269"/>
      <c r="N294" s="270"/>
      <c r="O294" s="270"/>
      <c r="P294" s="270"/>
      <c r="Q294" s="270"/>
      <c r="R294" s="270"/>
      <c r="S294" s="270"/>
      <c r="T294" s="271"/>
      <c r="U294" s="13"/>
      <c r="V294" s="13"/>
      <c r="W294" s="13"/>
      <c r="X294" s="13"/>
      <c r="Y294" s="13"/>
      <c r="Z294" s="13"/>
      <c r="AA294" s="13"/>
      <c r="AB294" s="13"/>
      <c r="AC294" s="13"/>
      <c r="AD294" s="13"/>
      <c r="AE294" s="13"/>
      <c r="AT294" s="272" t="s">
        <v>263</v>
      </c>
      <c r="AU294" s="272" t="s">
        <v>91</v>
      </c>
      <c r="AV294" s="13" t="s">
        <v>91</v>
      </c>
      <c r="AW294" s="13" t="s">
        <v>36</v>
      </c>
      <c r="AX294" s="13" t="s">
        <v>82</v>
      </c>
      <c r="AY294" s="272" t="s">
        <v>250</v>
      </c>
    </row>
    <row r="295" s="14" customFormat="1">
      <c r="A295" s="14"/>
      <c r="B295" s="273"/>
      <c r="C295" s="274"/>
      <c r="D295" s="258" t="s">
        <v>263</v>
      </c>
      <c r="E295" s="275" t="s">
        <v>1</v>
      </c>
      <c r="F295" s="276" t="s">
        <v>265</v>
      </c>
      <c r="G295" s="274"/>
      <c r="H295" s="277">
        <v>14</v>
      </c>
      <c r="I295" s="278"/>
      <c r="J295" s="274"/>
      <c r="K295" s="274"/>
      <c r="L295" s="279"/>
      <c r="M295" s="280"/>
      <c r="N295" s="281"/>
      <c r="O295" s="281"/>
      <c r="P295" s="281"/>
      <c r="Q295" s="281"/>
      <c r="R295" s="281"/>
      <c r="S295" s="281"/>
      <c r="T295" s="282"/>
      <c r="U295" s="14"/>
      <c r="V295" s="14"/>
      <c r="W295" s="14"/>
      <c r="X295" s="14"/>
      <c r="Y295" s="14"/>
      <c r="Z295" s="14"/>
      <c r="AA295" s="14"/>
      <c r="AB295" s="14"/>
      <c r="AC295" s="14"/>
      <c r="AD295" s="14"/>
      <c r="AE295" s="14"/>
      <c r="AT295" s="283" t="s">
        <v>263</v>
      </c>
      <c r="AU295" s="283" t="s">
        <v>91</v>
      </c>
      <c r="AV295" s="14" t="s">
        <v>256</v>
      </c>
      <c r="AW295" s="14" t="s">
        <v>36</v>
      </c>
      <c r="AX295" s="14" t="s">
        <v>14</v>
      </c>
      <c r="AY295" s="283" t="s">
        <v>250</v>
      </c>
    </row>
    <row r="296" s="2" customFormat="1" ht="55.5" customHeight="1">
      <c r="A296" s="38"/>
      <c r="B296" s="39"/>
      <c r="C296" s="245" t="s">
        <v>510</v>
      </c>
      <c r="D296" s="245" t="s">
        <v>252</v>
      </c>
      <c r="E296" s="246" t="s">
        <v>511</v>
      </c>
      <c r="F296" s="247" t="s">
        <v>512</v>
      </c>
      <c r="G296" s="248" t="s">
        <v>189</v>
      </c>
      <c r="H296" s="249">
        <v>84</v>
      </c>
      <c r="I296" s="250"/>
      <c r="J296" s="251">
        <f>ROUND(I296*H296,2)</f>
        <v>0</v>
      </c>
      <c r="K296" s="247" t="s">
        <v>255</v>
      </c>
      <c r="L296" s="44"/>
      <c r="M296" s="252" t="s">
        <v>1</v>
      </c>
      <c r="N296" s="253" t="s">
        <v>47</v>
      </c>
      <c r="O296" s="91"/>
      <c r="P296" s="254">
        <f>O296*H296</f>
        <v>0</v>
      </c>
      <c r="Q296" s="254">
        <v>0</v>
      </c>
      <c r="R296" s="254">
        <f>Q296*H296</f>
        <v>0</v>
      </c>
      <c r="S296" s="254">
        <v>0</v>
      </c>
      <c r="T296" s="255">
        <f>S296*H296</f>
        <v>0</v>
      </c>
      <c r="U296" s="38"/>
      <c r="V296" s="38"/>
      <c r="W296" s="38"/>
      <c r="X296" s="38"/>
      <c r="Y296" s="38"/>
      <c r="Z296" s="38"/>
      <c r="AA296" s="38"/>
      <c r="AB296" s="38"/>
      <c r="AC296" s="38"/>
      <c r="AD296" s="38"/>
      <c r="AE296" s="38"/>
      <c r="AR296" s="256" t="s">
        <v>256</v>
      </c>
      <c r="AT296" s="256" t="s">
        <v>252</v>
      </c>
      <c r="AU296" s="256" t="s">
        <v>91</v>
      </c>
      <c r="AY296" s="17" t="s">
        <v>250</v>
      </c>
      <c r="BE296" s="257">
        <f>IF(N296="základní",J296,0)</f>
        <v>0</v>
      </c>
      <c r="BF296" s="257">
        <f>IF(N296="snížená",J296,0)</f>
        <v>0</v>
      </c>
      <c r="BG296" s="257">
        <f>IF(N296="zákl. přenesená",J296,0)</f>
        <v>0</v>
      </c>
      <c r="BH296" s="257">
        <f>IF(N296="sníž. přenesená",J296,0)</f>
        <v>0</v>
      </c>
      <c r="BI296" s="257">
        <f>IF(N296="nulová",J296,0)</f>
        <v>0</v>
      </c>
      <c r="BJ296" s="17" t="s">
        <v>14</v>
      </c>
      <c r="BK296" s="257">
        <f>ROUND(I296*H296,2)</f>
        <v>0</v>
      </c>
      <c r="BL296" s="17" t="s">
        <v>256</v>
      </c>
      <c r="BM296" s="256" t="s">
        <v>513</v>
      </c>
    </row>
    <row r="297" s="2" customFormat="1">
      <c r="A297" s="38"/>
      <c r="B297" s="39"/>
      <c r="C297" s="40"/>
      <c r="D297" s="258" t="s">
        <v>261</v>
      </c>
      <c r="E297" s="40"/>
      <c r="F297" s="259" t="s">
        <v>436</v>
      </c>
      <c r="G297" s="40"/>
      <c r="H297" s="40"/>
      <c r="I297" s="156"/>
      <c r="J297" s="40"/>
      <c r="K297" s="40"/>
      <c r="L297" s="44"/>
      <c r="M297" s="260"/>
      <c r="N297" s="261"/>
      <c r="O297" s="91"/>
      <c r="P297" s="91"/>
      <c r="Q297" s="91"/>
      <c r="R297" s="91"/>
      <c r="S297" s="91"/>
      <c r="T297" s="92"/>
      <c r="U297" s="38"/>
      <c r="V297" s="38"/>
      <c r="W297" s="38"/>
      <c r="X297" s="38"/>
      <c r="Y297" s="38"/>
      <c r="Z297" s="38"/>
      <c r="AA297" s="38"/>
      <c r="AB297" s="38"/>
      <c r="AC297" s="38"/>
      <c r="AD297" s="38"/>
      <c r="AE297" s="38"/>
      <c r="AT297" s="17" t="s">
        <v>261</v>
      </c>
      <c r="AU297" s="17" t="s">
        <v>91</v>
      </c>
    </row>
    <row r="298" s="13" customFormat="1">
      <c r="A298" s="13"/>
      <c r="B298" s="262"/>
      <c r="C298" s="263"/>
      <c r="D298" s="258" t="s">
        <v>263</v>
      </c>
      <c r="E298" s="264" t="s">
        <v>1</v>
      </c>
      <c r="F298" s="265" t="s">
        <v>514</v>
      </c>
      <c r="G298" s="263"/>
      <c r="H298" s="266">
        <v>84</v>
      </c>
      <c r="I298" s="267"/>
      <c r="J298" s="263"/>
      <c r="K298" s="263"/>
      <c r="L298" s="268"/>
      <c r="M298" s="269"/>
      <c r="N298" s="270"/>
      <c r="O298" s="270"/>
      <c r="P298" s="270"/>
      <c r="Q298" s="270"/>
      <c r="R298" s="270"/>
      <c r="S298" s="270"/>
      <c r="T298" s="271"/>
      <c r="U298" s="13"/>
      <c r="V298" s="13"/>
      <c r="W298" s="13"/>
      <c r="X298" s="13"/>
      <c r="Y298" s="13"/>
      <c r="Z298" s="13"/>
      <c r="AA298" s="13"/>
      <c r="AB298" s="13"/>
      <c r="AC298" s="13"/>
      <c r="AD298" s="13"/>
      <c r="AE298" s="13"/>
      <c r="AT298" s="272" t="s">
        <v>263</v>
      </c>
      <c r="AU298" s="272" t="s">
        <v>91</v>
      </c>
      <c r="AV298" s="13" t="s">
        <v>91</v>
      </c>
      <c r="AW298" s="13" t="s">
        <v>36</v>
      </c>
      <c r="AX298" s="13" t="s">
        <v>82</v>
      </c>
      <c r="AY298" s="272" t="s">
        <v>250</v>
      </c>
    </row>
    <row r="299" s="14" customFormat="1">
      <c r="A299" s="14"/>
      <c r="B299" s="273"/>
      <c r="C299" s="274"/>
      <c r="D299" s="258" t="s">
        <v>263</v>
      </c>
      <c r="E299" s="275" t="s">
        <v>1</v>
      </c>
      <c r="F299" s="276" t="s">
        <v>265</v>
      </c>
      <c r="G299" s="274"/>
      <c r="H299" s="277">
        <v>84</v>
      </c>
      <c r="I299" s="278"/>
      <c r="J299" s="274"/>
      <c r="K299" s="274"/>
      <c r="L299" s="279"/>
      <c r="M299" s="280"/>
      <c r="N299" s="281"/>
      <c r="O299" s="281"/>
      <c r="P299" s="281"/>
      <c r="Q299" s="281"/>
      <c r="R299" s="281"/>
      <c r="S299" s="281"/>
      <c r="T299" s="282"/>
      <c r="U299" s="14"/>
      <c r="V299" s="14"/>
      <c r="W299" s="14"/>
      <c r="X299" s="14"/>
      <c r="Y299" s="14"/>
      <c r="Z299" s="14"/>
      <c r="AA299" s="14"/>
      <c r="AB299" s="14"/>
      <c r="AC299" s="14"/>
      <c r="AD299" s="14"/>
      <c r="AE299" s="14"/>
      <c r="AT299" s="283" t="s">
        <v>263</v>
      </c>
      <c r="AU299" s="283" t="s">
        <v>91</v>
      </c>
      <c r="AV299" s="14" t="s">
        <v>256</v>
      </c>
      <c r="AW299" s="14" t="s">
        <v>36</v>
      </c>
      <c r="AX299" s="14" t="s">
        <v>14</v>
      </c>
      <c r="AY299" s="283" t="s">
        <v>250</v>
      </c>
    </row>
    <row r="300" s="2" customFormat="1" ht="55.5" customHeight="1">
      <c r="A300" s="38"/>
      <c r="B300" s="39"/>
      <c r="C300" s="245" t="s">
        <v>515</v>
      </c>
      <c r="D300" s="245" t="s">
        <v>252</v>
      </c>
      <c r="E300" s="246" t="s">
        <v>516</v>
      </c>
      <c r="F300" s="247" t="s">
        <v>517</v>
      </c>
      <c r="G300" s="248" t="s">
        <v>189</v>
      </c>
      <c r="H300" s="249">
        <v>98</v>
      </c>
      <c r="I300" s="250"/>
      <c r="J300" s="251">
        <f>ROUND(I300*H300,2)</f>
        <v>0</v>
      </c>
      <c r="K300" s="247" t="s">
        <v>255</v>
      </c>
      <c r="L300" s="44"/>
      <c r="M300" s="252" t="s">
        <v>1</v>
      </c>
      <c r="N300" s="253" t="s">
        <v>47</v>
      </c>
      <c r="O300" s="91"/>
      <c r="P300" s="254">
        <f>O300*H300</f>
        <v>0</v>
      </c>
      <c r="Q300" s="254">
        <v>0</v>
      </c>
      <c r="R300" s="254">
        <f>Q300*H300</f>
        <v>0</v>
      </c>
      <c r="S300" s="254">
        <v>0</v>
      </c>
      <c r="T300" s="255">
        <f>S300*H300</f>
        <v>0</v>
      </c>
      <c r="U300" s="38"/>
      <c r="V300" s="38"/>
      <c r="W300" s="38"/>
      <c r="X300" s="38"/>
      <c r="Y300" s="38"/>
      <c r="Z300" s="38"/>
      <c r="AA300" s="38"/>
      <c r="AB300" s="38"/>
      <c r="AC300" s="38"/>
      <c r="AD300" s="38"/>
      <c r="AE300" s="38"/>
      <c r="AR300" s="256" t="s">
        <v>256</v>
      </c>
      <c r="AT300" s="256" t="s">
        <v>252</v>
      </c>
      <c r="AU300" s="256" t="s">
        <v>91</v>
      </c>
      <c r="AY300" s="17" t="s">
        <v>250</v>
      </c>
      <c r="BE300" s="257">
        <f>IF(N300="základní",J300,0)</f>
        <v>0</v>
      </c>
      <c r="BF300" s="257">
        <f>IF(N300="snížená",J300,0)</f>
        <v>0</v>
      </c>
      <c r="BG300" s="257">
        <f>IF(N300="zákl. přenesená",J300,0)</f>
        <v>0</v>
      </c>
      <c r="BH300" s="257">
        <f>IF(N300="sníž. přenesená",J300,0)</f>
        <v>0</v>
      </c>
      <c r="BI300" s="257">
        <f>IF(N300="nulová",J300,0)</f>
        <v>0</v>
      </c>
      <c r="BJ300" s="17" t="s">
        <v>14</v>
      </c>
      <c r="BK300" s="257">
        <f>ROUND(I300*H300,2)</f>
        <v>0</v>
      </c>
      <c r="BL300" s="17" t="s">
        <v>256</v>
      </c>
      <c r="BM300" s="256" t="s">
        <v>518</v>
      </c>
    </row>
    <row r="301" s="2" customFormat="1">
      <c r="A301" s="38"/>
      <c r="B301" s="39"/>
      <c r="C301" s="40"/>
      <c r="D301" s="258" t="s">
        <v>261</v>
      </c>
      <c r="E301" s="40"/>
      <c r="F301" s="259" t="s">
        <v>436</v>
      </c>
      <c r="G301" s="40"/>
      <c r="H301" s="40"/>
      <c r="I301" s="156"/>
      <c r="J301" s="40"/>
      <c r="K301" s="40"/>
      <c r="L301" s="44"/>
      <c r="M301" s="260"/>
      <c r="N301" s="261"/>
      <c r="O301" s="91"/>
      <c r="P301" s="91"/>
      <c r="Q301" s="91"/>
      <c r="R301" s="91"/>
      <c r="S301" s="91"/>
      <c r="T301" s="92"/>
      <c r="U301" s="38"/>
      <c r="V301" s="38"/>
      <c r="W301" s="38"/>
      <c r="X301" s="38"/>
      <c r="Y301" s="38"/>
      <c r="Z301" s="38"/>
      <c r="AA301" s="38"/>
      <c r="AB301" s="38"/>
      <c r="AC301" s="38"/>
      <c r="AD301" s="38"/>
      <c r="AE301" s="38"/>
      <c r="AT301" s="17" t="s">
        <v>261</v>
      </c>
      <c r="AU301" s="17" t="s">
        <v>91</v>
      </c>
    </row>
    <row r="302" s="13" customFormat="1">
      <c r="A302" s="13"/>
      <c r="B302" s="262"/>
      <c r="C302" s="263"/>
      <c r="D302" s="258" t="s">
        <v>263</v>
      </c>
      <c r="E302" s="264" t="s">
        <v>1</v>
      </c>
      <c r="F302" s="265" t="s">
        <v>519</v>
      </c>
      <c r="G302" s="263"/>
      <c r="H302" s="266">
        <v>98</v>
      </c>
      <c r="I302" s="267"/>
      <c r="J302" s="263"/>
      <c r="K302" s="263"/>
      <c r="L302" s="268"/>
      <c r="M302" s="269"/>
      <c r="N302" s="270"/>
      <c r="O302" s="270"/>
      <c r="P302" s="270"/>
      <c r="Q302" s="270"/>
      <c r="R302" s="270"/>
      <c r="S302" s="270"/>
      <c r="T302" s="271"/>
      <c r="U302" s="13"/>
      <c r="V302" s="13"/>
      <c r="W302" s="13"/>
      <c r="X302" s="13"/>
      <c r="Y302" s="13"/>
      <c r="Z302" s="13"/>
      <c r="AA302" s="13"/>
      <c r="AB302" s="13"/>
      <c r="AC302" s="13"/>
      <c r="AD302" s="13"/>
      <c r="AE302" s="13"/>
      <c r="AT302" s="272" t="s">
        <v>263</v>
      </c>
      <c r="AU302" s="272" t="s">
        <v>91</v>
      </c>
      <c r="AV302" s="13" t="s">
        <v>91</v>
      </c>
      <c r="AW302" s="13" t="s">
        <v>36</v>
      </c>
      <c r="AX302" s="13" t="s">
        <v>82</v>
      </c>
      <c r="AY302" s="272" t="s">
        <v>250</v>
      </c>
    </row>
    <row r="303" s="14" customFormat="1">
      <c r="A303" s="14"/>
      <c r="B303" s="273"/>
      <c r="C303" s="274"/>
      <c r="D303" s="258" t="s">
        <v>263</v>
      </c>
      <c r="E303" s="275" t="s">
        <v>1</v>
      </c>
      <c r="F303" s="276" t="s">
        <v>265</v>
      </c>
      <c r="G303" s="274"/>
      <c r="H303" s="277">
        <v>98</v>
      </c>
      <c r="I303" s="278"/>
      <c r="J303" s="274"/>
      <c r="K303" s="274"/>
      <c r="L303" s="279"/>
      <c r="M303" s="280"/>
      <c r="N303" s="281"/>
      <c r="O303" s="281"/>
      <c r="P303" s="281"/>
      <c r="Q303" s="281"/>
      <c r="R303" s="281"/>
      <c r="S303" s="281"/>
      <c r="T303" s="282"/>
      <c r="U303" s="14"/>
      <c r="V303" s="14"/>
      <c r="W303" s="14"/>
      <c r="X303" s="14"/>
      <c r="Y303" s="14"/>
      <c r="Z303" s="14"/>
      <c r="AA303" s="14"/>
      <c r="AB303" s="14"/>
      <c r="AC303" s="14"/>
      <c r="AD303" s="14"/>
      <c r="AE303" s="14"/>
      <c r="AT303" s="283" t="s">
        <v>263</v>
      </c>
      <c r="AU303" s="283" t="s">
        <v>91</v>
      </c>
      <c r="AV303" s="14" t="s">
        <v>256</v>
      </c>
      <c r="AW303" s="14" t="s">
        <v>36</v>
      </c>
      <c r="AX303" s="14" t="s">
        <v>14</v>
      </c>
      <c r="AY303" s="283" t="s">
        <v>250</v>
      </c>
    </row>
    <row r="304" s="2" customFormat="1" ht="55.5" customHeight="1">
      <c r="A304" s="38"/>
      <c r="B304" s="39"/>
      <c r="C304" s="245" t="s">
        <v>520</v>
      </c>
      <c r="D304" s="245" t="s">
        <v>252</v>
      </c>
      <c r="E304" s="246" t="s">
        <v>521</v>
      </c>
      <c r="F304" s="247" t="s">
        <v>522</v>
      </c>
      <c r="G304" s="248" t="s">
        <v>189</v>
      </c>
      <c r="H304" s="249">
        <v>42</v>
      </c>
      <c r="I304" s="250"/>
      <c r="J304" s="251">
        <f>ROUND(I304*H304,2)</f>
        <v>0</v>
      </c>
      <c r="K304" s="247" t="s">
        <v>255</v>
      </c>
      <c r="L304" s="44"/>
      <c r="M304" s="252" t="s">
        <v>1</v>
      </c>
      <c r="N304" s="253" t="s">
        <v>47</v>
      </c>
      <c r="O304" s="91"/>
      <c r="P304" s="254">
        <f>O304*H304</f>
        <v>0</v>
      </c>
      <c r="Q304" s="254">
        <v>0</v>
      </c>
      <c r="R304" s="254">
        <f>Q304*H304</f>
        <v>0</v>
      </c>
      <c r="S304" s="254">
        <v>0</v>
      </c>
      <c r="T304" s="255">
        <f>S304*H304</f>
        <v>0</v>
      </c>
      <c r="U304" s="38"/>
      <c r="V304" s="38"/>
      <c r="W304" s="38"/>
      <c r="X304" s="38"/>
      <c r="Y304" s="38"/>
      <c r="Z304" s="38"/>
      <c r="AA304" s="38"/>
      <c r="AB304" s="38"/>
      <c r="AC304" s="38"/>
      <c r="AD304" s="38"/>
      <c r="AE304" s="38"/>
      <c r="AR304" s="256" t="s">
        <v>256</v>
      </c>
      <c r="AT304" s="256" t="s">
        <v>252</v>
      </c>
      <c r="AU304" s="256" t="s">
        <v>91</v>
      </c>
      <c r="AY304" s="17" t="s">
        <v>250</v>
      </c>
      <c r="BE304" s="257">
        <f>IF(N304="základní",J304,0)</f>
        <v>0</v>
      </c>
      <c r="BF304" s="257">
        <f>IF(N304="snížená",J304,0)</f>
        <v>0</v>
      </c>
      <c r="BG304" s="257">
        <f>IF(N304="zákl. přenesená",J304,0)</f>
        <v>0</v>
      </c>
      <c r="BH304" s="257">
        <f>IF(N304="sníž. přenesená",J304,0)</f>
        <v>0</v>
      </c>
      <c r="BI304" s="257">
        <f>IF(N304="nulová",J304,0)</f>
        <v>0</v>
      </c>
      <c r="BJ304" s="17" t="s">
        <v>14</v>
      </c>
      <c r="BK304" s="257">
        <f>ROUND(I304*H304,2)</f>
        <v>0</v>
      </c>
      <c r="BL304" s="17" t="s">
        <v>256</v>
      </c>
      <c r="BM304" s="256" t="s">
        <v>523</v>
      </c>
    </row>
    <row r="305" s="2" customFormat="1">
      <c r="A305" s="38"/>
      <c r="B305" s="39"/>
      <c r="C305" s="40"/>
      <c r="D305" s="258" t="s">
        <v>261</v>
      </c>
      <c r="E305" s="40"/>
      <c r="F305" s="259" t="s">
        <v>436</v>
      </c>
      <c r="G305" s="40"/>
      <c r="H305" s="40"/>
      <c r="I305" s="156"/>
      <c r="J305" s="40"/>
      <c r="K305" s="40"/>
      <c r="L305" s="44"/>
      <c r="M305" s="260"/>
      <c r="N305" s="261"/>
      <c r="O305" s="91"/>
      <c r="P305" s="91"/>
      <c r="Q305" s="91"/>
      <c r="R305" s="91"/>
      <c r="S305" s="91"/>
      <c r="T305" s="92"/>
      <c r="U305" s="38"/>
      <c r="V305" s="38"/>
      <c r="W305" s="38"/>
      <c r="X305" s="38"/>
      <c r="Y305" s="38"/>
      <c r="Z305" s="38"/>
      <c r="AA305" s="38"/>
      <c r="AB305" s="38"/>
      <c r="AC305" s="38"/>
      <c r="AD305" s="38"/>
      <c r="AE305" s="38"/>
      <c r="AT305" s="17" t="s">
        <v>261</v>
      </c>
      <c r="AU305" s="17" t="s">
        <v>91</v>
      </c>
    </row>
    <row r="306" s="13" customFormat="1">
      <c r="A306" s="13"/>
      <c r="B306" s="262"/>
      <c r="C306" s="263"/>
      <c r="D306" s="258" t="s">
        <v>263</v>
      </c>
      <c r="E306" s="264" t="s">
        <v>1</v>
      </c>
      <c r="F306" s="265" t="s">
        <v>524</v>
      </c>
      <c r="G306" s="263"/>
      <c r="H306" s="266">
        <v>42</v>
      </c>
      <c r="I306" s="267"/>
      <c r="J306" s="263"/>
      <c r="K306" s="263"/>
      <c r="L306" s="268"/>
      <c r="M306" s="269"/>
      <c r="N306" s="270"/>
      <c r="O306" s="270"/>
      <c r="P306" s="270"/>
      <c r="Q306" s="270"/>
      <c r="R306" s="270"/>
      <c r="S306" s="270"/>
      <c r="T306" s="271"/>
      <c r="U306" s="13"/>
      <c r="V306" s="13"/>
      <c r="W306" s="13"/>
      <c r="X306" s="13"/>
      <c r="Y306" s="13"/>
      <c r="Z306" s="13"/>
      <c r="AA306" s="13"/>
      <c r="AB306" s="13"/>
      <c r="AC306" s="13"/>
      <c r="AD306" s="13"/>
      <c r="AE306" s="13"/>
      <c r="AT306" s="272" t="s">
        <v>263</v>
      </c>
      <c r="AU306" s="272" t="s">
        <v>91</v>
      </c>
      <c r="AV306" s="13" t="s">
        <v>91</v>
      </c>
      <c r="AW306" s="13" t="s">
        <v>36</v>
      </c>
      <c r="AX306" s="13" t="s">
        <v>82</v>
      </c>
      <c r="AY306" s="272" t="s">
        <v>250</v>
      </c>
    </row>
    <row r="307" s="14" customFormat="1">
      <c r="A307" s="14"/>
      <c r="B307" s="273"/>
      <c r="C307" s="274"/>
      <c r="D307" s="258" t="s">
        <v>263</v>
      </c>
      <c r="E307" s="275" t="s">
        <v>1</v>
      </c>
      <c r="F307" s="276" t="s">
        <v>265</v>
      </c>
      <c r="G307" s="274"/>
      <c r="H307" s="277">
        <v>42</v>
      </c>
      <c r="I307" s="278"/>
      <c r="J307" s="274"/>
      <c r="K307" s="274"/>
      <c r="L307" s="279"/>
      <c r="M307" s="280"/>
      <c r="N307" s="281"/>
      <c r="O307" s="281"/>
      <c r="P307" s="281"/>
      <c r="Q307" s="281"/>
      <c r="R307" s="281"/>
      <c r="S307" s="281"/>
      <c r="T307" s="282"/>
      <c r="U307" s="14"/>
      <c r="V307" s="14"/>
      <c r="W307" s="14"/>
      <c r="X307" s="14"/>
      <c r="Y307" s="14"/>
      <c r="Z307" s="14"/>
      <c r="AA307" s="14"/>
      <c r="AB307" s="14"/>
      <c r="AC307" s="14"/>
      <c r="AD307" s="14"/>
      <c r="AE307" s="14"/>
      <c r="AT307" s="283" t="s">
        <v>263</v>
      </c>
      <c r="AU307" s="283" t="s">
        <v>91</v>
      </c>
      <c r="AV307" s="14" t="s">
        <v>256</v>
      </c>
      <c r="AW307" s="14" t="s">
        <v>36</v>
      </c>
      <c r="AX307" s="14" t="s">
        <v>14</v>
      </c>
      <c r="AY307" s="283" t="s">
        <v>250</v>
      </c>
    </row>
    <row r="308" s="2" customFormat="1" ht="55.5" customHeight="1">
      <c r="A308" s="38"/>
      <c r="B308" s="39"/>
      <c r="C308" s="245" t="s">
        <v>525</v>
      </c>
      <c r="D308" s="245" t="s">
        <v>252</v>
      </c>
      <c r="E308" s="246" t="s">
        <v>526</v>
      </c>
      <c r="F308" s="247" t="s">
        <v>527</v>
      </c>
      <c r="G308" s="248" t="s">
        <v>189</v>
      </c>
      <c r="H308" s="249">
        <v>14</v>
      </c>
      <c r="I308" s="250"/>
      <c r="J308" s="251">
        <f>ROUND(I308*H308,2)</f>
        <v>0</v>
      </c>
      <c r="K308" s="247" t="s">
        <v>255</v>
      </c>
      <c r="L308" s="44"/>
      <c r="M308" s="252" t="s">
        <v>1</v>
      </c>
      <c r="N308" s="253" t="s">
        <v>47</v>
      </c>
      <c r="O308" s="91"/>
      <c r="P308" s="254">
        <f>O308*H308</f>
        <v>0</v>
      </c>
      <c r="Q308" s="254">
        <v>0</v>
      </c>
      <c r="R308" s="254">
        <f>Q308*H308</f>
        <v>0</v>
      </c>
      <c r="S308" s="254">
        <v>0</v>
      </c>
      <c r="T308" s="255">
        <f>S308*H308</f>
        <v>0</v>
      </c>
      <c r="U308" s="38"/>
      <c r="V308" s="38"/>
      <c r="W308" s="38"/>
      <c r="X308" s="38"/>
      <c r="Y308" s="38"/>
      <c r="Z308" s="38"/>
      <c r="AA308" s="38"/>
      <c r="AB308" s="38"/>
      <c r="AC308" s="38"/>
      <c r="AD308" s="38"/>
      <c r="AE308" s="38"/>
      <c r="AR308" s="256" t="s">
        <v>256</v>
      </c>
      <c r="AT308" s="256" t="s">
        <v>252</v>
      </c>
      <c r="AU308" s="256" t="s">
        <v>91</v>
      </c>
      <c r="AY308" s="17" t="s">
        <v>250</v>
      </c>
      <c r="BE308" s="257">
        <f>IF(N308="základní",J308,0)</f>
        <v>0</v>
      </c>
      <c r="BF308" s="257">
        <f>IF(N308="snížená",J308,0)</f>
        <v>0</v>
      </c>
      <c r="BG308" s="257">
        <f>IF(N308="zákl. přenesená",J308,0)</f>
        <v>0</v>
      </c>
      <c r="BH308" s="257">
        <f>IF(N308="sníž. přenesená",J308,0)</f>
        <v>0</v>
      </c>
      <c r="BI308" s="257">
        <f>IF(N308="nulová",J308,0)</f>
        <v>0</v>
      </c>
      <c r="BJ308" s="17" t="s">
        <v>14</v>
      </c>
      <c r="BK308" s="257">
        <f>ROUND(I308*H308,2)</f>
        <v>0</v>
      </c>
      <c r="BL308" s="17" t="s">
        <v>256</v>
      </c>
      <c r="BM308" s="256" t="s">
        <v>528</v>
      </c>
    </row>
    <row r="309" s="2" customFormat="1">
      <c r="A309" s="38"/>
      <c r="B309" s="39"/>
      <c r="C309" s="40"/>
      <c r="D309" s="258" t="s">
        <v>261</v>
      </c>
      <c r="E309" s="40"/>
      <c r="F309" s="259" t="s">
        <v>436</v>
      </c>
      <c r="G309" s="40"/>
      <c r="H309" s="40"/>
      <c r="I309" s="156"/>
      <c r="J309" s="40"/>
      <c r="K309" s="40"/>
      <c r="L309" s="44"/>
      <c r="M309" s="260"/>
      <c r="N309" s="261"/>
      <c r="O309" s="91"/>
      <c r="P309" s="91"/>
      <c r="Q309" s="91"/>
      <c r="R309" s="91"/>
      <c r="S309" s="91"/>
      <c r="T309" s="92"/>
      <c r="U309" s="38"/>
      <c r="V309" s="38"/>
      <c r="W309" s="38"/>
      <c r="X309" s="38"/>
      <c r="Y309" s="38"/>
      <c r="Z309" s="38"/>
      <c r="AA309" s="38"/>
      <c r="AB309" s="38"/>
      <c r="AC309" s="38"/>
      <c r="AD309" s="38"/>
      <c r="AE309" s="38"/>
      <c r="AT309" s="17" t="s">
        <v>261</v>
      </c>
      <c r="AU309" s="17" t="s">
        <v>91</v>
      </c>
    </row>
    <row r="310" s="13" customFormat="1">
      <c r="A310" s="13"/>
      <c r="B310" s="262"/>
      <c r="C310" s="263"/>
      <c r="D310" s="258" t="s">
        <v>263</v>
      </c>
      <c r="E310" s="264" t="s">
        <v>1</v>
      </c>
      <c r="F310" s="265" t="s">
        <v>509</v>
      </c>
      <c r="G310" s="263"/>
      <c r="H310" s="266">
        <v>14</v>
      </c>
      <c r="I310" s="267"/>
      <c r="J310" s="263"/>
      <c r="K310" s="263"/>
      <c r="L310" s="268"/>
      <c r="M310" s="269"/>
      <c r="N310" s="270"/>
      <c r="O310" s="270"/>
      <c r="P310" s="270"/>
      <c r="Q310" s="270"/>
      <c r="R310" s="270"/>
      <c r="S310" s="270"/>
      <c r="T310" s="271"/>
      <c r="U310" s="13"/>
      <c r="V310" s="13"/>
      <c r="W310" s="13"/>
      <c r="X310" s="13"/>
      <c r="Y310" s="13"/>
      <c r="Z310" s="13"/>
      <c r="AA310" s="13"/>
      <c r="AB310" s="13"/>
      <c r="AC310" s="13"/>
      <c r="AD310" s="13"/>
      <c r="AE310" s="13"/>
      <c r="AT310" s="272" t="s">
        <v>263</v>
      </c>
      <c r="AU310" s="272" t="s">
        <v>91</v>
      </c>
      <c r="AV310" s="13" t="s">
        <v>91</v>
      </c>
      <c r="AW310" s="13" t="s">
        <v>36</v>
      </c>
      <c r="AX310" s="13" t="s">
        <v>82</v>
      </c>
      <c r="AY310" s="272" t="s">
        <v>250</v>
      </c>
    </row>
    <row r="311" s="14" customFormat="1">
      <c r="A311" s="14"/>
      <c r="B311" s="273"/>
      <c r="C311" s="274"/>
      <c r="D311" s="258" t="s">
        <v>263</v>
      </c>
      <c r="E311" s="275" t="s">
        <v>1</v>
      </c>
      <c r="F311" s="276" t="s">
        <v>265</v>
      </c>
      <c r="G311" s="274"/>
      <c r="H311" s="277">
        <v>14</v>
      </c>
      <c r="I311" s="278"/>
      <c r="J311" s="274"/>
      <c r="K311" s="274"/>
      <c r="L311" s="279"/>
      <c r="M311" s="280"/>
      <c r="N311" s="281"/>
      <c r="O311" s="281"/>
      <c r="P311" s="281"/>
      <c r="Q311" s="281"/>
      <c r="R311" s="281"/>
      <c r="S311" s="281"/>
      <c r="T311" s="282"/>
      <c r="U311" s="14"/>
      <c r="V311" s="14"/>
      <c r="W311" s="14"/>
      <c r="X311" s="14"/>
      <c r="Y311" s="14"/>
      <c r="Z311" s="14"/>
      <c r="AA311" s="14"/>
      <c r="AB311" s="14"/>
      <c r="AC311" s="14"/>
      <c r="AD311" s="14"/>
      <c r="AE311" s="14"/>
      <c r="AT311" s="283" t="s">
        <v>263</v>
      </c>
      <c r="AU311" s="283" t="s">
        <v>91</v>
      </c>
      <c r="AV311" s="14" t="s">
        <v>256</v>
      </c>
      <c r="AW311" s="14" t="s">
        <v>36</v>
      </c>
      <c r="AX311" s="14" t="s">
        <v>14</v>
      </c>
      <c r="AY311" s="283" t="s">
        <v>250</v>
      </c>
    </row>
    <row r="312" s="2" customFormat="1" ht="44.25" customHeight="1">
      <c r="A312" s="38"/>
      <c r="B312" s="39"/>
      <c r="C312" s="245" t="s">
        <v>529</v>
      </c>
      <c r="D312" s="245" t="s">
        <v>252</v>
      </c>
      <c r="E312" s="246" t="s">
        <v>530</v>
      </c>
      <c r="F312" s="247" t="s">
        <v>531</v>
      </c>
      <c r="G312" s="248" t="s">
        <v>189</v>
      </c>
      <c r="H312" s="249">
        <v>224</v>
      </c>
      <c r="I312" s="250"/>
      <c r="J312" s="251">
        <f>ROUND(I312*H312,2)</f>
        <v>0</v>
      </c>
      <c r="K312" s="247" t="s">
        <v>1</v>
      </c>
      <c r="L312" s="44"/>
      <c r="M312" s="252" t="s">
        <v>1</v>
      </c>
      <c r="N312" s="253" t="s">
        <v>47</v>
      </c>
      <c r="O312" s="91"/>
      <c r="P312" s="254">
        <f>O312*H312</f>
        <v>0</v>
      </c>
      <c r="Q312" s="254">
        <v>0</v>
      </c>
      <c r="R312" s="254">
        <f>Q312*H312</f>
        <v>0</v>
      </c>
      <c r="S312" s="254">
        <v>0</v>
      </c>
      <c r="T312" s="255">
        <f>S312*H312</f>
        <v>0</v>
      </c>
      <c r="U312" s="38"/>
      <c r="V312" s="38"/>
      <c r="W312" s="38"/>
      <c r="X312" s="38"/>
      <c r="Y312" s="38"/>
      <c r="Z312" s="38"/>
      <c r="AA312" s="38"/>
      <c r="AB312" s="38"/>
      <c r="AC312" s="38"/>
      <c r="AD312" s="38"/>
      <c r="AE312" s="38"/>
      <c r="AR312" s="256" t="s">
        <v>256</v>
      </c>
      <c r="AT312" s="256" t="s">
        <v>252</v>
      </c>
      <c r="AU312" s="256" t="s">
        <v>91</v>
      </c>
      <c r="AY312" s="17" t="s">
        <v>250</v>
      </c>
      <c r="BE312" s="257">
        <f>IF(N312="základní",J312,0)</f>
        <v>0</v>
      </c>
      <c r="BF312" s="257">
        <f>IF(N312="snížená",J312,0)</f>
        <v>0</v>
      </c>
      <c r="BG312" s="257">
        <f>IF(N312="zákl. přenesená",J312,0)</f>
        <v>0</v>
      </c>
      <c r="BH312" s="257">
        <f>IF(N312="sníž. přenesená",J312,0)</f>
        <v>0</v>
      </c>
      <c r="BI312" s="257">
        <f>IF(N312="nulová",J312,0)</f>
        <v>0</v>
      </c>
      <c r="BJ312" s="17" t="s">
        <v>14</v>
      </c>
      <c r="BK312" s="257">
        <f>ROUND(I312*H312,2)</f>
        <v>0</v>
      </c>
      <c r="BL312" s="17" t="s">
        <v>256</v>
      </c>
      <c r="BM312" s="256" t="s">
        <v>532</v>
      </c>
    </row>
    <row r="313" s="2" customFormat="1">
      <c r="A313" s="38"/>
      <c r="B313" s="39"/>
      <c r="C313" s="40"/>
      <c r="D313" s="258" t="s">
        <v>261</v>
      </c>
      <c r="E313" s="40"/>
      <c r="F313" s="259" t="s">
        <v>436</v>
      </c>
      <c r="G313" s="40"/>
      <c r="H313" s="40"/>
      <c r="I313" s="156"/>
      <c r="J313" s="40"/>
      <c r="K313" s="40"/>
      <c r="L313" s="44"/>
      <c r="M313" s="260"/>
      <c r="N313" s="261"/>
      <c r="O313" s="91"/>
      <c r="P313" s="91"/>
      <c r="Q313" s="91"/>
      <c r="R313" s="91"/>
      <c r="S313" s="91"/>
      <c r="T313" s="92"/>
      <c r="U313" s="38"/>
      <c r="V313" s="38"/>
      <c r="W313" s="38"/>
      <c r="X313" s="38"/>
      <c r="Y313" s="38"/>
      <c r="Z313" s="38"/>
      <c r="AA313" s="38"/>
      <c r="AB313" s="38"/>
      <c r="AC313" s="38"/>
      <c r="AD313" s="38"/>
      <c r="AE313" s="38"/>
      <c r="AT313" s="17" t="s">
        <v>261</v>
      </c>
      <c r="AU313" s="17" t="s">
        <v>91</v>
      </c>
    </row>
    <row r="314" s="13" customFormat="1">
      <c r="A314" s="13"/>
      <c r="B314" s="262"/>
      <c r="C314" s="263"/>
      <c r="D314" s="258" t="s">
        <v>263</v>
      </c>
      <c r="E314" s="264" t="s">
        <v>1</v>
      </c>
      <c r="F314" s="265" t="s">
        <v>533</v>
      </c>
      <c r="G314" s="263"/>
      <c r="H314" s="266">
        <v>224</v>
      </c>
      <c r="I314" s="267"/>
      <c r="J314" s="263"/>
      <c r="K314" s="263"/>
      <c r="L314" s="268"/>
      <c r="M314" s="269"/>
      <c r="N314" s="270"/>
      <c r="O314" s="270"/>
      <c r="P314" s="270"/>
      <c r="Q314" s="270"/>
      <c r="R314" s="270"/>
      <c r="S314" s="270"/>
      <c r="T314" s="271"/>
      <c r="U314" s="13"/>
      <c r="V314" s="13"/>
      <c r="W314" s="13"/>
      <c r="X314" s="13"/>
      <c r="Y314" s="13"/>
      <c r="Z314" s="13"/>
      <c r="AA314" s="13"/>
      <c r="AB314" s="13"/>
      <c r="AC314" s="13"/>
      <c r="AD314" s="13"/>
      <c r="AE314" s="13"/>
      <c r="AT314" s="272" t="s">
        <v>263</v>
      </c>
      <c r="AU314" s="272" t="s">
        <v>91</v>
      </c>
      <c r="AV314" s="13" t="s">
        <v>91</v>
      </c>
      <c r="AW314" s="13" t="s">
        <v>36</v>
      </c>
      <c r="AX314" s="13" t="s">
        <v>82</v>
      </c>
      <c r="AY314" s="272" t="s">
        <v>250</v>
      </c>
    </row>
    <row r="315" s="14" customFormat="1">
      <c r="A315" s="14"/>
      <c r="B315" s="273"/>
      <c r="C315" s="274"/>
      <c r="D315" s="258" t="s">
        <v>263</v>
      </c>
      <c r="E315" s="275" t="s">
        <v>1</v>
      </c>
      <c r="F315" s="276" t="s">
        <v>265</v>
      </c>
      <c r="G315" s="274"/>
      <c r="H315" s="277">
        <v>224</v>
      </c>
      <c r="I315" s="278"/>
      <c r="J315" s="274"/>
      <c r="K315" s="274"/>
      <c r="L315" s="279"/>
      <c r="M315" s="280"/>
      <c r="N315" s="281"/>
      <c r="O315" s="281"/>
      <c r="P315" s="281"/>
      <c r="Q315" s="281"/>
      <c r="R315" s="281"/>
      <c r="S315" s="281"/>
      <c r="T315" s="282"/>
      <c r="U315" s="14"/>
      <c r="V315" s="14"/>
      <c r="W315" s="14"/>
      <c r="X315" s="14"/>
      <c r="Y315" s="14"/>
      <c r="Z315" s="14"/>
      <c r="AA315" s="14"/>
      <c r="AB315" s="14"/>
      <c r="AC315" s="14"/>
      <c r="AD315" s="14"/>
      <c r="AE315" s="14"/>
      <c r="AT315" s="283" t="s">
        <v>263</v>
      </c>
      <c r="AU315" s="283" t="s">
        <v>91</v>
      </c>
      <c r="AV315" s="14" t="s">
        <v>256</v>
      </c>
      <c r="AW315" s="14" t="s">
        <v>36</v>
      </c>
      <c r="AX315" s="14" t="s">
        <v>14</v>
      </c>
      <c r="AY315" s="283" t="s">
        <v>250</v>
      </c>
    </row>
    <row r="316" s="2" customFormat="1" ht="55.5" customHeight="1">
      <c r="A316" s="38"/>
      <c r="B316" s="39"/>
      <c r="C316" s="245" t="s">
        <v>534</v>
      </c>
      <c r="D316" s="245" t="s">
        <v>252</v>
      </c>
      <c r="E316" s="246" t="s">
        <v>535</v>
      </c>
      <c r="F316" s="247" t="s">
        <v>536</v>
      </c>
      <c r="G316" s="248" t="s">
        <v>189</v>
      </c>
      <c r="H316" s="249">
        <v>14</v>
      </c>
      <c r="I316" s="250"/>
      <c r="J316" s="251">
        <f>ROUND(I316*H316,2)</f>
        <v>0</v>
      </c>
      <c r="K316" s="247" t="s">
        <v>255</v>
      </c>
      <c r="L316" s="44"/>
      <c r="M316" s="252" t="s">
        <v>1</v>
      </c>
      <c r="N316" s="253" t="s">
        <v>47</v>
      </c>
      <c r="O316" s="91"/>
      <c r="P316" s="254">
        <f>O316*H316</f>
        <v>0</v>
      </c>
      <c r="Q316" s="254">
        <v>0</v>
      </c>
      <c r="R316" s="254">
        <f>Q316*H316</f>
        <v>0</v>
      </c>
      <c r="S316" s="254">
        <v>0</v>
      </c>
      <c r="T316" s="255">
        <f>S316*H316</f>
        <v>0</v>
      </c>
      <c r="U316" s="38"/>
      <c r="V316" s="38"/>
      <c r="W316" s="38"/>
      <c r="X316" s="38"/>
      <c r="Y316" s="38"/>
      <c r="Z316" s="38"/>
      <c r="AA316" s="38"/>
      <c r="AB316" s="38"/>
      <c r="AC316" s="38"/>
      <c r="AD316" s="38"/>
      <c r="AE316" s="38"/>
      <c r="AR316" s="256" t="s">
        <v>256</v>
      </c>
      <c r="AT316" s="256" t="s">
        <v>252</v>
      </c>
      <c r="AU316" s="256" t="s">
        <v>91</v>
      </c>
      <c r="AY316" s="17" t="s">
        <v>250</v>
      </c>
      <c r="BE316" s="257">
        <f>IF(N316="základní",J316,0)</f>
        <v>0</v>
      </c>
      <c r="BF316" s="257">
        <f>IF(N316="snížená",J316,0)</f>
        <v>0</v>
      </c>
      <c r="BG316" s="257">
        <f>IF(N316="zákl. přenesená",J316,0)</f>
        <v>0</v>
      </c>
      <c r="BH316" s="257">
        <f>IF(N316="sníž. přenesená",J316,0)</f>
        <v>0</v>
      </c>
      <c r="BI316" s="257">
        <f>IF(N316="nulová",J316,0)</f>
        <v>0</v>
      </c>
      <c r="BJ316" s="17" t="s">
        <v>14</v>
      </c>
      <c r="BK316" s="257">
        <f>ROUND(I316*H316,2)</f>
        <v>0</v>
      </c>
      <c r="BL316" s="17" t="s">
        <v>256</v>
      </c>
      <c r="BM316" s="256" t="s">
        <v>537</v>
      </c>
    </row>
    <row r="317" s="2" customFormat="1">
      <c r="A317" s="38"/>
      <c r="B317" s="39"/>
      <c r="C317" s="40"/>
      <c r="D317" s="258" t="s">
        <v>261</v>
      </c>
      <c r="E317" s="40"/>
      <c r="F317" s="259" t="s">
        <v>436</v>
      </c>
      <c r="G317" s="40"/>
      <c r="H317" s="40"/>
      <c r="I317" s="156"/>
      <c r="J317" s="40"/>
      <c r="K317" s="40"/>
      <c r="L317" s="44"/>
      <c r="M317" s="260"/>
      <c r="N317" s="261"/>
      <c r="O317" s="91"/>
      <c r="P317" s="91"/>
      <c r="Q317" s="91"/>
      <c r="R317" s="91"/>
      <c r="S317" s="91"/>
      <c r="T317" s="92"/>
      <c r="U317" s="38"/>
      <c r="V317" s="38"/>
      <c r="W317" s="38"/>
      <c r="X317" s="38"/>
      <c r="Y317" s="38"/>
      <c r="Z317" s="38"/>
      <c r="AA317" s="38"/>
      <c r="AB317" s="38"/>
      <c r="AC317" s="38"/>
      <c r="AD317" s="38"/>
      <c r="AE317" s="38"/>
      <c r="AT317" s="17" t="s">
        <v>261</v>
      </c>
      <c r="AU317" s="17" t="s">
        <v>91</v>
      </c>
    </row>
    <row r="318" s="13" customFormat="1">
      <c r="A318" s="13"/>
      <c r="B318" s="262"/>
      <c r="C318" s="263"/>
      <c r="D318" s="258" t="s">
        <v>263</v>
      </c>
      <c r="E318" s="264" t="s">
        <v>1</v>
      </c>
      <c r="F318" s="265" t="s">
        <v>509</v>
      </c>
      <c r="G318" s="263"/>
      <c r="H318" s="266">
        <v>14</v>
      </c>
      <c r="I318" s="267"/>
      <c r="J318" s="263"/>
      <c r="K318" s="263"/>
      <c r="L318" s="268"/>
      <c r="M318" s="269"/>
      <c r="N318" s="270"/>
      <c r="O318" s="270"/>
      <c r="P318" s="270"/>
      <c r="Q318" s="270"/>
      <c r="R318" s="270"/>
      <c r="S318" s="270"/>
      <c r="T318" s="271"/>
      <c r="U318" s="13"/>
      <c r="V318" s="13"/>
      <c r="W318" s="13"/>
      <c r="X318" s="13"/>
      <c r="Y318" s="13"/>
      <c r="Z318" s="13"/>
      <c r="AA318" s="13"/>
      <c r="AB318" s="13"/>
      <c r="AC318" s="13"/>
      <c r="AD318" s="13"/>
      <c r="AE318" s="13"/>
      <c r="AT318" s="272" t="s">
        <v>263</v>
      </c>
      <c r="AU318" s="272" t="s">
        <v>91</v>
      </c>
      <c r="AV318" s="13" t="s">
        <v>91</v>
      </c>
      <c r="AW318" s="13" t="s">
        <v>36</v>
      </c>
      <c r="AX318" s="13" t="s">
        <v>82</v>
      </c>
      <c r="AY318" s="272" t="s">
        <v>250</v>
      </c>
    </row>
    <row r="319" s="14" customFormat="1">
      <c r="A319" s="14"/>
      <c r="B319" s="273"/>
      <c r="C319" s="274"/>
      <c r="D319" s="258" t="s">
        <v>263</v>
      </c>
      <c r="E319" s="275" t="s">
        <v>1</v>
      </c>
      <c r="F319" s="276" t="s">
        <v>265</v>
      </c>
      <c r="G319" s="274"/>
      <c r="H319" s="277">
        <v>14</v>
      </c>
      <c r="I319" s="278"/>
      <c r="J319" s="274"/>
      <c r="K319" s="274"/>
      <c r="L319" s="279"/>
      <c r="M319" s="280"/>
      <c r="N319" s="281"/>
      <c r="O319" s="281"/>
      <c r="P319" s="281"/>
      <c r="Q319" s="281"/>
      <c r="R319" s="281"/>
      <c r="S319" s="281"/>
      <c r="T319" s="282"/>
      <c r="U319" s="14"/>
      <c r="V319" s="14"/>
      <c r="W319" s="14"/>
      <c r="X319" s="14"/>
      <c r="Y319" s="14"/>
      <c r="Z319" s="14"/>
      <c r="AA319" s="14"/>
      <c r="AB319" s="14"/>
      <c r="AC319" s="14"/>
      <c r="AD319" s="14"/>
      <c r="AE319" s="14"/>
      <c r="AT319" s="283" t="s">
        <v>263</v>
      </c>
      <c r="AU319" s="283" t="s">
        <v>91</v>
      </c>
      <c r="AV319" s="14" t="s">
        <v>256</v>
      </c>
      <c r="AW319" s="14" t="s">
        <v>36</v>
      </c>
      <c r="AX319" s="14" t="s">
        <v>14</v>
      </c>
      <c r="AY319" s="283" t="s">
        <v>250</v>
      </c>
    </row>
    <row r="320" s="2" customFormat="1" ht="55.5" customHeight="1">
      <c r="A320" s="38"/>
      <c r="B320" s="39"/>
      <c r="C320" s="245" t="s">
        <v>538</v>
      </c>
      <c r="D320" s="245" t="s">
        <v>252</v>
      </c>
      <c r="E320" s="246" t="s">
        <v>539</v>
      </c>
      <c r="F320" s="247" t="s">
        <v>540</v>
      </c>
      <c r="G320" s="248" t="s">
        <v>189</v>
      </c>
      <c r="H320" s="249">
        <v>84</v>
      </c>
      <c r="I320" s="250"/>
      <c r="J320" s="251">
        <f>ROUND(I320*H320,2)</f>
        <v>0</v>
      </c>
      <c r="K320" s="247" t="s">
        <v>255</v>
      </c>
      <c r="L320" s="44"/>
      <c r="M320" s="252" t="s">
        <v>1</v>
      </c>
      <c r="N320" s="253" t="s">
        <v>47</v>
      </c>
      <c r="O320" s="91"/>
      <c r="P320" s="254">
        <f>O320*H320</f>
        <v>0</v>
      </c>
      <c r="Q320" s="254">
        <v>0</v>
      </c>
      <c r="R320" s="254">
        <f>Q320*H320</f>
        <v>0</v>
      </c>
      <c r="S320" s="254">
        <v>0</v>
      </c>
      <c r="T320" s="255">
        <f>S320*H320</f>
        <v>0</v>
      </c>
      <c r="U320" s="38"/>
      <c r="V320" s="38"/>
      <c r="W320" s="38"/>
      <c r="X320" s="38"/>
      <c r="Y320" s="38"/>
      <c r="Z320" s="38"/>
      <c r="AA320" s="38"/>
      <c r="AB320" s="38"/>
      <c r="AC320" s="38"/>
      <c r="AD320" s="38"/>
      <c r="AE320" s="38"/>
      <c r="AR320" s="256" t="s">
        <v>256</v>
      </c>
      <c r="AT320" s="256" t="s">
        <v>252</v>
      </c>
      <c r="AU320" s="256" t="s">
        <v>91</v>
      </c>
      <c r="AY320" s="17" t="s">
        <v>250</v>
      </c>
      <c r="BE320" s="257">
        <f>IF(N320="základní",J320,0)</f>
        <v>0</v>
      </c>
      <c r="BF320" s="257">
        <f>IF(N320="snížená",J320,0)</f>
        <v>0</v>
      </c>
      <c r="BG320" s="257">
        <f>IF(N320="zákl. přenesená",J320,0)</f>
        <v>0</v>
      </c>
      <c r="BH320" s="257">
        <f>IF(N320="sníž. přenesená",J320,0)</f>
        <v>0</v>
      </c>
      <c r="BI320" s="257">
        <f>IF(N320="nulová",J320,0)</f>
        <v>0</v>
      </c>
      <c r="BJ320" s="17" t="s">
        <v>14</v>
      </c>
      <c r="BK320" s="257">
        <f>ROUND(I320*H320,2)</f>
        <v>0</v>
      </c>
      <c r="BL320" s="17" t="s">
        <v>256</v>
      </c>
      <c r="BM320" s="256" t="s">
        <v>541</v>
      </c>
    </row>
    <row r="321" s="2" customFormat="1">
      <c r="A321" s="38"/>
      <c r="B321" s="39"/>
      <c r="C321" s="40"/>
      <c r="D321" s="258" t="s">
        <v>261</v>
      </c>
      <c r="E321" s="40"/>
      <c r="F321" s="259" t="s">
        <v>436</v>
      </c>
      <c r="G321" s="40"/>
      <c r="H321" s="40"/>
      <c r="I321" s="156"/>
      <c r="J321" s="40"/>
      <c r="K321" s="40"/>
      <c r="L321" s="44"/>
      <c r="M321" s="260"/>
      <c r="N321" s="261"/>
      <c r="O321" s="91"/>
      <c r="P321" s="91"/>
      <c r="Q321" s="91"/>
      <c r="R321" s="91"/>
      <c r="S321" s="91"/>
      <c r="T321" s="92"/>
      <c r="U321" s="38"/>
      <c r="V321" s="38"/>
      <c r="W321" s="38"/>
      <c r="X321" s="38"/>
      <c r="Y321" s="38"/>
      <c r="Z321" s="38"/>
      <c r="AA321" s="38"/>
      <c r="AB321" s="38"/>
      <c r="AC321" s="38"/>
      <c r="AD321" s="38"/>
      <c r="AE321" s="38"/>
      <c r="AT321" s="17" t="s">
        <v>261</v>
      </c>
      <c r="AU321" s="17" t="s">
        <v>91</v>
      </c>
    </row>
    <row r="322" s="13" customFormat="1">
      <c r="A322" s="13"/>
      <c r="B322" s="262"/>
      <c r="C322" s="263"/>
      <c r="D322" s="258" t="s">
        <v>263</v>
      </c>
      <c r="E322" s="264" t="s">
        <v>1</v>
      </c>
      <c r="F322" s="265" t="s">
        <v>514</v>
      </c>
      <c r="G322" s="263"/>
      <c r="H322" s="266">
        <v>84</v>
      </c>
      <c r="I322" s="267"/>
      <c r="J322" s="263"/>
      <c r="K322" s="263"/>
      <c r="L322" s="268"/>
      <c r="M322" s="269"/>
      <c r="N322" s="270"/>
      <c r="O322" s="270"/>
      <c r="P322" s="270"/>
      <c r="Q322" s="270"/>
      <c r="R322" s="270"/>
      <c r="S322" s="270"/>
      <c r="T322" s="271"/>
      <c r="U322" s="13"/>
      <c r="V322" s="13"/>
      <c r="W322" s="13"/>
      <c r="X322" s="13"/>
      <c r="Y322" s="13"/>
      <c r="Z322" s="13"/>
      <c r="AA322" s="13"/>
      <c r="AB322" s="13"/>
      <c r="AC322" s="13"/>
      <c r="AD322" s="13"/>
      <c r="AE322" s="13"/>
      <c r="AT322" s="272" t="s">
        <v>263</v>
      </c>
      <c r="AU322" s="272" t="s">
        <v>91</v>
      </c>
      <c r="AV322" s="13" t="s">
        <v>91</v>
      </c>
      <c r="AW322" s="13" t="s">
        <v>36</v>
      </c>
      <c r="AX322" s="13" t="s">
        <v>82</v>
      </c>
      <c r="AY322" s="272" t="s">
        <v>250</v>
      </c>
    </row>
    <row r="323" s="14" customFormat="1">
      <c r="A323" s="14"/>
      <c r="B323" s="273"/>
      <c r="C323" s="274"/>
      <c r="D323" s="258" t="s">
        <v>263</v>
      </c>
      <c r="E323" s="275" t="s">
        <v>1</v>
      </c>
      <c r="F323" s="276" t="s">
        <v>265</v>
      </c>
      <c r="G323" s="274"/>
      <c r="H323" s="277">
        <v>84</v>
      </c>
      <c r="I323" s="278"/>
      <c r="J323" s="274"/>
      <c r="K323" s="274"/>
      <c r="L323" s="279"/>
      <c r="M323" s="280"/>
      <c r="N323" s="281"/>
      <c r="O323" s="281"/>
      <c r="P323" s="281"/>
      <c r="Q323" s="281"/>
      <c r="R323" s="281"/>
      <c r="S323" s="281"/>
      <c r="T323" s="282"/>
      <c r="U323" s="14"/>
      <c r="V323" s="14"/>
      <c r="W323" s="14"/>
      <c r="X323" s="14"/>
      <c r="Y323" s="14"/>
      <c r="Z323" s="14"/>
      <c r="AA323" s="14"/>
      <c r="AB323" s="14"/>
      <c r="AC323" s="14"/>
      <c r="AD323" s="14"/>
      <c r="AE323" s="14"/>
      <c r="AT323" s="283" t="s">
        <v>263</v>
      </c>
      <c r="AU323" s="283" t="s">
        <v>91</v>
      </c>
      <c r="AV323" s="14" t="s">
        <v>256</v>
      </c>
      <c r="AW323" s="14" t="s">
        <v>36</v>
      </c>
      <c r="AX323" s="14" t="s">
        <v>14</v>
      </c>
      <c r="AY323" s="283" t="s">
        <v>250</v>
      </c>
    </row>
    <row r="324" s="2" customFormat="1" ht="55.5" customHeight="1">
      <c r="A324" s="38"/>
      <c r="B324" s="39"/>
      <c r="C324" s="245" t="s">
        <v>542</v>
      </c>
      <c r="D324" s="245" t="s">
        <v>252</v>
      </c>
      <c r="E324" s="246" t="s">
        <v>543</v>
      </c>
      <c r="F324" s="247" t="s">
        <v>544</v>
      </c>
      <c r="G324" s="248" t="s">
        <v>189</v>
      </c>
      <c r="H324" s="249">
        <v>98</v>
      </c>
      <c r="I324" s="250"/>
      <c r="J324" s="251">
        <f>ROUND(I324*H324,2)</f>
        <v>0</v>
      </c>
      <c r="K324" s="247" t="s">
        <v>255</v>
      </c>
      <c r="L324" s="44"/>
      <c r="M324" s="252" t="s">
        <v>1</v>
      </c>
      <c r="N324" s="253" t="s">
        <v>47</v>
      </c>
      <c r="O324" s="91"/>
      <c r="P324" s="254">
        <f>O324*H324</f>
        <v>0</v>
      </c>
      <c r="Q324" s="254">
        <v>0</v>
      </c>
      <c r="R324" s="254">
        <f>Q324*H324</f>
        <v>0</v>
      </c>
      <c r="S324" s="254">
        <v>0</v>
      </c>
      <c r="T324" s="255">
        <f>S324*H324</f>
        <v>0</v>
      </c>
      <c r="U324" s="38"/>
      <c r="V324" s="38"/>
      <c r="W324" s="38"/>
      <c r="X324" s="38"/>
      <c r="Y324" s="38"/>
      <c r="Z324" s="38"/>
      <c r="AA324" s="38"/>
      <c r="AB324" s="38"/>
      <c r="AC324" s="38"/>
      <c r="AD324" s="38"/>
      <c r="AE324" s="38"/>
      <c r="AR324" s="256" t="s">
        <v>256</v>
      </c>
      <c r="AT324" s="256" t="s">
        <v>252</v>
      </c>
      <c r="AU324" s="256" t="s">
        <v>91</v>
      </c>
      <c r="AY324" s="17" t="s">
        <v>250</v>
      </c>
      <c r="BE324" s="257">
        <f>IF(N324="základní",J324,0)</f>
        <v>0</v>
      </c>
      <c r="BF324" s="257">
        <f>IF(N324="snížená",J324,0)</f>
        <v>0</v>
      </c>
      <c r="BG324" s="257">
        <f>IF(N324="zákl. přenesená",J324,0)</f>
        <v>0</v>
      </c>
      <c r="BH324" s="257">
        <f>IF(N324="sníž. přenesená",J324,0)</f>
        <v>0</v>
      </c>
      <c r="BI324" s="257">
        <f>IF(N324="nulová",J324,0)</f>
        <v>0</v>
      </c>
      <c r="BJ324" s="17" t="s">
        <v>14</v>
      </c>
      <c r="BK324" s="257">
        <f>ROUND(I324*H324,2)</f>
        <v>0</v>
      </c>
      <c r="BL324" s="17" t="s">
        <v>256</v>
      </c>
      <c r="BM324" s="256" t="s">
        <v>545</v>
      </c>
    </row>
    <row r="325" s="2" customFormat="1">
      <c r="A325" s="38"/>
      <c r="B325" s="39"/>
      <c r="C325" s="40"/>
      <c r="D325" s="258" t="s">
        <v>261</v>
      </c>
      <c r="E325" s="40"/>
      <c r="F325" s="259" t="s">
        <v>436</v>
      </c>
      <c r="G325" s="40"/>
      <c r="H325" s="40"/>
      <c r="I325" s="156"/>
      <c r="J325" s="40"/>
      <c r="K325" s="40"/>
      <c r="L325" s="44"/>
      <c r="M325" s="260"/>
      <c r="N325" s="261"/>
      <c r="O325" s="91"/>
      <c r="P325" s="91"/>
      <c r="Q325" s="91"/>
      <c r="R325" s="91"/>
      <c r="S325" s="91"/>
      <c r="T325" s="92"/>
      <c r="U325" s="38"/>
      <c r="V325" s="38"/>
      <c r="W325" s="38"/>
      <c r="X325" s="38"/>
      <c r="Y325" s="38"/>
      <c r="Z325" s="38"/>
      <c r="AA325" s="38"/>
      <c r="AB325" s="38"/>
      <c r="AC325" s="38"/>
      <c r="AD325" s="38"/>
      <c r="AE325" s="38"/>
      <c r="AT325" s="17" t="s">
        <v>261</v>
      </c>
      <c r="AU325" s="17" t="s">
        <v>91</v>
      </c>
    </row>
    <row r="326" s="13" customFormat="1">
      <c r="A326" s="13"/>
      <c r="B326" s="262"/>
      <c r="C326" s="263"/>
      <c r="D326" s="258" t="s">
        <v>263</v>
      </c>
      <c r="E326" s="264" t="s">
        <v>1</v>
      </c>
      <c r="F326" s="265" t="s">
        <v>519</v>
      </c>
      <c r="G326" s="263"/>
      <c r="H326" s="266">
        <v>98</v>
      </c>
      <c r="I326" s="267"/>
      <c r="J326" s="263"/>
      <c r="K326" s="263"/>
      <c r="L326" s="268"/>
      <c r="M326" s="269"/>
      <c r="N326" s="270"/>
      <c r="O326" s="270"/>
      <c r="P326" s="270"/>
      <c r="Q326" s="270"/>
      <c r="R326" s="270"/>
      <c r="S326" s="270"/>
      <c r="T326" s="271"/>
      <c r="U326" s="13"/>
      <c r="V326" s="13"/>
      <c r="W326" s="13"/>
      <c r="X326" s="13"/>
      <c r="Y326" s="13"/>
      <c r="Z326" s="13"/>
      <c r="AA326" s="13"/>
      <c r="AB326" s="13"/>
      <c r="AC326" s="13"/>
      <c r="AD326" s="13"/>
      <c r="AE326" s="13"/>
      <c r="AT326" s="272" t="s">
        <v>263</v>
      </c>
      <c r="AU326" s="272" t="s">
        <v>91</v>
      </c>
      <c r="AV326" s="13" t="s">
        <v>91</v>
      </c>
      <c r="AW326" s="13" t="s">
        <v>36</v>
      </c>
      <c r="AX326" s="13" t="s">
        <v>82</v>
      </c>
      <c r="AY326" s="272" t="s">
        <v>250</v>
      </c>
    </row>
    <row r="327" s="14" customFormat="1">
      <c r="A327" s="14"/>
      <c r="B327" s="273"/>
      <c r="C327" s="274"/>
      <c r="D327" s="258" t="s">
        <v>263</v>
      </c>
      <c r="E327" s="275" t="s">
        <v>1</v>
      </c>
      <c r="F327" s="276" t="s">
        <v>265</v>
      </c>
      <c r="G327" s="274"/>
      <c r="H327" s="277">
        <v>98</v>
      </c>
      <c r="I327" s="278"/>
      <c r="J327" s="274"/>
      <c r="K327" s="274"/>
      <c r="L327" s="279"/>
      <c r="M327" s="280"/>
      <c r="N327" s="281"/>
      <c r="O327" s="281"/>
      <c r="P327" s="281"/>
      <c r="Q327" s="281"/>
      <c r="R327" s="281"/>
      <c r="S327" s="281"/>
      <c r="T327" s="282"/>
      <c r="U327" s="14"/>
      <c r="V327" s="14"/>
      <c r="W327" s="14"/>
      <c r="X327" s="14"/>
      <c r="Y327" s="14"/>
      <c r="Z327" s="14"/>
      <c r="AA327" s="14"/>
      <c r="AB327" s="14"/>
      <c r="AC327" s="14"/>
      <c r="AD327" s="14"/>
      <c r="AE327" s="14"/>
      <c r="AT327" s="283" t="s">
        <v>263</v>
      </c>
      <c r="AU327" s="283" t="s">
        <v>91</v>
      </c>
      <c r="AV327" s="14" t="s">
        <v>256</v>
      </c>
      <c r="AW327" s="14" t="s">
        <v>36</v>
      </c>
      <c r="AX327" s="14" t="s">
        <v>14</v>
      </c>
      <c r="AY327" s="283" t="s">
        <v>250</v>
      </c>
    </row>
    <row r="328" s="2" customFormat="1" ht="55.5" customHeight="1">
      <c r="A328" s="38"/>
      <c r="B328" s="39"/>
      <c r="C328" s="245" t="s">
        <v>546</v>
      </c>
      <c r="D328" s="245" t="s">
        <v>252</v>
      </c>
      <c r="E328" s="246" t="s">
        <v>547</v>
      </c>
      <c r="F328" s="247" t="s">
        <v>548</v>
      </c>
      <c r="G328" s="248" t="s">
        <v>189</v>
      </c>
      <c r="H328" s="249">
        <v>42</v>
      </c>
      <c r="I328" s="250"/>
      <c r="J328" s="251">
        <f>ROUND(I328*H328,2)</f>
        <v>0</v>
      </c>
      <c r="K328" s="247" t="s">
        <v>255</v>
      </c>
      <c r="L328" s="44"/>
      <c r="M328" s="252" t="s">
        <v>1</v>
      </c>
      <c r="N328" s="253" t="s">
        <v>47</v>
      </c>
      <c r="O328" s="91"/>
      <c r="P328" s="254">
        <f>O328*H328</f>
        <v>0</v>
      </c>
      <c r="Q328" s="254">
        <v>0</v>
      </c>
      <c r="R328" s="254">
        <f>Q328*H328</f>
        <v>0</v>
      </c>
      <c r="S328" s="254">
        <v>0</v>
      </c>
      <c r="T328" s="255">
        <f>S328*H328</f>
        <v>0</v>
      </c>
      <c r="U328" s="38"/>
      <c r="V328" s="38"/>
      <c r="W328" s="38"/>
      <c r="X328" s="38"/>
      <c r="Y328" s="38"/>
      <c r="Z328" s="38"/>
      <c r="AA328" s="38"/>
      <c r="AB328" s="38"/>
      <c r="AC328" s="38"/>
      <c r="AD328" s="38"/>
      <c r="AE328" s="38"/>
      <c r="AR328" s="256" t="s">
        <v>256</v>
      </c>
      <c r="AT328" s="256" t="s">
        <v>252</v>
      </c>
      <c r="AU328" s="256" t="s">
        <v>91</v>
      </c>
      <c r="AY328" s="17" t="s">
        <v>250</v>
      </c>
      <c r="BE328" s="257">
        <f>IF(N328="základní",J328,0)</f>
        <v>0</v>
      </c>
      <c r="BF328" s="257">
        <f>IF(N328="snížená",J328,0)</f>
        <v>0</v>
      </c>
      <c r="BG328" s="257">
        <f>IF(N328="zákl. přenesená",J328,0)</f>
        <v>0</v>
      </c>
      <c r="BH328" s="257">
        <f>IF(N328="sníž. přenesená",J328,0)</f>
        <v>0</v>
      </c>
      <c r="BI328" s="257">
        <f>IF(N328="nulová",J328,0)</f>
        <v>0</v>
      </c>
      <c r="BJ328" s="17" t="s">
        <v>14</v>
      </c>
      <c r="BK328" s="257">
        <f>ROUND(I328*H328,2)</f>
        <v>0</v>
      </c>
      <c r="BL328" s="17" t="s">
        <v>256</v>
      </c>
      <c r="BM328" s="256" t="s">
        <v>549</v>
      </c>
    </row>
    <row r="329" s="2" customFormat="1">
      <c r="A329" s="38"/>
      <c r="B329" s="39"/>
      <c r="C329" s="40"/>
      <c r="D329" s="258" t="s">
        <v>261</v>
      </c>
      <c r="E329" s="40"/>
      <c r="F329" s="259" t="s">
        <v>436</v>
      </c>
      <c r="G329" s="40"/>
      <c r="H329" s="40"/>
      <c r="I329" s="156"/>
      <c r="J329" s="40"/>
      <c r="K329" s="40"/>
      <c r="L329" s="44"/>
      <c r="M329" s="260"/>
      <c r="N329" s="261"/>
      <c r="O329" s="91"/>
      <c r="P329" s="91"/>
      <c r="Q329" s="91"/>
      <c r="R329" s="91"/>
      <c r="S329" s="91"/>
      <c r="T329" s="92"/>
      <c r="U329" s="38"/>
      <c r="V329" s="38"/>
      <c r="W329" s="38"/>
      <c r="X329" s="38"/>
      <c r="Y329" s="38"/>
      <c r="Z329" s="38"/>
      <c r="AA329" s="38"/>
      <c r="AB329" s="38"/>
      <c r="AC329" s="38"/>
      <c r="AD329" s="38"/>
      <c r="AE329" s="38"/>
      <c r="AT329" s="17" t="s">
        <v>261</v>
      </c>
      <c r="AU329" s="17" t="s">
        <v>91</v>
      </c>
    </row>
    <row r="330" s="13" customFormat="1">
      <c r="A330" s="13"/>
      <c r="B330" s="262"/>
      <c r="C330" s="263"/>
      <c r="D330" s="258" t="s">
        <v>263</v>
      </c>
      <c r="E330" s="264" t="s">
        <v>1</v>
      </c>
      <c r="F330" s="265" t="s">
        <v>524</v>
      </c>
      <c r="G330" s="263"/>
      <c r="H330" s="266">
        <v>42</v>
      </c>
      <c r="I330" s="267"/>
      <c r="J330" s="263"/>
      <c r="K330" s="263"/>
      <c r="L330" s="268"/>
      <c r="M330" s="269"/>
      <c r="N330" s="270"/>
      <c r="O330" s="270"/>
      <c r="P330" s="270"/>
      <c r="Q330" s="270"/>
      <c r="R330" s="270"/>
      <c r="S330" s="270"/>
      <c r="T330" s="271"/>
      <c r="U330" s="13"/>
      <c r="V330" s="13"/>
      <c r="W330" s="13"/>
      <c r="X330" s="13"/>
      <c r="Y330" s="13"/>
      <c r="Z330" s="13"/>
      <c r="AA330" s="13"/>
      <c r="AB330" s="13"/>
      <c r="AC330" s="13"/>
      <c r="AD330" s="13"/>
      <c r="AE330" s="13"/>
      <c r="AT330" s="272" t="s">
        <v>263</v>
      </c>
      <c r="AU330" s="272" t="s">
        <v>91</v>
      </c>
      <c r="AV330" s="13" t="s">
        <v>91</v>
      </c>
      <c r="AW330" s="13" t="s">
        <v>36</v>
      </c>
      <c r="AX330" s="13" t="s">
        <v>82</v>
      </c>
      <c r="AY330" s="272" t="s">
        <v>250</v>
      </c>
    </row>
    <row r="331" s="14" customFormat="1">
      <c r="A331" s="14"/>
      <c r="B331" s="273"/>
      <c r="C331" s="274"/>
      <c r="D331" s="258" t="s">
        <v>263</v>
      </c>
      <c r="E331" s="275" t="s">
        <v>1</v>
      </c>
      <c r="F331" s="276" t="s">
        <v>265</v>
      </c>
      <c r="G331" s="274"/>
      <c r="H331" s="277">
        <v>42</v>
      </c>
      <c r="I331" s="278"/>
      <c r="J331" s="274"/>
      <c r="K331" s="274"/>
      <c r="L331" s="279"/>
      <c r="M331" s="280"/>
      <c r="N331" s="281"/>
      <c r="O331" s="281"/>
      <c r="P331" s="281"/>
      <c r="Q331" s="281"/>
      <c r="R331" s="281"/>
      <c r="S331" s="281"/>
      <c r="T331" s="282"/>
      <c r="U331" s="14"/>
      <c r="V331" s="14"/>
      <c r="W331" s="14"/>
      <c r="X331" s="14"/>
      <c r="Y331" s="14"/>
      <c r="Z331" s="14"/>
      <c r="AA331" s="14"/>
      <c r="AB331" s="14"/>
      <c r="AC331" s="14"/>
      <c r="AD331" s="14"/>
      <c r="AE331" s="14"/>
      <c r="AT331" s="283" t="s">
        <v>263</v>
      </c>
      <c r="AU331" s="283" t="s">
        <v>91</v>
      </c>
      <c r="AV331" s="14" t="s">
        <v>256</v>
      </c>
      <c r="AW331" s="14" t="s">
        <v>36</v>
      </c>
      <c r="AX331" s="14" t="s">
        <v>14</v>
      </c>
      <c r="AY331" s="283" t="s">
        <v>250</v>
      </c>
    </row>
    <row r="332" s="2" customFormat="1" ht="55.5" customHeight="1">
      <c r="A332" s="38"/>
      <c r="B332" s="39"/>
      <c r="C332" s="245" t="s">
        <v>550</v>
      </c>
      <c r="D332" s="245" t="s">
        <v>252</v>
      </c>
      <c r="E332" s="246" t="s">
        <v>551</v>
      </c>
      <c r="F332" s="247" t="s">
        <v>552</v>
      </c>
      <c r="G332" s="248" t="s">
        <v>189</v>
      </c>
      <c r="H332" s="249">
        <v>14</v>
      </c>
      <c r="I332" s="250"/>
      <c r="J332" s="251">
        <f>ROUND(I332*H332,2)</f>
        <v>0</v>
      </c>
      <c r="K332" s="247" t="s">
        <v>255</v>
      </c>
      <c r="L332" s="44"/>
      <c r="M332" s="252" t="s">
        <v>1</v>
      </c>
      <c r="N332" s="253" t="s">
        <v>47</v>
      </c>
      <c r="O332" s="91"/>
      <c r="P332" s="254">
        <f>O332*H332</f>
        <v>0</v>
      </c>
      <c r="Q332" s="254">
        <v>0</v>
      </c>
      <c r="R332" s="254">
        <f>Q332*H332</f>
        <v>0</v>
      </c>
      <c r="S332" s="254">
        <v>0</v>
      </c>
      <c r="T332" s="255">
        <f>S332*H332</f>
        <v>0</v>
      </c>
      <c r="U332" s="38"/>
      <c r="V332" s="38"/>
      <c r="W332" s="38"/>
      <c r="X332" s="38"/>
      <c r="Y332" s="38"/>
      <c r="Z332" s="38"/>
      <c r="AA332" s="38"/>
      <c r="AB332" s="38"/>
      <c r="AC332" s="38"/>
      <c r="AD332" s="38"/>
      <c r="AE332" s="38"/>
      <c r="AR332" s="256" t="s">
        <v>256</v>
      </c>
      <c r="AT332" s="256" t="s">
        <v>252</v>
      </c>
      <c r="AU332" s="256" t="s">
        <v>91</v>
      </c>
      <c r="AY332" s="17" t="s">
        <v>250</v>
      </c>
      <c r="BE332" s="257">
        <f>IF(N332="základní",J332,0)</f>
        <v>0</v>
      </c>
      <c r="BF332" s="257">
        <f>IF(N332="snížená",J332,0)</f>
        <v>0</v>
      </c>
      <c r="BG332" s="257">
        <f>IF(N332="zákl. přenesená",J332,0)</f>
        <v>0</v>
      </c>
      <c r="BH332" s="257">
        <f>IF(N332="sníž. přenesená",J332,0)</f>
        <v>0</v>
      </c>
      <c r="BI332" s="257">
        <f>IF(N332="nulová",J332,0)</f>
        <v>0</v>
      </c>
      <c r="BJ332" s="17" t="s">
        <v>14</v>
      </c>
      <c r="BK332" s="257">
        <f>ROUND(I332*H332,2)</f>
        <v>0</v>
      </c>
      <c r="BL332" s="17" t="s">
        <v>256</v>
      </c>
      <c r="BM332" s="256" t="s">
        <v>553</v>
      </c>
    </row>
    <row r="333" s="2" customFormat="1">
      <c r="A333" s="38"/>
      <c r="B333" s="39"/>
      <c r="C333" s="40"/>
      <c r="D333" s="258" t="s">
        <v>261</v>
      </c>
      <c r="E333" s="40"/>
      <c r="F333" s="259" t="s">
        <v>436</v>
      </c>
      <c r="G333" s="40"/>
      <c r="H333" s="40"/>
      <c r="I333" s="156"/>
      <c r="J333" s="40"/>
      <c r="K333" s="40"/>
      <c r="L333" s="44"/>
      <c r="M333" s="260"/>
      <c r="N333" s="261"/>
      <c r="O333" s="91"/>
      <c r="P333" s="91"/>
      <c r="Q333" s="91"/>
      <c r="R333" s="91"/>
      <c r="S333" s="91"/>
      <c r="T333" s="92"/>
      <c r="U333" s="38"/>
      <c r="V333" s="38"/>
      <c r="W333" s="38"/>
      <c r="X333" s="38"/>
      <c r="Y333" s="38"/>
      <c r="Z333" s="38"/>
      <c r="AA333" s="38"/>
      <c r="AB333" s="38"/>
      <c r="AC333" s="38"/>
      <c r="AD333" s="38"/>
      <c r="AE333" s="38"/>
      <c r="AT333" s="17" t="s">
        <v>261</v>
      </c>
      <c r="AU333" s="17" t="s">
        <v>91</v>
      </c>
    </row>
    <row r="334" s="13" customFormat="1">
      <c r="A334" s="13"/>
      <c r="B334" s="262"/>
      <c r="C334" s="263"/>
      <c r="D334" s="258" t="s">
        <v>263</v>
      </c>
      <c r="E334" s="264" t="s">
        <v>1</v>
      </c>
      <c r="F334" s="265" t="s">
        <v>509</v>
      </c>
      <c r="G334" s="263"/>
      <c r="H334" s="266">
        <v>14</v>
      </c>
      <c r="I334" s="267"/>
      <c r="J334" s="263"/>
      <c r="K334" s="263"/>
      <c r="L334" s="268"/>
      <c r="M334" s="269"/>
      <c r="N334" s="270"/>
      <c r="O334" s="270"/>
      <c r="P334" s="270"/>
      <c r="Q334" s="270"/>
      <c r="R334" s="270"/>
      <c r="S334" s="270"/>
      <c r="T334" s="271"/>
      <c r="U334" s="13"/>
      <c r="V334" s="13"/>
      <c r="W334" s="13"/>
      <c r="X334" s="13"/>
      <c r="Y334" s="13"/>
      <c r="Z334" s="13"/>
      <c r="AA334" s="13"/>
      <c r="AB334" s="13"/>
      <c r="AC334" s="13"/>
      <c r="AD334" s="13"/>
      <c r="AE334" s="13"/>
      <c r="AT334" s="272" t="s">
        <v>263</v>
      </c>
      <c r="AU334" s="272" t="s">
        <v>91</v>
      </c>
      <c r="AV334" s="13" t="s">
        <v>91</v>
      </c>
      <c r="AW334" s="13" t="s">
        <v>36</v>
      </c>
      <c r="AX334" s="13" t="s">
        <v>82</v>
      </c>
      <c r="AY334" s="272" t="s">
        <v>250</v>
      </c>
    </row>
    <row r="335" s="14" customFormat="1">
      <c r="A335" s="14"/>
      <c r="B335" s="273"/>
      <c r="C335" s="274"/>
      <c r="D335" s="258" t="s">
        <v>263</v>
      </c>
      <c r="E335" s="275" t="s">
        <v>1</v>
      </c>
      <c r="F335" s="276" t="s">
        <v>265</v>
      </c>
      <c r="G335" s="274"/>
      <c r="H335" s="277">
        <v>14</v>
      </c>
      <c r="I335" s="278"/>
      <c r="J335" s="274"/>
      <c r="K335" s="274"/>
      <c r="L335" s="279"/>
      <c r="M335" s="280"/>
      <c r="N335" s="281"/>
      <c r="O335" s="281"/>
      <c r="P335" s="281"/>
      <c r="Q335" s="281"/>
      <c r="R335" s="281"/>
      <c r="S335" s="281"/>
      <c r="T335" s="282"/>
      <c r="U335" s="14"/>
      <c r="V335" s="14"/>
      <c r="W335" s="14"/>
      <c r="X335" s="14"/>
      <c r="Y335" s="14"/>
      <c r="Z335" s="14"/>
      <c r="AA335" s="14"/>
      <c r="AB335" s="14"/>
      <c r="AC335" s="14"/>
      <c r="AD335" s="14"/>
      <c r="AE335" s="14"/>
      <c r="AT335" s="283" t="s">
        <v>263</v>
      </c>
      <c r="AU335" s="283" t="s">
        <v>91</v>
      </c>
      <c r="AV335" s="14" t="s">
        <v>256</v>
      </c>
      <c r="AW335" s="14" t="s">
        <v>36</v>
      </c>
      <c r="AX335" s="14" t="s">
        <v>14</v>
      </c>
      <c r="AY335" s="283" t="s">
        <v>250</v>
      </c>
    </row>
    <row r="336" s="2" customFormat="1" ht="44.25" customHeight="1">
      <c r="A336" s="38"/>
      <c r="B336" s="39"/>
      <c r="C336" s="245" t="s">
        <v>554</v>
      </c>
      <c r="D336" s="245" t="s">
        <v>252</v>
      </c>
      <c r="E336" s="246" t="s">
        <v>555</v>
      </c>
      <c r="F336" s="247" t="s">
        <v>556</v>
      </c>
      <c r="G336" s="248" t="s">
        <v>189</v>
      </c>
      <c r="H336" s="249">
        <v>224</v>
      </c>
      <c r="I336" s="250"/>
      <c r="J336" s="251">
        <f>ROUND(I336*H336,2)</f>
        <v>0</v>
      </c>
      <c r="K336" s="247" t="s">
        <v>1</v>
      </c>
      <c r="L336" s="44"/>
      <c r="M336" s="252" t="s">
        <v>1</v>
      </c>
      <c r="N336" s="253" t="s">
        <v>47</v>
      </c>
      <c r="O336" s="91"/>
      <c r="P336" s="254">
        <f>O336*H336</f>
        <v>0</v>
      </c>
      <c r="Q336" s="254">
        <v>0</v>
      </c>
      <c r="R336" s="254">
        <f>Q336*H336</f>
        <v>0</v>
      </c>
      <c r="S336" s="254">
        <v>0</v>
      </c>
      <c r="T336" s="255">
        <f>S336*H336</f>
        <v>0</v>
      </c>
      <c r="U336" s="38"/>
      <c r="V336" s="38"/>
      <c r="W336" s="38"/>
      <c r="X336" s="38"/>
      <c r="Y336" s="38"/>
      <c r="Z336" s="38"/>
      <c r="AA336" s="38"/>
      <c r="AB336" s="38"/>
      <c r="AC336" s="38"/>
      <c r="AD336" s="38"/>
      <c r="AE336" s="38"/>
      <c r="AR336" s="256" t="s">
        <v>256</v>
      </c>
      <c r="AT336" s="256" t="s">
        <v>252</v>
      </c>
      <c r="AU336" s="256" t="s">
        <v>91</v>
      </c>
      <c r="AY336" s="17" t="s">
        <v>250</v>
      </c>
      <c r="BE336" s="257">
        <f>IF(N336="základní",J336,0)</f>
        <v>0</v>
      </c>
      <c r="BF336" s="257">
        <f>IF(N336="snížená",J336,0)</f>
        <v>0</v>
      </c>
      <c r="BG336" s="257">
        <f>IF(N336="zákl. přenesená",J336,0)</f>
        <v>0</v>
      </c>
      <c r="BH336" s="257">
        <f>IF(N336="sníž. přenesená",J336,0)</f>
        <v>0</v>
      </c>
      <c r="BI336" s="257">
        <f>IF(N336="nulová",J336,0)</f>
        <v>0</v>
      </c>
      <c r="BJ336" s="17" t="s">
        <v>14</v>
      </c>
      <c r="BK336" s="257">
        <f>ROUND(I336*H336,2)</f>
        <v>0</v>
      </c>
      <c r="BL336" s="17" t="s">
        <v>256</v>
      </c>
      <c r="BM336" s="256" t="s">
        <v>557</v>
      </c>
    </row>
    <row r="337" s="2" customFormat="1">
      <c r="A337" s="38"/>
      <c r="B337" s="39"/>
      <c r="C337" s="40"/>
      <c r="D337" s="258" t="s">
        <v>261</v>
      </c>
      <c r="E337" s="40"/>
      <c r="F337" s="259" t="s">
        <v>436</v>
      </c>
      <c r="G337" s="40"/>
      <c r="H337" s="40"/>
      <c r="I337" s="156"/>
      <c r="J337" s="40"/>
      <c r="K337" s="40"/>
      <c r="L337" s="44"/>
      <c r="M337" s="260"/>
      <c r="N337" s="261"/>
      <c r="O337" s="91"/>
      <c r="P337" s="91"/>
      <c r="Q337" s="91"/>
      <c r="R337" s="91"/>
      <c r="S337" s="91"/>
      <c r="T337" s="92"/>
      <c r="U337" s="38"/>
      <c r="V337" s="38"/>
      <c r="W337" s="38"/>
      <c r="X337" s="38"/>
      <c r="Y337" s="38"/>
      <c r="Z337" s="38"/>
      <c r="AA337" s="38"/>
      <c r="AB337" s="38"/>
      <c r="AC337" s="38"/>
      <c r="AD337" s="38"/>
      <c r="AE337" s="38"/>
      <c r="AT337" s="17" t="s">
        <v>261</v>
      </c>
      <c r="AU337" s="17" t="s">
        <v>91</v>
      </c>
    </row>
    <row r="338" s="13" customFormat="1">
      <c r="A338" s="13"/>
      <c r="B338" s="262"/>
      <c r="C338" s="263"/>
      <c r="D338" s="258" t="s">
        <v>263</v>
      </c>
      <c r="E338" s="264" t="s">
        <v>1</v>
      </c>
      <c r="F338" s="265" t="s">
        <v>533</v>
      </c>
      <c r="G338" s="263"/>
      <c r="H338" s="266">
        <v>224</v>
      </c>
      <c r="I338" s="267"/>
      <c r="J338" s="263"/>
      <c r="K338" s="263"/>
      <c r="L338" s="268"/>
      <c r="M338" s="269"/>
      <c r="N338" s="270"/>
      <c r="O338" s="270"/>
      <c r="P338" s="270"/>
      <c r="Q338" s="270"/>
      <c r="R338" s="270"/>
      <c r="S338" s="270"/>
      <c r="T338" s="271"/>
      <c r="U338" s="13"/>
      <c r="V338" s="13"/>
      <c r="W338" s="13"/>
      <c r="X338" s="13"/>
      <c r="Y338" s="13"/>
      <c r="Z338" s="13"/>
      <c r="AA338" s="13"/>
      <c r="AB338" s="13"/>
      <c r="AC338" s="13"/>
      <c r="AD338" s="13"/>
      <c r="AE338" s="13"/>
      <c r="AT338" s="272" t="s">
        <v>263</v>
      </c>
      <c r="AU338" s="272" t="s">
        <v>91</v>
      </c>
      <c r="AV338" s="13" t="s">
        <v>91</v>
      </c>
      <c r="AW338" s="13" t="s">
        <v>36</v>
      </c>
      <c r="AX338" s="13" t="s">
        <v>82</v>
      </c>
      <c r="AY338" s="272" t="s">
        <v>250</v>
      </c>
    </row>
    <row r="339" s="14" customFormat="1">
      <c r="A339" s="14"/>
      <c r="B339" s="273"/>
      <c r="C339" s="274"/>
      <c r="D339" s="258" t="s">
        <v>263</v>
      </c>
      <c r="E339" s="275" t="s">
        <v>1</v>
      </c>
      <c r="F339" s="276" t="s">
        <v>265</v>
      </c>
      <c r="G339" s="274"/>
      <c r="H339" s="277">
        <v>224</v>
      </c>
      <c r="I339" s="278"/>
      <c r="J339" s="274"/>
      <c r="K339" s="274"/>
      <c r="L339" s="279"/>
      <c r="M339" s="280"/>
      <c r="N339" s="281"/>
      <c r="O339" s="281"/>
      <c r="P339" s="281"/>
      <c r="Q339" s="281"/>
      <c r="R339" s="281"/>
      <c r="S339" s="281"/>
      <c r="T339" s="282"/>
      <c r="U339" s="14"/>
      <c r="V339" s="14"/>
      <c r="W339" s="14"/>
      <c r="X339" s="14"/>
      <c r="Y339" s="14"/>
      <c r="Z339" s="14"/>
      <c r="AA339" s="14"/>
      <c r="AB339" s="14"/>
      <c r="AC339" s="14"/>
      <c r="AD339" s="14"/>
      <c r="AE339" s="14"/>
      <c r="AT339" s="283" t="s">
        <v>263</v>
      </c>
      <c r="AU339" s="283" t="s">
        <v>91</v>
      </c>
      <c r="AV339" s="14" t="s">
        <v>256</v>
      </c>
      <c r="AW339" s="14" t="s">
        <v>36</v>
      </c>
      <c r="AX339" s="14" t="s">
        <v>14</v>
      </c>
      <c r="AY339" s="283" t="s">
        <v>250</v>
      </c>
    </row>
    <row r="340" s="2" customFormat="1" ht="44.25" customHeight="1">
      <c r="A340" s="38"/>
      <c r="B340" s="39"/>
      <c r="C340" s="245" t="s">
        <v>558</v>
      </c>
      <c r="D340" s="245" t="s">
        <v>252</v>
      </c>
      <c r="E340" s="246" t="s">
        <v>559</v>
      </c>
      <c r="F340" s="247" t="s">
        <v>560</v>
      </c>
      <c r="G340" s="248" t="s">
        <v>189</v>
      </c>
      <c r="H340" s="249">
        <v>14</v>
      </c>
      <c r="I340" s="250"/>
      <c r="J340" s="251">
        <f>ROUND(I340*H340,2)</f>
        <v>0</v>
      </c>
      <c r="K340" s="247" t="s">
        <v>255</v>
      </c>
      <c r="L340" s="44"/>
      <c r="M340" s="252" t="s">
        <v>1</v>
      </c>
      <c r="N340" s="253" t="s">
        <v>47</v>
      </c>
      <c r="O340" s="91"/>
      <c r="P340" s="254">
        <f>O340*H340</f>
        <v>0</v>
      </c>
      <c r="Q340" s="254">
        <v>0</v>
      </c>
      <c r="R340" s="254">
        <f>Q340*H340</f>
        <v>0</v>
      </c>
      <c r="S340" s="254">
        <v>0</v>
      </c>
      <c r="T340" s="255">
        <f>S340*H340</f>
        <v>0</v>
      </c>
      <c r="U340" s="38"/>
      <c r="V340" s="38"/>
      <c r="W340" s="38"/>
      <c r="X340" s="38"/>
      <c r="Y340" s="38"/>
      <c r="Z340" s="38"/>
      <c r="AA340" s="38"/>
      <c r="AB340" s="38"/>
      <c r="AC340" s="38"/>
      <c r="AD340" s="38"/>
      <c r="AE340" s="38"/>
      <c r="AR340" s="256" t="s">
        <v>256</v>
      </c>
      <c r="AT340" s="256" t="s">
        <v>252</v>
      </c>
      <c r="AU340" s="256" t="s">
        <v>91</v>
      </c>
      <c r="AY340" s="17" t="s">
        <v>250</v>
      </c>
      <c r="BE340" s="257">
        <f>IF(N340="základní",J340,0)</f>
        <v>0</v>
      </c>
      <c r="BF340" s="257">
        <f>IF(N340="snížená",J340,0)</f>
        <v>0</v>
      </c>
      <c r="BG340" s="257">
        <f>IF(N340="zákl. přenesená",J340,0)</f>
        <v>0</v>
      </c>
      <c r="BH340" s="257">
        <f>IF(N340="sníž. přenesená",J340,0)</f>
        <v>0</v>
      </c>
      <c r="BI340" s="257">
        <f>IF(N340="nulová",J340,0)</f>
        <v>0</v>
      </c>
      <c r="BJ340" s="17" t="s">
        <v>14</v>
      </c>
      <c r="BK340" s="257">
        <f>ROUND(I340*H340,2)</f>
        <v>0</v>
      </c>
      <c r="BL340" s="17" t="s">
        <v>256</v>
      </c>
      <c r="BM340" s="256" t="s">
        <v>561</v>
      </c>
    </row>
    <row r="341" s="2" customFormat="1">
      <c r="A341" s="38"/>
      <c r="B341" s="39"/>
      <c r="C341" s="40"/>
      <c r="D341" s="258" t="s">
        <v>261</v>
      </c>
      <c r="E341" s="40"/>
      <c r="F341" s="259" t="s">
        <v>436</v>
      </c>
      <c r="G341" s="40"/>
      <c r="H341" s="40"/>
      <c r="I341" s="156"/>
      <c r="J341" s="40"/>
      <c r="K341" s="40"/>
      <c r="L341" s="44"/>
      <c r="M341" s="260"/>
      <c r="N341" s="261"/>
      <c r="O341" s="91"/>
      <c r="P341" s="91"/>
      <c r="Q341" s="91"/>
      <c r="R341" s="91"/>
      <c r="S341" s="91"/>
      <c r="T341" s="92"/>
      <c r="U341" s="38"/>
      <c r="V341" s="38"/>
      <c r="W341" s="38"/>
      <c r="X341" s="38"/>
      <c r="Y341" s="38"/>
      <c r="Z341" s="38"/>
      <c r="AA341" s="38"/>
      <c r="AB341" s="38"/>
      <c r="AC341" s="38"/>
      <c r="AD341" s="38"/>
      <c r="AE341" s="38"/>
      <c r="AT341" s="17" t="s">
        <v>261</v>
      </c>
      <c r="AU341" s="17" t="s">
        <v>91</v>
      </c>
    </row>
    <row r="342" s="13" customFormat="1">
      <c r="A342" s="13"/>
      <c r="B342" s="262"/>
      <c r="C342" s="263"/>
      <c r="D342" s="258" t="s">
        <v>263</v>
      </c>
      <c r="E342" s="264" t="s">
        <v>1</v>
      </c>
      <c r="F342" s="265" t="s">
        <v>509</v>
      </c>
      <c r="G342" s="263"/>
      <c r="H342" s="266">
        <v>14</v>
      </c>
      <c r="I342" s="267"/>
      <c r="J342" s="263"/>
      <c r="K342" s="263"/>
      <c r="L342" s="268"/>
      <c r="M342" s="269"/>
      <c r="N342" s="270"/>
      <c r="O342" s="270"/>
      <c r="P342" s="270"/>
      <c r="Q342" s="270"/>
      <c r="R342" s="270"/>
      <c r="S342" s="270"/>
      <c r="T342" s="271"/>
      <c r="U342" s="13"/>
      <c r="V342" s="13"/>
      <c r="W342" s="13"/>
      <c r="X342" s="13"/>
      <c r="Y342" s="13"/>
      <c r="Z342" s="13"/>
      <c r="AA342" s="13"/>
      <c r="AB342" s="13"/>
      <c r="AC342" s="13"/>
      <c r="AD342" s="13"/>
      <c r="AE342" s="13"/>
      <c r="AT342" s="272" t="s">
        <v>263</v>
      </c>
      <c r="AU342" s="272" t="s">
        <v>91</v>
      </c>
      <c r="AV342" s="13" t="s">
        <v>91</v>
      </c>
      <c r="AW342" s="13" t="s">
        <v>36</v>
      </c>
      <c r="AX342" s="13" t="s">
        <v>82</v>
      </c>
      <c r="AY342" s="272" t="s">
        <v>250</v>
      </c>
    </row>
    <row r="343" s="14" customFormat="1">
      <c r="A343" s="14"/>
      <c r="B343" s="273"/>
      <c r="C343" s="274"/>
      <c r="D343" s="258" t="s">
        <v>263</v>
      </c>
      <c r="E343" s="275" t="s">
        <v>1</v>
      </c>
      <c r="F343" s="276" t="s">
        <v>265</v>
      </c>
      <c r="G343" s="274"/>
      <c r="H343" s="277">
        <v>14</v>
      </c>
      <c r="I343" s="278"/>
      <c r="J343" s="274"/>
      <c r="K343" s="274"/>
      <c r="L343" s="279"/>
      <c r="M343" s="280"/>
      <c r="N343" s="281"/>
      <c r="O343" s="281"/>
      <c r="P343" s="281"/>
      <c r="Q343" s="281"/>
      <c r="R343" s="281"/>
      <c r="S343" s="281"/>
      <c r="T343" s="282"/>
      <c r="U343" s="14"/>
      <c r="V343" s="14"/>
      <c r="W343" s="14"/>
      <c r="X343" s="14"/>
      <c r="Y343" s="14"/>
      <c r="Z343" s="14"/>
      <c r="AA343" s="14"/>
      <c r="AB343" s="14"/>
      <c r="AC343" s="14"/>
      <c r="AD343" s="14"/>
      <c r="AE343" s="14"/>
      <c r="AT343" s="283" t="s">
        <v>263</v>
      </c>
      <c r="AU343" s="283" t="s">
        <v>91</v>
      </c>
      <c r="AV343" s="14" t="s">
        <v>256</v>
      </c>
      <c r="AW343" s="14" t="s">
        <v>36</v>
      </c>
      <c r="AX343" s="14" t="s">
        <v>14</v>
      </c>
      <c r="AY343" s="283" t="s">
        <v>250</v>
      </c>
    </row>
    <row r="344" s="2" customFormat="1" ht="44.25" customHeight="1">
      <c r="A344" s="38"/>
      <c r="B344" s="39"/>
      <c r="C344" s="245" t="s">
        <v>562</v>
      </c>
      <c r="D344" s="245" t="s">
        <v>252</v>
      </c>
      <c r="E344" s="246" t="s">
        <v>563</v>
      </c>
      <c r="F344" s="247" t="s">
        <v>564</v>
      </c>
      <c r="G344" s="248" t="s">
        <v>189</v>
      </c>
      <c r="H344" s="249">
        <v>84</v>
      </c>
      <c r="I344" s="250"/>
      <c r="J344" s="251">
        <f>ROUND(I344*H344,2)</f>
        <v>0</v>
      </c>
      <c r="K344" s="247" t="s">
        <v>255</v>
      </c>
      <c r="L344" s="44"/>
      <c r="M344" s="252" t="s">
        <v>1</v>
      </c>
      <c r="N344" s="253" t="s">
        <v>47</v>
      </c>
      <c r="O344" s="91"/>
      <c r="P344" s="254">
        <f>O344*H344</f>
        <v>0</v>
      </c>
      <c r="Q344" s="254">
        <v>0</v>
      </c>
      <c r="R344" s="254">
        <f>Q344*H344</f>
        <v>0</v>
      </c>
      <c r="S344" s="254">
        <v>0</v>
      </c>
      <c r="T344" s="255">
        <f>S344*H344</f>
        <v>0</v>
      </c>
      <c r="U344" s="38"/>
      <c r="V344" s="38"/>
      <c r="W344" s="38"/>
      <c r="X344" s="38"/>
      <c r="Y344" s="38"/>
      <c r="Z344" s="38"/>
      <c r="AA344" s="38"/>
      <c r="AB344" s="38"/>
      <c r="AC344" s="38"/>
      <c r="AD344" s="38"/>
      <c r="AE344" s="38"/>
      <c r="AR344" s="256" t="s">
        <v>256</v>
      </c>
      <c r="AT344" s="256" t="s">
        <v>252</v>
      </c>
      <c r="AU344" s="256" t="s">
        <v>91</v>
      </c>
      <c r="AY344" s="17" t="s">
        <v>250</v>
      </c>
      <c r="BE344" s="257">
        <f>IF(N344="základní",J344,0)</f>
        <v>0</v>
      </c>
      <c r="BF344" s="257">
        <f>IF(N344="snížená",J344,0)</f>
        <v>0</v>
      </c>
      <c r="BG344" s="257">
        <f>IF(N344="zákl. přenesená",J344,0)</f>
        <v>0</v>
      </c>
      <c r="BH344" s="257">
        <f>IF(N344="sníž. přenesená",J344,0)</f>
        <v>0</v>
      </c>
      <c r="BI344" s="257">
        <f>IF(N344="nulová",J344,0)</f>
        <v>0</v>
      </c>
      <c r="BJ344" s="17" t="s">
        <v>14</v>
      </c>
      <c r="BK344" s="257">
        <f>ROUND(I344*H344,2)</f>
        <v>0</v>
      </c>
      <c r="BL344" s="17" t="s">
        <v>256</v>
      </c>
      <c r="BM344" s="256" t="s">
        <v>565</v>
      </c>
    </row>
    <row r="345" s="2" customFormat="1">
      <c r="A345" s="38"/>
      <c r="B345" s="39"/>
      <c r="C345" s="40"/>
      <c r="D345" s="258" t="s">
        <v>261</v>
      </c>
      <c r="E345" s="40"/>
      <c r="F345" s="259" t="s">
        <v>436</v>
      </c>
      <c r="G345" s="40"/>
      <c r="H345" s="40"/>
      <c r="I345" s="156"/>
      <c r="J345" s="40"/>
      <c r="K345" s="40"/>
      <c r="L345" s="44"/>
      <c r="M345" s="260"/>
      <c r="N345" s="261"/>
      <c r="O345" s="91"/>
      <c r="P345" s="91"/>
      <c r="Q345" s="91"/>
      <c r="R345" s="91"/>
      <c r="S345" s="91"/>
      <c r="T345" s="92"/>
      <c r="U345" s="38"/>
      <c r="V345" s="38"/>
      <c r="W345" s="38"/>
      <c r="X345" s="38"/>
      <c r="Y345" s="38"/>
      <c r="Z345" s="38"/>
      <c r="AA345" s="38"/>
      <c r="AB345" s="38"/>
      <c r="AC345" s="38"/>
      <c r="AD345" s="38"/>
      <c r="AE345" s="38"/>
      <c r="AT345" s="17" t="s">
        <v>261</v>
      </c>
      <c r="AU345" s="17" t="s">
        <v>91</v>
      </c>
    </row>
    <row r="346" s="13" customFormat="1">
      <c r="A346" s="13"/>
      <c r="B346" s="262"/>
      <c r="C346" s="263"/>
      <c r="D346" s="258" t="s">
        <v>263</v>
      </c>
      <c r="E346" s="264" t="s">
        <v>1</v>
      </c>
      <c r="F346" s="265" t="s">
        <v>514</v>
      </c>
      <c r="G346" s="263"/>
      <c r="H346" s="266">
        <v>84</v>
      </c>
      <c r="I346" s="267"/>
      <c r="J346" s="263"/>
      <c r="K346" s="263"/>
      <c r="L346" s="268"/>
      <c r="M346" s="269"/>
      <c r="N346" s="270"/>
      <c r="O346" s="270"/>
      <c r="P346" s="270"/>
      <c r="Q346" s="270"/>
      <c r="R346" s="270"/>
      <c r="S346" s="270"/>
      <c r="T346" s="271"/>
      <c r="U346" s="13"/>
      <c r="V346" s="13"/>
      <c r="W346" s="13"/>
      <c r="X346" s="13"/>
      <c r="Y346" s="13"/>
      <c r="Z346" s="13"/>
      <c r="AA346" s="13"/>
      <c r="AB346" s="13"/>
      <c r="AC346" s="13"/>
      <c r="AD346" s="13"/>
      <c r="AE346" s="13"/>
      <c r="AT346" s="272" t="s">
        <v>263</v>
      </c>
      <c r="AU346" s="272" t="s">
        <v>91</v>
      </c>
      <c r="AV346" s="13" t="s">
        <v>91</v>
      </c>
      <c r="AW346" s="13" t="s">
        <v>36</v>
      </c>
      <c r="AX346" s="13" t="s">
        <v>82</v>
      </c>
      <c r="AY346" s="272" t="s">
        <v>250</v>
      </c>
    </row>
    <row r="347" s="14" customFormat="1">
      <c r="A347" s="14"/>
      <c r="B347" s="273"/>
      <c r="C347" s="274"/>
      <c r="D347" s="258" t="s">
        <v>263</v>
      </c>
      <c r="E347" s="275" t="s">
        <v>1</v>
      </c>
      <c r="F347" s="276" t="s">
        <v>265</v>
      </c>
      <c r="G347" s="274"/>
      <c r="H347" s="277">
        <v>84</v>
      </c>
      <c r="I347" s="278"/>
      <c r="J347" s="274"/>
      <c r="K347" s="274"/>
      <c r="L347" s="279"/>
      <c r="M347" s="280"/>
      <c r="N347" s="281"/>
      <c r="O347" s="281"/>
      <c r="P347" s="281"/>
      <c r="Q347" s="281"/>
      <c r="R347" s="281"/>
      <c r="S347" s="281"/>
      <c r="T347" s="282"/>
      <c r="U347" s="14"/>
      <c r="V347" s="14"/>
      <c r="W347" s="14"/>
      <c r="X347" s="14"/>
      <c r="Y347" s="14"/>
      <c r="Z347" s="14"/>
      <c r="AA347" s="14"/>
      <c r="AB347" s="14"/>
      <c r="AC347" s="14"/>
      <c r="AD347" s="14"/>
      <c r="AE347" s="14"/>
      <c r="AT347" s="283" t="s">
        <v>263</v>
      </c>
      <c r="AU347" s="283" t="s">
        <v>91</v>
      </c>
      <c r="AV347" s="14" t="s">
        <v>256</v>
      </c>
      <c r="AW347" s="14" t="s">
        <v>36</v>
      </c>
      <c r="AX347" s="14" t="s">
        <v>14</v>
      </c>
      <c r="AY347" s="283" t="s">
        <v>250</v>
      </c>
    </row>
    <row r="348" s="2" customFormat="1" ht="44.25" customHeight="1">
      <c r="A348" s="38"/>
      <c r="B348" s="39"/>
      <c r="C348" s="245" t="s">
        <v>566</v>
      </c>
      <c r="D348" s="245" t="s">
        <v>252</v>
      </c>
      <c r="E348" s="246" t="s">
        <v>567</v>
      </c>
      <c r="F348" s="247" t="s">
        <v>568</v>
      </c>
      <c r="G348" s="248" t="s">
        <v>189</v>
      </c>
      <c r="H348" s="249">
        <v>98</v>
      </c>
      <c r="I348" s="250"/>
      <c r="J348" s="251">
        <f>ROUND(I348*H348,2)</f>
        <v>0</v>
      </c>
      <c r="K348" s="247" t="s">
        <v>255</v>
      </c>
      <c r="L348" s="44"/>
      <c r="M348" s="252" t="s">
        <v>1</v>
      </c>
      <c r="N348" s="253" t="s">
        <v>47</v>
      </c>
      <c r="O348" s="91"/>
      <c r="P348" s="254">
        <f>O348*H348</f>
        <v>0</v>
      </c>
      <c r="Q348" s="254">
        <v>0</v>
      </c>
      <c r="R348" s="254">
        <f>Q348*H348</f>
        <v>0</v>
      </c>
      <c r="S348" s="254">
        <v>0</v>
      </c>
      <c r="T348" s="255">
        <f>S348*H348</f>
        <v>0</v>
      </c>
      <c r="U348" s="38"/>
      <c r="V348" s="38"/>
      <c r="W348" s="38"/>
      <c r="X348" s="38"/>
      <c r="Y348" s="38"/>
      <c r="Z348" s="38"/>
      <c r="AA348" s="38"/>
      <c r="AB348" s="38"/>
      <c r="AC348" s="38"/>
      <c r="AD348" s="38"/>
      <c r="AE348" s="38"/>
      <c r="AR348" s="256" t="s">
        <v>256</v>
      </c>
      <c r="AT348" s="256" t="s">
        <v>252</v>
      </c>
      <c r="AU348" s="256" t="s">
        <v>91</v>
      </c>
      <c r="AY348" s="17" t="s">
        <v>250</v>
      </c>
      <c r="BE348" s="257">
        <f>IF(N348="základní",J348,0)</f>
        <v>0</v>
      </c>
      <c r="BF348" s="257">
        <f>IF(N348="snížená",J348,0)</f>
        <v>0</v>
      </c>
      <c r="BG348" s="257">
        <f>IF(N348="zákl. přenesená",J348,0)</f>
        <v>0</v>
      </c>
      <c r="BH348" s="257">
        <f>IF(N348="sníž. přenesená",J348,0)</f>
        <v>0</v>
      </c>
      <c r="BI348" s="257">
        <f>IF(N348="nulová",J348,0)</f>
        <v>0</v>
      </c>
      <c r="BJ348" s="17" t="s">
        <v>14</v>
      </c>
      <c r="BK348" s="257">
        <f>ROUND(I348*H348,2)</f>
        <v>0</v>
      </c>
      <c r="BL348" s="17" t="s">
        <v>256</v>
      </c>
      <c r="BM348" s="256" t="s">
        <v>569</v>
      </c>
    </row>
    <row r="349" s="2" customFormat="1">
      <c r="A349" s="38"/>
      <c r="B349" s="39"/>
      <c r="C349" s="40"/>
      <c r="D349" s="258" t="s">
        <v>261</v>
      </c>
      <c r="E349" s="40"/>
      <c r="F349" s="259" t="s">
        <v>436</v>
      </c>
      <c r="G349" s="40"/>
      <c r="H349" s="40"/>
      <c r="I349" s="156"/>
      <c r="J349" s="40"/>
      <c r="K349" s="40"/>
      <c r="L349" s="44"/>
      <c r="M349" s="260"/>
      <c r="N349" s="261"/>
      <c r="O349" s="91"/>
      <c r="P349" s="91"/>
      <c r="Q349" s="91"/>
      <c r="R349" s="91"/>
      <c r="S349" s="91"/>
      <c r="T349" s="92"/>
      <c r="U349" s="38"/>
      <c r="V349" s="38"/>
      <c r="W349" s="38"/>
      <c r="X349" s="38"/>
      <c r="Y349" s="38"/>
      <c r="Z349" s="38"/>
      <c r="AA349" s="38"/>
      <c r="AB349" s="38"/>
      <c r="AC349" s="38"/>
      <c r="AD349" s="38"/>
      <c r="AE349" s="38"/>
      <c r="AT349" s="17" t="s">
        <v>261</v>
      </c>
      <c r="AU349" s="17" t="s">
        <v>91</v>
      </c>
    </row>
    <row r="350" s="13" customFormat="1">
      <c r="A350" s="13"/>
      <c r="B350" s="262"/>
      <c r="C350" s="263"/>
      <c r="D350" s="258" t="s">
        <v>263</v>
      </c>
      <c r="E350" s="264" t="s">
        <v>1</v>
      </c>
      <c r="F350" s="265" t="s">
        <v>519</v>
      </c>
      <c r="G350" s="263"/>
      <c r="H350" s="266">
        <v>98</v>
      </c>
      <c r="I350" s="267"/>
      <c r="J350" s="263"/>
      <c r="K350" s="263"/>
      <c r="L350" s="268"/>
      <c r="M350" s="269"/>
      <c r="N350" s="270"/>
      <c r="O350" s="270"/>
      <c r="P350" s="270"/>
      <c r="Q350" s="270"/>
      <c r="R350" s="270"/>
      <c r="S350" s="270"/>
      <c r="T350" s="271"/>
      <c r="U350" s="13"/>
      <c r="V350" s="13"/>
      <c r="W350" s="13"/>
      <c r="X350" s="13"/>
      <c r="Y350" s="13"/>
      <c r="Z350" s="13"/>
      <c r="AA350" s="13"/>
      <c r="AB350" s="13"/>
      <c r="AC350" s="13"/>
      <c r="AD350" s="13"/>
      <c r="AE350" s="13"/>
      <c r="AT350" s="272" t="s">
        <v>263</v>
      </c>
      <c r="AU350" s="272" t="s">
        <v>91</v>
      </c>
      <c r="AV350" s="13" t="s">
        <v>91</v>
      </c>
      <c r="AW350" s="13" t="s">
        <v>36</v>
      </c>
      <c r="AX350" s="13" t="s">
        <v>82</v>
      </c>
      <c r="AY350" s="272" t="s">
        <v>250</v>
      </c>
    </row>
    <row r="351" s="14" customFormat="1">
      <c r="A351" s="14"/>
      <c r="B351" s="273"/>
      <c r="C351" s="274"/>
      <c r="D351" s="258" t="s">
        <v>263</v>
      </c>
      <c r="E351" s="275" t="s">
        <v>1</v>
      </c>
      <c r="F351" s="276" t="s">
        <v>265</v>
      </c>
      <c r="G351" s="274"/>
      <c r="H351" s="277">
        <v>98</v>
      </c>
      <c r="I351" s="278"/>
      <c r="J351" s="274"/>
      <c r="K351" s="274"/>
      <c r="L351" s="279"/>
      <c r="M351" s="280"/>
      <c r="N351" s="281"/>
      <c r="O351" s="281"/>
      <c r="P351" s="281"/>
      <c r="Q351" s="281"/>
      <c r="R351" s="281"/>
      <c r="S351" s="281"/>
      <c r="T351" s="282"/>
      <c r="U351" s="14"/>
      <c r="V351" s="14"/>
      <c r="W351" s="14"/>
      <c r="X351" s="14"/>
      <c r="Y351" s="14"/>
      <c r="Z351" s="14"/>
      <c r="AA351" s="14"/>
      <c r="AB351" s="14"/>
      <c r="AC351" s="14"/>
      <c r="AD351" s="14"/>
      <c r="AE351" s="14"/>
      <c r="AT351" s="283" t="s">
        <v>263</v>
      </c>
      <c r="AU351" s="283" t="s">
        <v>91</v>
      </c>
      <c r="AV351" s="14" t="s">
        <v>256</v>
      </c>
      <c r="AW351" s="14" t="s">
        <v>36</v>
      </c>
      <c r="AX351" s="14" t="s">
        <v>14</v>
      </c>
      <c r="AY351" s="283" t="s">
        <v>250</v>
      </c>
    </row>
    <row r="352" s="2" customFormat="1" ht="44.25" customHeight="1">
      <c r="A352" s="38"/>
      <c r="B352" s="39"/>
      <c r="C352" s="245" t="s">
        <v>570</v>
      </c>
      <c r="D352" s="245" t="s">
        <v>252</v>
      </c>
      <c r="E352" s="246" t="s">
        <v>571</v>
      </c>
      <c r="F352" s="247" t="s">
        <v>572</v>
      </c>
      <c r="G352" s="248" t="s">
        <v>189</v>
      </c>
      <c r="H352" s="249">
        <v>42</v>
      </c>
      <c r="I352" s="250"/>
      <c r="J352" s="251">
        <f>ROUND(I352*H352,2)</f>
        <v>0</v>
      </c>
      <c r="K352" s="247" t="s">
        <v>255</v>
      </c>
      <c r="L352" s="44"/>
      <c r="M352" s="252" t="s">
        <v>1</v>
      </c>
      <c r="N352" s="253" t="s">
        <v>47</v>
      </c>
      <c r="O352" s="91"/>
      <c r="P352" s="254">
        <f>O352*H352</f>
        <v>0</v>
      </c>
      <c r="Q352" s="254">
        <v>0</v>
      </c>
      <c r="R352" s="254">
        <f>Q352*H352</f>
        <v>0</v>
      </c>
      <c r="S352" s="254">
        <v>0</v>
      </c>
      <c r="T352" s="255">
        <f>S352*H352</f>
        <v>0</v>
      </c>
      <c r="U352" s="38"/>
      <c r="V352" s="38"/>
      <c r="W352" s="38"/>
      <c r="X352" s="38"/>
      <c r="Y352" s="38"/>
      <c r="Z352" s="38"/>
      <c r="AA352" s="38"/>
      <c r="AB352" s="38"/>
      <c r="AC352" s="38"/>
      <c r="AD352" s="38"/>
      <c r="AE352" s="38"/>
      <c r="AR352" s="256" t="s">
        <v>256</v>
      </c>
      <c r="AT352" s="256" t="s">
        <v>252</v>
      </c>
      <c r="AU352" s="256" t="s">
        <v>91</v>
      </c>
      <c r="AY352" s="17" t="s">
        <v>250</v>
      </c>
      <c r="BE352" s="257">
        <f>IF(N352="základní",J352,0)</f>
        <v>0</v>
      </c>
      <c r="BF352" s="257">
        <f>IF(N352="snížená",J352,0)</f>
        <v>0</v>
      </c>
      <c r="BG352" s="257">
        <f>IF(N352="zákl. přenesená",J352,0)</f>
        <v>0</v>
      </c>
      <c r="BH352" s="257">
        <f>IF(N352="sníž. přenesená",J352,0)</f>
        <v>0</v>
      </c>
      <c r="BI352" s="257">
        <f>IF(N352="nulová",J352,0)</f>
        <v>0</v>
      </c>
      <c r="BJ352" s="17" t="s">
        <v>14</v>
      </c>
      <c r="BK352" s="257">
        <f>ROUND(I352*H352,2)</f>
        <v>0</v>
      </c>
      <c r="BL352" s="17" t="s">
        <v>256</v>
      </c>
      <c r="BM352" s="256" t="s">
        <v>573</v>
      </c>
    </row>
    <row r="353" s="2" customFormat="1">
      <c r="A353" s="38"/>
      <c r="B353" s="39"/>
      <c r="C353" s="40"/>
      <c r="D353" s="258" t="s">
        <v>261</v>
      </c>
      <c r="E353" s="40"/>
      <c r="F353" s="259" t="s">
        <v>436</v>
      </c>
      <c r="G353" s="40"/>
      <c r="H353" s="40"/>
      <c r="I353" s="156"/>
      <c r="J353" s="40"/>
      <c r="K353" s="40"/>
      <c r="L353" s="44"/>
      <c r="M353" s="260"/>
      <c r="N353" s="261"/>
      <c r="O353" s="91"/>
      <c r="P353" s="91"/>
      <c r="Q353" s="91"/>
      <c r="R353" s="91"/>
      <c r="S353" s="91"/>
      <c r="T353" s="92"/>
      <c r="U353" s="38"/>
      <c r="V353" s="38"/>
      <c r="W353" s="38"/>
      <c r="X353" s="38"/>
      <c r="Y353" s="38"/>
      <c r="Z353" s="38"/>
      <c r="AA353" s="38"/>
      <c r="AB353" s="38"/>
      <c r="AC353" s="38"/>
      <c r="AD353" s="38"/>
      <c r="AE353" s="38"/>
      <c r="AT353" s="17" t="s">
        <v>261</v>
      </c>
      <c r="AU353" s="17" t="s">
        <v>91</v>
      </c>
    </row>
    <row r="354" s="13" customFormat="1">
      <c r="A354" s="13"/>
      <c r="B354" s="262"/>
      <c r="C354" s="263"/>
      <c r="D354" s="258" t="s">
        <v>263</v>
      </c>
      <c r="E354" s="264" t="s">
        <v>1</v>
      </c>
      <c r="F354" s="265" t="s">
        <v>524</v>
      </c>
      <c r="G354" s="263"/>
      <c r="H354" s="266">
        <v>42</v>
      </c>
      <c r="I354" s="267"/>
      <c r="J354" s="263"/>
      <c r="K354" s="263"/>
      <c r="L354" s="268"/>
      <c r="M354" s="269"/>
      <c r="N354" s="270"/>
      <c r="O354" s="270"/>
      <c r="P354" s="270"/>
      <c r="Q354" s="270"/>
      <c r="R354" s="270"/>
      <c r="S354" s="270"/>
      <c r="T354" s="271"/>
      <c r="U354" s="13"/>
      <c r="V354" s="13"/>
      <c r="W354" s="13"/>
      <c r="X354" s="13"/>
      <c r="Y354" s="13"/>
      <c r="Z354" s="13"/>
      <c r="AA354" s="13"/>
      <c r="AB354" s="13"/>
      <c r="AC354" s="13"/>
      <c r="AD354" s="13"/>
      <c r="AE354" s="13"/>
      <c r="AT354" s="272" t="s">
        <v>263</v>
      </c>
      <c r="AU354" s="272" t="s">
        <v>91</v>
      </c>
      <c r="AV354" s="13" t="s">
        <v>91</v>
      </c>
      <c r="AW354" s="13" t="s">
        <v>36</v>
      </c>
      <c r="AX354" s="13" t="s">
        <v>82</v>
      </c>
      <c r="AY354" s="272" t="s">
        <v>250</v>
      </c>
    </row>
    <row r="355" s="14" customFormat="1">
      <c r="A355" s="14"/>
      <c r="B355" s="273"/>
      <c r="C355" s="274"/>
      <c r="D355" s="258" t="s">
        <v>263</v>
      </c>
      <c r="E355" s="275" t="s">
        <v>1</v>
      </c>
      <c r="F355" s="276" t="s">
        <v>265</v>
      </c>
      <c r="G355" s="274"/>
      <c r="H355" s="277">
        <v>42</v>
      </c>
      <c r="I355" s="278"/>
      <c r="J355" s="274"/>
      <c r="K355" s="274"/>
      <c r="L355" s="279"/>
      <c r="M355" s="280"/>
      <c r="N355" s="281"/>
      <c r="O355" s="281"/>
      <c r="P355" s="281"/>
      <c r="Q355" s="281"/>
      <c r="R355" s="281"/>
      <c r="S355" s="281"/>
      <c r="T355" s="282"/>
      <c r="U355" s="14"/>
      <c r="V355" s="14"/>
      <c r="W355" s="14"/>
      <c r="X355" s="14"/>
      <c r="Y355" s="14"/>
      <c r="Z355" s="14"/>
      <c r="AA355" s="14"/>
      <c r="AB355" s="14"/>
      <c r="AC355" s="14"/>
      <c r="AD355" s="14"/>
      <c r="AE355" s="14"/>
      <c r="AT355" s="283" t="s">
        <v>263</v>
      </c>
      <c r="AU355" s="283" t="s">
        <v>91</v>
      </c>
      <c r="AV355" s="14" t="s">
        <v>256</v>
      </c>
      <c r="AW355" s="14" t="s">
        <v>36</v>
      </c>
      <c r="AX355" s="14" t="s">
        <v>14</v>
      </c>
      <c r="AY355" s="283" t="s">
        <v>250</v>
      </c>
    </row>
    <row r="356" s="2" customFormat="1" ht="44.25" customHeight="1">
      <c r="A356" s="38"/>
      <c r="B356" s="39"/>
      <c r="C356" s="245" t="s">
        <v>574</v>
      </c>
      <c r="D356" s="245" t="s">
        <v>252</v>
      </c>
      <c r="E356" s="246" t="s">
        <v>575</v>
      </c>
      <c r="F356" s="247" t="s">
        <v>576</v>
      </c>
      <c r="G356" s="248" t="s">
        <v>189</v>
      </c>
      <c r="H356" s="249">
        <v>14</v>
      </c>
      <c r="I356" s="250"/>
      <c r="J356" s="251">
        <f>ROUND(I356*H356,2)</f>
        <v>0</v>
      </c>
      <c r="K356" s="247" t="s">
        <v>255</v>
      </c>
      <c r="L356" s="44"/>
      <c r="M356" s="252" t="s">
        <v>1</v>
      </c>
      <c r="N356" s="253" t="s">
        <v>47</v>
      </c>
      <c r="O356" s="91"/>
      <c r="P356" s="254">
        <f>O356*H356</f>
        <v>0</v>
      </c>
      <c r="Q356" s="254">
        <v>0</v>
      </c>
      <c r="R356" s="254">
        <f>Q356*H356</f>
        <v>0</v>
      </c>
      <c r="S356" s="254">
        <v>0</v>
      </c>
      <c r="T356" s="255">
        <f>S356*H356</f>
        <v>0</v>
      </c>
      <c r="U356" s="38"/>
      <c r="V356" s="38"/>
      <c r="W356" s="38"/>
      <c r="X356" s="38"/>
      <c r="Y356" s="38"/>
      <c r="Z356" s="38"/>
      <c r="AA356" s="38"/>
      <c r="AB356" s="38"/>
      <c r="AC356" s="38"/>
      <c r="AD356" s="38"/>
      <c r="AE356" s="38"/>
      <c r="AR356" s="256" t="s">
        <v>256</v>
      </c>
      <c r="AT356" s="256" t="s">
        <v>252</v>
      </c>
      <c r="AU356" s="256" t="s">
        <v>91</v>
      </c>
      <c r="AY356" s="17" t="s">
        <v>250</v>
      </c>
      <c r="BE356" s="257">
        <f>IF(N356="základní",J356,0)</f>
        <v>0</v>
      </c>
      <c r="BF356" s="257">
        <f>IF(N356="snížená",J356,0)</f>
        <v>0</v>
      </c>
      <c r="BG356" s="257">
        <f>IF(N356="zákl. přenesená",J356,0)</f>
        <v>0</v>
      </c>
      <c r="BH356" s="257">
        <f>IF(N356="sníž. přenesená",J356,0)</f>
        <v>0</v>
      </c>
      <c r="BI356" s="257">
        <f>IF(N356="nulová",J356,0)</f>
        <v>0</v>
      </c>
      <c r="BJ356" s="17" t="s">
        <v>14</v>
      </c>
      <c r="BK356" s="257">
        <f>ROUND(I356*H356,2)</f>
        <v>0</v>
      </c>
      <c r="BL356" s="17" t="s">
        <v>256</v>
      </c>
      <c r="BM356" s="256" t="s">
        <v>577</v>
      </c>
    </row>
    <row r="357" s="2" customFormat="1">
      <c r="A357" s="38"/>
      <c r="B357" s="39"/>
      <c r="C357" s="40"/>
      <c r="D357" s="258" t="s">
        <v>261</v>
      </c>
      <c r="E357" s="40"/>
      <c r="F357" s="259" t="s">
        <v>436</v>
      </c>
      <c r="G357" s="40"/>
      <c r="H357" s="40"/>
      <c r="I357" s="156"/>
      <c r="J357" s="40"/>
      <c r="K357" s="40"/>
      <c r="L357" s="44"/>
      <c r="M357" s="260"/>
      <c r="N357" s="261"/>
      <c r="O357" s="91"/>
      <c r="P357" s="91"/>
      <c r="Q357" s="91"/>
      <c r="R357" s="91"/>
      <c r="S357" s="91"/>
      <c r="T357" s="92"/>
      <c r="U357" s="38"/>
      <c r="V357" s="38"/>
      <c r="W357" s="38"/>
      <c r="X357" s="38"/>
      <c r="Y357" s="38"/>
      <c r="Z357" s="38"/>
      <c r="AA357" s="38"/>
      <c r="AB357" s="38"/>
      <c r="AC357" s="38"/>
      <c r="AD357" s="38"/>
      <c r="AE357" s="38"/>
      <c r="AT357" s="17" t="s">
        <v>261</v>
      </c>
      <c r="AU357" s="17" t="s">
        <v>91</v>
      </c>
    </row>
    <row r="358" s="13" customFormat="1">
      <c r="A358" s="13"/>
      <c r="B358" s="262"/>
      <c r="C358" s="263"/>
      <c r="D358" s="258" t="s">
        <v>263</v>
      </c>
      <c r="E358" s="264" t="s">
        <v>1</v>
      </c>
      <c r="F358" s="265" t="s">
        <v>509</v>
      </c>
      <c r="G358" s="263"/>
      <c r="H358" s="266">
        <v>14</v>
      </c>
      <c r="I358" s="267"/>
      <c r="J358" s="263"/>
      <c r="K358" s="263"/>
      <c r="L358" s="268"/>
      <c r="M358" s="269"/>
      <c r="N358" s="270"/>
      <c r="O358" s="270"/>
      <c r="P358" s="270"/>
      <c r="Q358" s="270"/>
      <c r="R358" s="270"/>
      <c r="S358" s="270"/>
      <c r="T358" s="271"/>
      <c r="U358" s="13"/>
      <c r="V358" s="13"/>
      <c r="W358" s="13"/>
      <c r="X358" s="13"/>
      <c r="Y358" s="13"/>
      <c r="Z358" s="13"/>
      <c r="AA358" s="13"/>
      <c r="AB358" s="13"/>
      <c r="AC358" s="13"/>
      <c r="AD358" s="13"/>
      <c r="AE358" s="13"/>
      <c r="AT358" s="272" t="s">
        <v>263</v>
      </c>
      <c r="AU358" s="272" t="s">
        <v>91</v>
      </c>
      <c r="AV358" s="13" t="s">
        <v>91</v>
      </c>
      <c r="AW358" s="13" t="s">
        <v>36</v>
      </c>
      <c r="AX358" s="13" t="s">
        <v>82</v>
      </c>
      <c r="AY358" s="272" t="s">
        <v>250</v>
      </c>
    </row>
    <row r="359" s="14" customFormat="1">
      <c r="A359" s="14"/>
      <c r="B359" s="273"/>
      <c r="C359" s="274"/>
      <c r="D359" s="258" t="s">
        <v>263</v>
      </c>
      <c r="E359" s="275" t="s">
        <v>1</v>
      </c>
      <c r="F359" s="276" t="s">
        <v>265</v>
      </c>
      <c r="G359" s="274"/>
      <c r="H359" s="277">
        <v>14</v>
      </c>
      <c r="I359" s="278"/>
      <c r="J359" s="274"/>
      <c r="K359" s="274"/>
      <c r="L359" s="279"/>
      <c r="M359" s="280"/>
      <c r="N359" s="281"/>
      <c r="O359" s="281"/>
      <c r="P359" s="281"/>
      <c r="Q359" s="281"/>
      <c r="R359" s="281"/>
      <c r="S359" s="281"/>
      <c r="T359" s="282"/>
      <c r="U359" s="14"/>
      <c r="V359" s="14"/>
      <c r="W359" s="14"/>
      <c r="X359" s="14"/>
      <c r="Y359" s="14"/>
      <c r="Z359" s="14"/>
      <c r="AA359" s="14"/>
      <c r="AB359" s="14"/>
      <c r="AC359" s="14"/>
      <c r="AD359" s="14"/>
      <c r="AE359" s="14"/>
      <c r="AT359" s="283" t="s">
        <v>263</v>
      </c>
      <c r="AU359" s="283" t="s">
        <v>91</v>
      </c>
      <c r="AV359" s="14" t="s">
        <v>256</v>
      </c>
      <c r="AW359" s="14" t="s">
        <v>36</v>
      </c>
      <c r="AX359" s="14" t="s">
        <v>14</v>
      </c>
      <c r="AY359" s="283" t="s">
        <v>250</v>
      </c>
    </row>
    <row r="360" s="2" customFormat="1" ht="44.25" customHeight="1">
      <c r="A360" s="38"/>
      <c r="B360" s="39"/>
      <c r="C360" s="245" t="s">
        <v>578</v>
      </c>
      <c r="D360" s="245" t="s">
        <v>252</v>
      </c>
      <c r="E360" s="246" t="s">
        <v>579</v>
      </c>
      <c r="F360" s="247" t="s">
        <v>580</v>
      </c>
      <c r="G360" s="248" t="s">
        <v>189</v>
      </c>
      <c r="H360" s="249">
        <v>224</v>
      </c>
      <c r="I360" s="250"/>
      <c r="J360" s="251">
        <f>ROUND(I360*H360,2)</f>
        <v>0</v>
      </c>
      <c r="K360" s="247" t="s">
        <v>1</v>
      </c>
      <c r="L360" s="44"/>
      <c r="M360" s="252" t="s">
        <v>1</v>
      </c>
      <c r="N360" s="253" t="s">
        <v>47</v>
      </c>
      <c r="O360" s="91"/>
      <c r="P360" s="254">
        <f>O360*H360</f>
        <v>0</v>
      </c>
      <c r="Q360" s="254">
        <v>0</v>
      </c>
      <c r="R360" s="254">
        <f>Q360*H360</f>
        <v>0</v>
      </c>
      <c r="S360" s="254">
        <v>0</v>
      </c>
      <c r="T360" s="255">
        <f>S360*H360</f>
        <v>0</v>
      </c>
      <c r="U360" s="38"/>
      <c r="V360" s="38"/>
      <c r="W360" s="38"/>
      <c r="X360" s="38"/>
      <c r="Y360" s="38"/>
      <c r="Z360" s="38"/>
      <c r="AA360" s="38"/>
      <c r="AB360" s="38"/>
      <c r="AC360" s="38"/>
      <c r="AD360" s="38"/>
      <c r="AE360" s="38"/>
      <c r="AR360" s="256" t="s">
        <v>256</v>
      </c>
      <c r="AT360" s="256" t="s">
        <v>252</v>
      </c>
      <c r="AU360" s="256" t="s">
        <v>91</v>
      </c>
      <c r="AY360" s="17" t="s">
        <v>250</v>
      </c>
      <c r="BE360" s="257">
        <f>IF(N360="základní",J360,0)</f>
        <v>0</v>
      </c>
      <c r="BF360" s="257">
        <f>IF(N360="snížená",J360,0)</f>
        <v>0</v>
      </c>
      <c r="BG360" s="257">
        <f>IF(N360="zákl. přenesená",J360,0)</f>
        <v>0</v>
      </c>
      <c r="BH360" s="257">
        <f>IF(N360="sníž. přenesená",J360,0)</f>
        <v>0</v>
      </c>
      <c r="BI360" s="257">
        <f>IF(N360="nulová",J360,0)</f>
        <v>0</v>
      </c>
      <c r="BJ360" s="17" t="s">
        <v>14</v>
      </c>
      <c r="BK360" s="257">
        <f>ROUND(I360*H360,2)</f>
        <v>0</v>
      </c>
      <c r="BL360" s="17" t="s">
        <v>256</v>
      </c>
      <c r="BM360" s="256" t="s">
        <v>581</v>
      </c>
    </row>
    <row r="361" s="2" customFormat="1">
      <c r="A361" s="38"/>
      <c r="B361" s="39"/>
      <c r="C361" s="40"/>
      <c r="D361" s="258" t="s">
        <v>261</v>
      </c>
      <c r="E361" s="40"/>
      <c r="F361" s="259" t="s">
        <v>436</v>
      </c>
      <c r="G361" s="40"/>
      <c r="H361" s="40"/>
      <c r="I361" s="156"/>
      <c r="J361" s="40"/>
      <c r="K361" s="40"/>
      <c r="L361" s="44"/>
      <c r="M361" s="260"/>
      <c r="N361" s="261"/>
      <c r="O361" s="91"/>
      <c r="P361" s="91"/>
      <c r="Q361" s="91"/>
      <c r="R361" s="91"/>
      <c r="S361" s="91"/>
      <c r="T361" s="92"/>
      <c r="U361" s="38"/>
      <c r="V361" s="38"/>
      <c r="W361" s="38"/>
      <c r="X361" s="38"/>
      <c r="Y361" s="38"/>
      <c r="Z361" s="38"/>
      <c r="AA361" s="38"/>
      <c r="AB361" s="38"/>
      <c r="AC361" s="38"/>
      <c r="AD361" s="38"/>
      <c r="AE361" s="38"/>
      <c r="AT361" s="17" t="s">
        <v>261</v>
      </c>
      <c r="AU361" s="17" t="s">
        <v>91</v>
      </c>
    </row>
    <row r="362" s="13" customFormat="1">
      <c r="A362" s="13"/>
      <c r="B362" s="262"/>
      <c r="C362" s="263"/>
      <c r="D362" s="258" t="s">
        <v>263</v>
      </c>
      <c r="E362" s="264" t="s">
        <v>1</v>
      </c>
      <c r="F362" s="265" t="s">
        <v>533</v>
      </c>
      <c r="G362" s="263"/>
      <c r="H362" s="266">
        <v>224</v>
      </c>
      <c r="I362" s="267"/>
      <c r="J362" s="263"/>
      <c r="K362" s="263"/>
      <c r="L362" s="268"/>
      <c r="M362" s="269"/>
      <c r="N362" s="270"/>
      <c r="O362" s="270"/>
      <c r="P362" s="270"/>
      <c r="Q362" s="270"/>
      <c r="R362" s="270"/>
      <c r="S362" s="270"/>
      <c r="T362" s="271"/>
      <c r="U362" s="13"/>
      <c r="V362" s="13"/>
      <c r="W362" s="13"/>
      <c r="X362" s="13"/>
      <c r="Y362" s="13"/>
      <c r="Z362" s="13"/>
      <c r="AA362" s="13"/>
      <c r="AB362" s="13"/>
      <c r="AC362" s="13"/>
      <c r="AD362" s="13"/>
      <c r="AE362" s="13"/>
      <c r="AT362" s="272" t="s">
        <v>263</v>
      </c>
      <c r="AU362" s="272" t="s">
        <v>91</v>
      </c>
      <c r="AV362" s="13" t="s">
        <v>91</v>
      </c>
      <c r="AW362" s="13" t="s">
        <v>36</v>
      </c>
      <c r="AX362" s="13" t="s">
        <v>82</v>
      </c>
      <c r="AY362" s="272" t="s">
        <v>250</v>
      </c>
    </row>
    <row r="363" s="14" customFormat="1">
      <c r="A363" s="14"/>
      <c r="B363" s="273"/>
      <c r="C363" s="274"/>
      <c r="D363" s="258" t="s">
        <v>263</v>
      </c>
      <c r="E363" s="275" t="s">
        <v>1</v>
      </c>
      <c r="F363" s="276" t="s">
        <v>265</v>
      </c>
      <c r="G363" s="274"/>
      <c r="H363" s="277">
        <v>224</v>
      </c>
      <c r="I363" s="278"/>
      <c r="J363" s="274"/>
      <c r="K363" s="274"/>
      <c r="L363" s="279"/>
      <c r="M363" s="280"/>
      <c r="N363" s="281"/>
      <c r="O363" s="281"/>
      <c r="P363" s="281"/>
      <c r="Q363" s="281"/>
      <c r="R363" s="281"/>
      <c r="S363" s="281"/>
      <c r="T363" s="282"/>
      <c r="U363" s="14"/>
      <c r="V363" s="14"/>
      <c r="W363" s="14"/>
      <c r="X363" s="14"/>
      <c r="Y363" s="14"/>
      <c r="Z363" s="14"/>
      <c r="AA363" s="14"/>
      <c r="AB363" s="14"/>
      <c r="AC363" s="14"/>
      <c r="AD363" s="14"/>
      <c r="AE363" s="14"/>
      <c r="AT363" s="283" t="s">
        <v>263</v>
      </c>
      <c r="AU363" s="283" t="s">
        <v>91</v>
      </c>
      <c r="AV363" s="14" t="s">
        <v>256</v>
      </c>
      <c r="AW363" s="14" t="s">
        <v>36</v>
      </c>
      <c r="AX363" s="14" t="s">
        <v>14</v>
      </c>
      <c r="AY363" s="283" t="s">
        <v>250</v>
      </c>
    </row>
    <row r="364" s="2" customFormat="1" ht="55.5" customHeight="1">
      <c r="A364" s="38"/>
      <c r="B364" s="39"/>
      <c r="C364" s="245" t="s">
        <v>582</v>
      </c>
      <c r="D364" s="245" t="s">
        <v>252</v>
      </c>
      <c r="E364" s="246" t="s">
        <v>583</v>
      </c>
      <c r="F364" s="247" t="s">
        <v>584</v>
      </c>
      <c r="G364" s="248" t="s">
        <v>208</v>
      </c>
      <c r="H364" s="249">
        <v>2555.0999999999999</v>
      </c>
      <c r="I364" s="250"/>
      <c r="J364" s="251">
        <f>ROUND(I364*H364,2)</f>
        <v>0</v>
      </c>
      <c r="K364" s="247" t="s">
        <v>255</v>
      </c>
      <c r="L364" s="44"/>
      <c r="M364" s="252" t="s">
        <v>1</v>
      </c>
      <c r="N364" s="253" t="s">
        <v>47</v>
      </c>
      <c r="O364" s="91"/>
      <c r="P364" s="254">
        <f>O364*H364</f>
        <v>0</v>
      </c>
      <c r="Q364" s="254">
        <v>0</v>
      </c>
      <c r="R364" s="254">
        <f>Q364*H364</f>
        <v>0</v>
      </c>
      <c r="S364" s="254">
        <v>0</v>
      </c>
      <c r="T364" s="255">
        <f>S364*H364</f>
        <v>0</v>
      </c>
      <c r="U364" s="38"/>
      <c r="V364" s="38"/>
      <c r="W364" s="38"/>
      <c r="X364" s="38"/>
      <c r="Y364" s="38"/>
      <c r="Z364" s="38"/>
      <c r="AA364" s="38"/>
      <c r="AB364" s="38"/>
      <c r="AC364" s="38"/>
      <c r="AD364" s="38"/>
      <c r="AE364" s="38"/>
      <c r="AR364" s="256" t="s">
        <v>256</v>
      </c>
      <c r="AT364" s="256" t="s">
        <v>252</v>
      </c>
      <c r="AU364" s="256" t="s">
        <v>91</v>
      </c>
      <c r="AY364" s="17" t="s">
        <v>250</v>
      </c>
      <c r="BE364" s="257">
        <f>IF(N364="základní",J364,0)</f>
        <v>0</v>
      </c>
      <c r="BF364" s="257">
        <f>IF(N364="snížená",J364,0)</f>
        <v>0</v>
      </c>
      <c r="BG364" s="257">
        <f>IF(N364="zákl. přenesená",J364,0)</f>
        <v>0</v>
      </c>
      <c r="BH364" s="257">
        <f>IF(N364="sníž. přenesená",J364,0)</f>
        <v>0</v>
      </c>
      <c r="BI364" s="257">
        <f>IF(N364="nulová",J364,0)</f>
        <v>0</v>
      </c>
      <c r="BJ364" s="17" t="s">
        <v>14</v>
      </c>
      <c r="BK364" s="257">
        <f>ROUND(I364*H364,2)</f>
        <v>0</v>
      </c>
      <c r="BL364" s="17" t="s">
        <v>256</v>
      </c>
      <c r="BM364" s="256" t="s">
        <v>585</v>
      </c>
    </row>
    <row r="365" s="2" customFormat="1">
      <c r="A365" s="38"/>
      <c r="B365" s="39"/>
      <c r="C365" s="40"/>
      <c r="D365" s="258" t="s">
        <v>261</v>
      </c>
      <c r="E365" s="40"/>
      <c r="F365" s="259" t="s">
        <v>586</v>
      </c>
      <c r="G365" s="40"/>
      <c r="H365" s="40"/>
      <c r="I365" s="156"/>
      <c r="J365" s="40"/>
      <c r="K365" s="40"/>
      <c r="L365" s="44"/>
      <c r="M365" s="260"/>
      <c r="N365" s="261"/>
      <c r="O365" s="91"/>
      <c r="P365" s="91"/>
      <c r="Q365" s="91"/>
      <c r="R365" s="91"/>
      <c r="S365" s="91"/>
      <c r="T365" s="92"/>
      <c r="U365" s="38"/>
      <c r="V365" s="38"/>
      <c r="W365" s="38"/>
      <c r="X365" s="38"/>
      <c r="Y365" s="38"/>
      <c r="Z365" s="38"/>
      <c r="AA365" s="38"/>
      <c r="AB365" s="38"/>
      <c r="AC365" s="38"/>
      <c r="AD365" s="38"/>
      <c r="AE365" s="38"/>
      <c r="AT365" s="17" t="s">
        <v>261</v>
      </c>
      <c r="AU365" s="17" t="s">
        <v>91</v>
      </c>
    </row>
    <row r="366" s="15" customFormat="1">
      <c r="A366" s="15"/>
      <c r="B366" s="284"/>
      <c r="C366" s="285"/>
      <c r="D366" s="258" t="s">
        <v>263</v>
      </c>
      <c r="E366" s="286" t="s">
        <v>1</v>
      </c>
      <c r="F366" s="287" t="s">
        <v>587</v>
      </c>
      <c r="G366" s="285"/>
      <c r="H366" s="286" t="s">
        <v>1</v>
      </c>
      <c r="I366" s="288"/>
      <c r="J366" s="285"/>
      <c r="K366" s="285"/>
      <c r="L366" s="289"/>
      <c r="M366" s="290"/>
      <c r="N366" s="291"/>
      <c r="O366" s="291"/>
      <c r="P366" s="291"/>
      <c r="Q366" s="291"/>
      <c r="R366" s="291"/>
      <c r="S366" s="291"/>
      <c r="T366" s="292"/>
      <c r="U366" s="15"/>
      <c r="V366" s="15"/>
      <c r="W366" s="15"/>
      <c r="X366" s="15"/>
      <c r="Y366" s="15"/>
      <c r="Z366" s="15"/>
      <c r="AA366" s="15"/>
      <c r="AB366" s="15"/>
      <c r="AC366" s="15"/>
      <c r="AD366" s="15"/>
      <c r="AE366" s="15"/>
      <c r="AT366" s="293" t="s">
        <v>263</v>
      </c>
      <c r="AU366" s="293" t="s">
        <v>91</v>
      </c>
      <c r="AV366" s="15" t="s">
        <v>14</v>
      </c>
      <c r="AW366" s="15" t="s">
        <v>36</v>
      </c>
      <c r="AX366" s="15" t="s">
        <v>82</v>
      </c>
      <c r="AY366" s="293" t="s">
        <v>250</v>
      </c>
    </row>
    <row r="367" s="13" customFormat="1">
      <c r="A367" s="13"/>
      <c r="B367" s="262"/>
      <c r="C367" s="263"/>
      <c r="D367" s="258" t="s">
        <v>263</v>
      </c>
      <c r="E367" s="264" t="s">
        <v>1</v>
      </c>
      <c r="F367" s="265" t="s">
        <v>588</v>
      </c>
      <c r="G367" s="263"/>
      <c r="H367" s="266">
        <v>1536</v>
      </c>
      <c r="I367" s="267"/>
      <c r="J367" s="263"/>
      <c r="K367" s="263"/>
      <c r="L367" s="268"/>
      <c r="M367" s="269"/>
      <c r="N367" s="270"/>
      <c r="O367" s="270"/>
      <c r="P367" s="270"/>
      <c r="Q367" s="270"/>
      <c r="R367" s="270"/>
      <c r="S367" s="270"/>
      <c r="T367" s="271"/>
      <c r="U367" s="13"/>
      <c r="V367" s="13"/>
      <c r="W367" s="13"/>
      <c r="X367" s="13"/>
      <c r="Y367" s="13"/>
      <c r="Z367" s="13"/>
      <c r="AA367" s="13"/>
      <c r="AB367" s="13"/>
      <c r="AC367" s="13"/>
      <c r="AD367" s="13"/>
      <c r="AE367" s="13"/>
      <c r="AT367" s="272" t="s">
        <v>263</v>
      </c>
      <c r="AU367" s="272" t="s">
        <v>91</v>
      </c>
      <c r="AV367" s="13" t="s">
        <v>91</v>
      </c>
      <c r="AW367" s="13" t="s">
        <v>36</v>
      </c>
      <c r="AX367" s="13" t="s">
        <v>82</v>
      </c>
      <c r="AY367" s="272" t="s">
        <v>250</v>
      </c>
    </row>
    <row r="368" s="15" customFormat="1">
      <c r="A368" s="15"/>
      <c r="B368" s="284"/>
      <c r="C368" s="285"/>
      <c r="D368" s="258" t="s">
        <v>263</v>
      </c>
      <c r="E368" s="286" t="s">
        <v>1</v>
      </c>
      <c r="F368" s="287" t="s">
        <v>589</v>
      </c>
      <c r="G368" s="285"/>
      <c r="H368" s="286" t="s">
        <v>1</v>
      </c>
      <c r="I368" s="288"/>
      <c r="J368" s="285"/>
      <c r="K368" s="285"/>
      <c r="L368" s="289"/>
      <c r="M368" s="290"/>
      <c r="N368" s="291"/>
      <c r="O368" s="291"/>
      <c r="P368" s="291"/>
      <c r="Q368" s="291"/>
      <c r="R368" s="291"/>
      <c r="S368" s="291"/>
      <c r="T368" s="292"/>
      <c r="U368" s="15"/>
      <c r="V368" s="15"/>
      <c r="W368" s="15"/>
      <c r="X368" s="15"/>
      <c r="Y368" s="15"/>
      <c r="Z368" s="15"/>
      <c r="AA368" s="15"/>
      <c r="AB368" s="15"/>
      <c r="AC368" s="15"/>
      <c r="AD368" s="15"/>
      <c r="AE368" s="15"/>
      <c r="AT368" s="293" t="s">
        <v>263</v>
      </c>
      <c r="AU368" s="293" t="s">
        <v>91</v>
      </c>
      <c r="AV368" s="15" t="s">
        <v>14</v>
      </c>
      <c r="AW368" s="15" t="s">
        <v>36</v>
      </c>
      <c r="AX368" s="15" t="s">
        <v>82</v>
      </c>
      <c r="AY368" s="293" t="s">
        <v>250</v>
      </c>
    </row>
    <row r="369" s="13" customFormat="1">
      <c r="A369" s="13"/>
      <c r="B369" s="262"/>
      <c r="C369" s="263"/>
      <c r="D369" s="258" t="s">
        <v>263</v>
      </c>
      <c r="E369" s="264" t="s">
        <v>1</v>
      </c>
      <c r="F369" s="265" t="s">
        <v>212</v>
      </c>
      <c r="G369" s="263"/>
      <c r="H369" s="266">
        <v>1019.1</v>
      </c>
      <c r="I369" s="267"/>
      <c r="J369" s="263"/>
      <c r="K369" s="263"/>
      <c r="L369" s="268"/>
      <c r="M369" s="269"/>
      <c r="N369" s="270"/>
      <c r="O369" s="270"/>
      <c r="P369" s="270"/>
      <c r="Q369" s="270"/>
      <c r="R369" s="270"/>
      <c r="S369" s="270"/>
      <c r="T369" s="271"/>
      <c r="U369" s="13"/>
      <c r="V369" s="13"/>
      <c r="W369" s="13"/>
      <c r="X369" s="13"/>
      <c r="Y369" s="13"/>
      <c r="Z369" s="13"/>
      <c r="AA369" s="13"/>
      <c r="AB369" s="13"/>
      <c r="AC369" s="13"/>
      <c r="AD369" s="13"/>
      <c r="AE369" s="13"/>
      <c r="AT369" s="272" t="s">
        <v>263</v>
      </c>
      <c r="AU369" s="272" t="s">
        <v>91</v>
      </c>
      <c r="AV369" s="13" t="s">
        <v>91</v>
      </c>
      <c r="AW369" s="13" t="s">
        <v>36</v>
      </c>
      <c r="AX369" s="13" t="s">
        <v>82</v>
      </c>
      <c r="AY369" s="272" t="s">
        <v>250</v>
      </c>
    </row>
    <row r="370" s="14" customFormat="1">
      <c r="A370" s="14"/>
      <c r="B370" s="273"/>
      <c r="C370" s="274"/>
      <c r="D370" s="258" t="s">
        <v>263</v>
      </c>
      <c r="E370" s="275" t="s">
        <v>1</v>
      </c>
      <c r="F370" s="276" t="s">
        <v>265</v>
      </c>
      <c r="G370" s="274"/>
      <c r="H370" s="277">
        <v>2555.0999999999999</v>
      </c>
      <c r="I370" s="278"/>
      <c r="J370" s="274"/>
      <c r="K370" s="274"/>
      <c r="L370" s="279"/>
      <c r="M370" s="280"/>
      <c r="N370" s="281"/>
      <c r="O370" s="281"/>
      <c r="P370" s="281"/>
      <c r="Q370" s="281"/>
      <c r="R370" s="281"/>
      <c r="S370" s="281"/>
      <c r="T370" s="282"/>
      <c r="U370" s="14"/>
      <c r="V370" s="14"/>
      <c r="W370" s="14"/>
      <c r="X370" s="14"/>
      <c r="Y370" s="14"/>
      <c r="Z370" s="14"/>
      <c r="AA370" s="14"/>
      <c r="AB370" s="14"/>
      <c r="AC370" s="14"/>
      <c r="AD370" s="14"/>
      <c r="AE370" s="14"/>
      <c r="AT370" s="283" t="s">
        <v>263</v>
      </c>
      <c r="AU370" s="283" t="s">
        <v>91</v>
      </c>
      <c r="AV370" s="14" t="s">
        <v>256</v>
      </c>
      <c r="AW370" s="14" t="s">
        <v>36</v>
      </c>
      <c r="AX370" s="14" t="s">
        <v>14</v>
      </c>
      <c r="AY370" s="283" t="s">
        <v>250</v>
      </c>
    </row>
    <row r="371" s="2" customFormat="1" ht="55.5" customHeight="1">
      <c r="A371" s="38"/>
      <c r="B371" s="39"/>
      <c r="C371" s="245" t="s">
        <v>590</v>
      </c>
      <c r="D371" s="245" t="s">
        <v>252</v>
      </c>
      <c r="E371" s="246" t="s">
        <v>591</v>
      </c>
      <c r="F371" s="247" t="s">
        <v>592</v>
      </c>
      <c r="G371" s="248" t="s">
        <v>208</v>
      </c>
      <c r="H371" s="249">
        <v>2377.9000000000001</v>
      </c>
      <c r="I371" s="250"/>
      <c r="J371" s="251">
        <f>ROUND(I371*H371,2)</f>
        <v>0</v>
      </c>
      <c r="K371" s="247" t="s">
        <v>255</v>
      </c>
      <c r="L371" s="44"/>
      <c r="M371" s="252" t="s">
        <v>1</v>
      </c>
      <c r="N371" s="253" t="s">
        <v>47</v>
      </c>
      <c r="O371" s="91"/>
      <c r="P371" s="254">
        <f>O371*H371</f>
        <v>0</v>
      </c>
      <c r="Q371" s="254">
        <v>0</v>
      </c>
      <c r="R371" s="254">
        <f>Q371*H371</f>
        <v>0</v>
      </c>
      <c r="S371" s="254">
        <v>0</v>
      </c>
      <c r="T371" s="255">
        <f>S371*H371</f>
        <v>0</v>
      </c>
      <c r="U371" s="38"/>
      <c r="V371" s="38"/>
      <c r="W371" s="38"/>
      <c r="X371" s="38"/>
      <c r="Y371" s="38"/>
      <c r="Z371" s="38"/>
      <c r="AA371" s="38"/>
      <c r="AB371" s="38"/>
      <c r="AC371" s="38"/>
      <c r="AD371" s="38"/>
      <c r="AE371" s="38"/>
      <c r="AR371" s="256" t="s">
        <v>256</v>
      </c>
      <c r="AT371" s="256" t="s">
        <v>252</v>
      </c>
      <c r="AU371" s="256" t="s">
        <v>91</v>
      </c>
      <c r="AY371" s="17" t="s">
        <v>250</v>
      </c>
      <c r="BE371" s="257">
        <f>IF(N371="základní",J371,0)</f>
        <v>0</v>
      </c>
      <c r="BF371" s="257">
        <f>IF(N371="snížená",J371,0)</f>
        <v>0</v>
      </c>
      <c r="BG371" s="257">
        <f>IF(N371="zákl. přenesená",J371,0)</f>
        <v>0</v>
      </c>
      <c r="BH371" s="257">
        <f>IF(N371="sníž. přenesená",J371,0)</f>
        <v>0</v>
      </c>
      <c r="BI371" s="257">
        <f>IF(N371="nulová",J371,0)</f>
        <v>0</v>
      </c>
      <c r="BJ371" s="17" t="s">
        <v>14</v>
      </c>
      <c r="BK371" s="257">
        <f>ROUND(I371*H371,2)</f>
        <v>0</v>
      </c>
      <c r="BL371" s="17" t="s">
        <v>256</v>
      </c>
      <c r="BM371" s="256" t="s">
        <v>593</v>
      </c>
    </row>
    <row r="372" s="2" customFormat="1">
      <c r="A372" s="38"/>
      <c r="B372" s="39"/>
      <c r="C372" s="40"/>
      <c r="D372" s="258" t="s">
        <v>261</v>
      </c>
      <c r="E372" s="40"/>
      <c r="F372" s="259" t="s">
        <v>586</v>
      </c>
      <c r="G372" s="40"/>
      <c r="H372" s="40"/>
      <c r="I372" s="156"/>
      <c r="J372" s="40"/>
      <c r="K372" s="40"/>
      <c r="L372" s="44"/>
      <c r="M372" s="260"/>
      <c r="N372" s="261"/>
      <c r="O372" s="91"/>
      <c r="P372" s="91"/>
      <c r="Q372" s="91"/>
      <c r="R372" s="91"/>
      <c r="S372" s="91"/>
      <c r="T372" s="92"/>
      <c r="U372" s="38"/>
      <c r="V372" s="38"/>
      <c r="W372" s="38"/>
      <c r="X372" s="38"/>
      <c r="Y372" s="38"/>
      <c r="Z372" s="38"/>
      <c r="AA372" s="38"/>
      <c r="AB372" s="38"/>
      <c r="AC372" s="38"/>
      <c r="AD372" s="38"/>
      <c r="AE372" s="38"/>
      <c r="AT372" s="17" t="s">
        <v>261</v>
      </c>
      <c r="AU372" s="17" t="s">
        <v>91</v>
      </c>
    </row>
    <row r="373" s="15" customFormat="1">
      <c r="A373" s="15"/>
      <c r="B373" s="284"/>
      <c r="C373" s="285"/>
      <c r="D373" s="258" t="s">
        <v>263</v>
      </c>
      <c r="E373" s="286" t="s">
        <v>1</v>
      </c>
      <c r="F373" s="287" t="s">
        <v>589</v>
      </c>
      <c r="G373" s="285"/>
      <c r="H373" s="286" t="s">
        <v>1</v>
      </c>
      <c r="I373" s="288"/>
      <c r="J373" s="285"/>
      <c r="K373" s="285"/>
      <c r="L373" s="289"/>
      <c r="M373" s="290"/>
      <c r="N373" s="291"/>
      <c r="O373" s="291"/>
      <c r="P373" s="291"/>
      <c r="Q373" s="291"/>
      <c r="R373" s="291"/>
      <c r="S373" s="291"/>
      <c r="T373" s="292"/>
      <c r="U373" s="15"/>
      <c r="V373" s="15"/>
      <c r="W373" s="15"/>
      <c r="X373" s="15"/>
      <c r="Y373" s="15"/>
      <c r="Z373" s="15"/>
      <c r="AA373" s="15"/>
      <c r="AB373" s="15"/>
      <c r="AC373" s="15"/>
      <c r="AD373" s="15"/>
      <c r="AE373" s="15"/>
      <c r="AT373" s="293" t="s">
        <v>263</v>
      </c>
      <c r="AU373" s="293" t="s">
        <v>91</v>
      </c>
      <c r="AV373" s="15" t="s">
        <v>14</v>
      </c>
      <c r="AW373" s="15" t="s">
        <v>36</v>
      </c>
      <c r="AX373" s="15" t="s">
        <v>82</v>
      </c>
      <c r="AY373" s="293" t="s">
        <v>250</v>
      </c>
    </row>
    <row r="374" s="13" customFormat="1">
      <c r="A374" s="13"/>
      <c r="B374" s="262"/>
      <c r="C374" s="263"/>
      <c r="D374" s="258" t="s">
        <v>263</v>
      </c>
      <c r="E374" s="264" t="s">
        <v>1</v>
      </c>
      <c r="F374" s="265" t="s">
        <v>215</v>
      </c>
      <c r="G374" s="263"/>
      <c r="H374" s="266">
        <v>2377.9000000000001</v>
      </c>
      <c r="I374" s="267"/>
      <c r="J374" s="263"/>
      <c r="K374" s="263"/>
      <c r="L374" s="268"/>
      <c r="M374" s="269"/>
      <c r="N374" s="270"/>
      <c r="O374" s="270"/>
      <c r="P374" s="270"/>
      <c r="Q374" s="270"/>
      <c r="R374" s="270"/>
      <c r="S374" s="270"/>
      <c r="T374" s="271"/>
      <c r="U374" s="13"/>
      <c r="V374" s="13"/>
      <c r="W374" s="13"/>
      <c r="X374" s="13"/>
      <c r="Y374" s="13"/>
      <c r="Z374" s="13"/>
      <c r="AA374" s="13"/>
      <c r="AB374" s="13"/>
      <c r="AC374" s="13"/>
      <c r="AD374" s="13"/>
      <c r="AE374" s="13"/>
      <c r="AT374" s="272" t="s">
        <v>263</v>
      </c>
      <c r="AU374" s="272" t="s">
        <v>91</v>
      </c>
      <c r="AV374" s="13" t="s">
        <v>91</v>
      </c>
      <c r="AW374" s="13" t="s">
        <v>36</v>
      </c>
      <c r="AX374" s="13" t="s">
        <v>82</v>
      </c>
      <c r="AY374" s="272" t="s">
        <v>250</v>
      </c>
    </row>
    <row r="375" s="14" customFormat="1">
      <c r="A375" s="14"/>
      <c r="B375" s="273"/>
      <c r="C375" s="274"/>
      <c r="D375" s="258" t="s">
        <v>263</v>
      </c>
      <c r="E375" s="275" t="s">
        <v>1</v>
      </c>
      <c r="F375" s="276" t="s">
        <v>265</v>
      </c>
      <c r="G375" s="274"/>
      <c r="H375" s="277">
        <v>2377.9000000000001</v>
      </c>
      <c r="I375" s="278"/>
      <c r="J375" s="274"/>
      <c r="K375" s="274"/>
      <c r="L375" s="279"/>
      <c r="M375" s="280"/>
      <c r="N375" s="281"/>
      <c r="O375" s="281"/>
      <c r="P375" s="281"/>
      <c r="Q375" s="281"/>
      <c r="R375" s="281"/>
      <c r="S375" s="281"/>
      <c r="T375" s="282"/>
      <c r="U375" s="14"/>
      <c r="V375" s="14"/>
      <c r="W375" s="14"/>
      <c r="X375" s="14"/>
      <c r="Y375" s="14"/>
      <c r="Z375" s="14"/>
      <c r="AA375" s="14"/>
      <c r="AB375" s="14"/>
      <c r="AC375" s="14"/>
      <c r="AD375" s="14"/>
      <c r="AE375" s="14"/>
      <c r="AT375" s="283" t="s">
        <v>263</v>
      </c>
      <c r="AU375" s="283" t="s">
        <v>91</v>
      </c>
      <c r="AV375" s="14" t="s">
        <v>256</v>
      </c>
      <c r="AW375" s="14" t="s">
        <v>36</v>
      </c>
      <c r="AX375" s="14" t="s">
        <v>14</v>
      </c>
      <c r="AY375" s="283" t="s">
        <v>250</v>
      </c>
    </row>
    <row r="376" s="2" customFormat="1" ht="55.5" customHeight="1">
      <c r="A376" s="38"/>
      <c r="B376" s="39"/>
      <c r="C376" s="245" t="s">
        <v>594</v>
      </c>
      <c r="D376" s="245" t="s">
        <v>252</v>
      </c>
      <c r="E376" s="246" t="s">
        <v>595</v>
      </c>
      <c r="F376" s="247" t="s">
        <v>596</v>
      </c>
      <c r="G376" s="248" t="s">
        <v>208</v>
      </c>
      <c r="H376" s="249">
        <v>2555.0999999999999</v>
      </c>
      <c r="I376" s="250"/>
      <c r="J376" s="251">
        <f>ROUND(I376*H376,2)</f>
        <v>0</v>
      </c>
      <c r="K376" s="247" t="s">
        <v>255</v>
      </c>
      <c r="L376" s="44"/>
      <c r="M376" s="252" t="s">
        <v>1</v>
      </c>
      <c r="N376" s="253" t="s">
        <v>47</v>
      </c>
      <c r="O376" s="91"/>
      <c r="P376" s="254">
        <f>O376*H376</f>
        <v>0</v>
      </c>
      <c r="Q376" s="254">
        <v>0</v>
      </c>
      <c r="R376" s="254">
        <f>Q376*H376</f>
        <v>0</v>
      </c>
      <c r="S376" s="254">
        <v>0</v>
      </c>
      <c r="T376" s="255">
        <f>S376*H376</f>
        <v>0</v>
      </c>
      <c r="U376" s="38"/>
      <c r="V376" s="38"/>
      <c r="W376" s="38"/>
      <c r="X376" s="38"/>
      <c r="Y376" s="38"/>
      <c r="Z376" s="38"/>
      <c r="AA376" s="38"/>
      <c r="AB376" s="38"/>
      <c r="AC376" s="38"/>
      <c r="AD376" s="38"/>
      <c r="AE376" s="38"/>
      <c r="AR376" s="256" t="s">
        <v>256</v>
      </c>
      <c r="AT376" s="256" t="s">
        <v>252</v>
      </c>
      <c r="AU376" s="256" t="s">
        <v>91</v>
      </c>
      <c r="AY376" s="17" t="s">
        <v>250</v>
      </c>
      <c r="BE376" s="257">
        <f>IF(N376="základní",J376,0)</f>
        <v>0</v>
      </c>
      <c r="BF376" s="257">
        <f>IF(N376="snížená",J376,0)</f>
        <v>0</v>
      </c>
      <c r="BG376" s="257">
        <f>IF(N376="zákl. přenesená",J376,0)</f>
        <v>0</v>
      </c>
      <c r="BH376" s="257">
        <f>IF(N376="sníž. přenesená",J376,0)</f>
        <v>0</v>
      </c>
      <c r="BI376" s="257">
        <f>IF(N376="nulová",J376,0)</f>
        <v>0</v>
      </c>
      <c r="BJ376" s="17" t="s">
        <v>14</v>
      </c>
      <c r="BK376" s="257">
        <f>ROUND(I376*H376,2)</f>
        <v>0</v>
      </c>
      <c r="BL376" s="17" t="s">
        <v>256</v>
      </c>
      <c r="BM376" s="256" t="s">
        <v>597</v>
      </c>
    </row>
    <row r="377" s="2" customFormat="1">
      <c r="A377" s="38"/>
      <c r="B377" s="39"/>
      <c r="C377" s="40"/>
      <c r="D377" s="258" t="s">
        <v>261</v>
      </c>
      <c r="E377" s="40"/>
      <c r="F377" s="259" t="s">
        <v>586</v>
      </c>
      <c r="G377" s="40"/>
      <c r="H377" s="40"/>
      <c r="I377" s="156"/>
      <c r="J377" s="40"/>
      <c r="K377" s="40"/>
      <c r="L377" s="44"/>
      <c r="M377" s="260"/>
      <c r="N377" s="261"/>
      <c r="O377" s="91"/>
      <c r="P377" s="91"/>
      <c r="Q377" s="91"/>
      <c r="R377" s="91"/>
      <c r="S377" s="91"/>
      <c r="T377" s="92"/>
      <c r="U377" s="38"/>
      <c r="V377" s="38"/>
      <c r="W377" s="38"/>
      <c r="X377" s="38"/>
      <c r="Y377" s="38"/>
      <c r="Z377" s="38"/>
      <c r="AA377" s="38"/>
      <c r="AB377" s="38"/>
      <c r="AC377" s="38"/>
      <c r="AD377" s="38"/>
      <c r="AE377" s="38"/>
      <c r="AT377" s="17" t="s">
        <v>261</v>
      </c>
      <c r="AU377" s="17" t="s">
        <v>91</v>
      </c>
    </row>
    <row r="378" s="15" customFormat="1">
      <c r="A378" s="15"/>
      <c r="B378" s="284"/>
      <c r="C378" s="285"/>
      <c r="D378" s="258" t="s">
        <v>263</v>
      </c>
      <c r="E378" s="286" t="s">
        <v>1</v>
      </c>
      <c r="F378" s="287" t="s">
        <v>587</v>
      </c>
      <c r="G378" s="285"/>
      <c r="H378" s="286" t="s">
        <v>1</v>
      </c>
      <c r="I378" s="288"/>
      <c r="J378" s="285"/>
      <c r="K378" s="285"/>
      <c r="L378" s="289"/>
      <c r="M378" s="290"/>
      <c r="N378" s="291"/>
      <c r="O378" s="291"/>
      <c r="P378" s="291"/>
      <c r="Q378" s="291"/>
      <c r="R378" s="291"/>
      <c r="S378" s="291"/>
      <c r="T378" s="292"/>
      <c r="U378" s="15"/>
      <c r="V378" s="15"/>
      <c r="W378" s="15"/>
      <c r="X378" s="15"/>
      <c r="Y378" s="15"/>
      <c r="Z378" s="15"/>
      <c r="AA378" s="15"/>
      <c r="AB378" s="15"/>
      <c r="AC378" s="15"/>
      <c r="AD378" s="15"/>
      <c r="AE378" s="15"/>
      <c r="AT378" s="293" t="s">
        <v>263</v>
      </c>
      <c r="AU378" s="293" t="s">
        <v>91</v>
      </c>
      <c r="AV378" s="15" t="s">
        <v>14</v>
      </c>
      <c r="AW378" s="15" t="s">
        <v>36</v>
      </c>
      <c r="AX378" s="15" t="s">
        <v>82</v>
      </c>
      <c r="AY378" s="293" t="s">
        <v>250</v>
      </c>
    </row>
    <row r="379" s="13" customFormat="1">
      <c r="A379" s="13"/>
      <c r="B379" s="262"/>
      <c r="C379" s="263"/>
      <c r="D379" s="258" t="s">
        <v>263</v>
      </c>
      <c r="E379" s="264" t="s">
        <v>1</v>
      </c>
      <c r="F379" s="265" t="s">
        <v>588</v>
      </c>
      <c r="G379" s="263"/>
      <c r="H379" s="266">
        <v>1536</v>
      </c>
      <c r="I379" s="267"/>
      <c r="J379" s="263"/>
      <c r="K379" s="263"/>
      <c r="L379" s="268"/>
      <c r="M379" s="269"/>
      <c r="N379" s="270"/>
      <c r="O379" s="270"/>
      <c r="P379" s="270"/>
      <c r="Q379" s="270"/>
      <c r="R379" s="270"/>
      <c r="S379" s="270"/>
      <c r="T379" s="271"/>
      <c r="U379" s="13"/>
      <c r="V379" s="13"/>
      <c r="W379" s="13"/>
      <c r="X379" s="13"/>
      <c r="Y379" s="13"/>
      <c r="Z379" s="13"/>
      <c r="AA379" s="13"/>
      <c r="AB379" s="13"/>
      <c r="AC379" s="13"/>
      <c r="AD379" s="13"/>
      <c r="AE379" s="13"/>
      <c r="AT379" s="272" t="s">
        <v>263</v>
      </c>
      <c r="AU379" s="272" t="s">
        <v>91</v>
      </c>
      <c r="AV379" s="13" t="s">
        <v>91</v>
      </c>
      <c r="AW379" s="13" t="s">
        <v>36</v>
      </c>
      <c r="AX379" s="13" t="s">
        <v>82</v>
      </c>
      <c r="AY379" s="272" t="s">
        <v>250</v>
      </c>
    </row>
    <row r="380" s="15" customFormat="1">
      <c r="A380" s="15"/>
      <c r="B380" s="284"/>
      <c r="C380" s="285"/>
      <c r="D380" s="258" t="s">
        <v>263</v>
      </c>
      <c r="E380" s="286" t="s">
        <v>1</v>
      </c>
      <c r="F380" s="287" t="s">
        <v>589</v>
      </c>
      <c r="G380" s="285"/>
      <c r="H380" s="286" t="s">
        <v>1</v>
      </c>
      <c r="I380" s="288"/>
      <c r="J380" s="285"/>
      <c r="K380" s="285"/>
      <c r="L380" s="289"/>
      <c r="M380" s="290"/>
      <c r="N380" s="291"/>
      <c r="O380" s="291"/>
      <c r="P380" s="291"/>
      <c r="Q380" s="291"/>
      <c r="R380" s="291"/>
      <c r="S380" s="291"/>
      <c r="T380" s="292"/>
      <c r="U380" s="15"/>
      <c r="V380" s="15"/>
      <c r="W380" s="15"/>
      <c r="X380" s="15"/>
      <c r="Y380" s="15"/>
      <c r="Z380" s="15"/>
      <c r="AA380" s="15"/>
      <c r="AB380" s="15"/>
      <c r="AC380" s="15"/>
      <c r="AD380" s="15"/>
      <c r="AE380" s="15"/>
      <c r="AT380" s="293" t="s">
        <v>263</v>
      </c>
      <c r="AU380" s="293" t="s">
        <v>91</v>
      </c>
      <c r="AV380" s="15" t="s">
        <v>14</v>
      </c>
      <c r="AW380" s="15" t="s">
        <v>36</v>
      </c>
      <c r="AX380" s="15" t="s">
        <v>82</v>
      </c>
      <c r="AY380" s="293" t="s">
        <v>250</v>
      </c>
    </row>
    <row r="381" s="13" customFormat="1">
      <c r="A381" s="13"/>
      <c r="B381" s="262"/>
      <c r="C381" s="263"/>
      <c r="D381" s="258" t="s">
        <v>263</v>
      </c>
      <c r="E381" s="264" t="s">
        <v>1</v>
      </c>
      <c r="F381" s="265" t="s">
        <v>212</v>
      </c>
      <c r="G381" s="263"/>
      <c r="H381" s="266">
        <v>1019.1</v>
      </c>
      <c r="I381" s="267"/>
      <c r="J381" s="263"/>
      <c r="K381" s="263"/>
      <c r="L381" s="268"/>
      <c r="M381" s="269"/>
      <c r="N381" s="270"/>
      <c r="O381" s="270"/>
      <c r="P381" s="270"/>
      <c r="Q381" s="270"/>
      <c r="R381" s="270"/>
      <c r="S381" s="270"/>
      <c r="T381" s="271"/>
      <c r="U381" s="13"/>
      <c r="V381" s="13"/>
      <c r="W381" s="13"/>
      <c r="X381" s="13"/>
      <c r="Y381" s="13"/>
      <c r="Z381" s="13"/>
      <c r="AA381" s="13"/>
      <c r="AB381" s="13"/>
      <c r="AC381" s="13"/>
      <c r="AD381" s="13"/>
      <c r="AE381" s="13"/>
      <c r="AT381" s="272" t="s">
        <v>263</v>
      </c>
      <c r="AU381" s="272" t="s">
        <v>91</v>
      </c>
      <c r="AV381" s="13" t="s">
        <v>91</v>
      </c>
      <c r="AW381" s="13" t="s">
        <v>36</v>
      </c>
      <c r="AX381" s="13" t="s">
        <v>82</v>
      </c>
      <c r="AY381" s="272" t="s">
        <v>250</v>
      </c>
    </row>
    <row r="382" s="14" customFormat="1">
      <c r="A382" s="14"/>
      <c r="B382" s="273"/>
      <c r="C382" s="274"/>
      <c r="D382" s="258" t="s">
        <v>263</v>
      </c>
      <c r="E382" s="275" t="s">
        <v>206</v>
      </c>
      <c r="F382" s="276" t="s">
        <v>265</v>
      </c>
      <c r="G382" s="274"/>
      <c r="H382" s="277">
        <v>2555.0999999999999</v>
      </c>
      <c r="I382" s="278"/>
      <c r="J382" s="274"/>
      <c r="K382" s="274"/>
      <c r="L382" s="279"/>
      <c r="M382" s="280"/>
      <c r="N382" s="281"/>
      <c r="O382" s="281"/>
      <c r="P382" s="281"/>
      <c r="Q382" s="281"/>
      <c r="R382" s="281"/>
      <c r="S382" s="281"/>
      <c r="T382" s="282"/>
      <c r="U382" s="14"/>
      <c r="V382" s="14"/>
      <c r="W382" s="14"/>
      <c r="X382" s="14"/>
      <c r="Y382" s="14"/>
      <c r="Z382" s="14"/>
      <c r="AA382" s="14"/>
      <c r="AB382" s="14"/>
      <c r="AC382" s="14"/>
      <c r="AD382" s="14"/>
      <c r="AE382" s="14"/>
      <c r="AT382" s="283" t="s">
        <v>263</v>
      </c>
      <c r="AU382" s="283" t="s">
        <v>91</v>
      </c>
      <c r="AV382" s="14" t="s">
        <v>256</v>
      </c>
      <c r="AW382" s="14" t="s">
        <v>36</v>
      </c>
      <c r="AX382" s="14" t="s">
        <v>14</v>
      </c>
      <c r="AY382" s="283" t="s">
        <v>250</v>
      </c>
    </row>
    <row r="383" s="2" customFormat="1" ht="55.5" customHeight="1">
      <c r="A383" s="38"/>
      <c r="B383" s="39"/>
      <c r="C383" s="245" t="s">
        <v>598</v>
      </c>
      <c r="D383" s="245" t="s">
        <v>252</v>
      </c>
      <c r="E383" s="246" t="s">
        <v>599</v>
      </c>
      <c r="F383" s="247" t="s">
        <v>600</v>
      </c>
      <c r="G383" s="248" t="s">
        <v>208</v>
      </c>
      <c r="H383" s="249">
        <v>12775.5</v>
      </c>
      <c r="I383" s="250"/>
      <c r="J383" s="251">
        <f>ROUND(I383*H383,2)</f>
        <v>0</v>
      </c>
      <c r="K383" s="247" t="s">
        <v>255</v>
      </c>
      <c r="L383" s="44"/>
      <c r="M383" s="252" t="s">
        <v>1</v>
      </c>
      <c r="N383" s="253" t="s">
        <v>47</v>
      </c>
      <c r="O383" s="91"/>
      <c r="P383" s="254">
        <f>O383*H383</f>
        <v>0</v>
      </c>
      <c r="Q383" s="254">
        <v>0</v>
      </c>
      <c r="R383" s="254">
        <f>Q383*H383</f>
        <v>0</v>
      </c>
      <c r="S383" s="254">
        <v>0</v>
      </c>
      <c r="T383" s="255">
        <f>S383*H383</f>
        <v>0</v>
      </c>
      <c r="U383" s="38"/>
      <c r="V383" s="38"/>
      <c r="W383" s="38"/>
      <c r="X383" s="38"/>
      <c r="Y383" s="38"/>
      <c r="Z383" s="38"/>
      <c r="AA383" s="38"/>
      <c r="AB383" s="38"/>
      <c r="AC383" s="38"/>
      <c r="AD383" s="38"/>
      <c r="AE383" s="38"/>
      <c r="AR383" s="256" t="s">
        <v>256</v>
      </c>
      <c r="AT383" s="256" t="s">
        <v>252</v>
      </c>
      <c r="AU383" s="256" t="s">
        <v>91</v>
      </c>
      <c r="AY383" s="17" t="s">
        <v>250</v>
      </c>
      <c r="BE383" s="257">
        <f>IF(N383="základní",J383,0)</f>
        <v>0</v>
      </c>
      <c r="BF383" s="257">
        <f>IF(N383="snížená",J383,0)</f>
        <v>0</v>
      </c>
      <c r="BG383" s="257">
        <f>IF(N383="zákl. přenesená",J383,0)</f>
        <v>0</v>
      </c>
      <c r="BH383" s="257">
        <f>IF(N383="sníž. přenesená",J383,0)</f>
        <v>0</v>
      </c>
      <c r="BI383" s="257">
        <f>IF(N383="nulová",J383,0)</f>
        <v>0</v>
      </c>
      <c r="BJ383" s="17" t="s">
        <v>14</v>
      </c>
      <c r="BK383" s="257">
        <f>ROUND(I383*H383,2)</f>
        <v>0</v>
      </c>
      <c r="BL383" s="17" t="s">
        <v>256</v>
      </c>
      <c r="BM383" s="256" t="s">
        <v>601</v>
      </c>
    </row>
    <row r="384" s="2" customFormat="1">
      <c r="A384" s="38"/>
      <c r="B384" s="39"/>
      <c r="C384" s="40"/>
      <c r="D384" s="258" t="s">
        <v>261</v>
      </c>
      <c r="E384" s="40"/>
      <c r="F384" s="259" t="s">
        <v>586</v>
      </c>
      <c r="G384" s="40"/>
      <c r="H384" s="40"/>
      <c r="I384" s="156"/>
      <c r="J384" s="40"/>
      <c r="K384" s="40"/>
      <c r="L384" s="44"/>
      <c r="M384" s="260"/>
      <c r="N384" s="261"/>
      <c r="O384" s="91"/>
      <c r="P384" s="91"/>
      <c r="Q384" s="91"/>
      <c r="R384" s="91"/>
      <c r="S384" s="91"/>
      <c r="T384" s="92"/>
      <c r="U384" s="38"/>
      <c r="V384" s="38"/>
      <c r="W384" s="38"/>
      <c r="X384" s="38"/>
      <c r="Y384" s="38"/>
      <c r="Z384" s="38"/>
      <c r="AA384" s="38"/>
      <c r="AB384" s="38"/>
      <c r="AC384" s="38"/>
      <c r="AD384" s="38"/>
      <c r="AE384" s="38"/>
      <c r="AT384" s="17" t="s">
        <v>261</v>
      </c>
      <c r="AU384" s="17" t="s">
        <v>91</v>
      </c>
    </row>
    <row r="385" s="15" customFormat="1">
      <c r="A385" s="15"/>
      <c r="B385" s="284"/>
      <c r="C385" s="285"/>
      <c r="D385" s="258" t="s">
        <v>263</v>
      </c>
      <c r="E385" s="286" t="s">
        <v>1</v>
      </c>
      <c r="F385" s="287" t="s">
        <v>602</v>
      </c>
      <c r="G385" s="285"/>
      <c r="H385" s="286" t="s">
        <v>1</v>
      </c>
      <c r="I385" s="288"/>
      <c r="J385" s="285"/>
      <c r="K385" s="285"/>
      <c r="L385" s="289"/>
      <c r="M385" s="290"/>
      <c r="N385" s="291"/>
      <c r="O385" s="291"/>
      <c r="P385" s="291"/>
      <c r="Q385" s="291"/>
      <c r="R385" s="291"/>
      <c r="S385" s="291"/>
      <c r="T385" s="292"/>
      <c r="U385" s="15"/>
      <c r="V385" s="15"/>
      <c r="W385" s="15"/>
      <c r="X385" s="15"/>
      <c r="Y385" s="15"/>
      <c r="Z385" s="15"/>
      <c r="AA385" s="15"/>
      <c r="AB385" s="15"/>
      <c r="AC385" s="15"/>
      <c r="AD385" s="15"/>
      <c r="AE385" s="15"/>
      <c r="AT385" s="293" t="s">
        <v>263</v>
      </c>
      <c r="AU385" s="293" t="s">
        <v>91</v>
      </c>
      <c r="AV385" s="15" t="s">
        <v>14</v>
      </c>
      <c r="AW385" s="15" t="s">
        <v>36</v>
      </c>
      <c r="AX385" s="15" t="s">
        <v>82</v>
      </c>
      <c r="AY385" s="293" t="s">
        <v>250</v>
      </c>
    </row>
    <row r="386" s="13" customFormat="1">
      <c r="A386" s="13"/>
      <c r="B386" s="262"/>
      <c r="C386" s="263"/>
      <c r="D386" s="258" t="s">
        <v>263</v>
      </c>
      <c r="E386" s="264" t="s">
        <v>1</v>
      </c>
      <c r="F386" s="265" t="s">
        <v>603</v>
      </c>
      <c r="G386" s="263"/>
      <c r="H386" s="266">
        <v>12775.5</v>
      </c>
      <c r="I386" s="267"/>
      <c r="J386" s="263"/>
      <c r="K386" s="263"/>
      <c r="L386" s="268"/>
      <c r="M386" s="269"/>
      <c r="N386" s="270"/>
      <c r="O386" s="270"/>
      <c r="P386" s="270"/>
      <c r="Q386" s="270"/>
      <c r="R386" s="270"/>
      <c r="S386" s="270"/>
      <c r="T386" s="271"/>
      <c r="U386" s="13"/>
      <c r="V386" s="13"/>
      <c r="W386" s="13"/>
      <c r="X386" s="13"/>
      <c r="Y386" s="13"/>
      <c r="Z386" s="13"/>
      <c r="AA386" s="13"/>
      <c r="AB386" s="13"/>
      <c r="AC386" s="13"/>
      <c r="AD386" s="13"/>
      <c r="AE386" s="13"/>
      <c r="AT386" s="272" t="s">
        <v>263</v>
      </c>
      <c r="AU386" s="272" t="s">
        <v>91</v>
      </c>
      <c r="AV386" s="13" t="s">
        <v>91</v>
      </c>
      <c r="AW386" s="13" t="s">
        <v>36</v>
      </c>
      <c r="AX386" s="13" t="s">
        <v>82</v>
      </c>
      <c r="AY386" s="272" t="s">
        <v>250</v>
      </c>
    </row>
    <row r="387" s="14" customFormat="1">
      <c r="A387" s="14"/>
      <c r="B387" s="273"/>
      <c r="C387" s="274"/>
      <c r="D387" s="258" t="s">
        <v>263</v>
      </c>
      <c r="E387" s="275" t="s">
        <v>1</v>
      </c>
      <c r="F387" s="276" t="s">
        <v>265</v>
      </c>
      <c r="G387" s="274"/>
      <c r="H387" s="277">
        <v>12775.5</v>
      </c>
      <c r="I387" s="278"/>
      <c r="J387" s="274"/>
      <c r="K387" s="274"/>
      <c r="L387" s="279"/>
      <c r="M387" s="280"/>
      <c r="N387" s="281"/>
      <c r="O387" s="281"/>
      <c r="P387" s="281"/>
      <c r="Q387" s="281"/>
      <c r="R387" s="281"/>
      <c r="S387" s="281"/>
      <c r="T387" s="282"/>
      <c r="U387" s="14"/>
      <c r="V387" s="14"/>
      <c r="W387" s="14"/>
      <c r="X387" s="14"/>
      <c r="Y387" s="14"/>
      <c r="Z387" s="14"/>
      <c r="AA387" s="14"/>
      <c r="AB387" s="14"/>
      <c r="AC387" s="14"/>
      <c r="AD387" s="14"/>
      <c r="AE387" s="14"/>
      <c r="AT387" s="283" t="s">
        <v>263</v>
      </c>
      <c r="AU387" s="283" t="s">
        <v>91</v>
      </c>
      <c r="AV387" s="14" t="s">
        <v>256</v>
      </c>
      <c r="AW387" s="14" t="s">
        <v>36</v>
      </c>
      <c r="AX387" s="14" t="s">
        <v>14</v>
      </c>
      <c r="AY387" s="283" t="s">
        <v>250</v>
      </c>
    </row>
    <row r="388" s="2" customFormat="1" ht="55.5" customHeight="1">
      <c r="A388" s="38"/>
      <c r="B388" s="39"/>
      <c r="C388" s="245" t="s">
        <v>604</v>
      </c>
      <c r="D388" s="245" t="s">
        <v>252</v>
      </c>
      <c r="E388" s="246" t="s">
        <v>605</v>
      </c>
      <c r="F388" s="247" t="s">
        <v>606</v>
      </c>
      <c r="G388" s="248" t="s">
        <v>208</v>
      </c>
      <c r="H388" s="249">
        <v>2377.9000000000001</v>
      </c>
      <c r="I388" s="250"/>
      <c r="J388" s="251">
        <f>ROUND(I388*H388,2)</f>
        <v>0</v>
      </c>
      <c r="K388" s="247" t="s">
        <v>255</v>
      </c>
      <c r="L388" s="44"/>
      <c r="M388" s="252" t="s">
        <v>1</v>
      </c>
      <c r="N388" s="253" t="s">
        <v>47</v>
      </c>
      <c r="O388" s="91"/>
      <c r="P388" s="254">
        <f>O388*H388</f>
        <v>0</v>
      </c>
      <c r="Q388" s="254">
        <v>0</v>
      </c>
      <c r="R388" s="254">
        <f>Q388*H388</f>
        <v>0</v>
      </c>
      <c r="S388" s="254">
        <v>0</v>
      </c>
      <c r="T388" s="255">
        <f>S388*H388</f>
        <v>0</v>
      </c>
      <c r="U388" s="38"/>
      <c r="V388" s="38"/>
      <c r="W388" s="38"/>
      <c r="X388" s="38"/>
      <c r="Y388" s="38"/>
      <c r="Z388" s="38"/>
      <c r="AA388" s="38"/>
      <c r="AB388" s="38"/>
      <c r="AC388" s="38"/>
      <c r="AD388" s="38"/>
      <c r="AE388" s="38"/>
      <c r="AR388" s="256" t="s">
        <v>256</v>
      </c>
      <c r="AT388" s="256" t="s">
        <v>252</v>
      </c>
      <c r="AU388" s="256" t="s">
        <v>91</v>
      </c>
      <c r="AY388" s="17" t="s">
        <v>250</v>
      </c>
      <c r="BE388" s="257">
        <f>IF(N388="základní",J388,0)</f>
        <v>0</v>
      </c>
      <c r="BF388" s="257">
        <f>IF(N388="snížená",J388,0)</f>
        <v>0</v>
      </c>
      <c r="BG388" s="257">
        <f>IF(N388="zákl. přenesená",J388,0)</f>
        <v>0</v>
      </c>
      <c r="BH388" s="257">
        <f>IF(N388="sníž. přenesená",J388,0)</f>
        <v>0</v>
      </c>
      <c r="BI388" s="257">
        <f>IF(N388="nulová",J388,0)</f>
        <v>0</v>
      </c>
      <c r="BJ388" s="17" t="s">
        <v>14</v>
      </c>
      <c r="BK388" s="257">
        <f>ROUND(I388*H388,2)</f>
        <v>0</v>
      </c>
      <c r="BL388" s="17" t="s">
        <v>256</v>
      </c>
      <c r="BM388" s="256" t="s">
        <v>607</v>
      </c>
    </row>
    <row r="389" s="2" customFormat="1">
      <c r="A389" s="38"/>
      <c r="B389" s="39"/>
      <c r="C389" s="40"/>
      <c r="D389" s="258" t="s">
        <v>261</v>
      </c>
      <c r="E389" s="40"/>
      <c r="F389" s="259" t="s">
        <v>586</v>
      </c>
      <c r="G389" s="40"/>
      <c r="H389" s="40"/>
      <c r="I389" s="156"/>
      <c r="J389" s="40"/>
      <c r="K389" s="40"/>
      <c r="L389" s="44"/>
      <c r="M389" s="260"/>
      <c r="N389" s="261"/>
      <c r="O389" s="91"/>
      <c r="P389" s="91"/>
      <c r="Q389" s="91"/>
      <c r="R389" s="91"/>
      <c r="S389" s="91"/>
      <c r="T389" s="92"/>
      <c r="U389" s="38"/>
      <c r="V389" s="38"/>
      <c r="W389" s="38"/>
      <c r="X389" s="38"/>
      <c r="Y389" s="38"/>
      <c r="Z389" s="38"/>
      <c r="AA389" s="38"/>
      <c r="AB389" s="38"/>
      <c r="AC389" s="38"/>
      <c r="AD389" s="38"/>
      <c r="AE389" s="38"/>
      <c r="AT389" s="17" t="s">
        <v>261</v>
      </c>
      <c r="AU389" s="17" t="s">
        <v>91</v>
      </c>
    </row>
    <row r="390" s="15" customFormat="1">
      <c r="A390" s="15"/>
      <c r="B390" s="284"/>
      <c r="C390" s="285"/>
      <c r="D390" s="258" t="s">
        <v>263</v>
      </c>
      <c r="E390" s="286" t="s">
        <v>1</v>
      </c>
      <c r="F390" s="287" t="s">
        <v>589</v>
      </c>
      <c r="G390" s="285"/>
      <c r="H390" s="286" t="s">
        <v>1</v>
      </c>
      <c r="I390" s="288"/>
      <c r="J390" s="285"/>
      <c r="K390" s="285"/>
      <c r="L390" s="289"/>
      <c r="M390" s="290"/>
      <c r="N390" s="291"/>
      <c r="O390" s="291"/>
      <c r="P390" s="291"/>
      <c r="Q390" s="291"/>
      <c r="R390" s="291"/>
      <c r="S390" s="291"/>
      <c r="T390" s="292"/>
      <c r="U390" s="15"/>
      <c r="V390" s="15"/>
      <c r="W390" s="15"/>
      <c r="X390" s="15"/>
      <c r="Y390" s="15"/>
      <c r="Z390" s="15"/>
      <c r="AA390" s="15"/>
      <c r="AB390" s="15"/>
      <c r="AC390" s="15"/>
      <c r="AD390" s="15"/>
      <c r="AE390" s="15"/>
      <c r="AT390" s="293" t="s">
        <v>263</v>
      </c>
      <c r="AU390" s="293" t="s">
        <v>91</v>
      </c>
      <c r="AV390" s="15" t="s">
        <v>14</v>
      </c>
      <c r="AW390" s="15" t="s">
        <v>36</v>
      </c>
      <c r="AX390" s="15" t="s">
        <v>82</v>
      </c>
      <c r="AY390" s="293" t="s">
        <v>250</v>
      </c>
    </row>
    <row r="391" s="13" customFormat="1">
      <c r="A391" s="13"/>
      <c r="B391" s="262"/>
      <c r="C391" s="263"/>
      <c r="D391" s="258" t="s">
        <v>263</v>
      </c>
      <c r="E391" s="264" t="s">
        <v>1</v>
      </c>
      <c r="F391" s="265" t="s">
        <v>215</v>
      </c>
      <c r="G391" s="263"/>
      <c r="H391" s="266">
        <v>2377.9000000000001</v>
      </c>
      <c r="I391" s="267"/>
      <c r="J391" s="263"/>
      <c r="K391" s="263"/>
      <c r="L391" s="268"/>
      <c r="M391" s="269"/>
      <c r="N391" s="270"/>
      <c r="O391" s="270"/>
      <c r="P391" s="270"/>
      <c r="Q391" s="270"/>
      <c r="R391" s="270"/>
      <c r="S391" s="270"/>
      <c r="T391" s="271"/>
      <c r="U391" s="13"/>
      <c r="V391" s="13"/>
      <c r="W391" s="13"/>
      <c r="X391" s="13"/>
      <c r="Y391" s="13"/>
      <c r="Z391" s="13"/>
      <c r="AA391" s="13"/>
      <c r="AB391" s="13"/>
      <c r="AC391" s="13"/>
      <c r="AD391" s="13"/>
      <c r="AE391" s="13"/>
      <c r="AT391" s="272" t="s">
        <v>263</v>
      </c>
      <c r="AU391" s="272" t="s">
        <v>91</v>
      </c>
      <c r="AV391" s="13" t="s">
        <v>91</v>
      </c>
      <c r="AW391" s="13" t="s">
        <v>36</v>
      </c>
      <c r="AX391" s="13" t="s">
        <v>82</v>
      </c>
      <c r="AY391" s="272" t="s">
        <v>250</v>
      </c>
    </row>
    <row r="392" s="14" customFormat="1">
      <c r="A392" s="14"/>
      <c r="B392" s="273"/>
      <c r="C392" s="274"/>
      <c r="D392" s="258" t="s">
        <v>263</v>
      </c>
      <c r="E392" s="275" t="s">
        <v>218</v>
      </c>
      <c r="F392" s="276" t="s">
        <v>265</v>
      </c>
      <c r="G392" s="274"/>
      <c r="H392" s="277">
        <v>2377.9000000000001</v>
      </c>
      <c r="I392" s="278"/>
      <c r="J392" s="274"/>
      <c r="K392" s="274"/>
      <c r="L392" s="279"/>
      <c r="M392" s="280"/>
      <c r="N392" s="281"/>
      <c r="O392" s="281"/>
      <c r="P392" s="281"/>
      <c r="Q392" s="281"/>
      <c r="R392" s="281"/>
      <c r="S392" s="281"/>
      <c r="T392" s="282"/>
      <c r="U392" s="14"/>
      <c r="V392" s="14"/>
      <c r="W392" s="14"/>
      <c r="X392" s="14"/>
      <c r="Y392" s="14"/>
      <c r="Z392" s="14"/>
      <c r="AA392" s="14"/>
      <c r="AB392" s="14"/>
      <c r="AC392" s="14"/>
      <c r="AD392" s="14"/>
      <c r="AE392" s="14"/>
      <c r="AT392" s="283" t="s">
        <v>263</v>
      </c>
      <c r="AU392" s="283" t="s">
        <v>91</v>
      </c>
      <c r="AV392" s="14" t="s">
        <v>256</v>
      </c>
      <c r="AW392" s="14" t="s">
        <v>36</v>
      </c>
      <c r="AX392" s="14" t="s">
        <v>14</v>
      </c>
      <c r="AY392" s="283" t="s">
        <v>250</v>
      </c>
    </row>
    <row r="393" s="2" customFormat="1" ht="66.75" customHeight="1">
      <c r="A393" s="38"/>
      <c r="B393" s="39"/>
      <c r="C393" s="245" t="s">
        <v>199</v>
      </c>
      <c r="D393" s="245" t="s">
        <v>252</v>
      </c>
      <c r="E393" s="246" t="s">
        <v>608</v>
      </c>
      <c r="F393" s="247" t="s">
        <v>609</v>
      </c>
      <c r="G393" s="248" t="s">
        <v>208</v>
      </c>
      <c r="H393" s="249">
        <v>11889.5</v>
      </c>
      <c r="I393" s="250"/>
      <c r="J393" s="251">
        <f>ROUND(I393*H393,2)</f>
        <v>0</v>
      </c>
      <c r="K393" s="247" t="s">
        <v>255</v>
      </c>
      <c r="L393" s="44"/>
      <c r="M393" s="252" t="s">
        <v>1</v>
      </c>
      <c r="N393" s="253" t="s">
        <v>47</v>
      </c>
      <c r="O393" s="91"/>
      <c r="P393" s="254">
        <f>O393*H393</f>
        <v>0</v>
      </c>
      <c r="Q393" s="254">
        <v>0</v>
      </c>
      <c r="R393" s="254">
        <f>Q393*H393</f>
        <v>0</v>
      </c>
      <c r="S393" s="254">
        <v>0</v>
      </c>
      <c r="T393" s="255">
        <f>S393*H393</f>
        <v>0</v>
      </c>
      <c r="U393" s="38"/>
      <c r="V393" s="38"/>
      <c r="W393" s="38"/>
      <c r="X393" s="38"/>
      <c r="Y393" s="38"/>
      <c r="Z393" s="38"/>
      <c r="AA393" s="38"/>
      <c r="AB393" s="38"/>
      <c r="AC393" s="38"/>
      <c r="AD393" s="38"/>
      <c r="AE393" s="38"/>
      <c r="AR393" s="256" t="s">
        <v>256</v>
      </c>
      <c r="AT393" s="256" t="s">
        <v>252</v>
      </c>
      <c r="AU393" s="256" t="s">
        <v>91</v>
      </c>
      <c r="AY393" s="17" t="s">
        <v>250</v>
      </c>
      <c r="BE393" s="257">
        <f>IF(N393="základní",J393,0)</f>
        <v>0</v>
      </c>
      <c r="BF393" s="257">
        <f>IF(N393="snížená",J393,0)</f>
        <v>0</v>
      </c>
      <c r="BG393" s="257">
        <f>IF(N393="zákl. přenesená",J393,0)</f>
        <v>0</v>
      </c>
      <c r="BH393" s="257">
        <f>IF(N393="sníž. přenesená",J393,0)</f>
        <v>0</v>
      </c>
      <c r="BI393" s="257">
        <f>IF(N393="nulová",J393,0)</f>
        <v>0</v>
      </c>
      <c r="BJ393" s="17" t="s">
        <v>14</v>
      </c>
      <c r="BK393" s="257">
        <f>ROUND(I393*H393,2)</f>
        <v>0</v>
      </c>
      <c r="BL393" s="17" t="s">
        <v>256</v>
      </c>
      <c r="BM393" s="256" t="s">
        <v>610</v>
      </c>
    </row>
    <row r="394" s="2" customFormat="1">
      <c r="A394" s="38"/>
      <c r="B394" s="39"/>
      <c r="C394" s="40"/>
      <c r="D394" s="258" t="s">
        <v>261</v>
      </c>
      <c r="E394" s="40"/>
      <c r="F394" s="259" t="s">
        <v>586</v>
      </c>
      <c r="G394" s="40"/>
      <c r="H394" s="40"/>
      <c r="I394" s="156"/>
      <c r="J394" s="40"/>
      <c r="K394" s="40"/>
      <c r="L394" s="44"/>
      <c r="M394" s="260"/>
      <c r="N394" s="261"/>
      <c r="O394" s="91"/>
      <c r="P394" s="91"/>
      <c r="Q394" s="91"/>
      <c r="R394" s="91"/>
      <c r="S394" s="91"/>
      <c r="T394" s="92"/>
      <c r="U394" s="38"/>
      <c r="V394" s="38"/>
      <c r="W394" s="38"/>
      <c r="X394" s="38"/>
      <c r="Y394" s="38"/>
      <c r="Z394" s="38"/>
      <c r="AA394" s="38"/>
      <c r="AB394" s="38"/>
      <c r="AC394" s="38"/>
      <c r="AD394" s="38"/>
      <c r="AE394" s="38"/>
      <c r="AT394" s="17" t="s">
        <v>261</v>
      </c>
      <c r="AU394" s="17" t="s">
        <v>91</v>
      </c>
    </row>
    <row r="395" s="15" customFormat="1">
      <c r="A395" s="15"/>
      <c r="B395" s="284"/>
      <c r="C395" s="285"/>
      <c r="D395" s="258" t="s">
        <v>263</v>
      </c>
      <c r="E395" s="286" t="s">
        <v>1</v>
      </c>
      <c r="F395" s="287" t="s">
        <v>602</v>
      </c>
      <c r="G395" s="285"/>
      <c r="H395" s="286" t="s">
        <v>1</v>
      </c>
      <c r="I395" s="288"/>
      <c r="J395" s="285"/>
      <c r="K395" s="285"/>
      <c r="L395" s="289"/>
      <c r="M395" s="290"/>
      <c r="N395" s="291"/>
      <c r="O395" s="291"/>
      <c r="P395" s="291"/>
      <c r="Q395" s="291"/>
      <c r="R395" s="291"/>
      <c r="S395" s="291"/>
      <c r="T395" s="292"/>
      <c r="U395" s="15"/>
      <c r="V395" s="15"/>
      <c r="W395" s="15"/>
      <c r="X395" s="15"/>
      <c r="Y395" s="15"/>
      <c r="Z395" s="15"/>
      <c r="AA395" s="15"/>
      <c r="AB395" s="15"/>
      <c r="AC395" s="15"/>
      <c r="AD395" s="15"/>
      <c r="AE395" s="15"/>
      <c r="AT395" s="293" t="s">
        <v>263</v>
      </c>
      <c r="AU395" s="293" t="s">
        <v>91</v>
      </c>
      <c r="AV395" s="15" t="s">
        <v>14</v>
      </c>
      <c r="AW395" s="15" t="s">
        <v>36</v>
      </c>
      <c r="AX395" s="15" t="s">
        <v>82</v>
      </c>
      <c r="AY395" s="293" t="s">
        <v>250</v>
      </c>
    </row>
    <row r="396" s="13" customFormat="1">
      <c r="A396" s="13"/>
      <c r="B396" s="262"/>
      <c r="C396" s="263"/>
      <c r="D396" s="258" t="s">
        <v>263</v>
      </c>
      <c r="E396" s="264" t="s">
        <v>1</v>
      </c>
      <c r="F396" s="265" t="s">
        <v>611</v>
      </c>
      <c r="G396" s="263"/>
      <c r="H396" s="266">
        <v>11889.5</v>
      </c>
      <c r="I396" s="267"/>
      <c r="J396" s="263"/>
      <c r="K396" s="263"/>
      <c r="L396" s="268"/>
      <c r="M396" s="269"/>
      <c r="N396" s="270"/>
      <c r="O396" s="270"/>
      <c r="P396" s="270"/>
      <c r="Q396" s="270"/>
      <c r="R396" s="270"/>
      <c r="S396" s="270"/>
      <c r="T396" s="271"/>
      <c r="U396" s="13"/>
      <c r="V396" s="13"/>
      <c r="W396" s="13"/>
      <c r="X396" s="13"/>
      <c r="Y396" s="13"/>
      <c r="Z396" s="13"/>
      <c r="AA396" s="13"/>
      <c r="AB396" s="13"/>
      <c r="AC396" s="13"/>
      <c r="AD396" s="13"/>
      <c r="AE396" s="13"/>
      <c r="AT396" s="272" t="s">
        <v>263</v>
      </c>
      <c r="AU396" s="272" t="s">
        <v>91</v>
      </c>
      <c r="AV396" s="13" t="s">
        <v>91</v>
      </c>
      <c r="AW396" s="13" t="s">
        <v>36</v>
      </c>
      <c r="AX396" s="13" t="s">
        <v>82</v>
      </c>
      <c r="AY396" s="272" t="s">
        <v>250</v>
      </c>
    </row>
    <row r="397" s="14" customFormat="1">
      <c r="A397" s="14"/>
      <c r="B397" s="273"/>
      <c r="C397" s="274"/>
      <c r="D397" s="258" t="s">
        <v>263</v>
      </c>
      <c r="E397" s="275" t="s">
        <v>1</v>
      </c>
      <c r="F397" s="276" t="s">
        <v>265</v>
      </c>
      <c r="G397" s="274"/>
      <c r="H397" s="277">
        <v>11889.5</v>
      </c>
      <c r="I397" s="278"/>
      <c r="J397" s="274"/>
      <c r="K397" s="274"/>
      <c r="L397" s="279"/>
      <c r="M397" s="280"/>
      <c r="N397" s="281"/>
      <c r="O397" s="281"/>
      <c r="P397" s="281"/>
      <c r="Q397" s="281"/>
      <c r="R397" s="281"/>
      <c r="S397" s="281"/>
      <c r="T397" s="282"/>
      <c r="U397" s="14"/>
      <c r="V397" s="14"/>
      <c r="W397" s="14"/>
      <c r="X397" s="14"/>
      <c r="Y397" s="14"/>
      <c r="Z397" s="14"/>
      <c r="AA397" s="14"/>
      <c r="AB397" s="14"/>
      <c r="AC397" s="14"/>
      <c r="AD397" s="14"/>
      <c r="AE397" s="14"/>
      <c r="AT397" s="283" t="s">
        <v>263</v>
      </c>
      <c r="AU397" s="283" t="s">
        <v>91</v>
      </c>
      <c r="AV397" s="14" t="s">
        <v>256</v>
      </c>
      <c r="AW397" s="14" t="s">
        <v>36</v>
      </c>
      <c r="AX397" s="14" t="s">
        <v>14</v>
      </c>
      <c r="AY397" s="283" t="s">
        <v>250</v>
      </c>
    </row>
    <row r="398" s="2" customFormat="1" ht="33" customHeight="1">
      <c r="A398" s="38"/>
      <c r="B398" s="39"/>
      <c r="C398" s="245" t="s">
        <v>612</v>
      </c>
      <c r="D398" s="245" t="s">
        <v>252</v>
      </c>
      <c r="E398" s="246" t="s">
        <v>613</v>
      </c>
      <c r="F398" s="247" t="s">
        <v>614</v>
      </c>
      <c r="G398" s="248" t="s">
        <v>208</v>
      </c>
      <c r="H398" s="249">
        <v>4091.0999999999999</v>
      </c>
      <c r="I398" s="250"/>
      <c r="J398" s="251">
        <f>ROUND(I398*H398,2)</f>
        <v>0</v>
      </c>
      <c r="K398" s="247" t="s">
        <v>255</v>
      </c>
      <c r="L398" s="44"/>
      <c r="M398" s="252" t="s">
        <v>1</v>
      </c>
      <c r="N398" s="253" t="s">
        <v>47</v>
      </c>
      <c r="O398" s="91"/>
      <c r="P398" s="254">
        <f>O398*H398</f>
        <v>0</v>
      </c>
      <c r="Q398" s="254">
        <v>0</v>
      </c>
      <c r="R398" s="254">
        <f>Q398*H398</f>
        <v>0</v>
      </c>
      <c r="S398" s="254">
        <v>0</v>
      </c>
      <c r="T398" s="255">
        <f>S398*H398</f>
        <v>0</v>
      </c>
      <c r="U398" s="38"/>
      <c r="V398" s="38"/>
      <c r="W398" s="38"/>
      <c r="X398" s="38"/>
      <c r="Y398" s="38"/>
      <c r="Z398" s="38"/>
      <c r="AA398" s="38"/>
      <c r="AB398" s="38"/>
      <c r="AC398" s="38"/>
      <c r="AD398" s="38"/>
      <c r="AE398" s="38"/>
      <c r="AR398" s="256" t="s">
        <v>256</v>
      </c>
      <c r="AT398" s="256" t="s">
        <v>252</v>
      </c>
      <c r="AU398" s="256" t="s">
        <v>91</v>
      </c>
      <c r="AY398" s="17" t="s">
        <v>250</v>
      </c>
      <c r="BE398" s="257">
        <f>IF(N398="základní",J398,0)</f>
        <v>0</v>
      </c>
      <c r="BF398" s="257">
        <f>IF(N398="snížená",J398,0)</f>
        <v>0</v>
      </c>
      <c r="BG398" s="257">
        <f>IF(N398="zákl. přenesená",J398,0)</f>
        <v>0</v>
      </c>
      <c r="BH398" s="257">
        <f>IF(N398="sníž. přenesená",J398,0)</f>
        <v>0</v>
      </c>
      <c r="BI398" s="257">
        <f>IF(N398="nulová",J398,0)</f>
        <v>0</v>
      </c>
      <c r="BJ398" s="17" t="s">
        <v>14</v>
      </c>
      <c r="BK398" s="257">
        <f>ROUND(I398*H398,2)</f>
        <v>0</v>
      </c>
      <c r="BL398" s="17" t="s">
        <v>256</v>
      </c>
      <c r="BM398" s="256" t="s">
        <v>615</v>
      </c>
    </row>
    <row r="399" s="2" customFormat="1">
      <c r="A399" s="38"/>
      <c r="B399" s="39"/>
      <c r="C399" s="40"/>
      <c r="D399" s="258" t="s">
        <v>261</v>
      </c>
      <c r="E399" s="40"/>
      <c r="F399" s="259" t="s">
        <v>616</v>
      </c>
      <c r="G399" s="40"/>
      <c r="H399" s="40"/>
      <c r="I399" s="156"/>
      <c r="J399" s="40"/>
      <c r="K399" s="40"/>
      <c r="L399" s="44"/>
      <c r="M399" s="260"/>
      <c r="N399" s="261"/>
      <c r="O399" s="91"/>
      <c r="P399" s="91"/>
      <c r="Q399" s="91"/>
      <c r="R399" s="91"/>
      <c r="S399" s="91"/>
      <c r="T399" s="92"/>
      <c r="U399" s="38"/>
      <c r="V399" s="38"/>
      <c r="W399" s="38"/>
      <c r="X399" s="38"/>
      <c r="Y399" s="38"/>
      <c r="Z399" s="38"/>
      <c r="AA399" s="38"/>
      <c r="AB399" s="38"/>
      <c r="AC399" s="38"/>
      <c r="AD399" s="38"/>
      <c r="AE399" s="38"/>
      <c r="AT399" s="17" t="s">
        <v>261</v>
      </c>
      <c r="AU399" s="17" t="s">
        <v>91</v>
      </c>
    </row>
    <row r="400" s="15" customFormat="1">
      <c r="A400" s="15"/>
      <c r="B400" s="284"/>
      <c r="C400" s="285"/>
      <c r="D400" s="258" t="s">
        <v>263</v>
      </c>
      <c r="E400" s="286" t="s">
        <v>1</v>
      </c>
      <c r="F400" s="287" t="s">
        <v>617</v>
      </c>
      <c r="G400" s="285"/>
      <c r="H400" s="286" t="s">
        <v>1</v>
      </c>
      <c r="I400" s="288"/>
      <c r="J400" s="285"/>
      <c r="K400" s="285"/>
      <c r="L400" s="289"/>
      <c r="M400" s="290"/>
      <c r="N400" s="291"/>
      <c r="O400" s="291"/>
      <c r="P400" s="291"/>
      <c r="Q400" s="291"/>
      <c r="R400" s="291"/>
      <c r="S400" s="291"/>
      <c r="T400" s="292"/>
      <c r="U400" s="15"/>
      <c r="V400" s="15"/>
      <c r="W400" s="15"/>
      <c r="X400" s="15"/>
      <c r="Y400" s="15"/>
      <c r="Z400" s="15"/>
      <c r="AA400" s="15"/>
      <c r="AB400" s="15"/>
      <c r="AC400" s="15"/>
      <c r="AD400" s="15"/>
      <c r="AE400" s="15"/>
      <c r="AT400" s="293" t="s">
        <v>263</v>
      </c>
      <c r="AU400" s="293" t="s">
        <v>91</v>
      </c>
      <c r="AV400" s="15" t="s">
        <v>14</v>
      </c>
      <c r="AW400" s="15" t="s">
        <v>36</v>
      </c>
      <c r="AX400" s="15" t="s">
        <v>82</v>
      </c>
      <c r="AY400" s="293" t="s">
        <v>250</v>
      </c>
    </row>
    <row r="401" s="13" customFormat="1">
      <c r="A401" s="13"/>
      <c r="B401" s="262"/>
      <c r="C401" s="263"/>
      <c r="D401" s="258" t="s">
        <v>263</v>
      </c>
      <c r="E401" s="264" t="s">
        <v>1</v>
      </c>
      <c r="F401" s="265" t="s">
        <v>588</v>
      </c>
      <c r="G401" s="263"/>
      <c r="H401" s="266">
        <v>1536</v>
      </c>
      <c r="I401" s="267"/>
      <c r="J401" s="263"/>
      <c r="K401" s="263"/>
      <c r="L401" s="268"/>
      <c r="M401" s="269"/>
      <c r="N401" s="270"/>
      <c r="O401" s="270"/>
      <c r="P401" s="270"/>
      <c r="Q401" s="270"/>
      <c r="R401" s="270"/>
      <c r="S401" s="270"/>
      <c r="T401" s="271"/>
      <c r="U401" s="13"/>
      <c r="V401" s="13"/>
      <c r="W401" s="13"/>
      <c r="X401" s="13"/>
      <c r="Y401" s="13"/>
      <c r="Z401" s="13"/>
      <c r="AA401" s="13"/>
      <c r="AB401" s="13"/>
      <c r="AC401" s="13"/>
      <c r="AD401" s="13"/>
      <c r="AE401" s="13"/>
      <c r="AT401" s="272" t="s">
        <v>263</v>
      </c>
      <c r="AU401" s="272" t="s">
        <v>91</v>
      </c>
      <c r="AV401" s="13" t="s">
        <v>91</v>
      </c>
      <c r="AW401" s="13" t="s">
        <v>36</v>
      </c>
      <c r="AX401" s="13" t="s">
        <v>82</v>
      </c>
      <c r="AY401" s="272" t="s">
        <v>250</v>
      </c>
    </row>
    <row r="402" s="15" customFormat="1">
      <c r="A402" s="15"/>
      <c r="B402" s="284"/>
      <c r="C402" s="285"/>
      <c r="D402" s="258" t="s">
        <v>263</v>
      </c>
      <c r="E402" s="286" t="s">
        <v>1</v>
      </c>
      <c r="F402" s="287" t="s">
        <v>618</v>
      </c>
      <c r="G402" s="285"/>
      <c r="H402" s="286" t="s">
        <v>1</v>
      </c>
      <c r="I402" s="288"/>
      <c r="J402" s="285"/>
      <c r="K402" s="285"/>
      <c r="L402" s="289"/>
      <c r="M402" s="290"/>
      <c r="N402" s="291"/>
      <c r="O402" s="291"/>
      <c r="P402" s="291"/>
      <c r="Q402" s="291"/>
      <c r="R402" s="291"/>
      <c r="S402" s="291"/>
      <c r="T402" s="292"/>
      <c r="U402" s="15"/>
      <c r="V402" s="15"/>
      <c r="W402" s="15"/>
      <c r="X402" s="15"/>
      <c r="Y402" s="15"/>
      <c r="Z402" s="15"/>
      <c r="AA402" s="15"/>
      <c r="AB402" s="15"/>
      <c r="AC402" s="15"/>
      <c r="AD402" s="15"/>
      <c r="AE402" s="15"/>
      <c r="AT402" s="293" t="s">
        <v>263</v>
      </c>
      <c r="AU402" s="293" t="s">
        <v>91</v>
      </c>
      <c r="AV402" s="15" t="s">
        <v>14</v>
      </c>
      <c r="AW402" s="15" t="s">
        <v>36</v>
      </c>
      <c r="AX402" s="15" t="s">
        <v>82</v>
      </c>
      <c r="AY402" s="293" t="s">
        <v>250</v>
      </c>
    </row>
    <row r="403" s="13" customFormat="1">
      <c r="A403" s="13"/>
      <c r="B403" s="262"/>
      <c r="C403" s="263"/>
      <c r="D403" s="258" t="s">
        <v>263</v>
      </c>
      <c r="E403" s="264" t="s">
        <v>1</v>
      </c>
      <c r="F403" s="265" t="s">
        <v>588</v>
      </c>
      <c r="G403" s="263"/>
      <c r="H403" s="266">
        <v>1536</v>
      </c>
      <c r="I403" s="267"/>
      <c r="J403" s="263"/>
      <c r="K403" s="263"/>
      <c r="L403" s="268"/>
      <c r="M403" s="269"/>
      <c r="N403" s="270"/>
      <c r="O403" s="270"/>
      <c r="P403" s="270"/>
      <c r="Q403" s="270"/>
      <c r="R403" s="270"/>
      <c r="S403" s="270"/>
      <c r="T403" s="271"/>
      <c r="U403" s="13"/>
      <c r="V403" s="13"/>
      <c r="W403" s="13"/>
      <c r="X403" s="13"/>
      <c r="Y403" s="13"/>
      <c r="Z403" s="13"/>
      <c r="AA403" s="13"/>
      <c r="AB403" s="13"/>
      <c r="AC403" s="13"/>
      <c r="AD403" s="13"/>
      <c r="AE403" s="13"/>
      <c r="AT403" s="272" t="s">
        <v>263</v>
      </c>
      <c r="AU403" s="272" t="s">
        <v>91</v>
      </c>
      <c r="AV403" s="13" t="s">
        <v>91</v>
      </c>
      <c r="AW403" s="13" t="s">
        <v>36</v>
      </c>
      <c r="AX403" s="13" t="s">
        <v>82</v>
      </c>
      <c r="AY403" s="272" t="s">
        <v>250</v>
      </c>
    </row>
    <row r="404" s="15" customFormat="1">
      <c r="A404" s="15"/>
      <c r="B404" s="284"/>
      <c r="C404" s="285"/>
      <c r="D404" s="258" t="s">
        <v>263</v>
      </c>
      <c r="E404" s="286" t="s">
        <v>1</v>
      </c>
      <c r="F404" s="287" t="s">
        <v>619</v>
      </c>
      <c r="G404" s="285"/>
      <c r="H404" s="286" t="s">
        <v>1</v>
      </c>
      <c r="I404" s="288"/>
      <c r="J404" s="285"/>
      <c r="K404" s="285"/>
      <c r="L404" s="289"/>
      <c r="M404" s="290"/>
      <c r="N404" s="291"/>
      <c r="O404" s="291"/>
      <c r="P404" s="291"/>
      <c r="Q404" s="291"/>
      <c r="R404" s="291"/>
      <c r="S404" s="291"/>
      <c r="T404" s="292"/>
      <c r="U404" s="15"/>
      <c r="V404" s="15"/>
      <c r="W404" s="15"/>
      <c r="X404" s="15"/>
      <c r="Y404" s="15"/>
      <c r="Z404" s="15"/>
      <c r="AA404" s="15"/>
      <c r="AB404" s="15"/>
      <c r="AC404" s="15"/>
      <c r="AD404" s="15"/>
      <c r="AE404" s="15"/>
      <c r="AT404" s="293" t="s">
        <v>263</v>
      </c>
      <c r="AU404" s="293" t="s">
        <v>91</v>
      </c>
      <c r="AV404" s="15" t="s">
        <v>14</v>
      </c>
      <c r="AW404" s="15" t="s">
        <v>36</v>
      </c>
      <c r="AX404" s="15" t="s">
        <v>82</v>
      </c>
      <c r="AY404" s="293" t="s">
        <v>250</v>
      </c>
    </row>
    <row r="405" s="13" customFormat="1">
      <c r="A405" s="13"/>
      <c r="B405" s="262"/>
      <c r="C405" s="263"/>
      <c r="D405" s="258" t="s">
        <v>263</v>
      </c>
      <c r="E405" s="264" t="s">
        <v>1</v>
      </c>
      <c r="F405" s="265" t="s">
        <v>212</v>
      </c>
      <c r="G405" s="263"/>
      <c r="H405" s="266">
        <v>1019.1</v>
      </c>
      <c r="I405" s="267"/>
      <c r="J405" s="263"/>
      <c r="K405" s="263"/>
      <c r="L405" s="268"/>
      <c r="M405" s="269"/>
      <c r="N405" s="270"/>
      <c r="O405" s="270"/>
      <c r="P405" s="270"/>
      <c r="Q405" s="270"/>
      <c r="R405" s="270"/>
      <c r="S405" s="270"/>
      <c r="T405" s="271"/>
      <c r="U405" s="13"/>
      <c r="V405" s="13"/>
      <c r="W405" s="13"/>
      <c r="X405" s="13"/>
      <c r="Y405" s="13"/>
      <c r="Z405" s="13"/>
      <c r="AA405" s="13"/>
      <c r="AB405" s="13"/>
      <c r="AC405" s="13"/>
      <c r="AD405" s="13"/>
      <c r="AE405" s="13"/>
      <c r="AT405" s="272" t="s">
        <v>263</v>
      </c>
      <c r="AU405" s="272" t="s">
        <v>91</v>
      </c>
      <c r="AV405" s="13" t="s">
        <v>91</v>
      </c>
      <c r="AW405" s="13" t="s">
        <v>36</v>
      </c>
      <c r="AX405" s="13" t="s">
        <v>82</v>
      </c>
      <c r="AY405" s="272" t="s">
        <v>250</v>
      </c>
    </row>
    <row r="406" s="14" customFormat="1">
      <c r="A406" s="14"/>
      <c r="B406" s="273"/>
      <c r="C406" s="274"/>
      <c r="D406" s="258" t="s">
        <v>263</v>
      </c>
      <c r="E406" s="275" t="s">
        <v>1</v>
      </c>
      <c r="F406" s="276" t="s">
        <v>265</v>
      </c>
      <c r="G406" s="274"/>
      <c r="H406" s="277">
        <v>4091.0999999999999</v>
      </c>
      <c r="I406" s="278"/>
      <c r="J406" s="274"/>
      <c r="K406" s="274"/>
      <c r="L406" s="279"/>
      <c r="M406" s="280"/>
      <c r="N406" s="281"/>
      <c r="O406" s="281"/>
      <c r="P406" s="281"/>
      <c r="Q406" s="281"/>
      <c r="R406" s="281"/>
      <c r="S406" s="281"/>
      <c r="T406" s="282"/>
      <c r="U406" s="14"/>
      <c r="V406" s="14"/>
      <c r="W406" s="14"/>
      <c r="X406" s="14"/>
      <c r="Y406" s="14"/>
      <c r="Z406" s="14"/>
      <c r="AA406" s="14"/>
      <c r="AB406" s="14"/>
      <c r="AC406" s="14"/>
      <c r="AD406" s="14"/>
      <c r="AE406" s="14"/>
      <c r="AT406" s="283" t="s">
        <v>263</v>
      </c>
      <c r="AU406" s="283" t="s">
        <v>91</v>
      </c>
      <c r="AV406" s="14" t="s">
        <v>256</v>
      </c>
      <c r="AW406" s="14" t="s">
        <v>36</v>
      </c>
      <c r="AX406" s="14" t="s">
        <v>14</v>
      </c>
      <c r="AY406" s="283" t="s">
        <v>250</v>
      </c>
    </row>
    <row r="407" s="2" customFormat="1" ht="33" customHeight="1">
      <c r="A407" s="38"/>
      <c r="B407" s="39"/>
      <c r="C407" s="245" t="s">
        <v>620</v>
      </c>
      <c r="D407" s="245" t="s">
        <v>252</v>
      </c>
      <c r="E407" s="246" t="s">
        <v>621</v>
      </c>
      <c r="F407" s="247" t="s">
        <v>622</v>
      </c>
      <c r="G407" s="248" t="s">
        <v>208</v>
      </c>
      <c r="H407" s="249">
        <v>2377.9000000000001</v>
      </c>
      <c r="I407" s="250"/>
      <c r="J407" s="251">
        <f>ROUND(I407*H407,2)</f>
        <v>0</v>
      </c>
      <c r="K407" s="247" t="s">
        <v>255</v>
      </c>
      <c r="L407" s="44"/>
      <c r="M407" s="252" t="s">
        <v>1</v>
      </c>
      <c r="N407" s="253" t="s">
        <v>47</v>
      </c>
      <c r="O407" s="91"/>
      <c r="P407" s="254">
        <f>O407*H407</f>
        <v>0</v>
      </c>
      <c r="Q407" s="254">
        <v>0</v>
      </c>
      <c r="R407" s="254">
        <f>Q407*H407</f>
        <v>0</v>
      </c>
      <c r="S407" s="254">
        <v>0</v>
      </c>
      <c r="T407" s="255">
        <f>S407*H407</f>
        <v>0</v>
      </c>
      <c r="U407" s="38"/>
      <c r="V407" s="38"/>
      <c r="W407" s="38"/>
      <c r="X407" s="38"/>
      <c r="Y407" s="38"/>
      <c r="Z407" s="38"/>
      <c r="AA407" s="38"/>
      <c r="AB407" s="38"/>
      <c r="AC407" s="38"/>
      <c r="AD407" s="38"/>
      <c r="AE407" s="38"/>
      <c r="AR407" s="256" t="s">
        <v>256</v>
      </c>
      <c r="AT407" s="256" t="s">
        <v>252</v>
      </c>
      <c r="AU407" s="256" t="s">
        <v>91</v>
      </c>
      <c r="AY407" s="17" t="s">
        <v>250</v>
      </c>
      <c r="BE407" s="257">
        <f>IF(N407="základní",J407,0)</f>
        <v>0</v>
      </c>
      <c r="BF407" s="257">
        <f>IF(N407="snížená",J407,0)</f>
        <v>0</v>
      </c>
      <c r="BG407" s="257">
        <f>IF(N407="zákl. přenesená",J407,0)</f>
        <v>0</v>
      </c>
      <c r="BH407" s="257">
        <f>IF(N407="sníž. přenesená",J407,0)</f>
        <v>0</v>
      </c>
      <c r="BI407" s="257">
        <f>IF(N407="nulová",J407,0)</f>
        <v>0</v>
      </c>
      <c r="BJ407" s="17" t="s">
        <v>14</v>
      </c>
      <c r="BK407" s="257">
        <f>ROUND(I407*H407,2)</f>
        <v>0</v>
      </c>
      <c r="BL407" s="17" t="s">
        <v>256</v>
      </c>
      <c r="BM407" s="256" t="s">
        <v>623</v>
      </c>
    </row>
    <row r="408" s="2" customFormat="1">
      <c r="A408" s="38"/>
      <c r="B408" s="39"/>
      <c r="C408" s="40"/>
      <c r="D408" s="258" t="s">
        <v>261</v>
      </c>
      <c r="E408" s="40"/>
      <c r="F408" s="259" t="s">
        <v>616</v>
      </c>
      <c r="G408" s="40"/>
      <c r="H408" s="40"/>
      <c r="I408" s="156"/>
      <c r="J408" s="40"/>
      <c r="K408" s="40"/>
      <c r="L408" s="44"/>
      <c r="M408" s="260"/>
      <c r="N408" s="261"/>
      <c r="O408" s="91"/>
      <c r="P408" s="91"/>
      <c r="Q408" s="91"/>
      <c r="R408" s="91"/>
      <c r="S408" s="91"/>
      <c r="T408" s="92"/>
      <c r="U408" s="38"/>
      <c r="V408" s="38"/>
      <c r="W408" s="38"/>
      <c r="X408" s="38"/>
      <c r="Y408" s="38"/>
      <c r="Z408" s="38"/>
      <c r="AA408" s="38"/>
      <c r="AB408" s="38"/>
      <c r="AC408" s="38"/>
      <c r="AD408" s="38"/>
      <c r="AE408" s="38"/>
      <c r="AT408" s="17" t="s">
        <v>261</v>
      </c>
      <c r="AU408" s="17" t="s">
        <v>91</v>
      </c>
    </row>
    <row r="409" s="15" customFormat="1">
      <c r="A409" s="15"/>
      <c r="B409" s="284"/>
      <c r="C409" s="285"/>
      <c r="D409" s="258" t="s">
        <v>263</v>
      </c>
      <c r="E409" s="286" t="s">
        <v>1</v>
      </c>
      <c r="F409" s="287" t="s">
        <v>619</v>
      </c>
      <c r="G409" s="285"/>
      <c r="H409" s="286" t="s">
        <v>1</v>
      </c>
      <c r="I409" s="288"/>
      <c r="J409" s="285"/>
      <c r="K409" s="285"/>
      <c r="L409" s="289"/>
      <c r="M409" s="290"/>
      <c r="N409" s="291"/>
      <c r="O409" s="291"/>
      <c r="P409" s="291"/>
      <c r="Q409" s="291"/>
      <c r="R409" s="291"/>
      <c r="S409" s="291"/>
      <c r="T409" s="292"/>
      <c r="U409" s="15"/>
      <c r="V409" s="15"/>
      <c r="W409" s="15"/>
      <c r="X409" s="15"/>
      <c r="Y409" s="15"/>
      <c r="Z409" s="15"/>
      <c r="AA409" s="15"/>
      <c r="AB409" s="15"/>
      <c r="AC409" s="15"/>
      <c r="AD409" s="15"/>
      <c r="AE409" s="15"/>
      <c r="AT409" s="293" t="s">
        <v>263</v>
      </c>
      <c r="AU409" s="293" t="s">
        <v>91</v>
      </c>
      <c r="AV409" s="15" t="s">
        <v>14</v>
      </c>
      <c r="AW409" s="15" t="s">
        <v>36</v>
      </c>
      <c r="AX409" s="15" t="s">
        <v>82</v>
      </c>
      <c r="AY409" s="293" t="s">
        <v>250</v>
      </c>
    </row>
    <row r="410" s="13" customFormat="1">
      <c r="A410" s="13"/>
      <c r="B410" s="262"/>
      <c r="C410" s="263"/>
      <c r="D410" s="258" t="s">
        <v>263</v>
      </c>
      <c r="E410" s="264" t="s">
        <v>1</v>
      </c>
      <c r="F410" s="265" t="s">
        <v>215</v>
      </c>
      <c r="G410" s="263"/>
      <c r="H410" s="266">
        <v>2377.9000000000001</v>
      </c>
      <c r="I410" s="267"/>
      <c r="J410" s="263"/>
      <c r="K410" s="263"/>
      <c r="L410" s="268"/>
      <c r="M410" s="269"/>
      <c r="N410" s="270"/>
      <c r="O410" s="270"/>
      <c r="P410" s="270"/>
      <c r="Q410" s="270"/>
      <c r="R410" s="270"/>
      <c r="S410" s="270"/>
      <c r="T410" s="271"/>
      <c r="U410" s="13"/>
      <c r="V410" s="13"/>
      <c r="W410" s="13"/>
      <c r="X410" s="13"/>
      <c r="Y410" s="13"/>
      <c r="Z410" s="13"/>
      <c r="AA410" s="13"/>
      <c r="AB410" s="13"/>
      <c r="AC410" s="13"/>
      <c r="AD410" s="13"/>
      <c r="AE410" s="13"/>
      <c r="AT410" s="272" t="s">
        <v>263</v>
      </c>
      <c r="AU410" s="272" t="s">
        <v>91</v>
      </c>
      <c r="AV410" s="13" t="s">
        <v>91</v>
      </c>
      <c r="AW410" s="13" t="s">
        <v>36</v>
      </c>
      <c r="AX410" s="13" t="s">
        <v>82</v>
      </c>
      <c r="AY410" s="272" t="s">
        <v>250</v>
      </c>
    </row>
    <row r="411" s="14" customFormat="1">
      <c r="A411" s="14"/>
      <c r="B411" s="273"/>
      <c r="C411" s="274"/>
      <c r="D411" s="258" t="s">
        <v>263</v>
      </c>
      <c r="E411" s="275" t="s">
        <v>1</v>
      </c>
      <c r="F411" s="276" t="s">
        <v>265</v>
      </c>
      <c r="G411" s="274"/>
      <c r="H411" s="277">
        <v>2377.9000000000001</v>
      </c>
      <c r="I411" s="278"/>
      <c r="J411" s="274"/>
      <c r="K411" s="274"/>
      <c r="L411" s="279"/>
      <c r="M411" s="280"/>
      <c r="N411" s="281"/>
      <c r="O411" s="281"/>
      <c r="P411" s="281"/>
      <c r="Q411" s="281"/>
      <c r="R411" s="281"/>
      <c r="S411" s="281"/>
      <c r="T411" s="282"/>
      <c r="U411" s="14"/>
      <c r="V411" s="14"/>
      <c r="W411" s="14"/>
      <c r="X411" s="14"/>
      <c r="Y411" s="14"/>
      <c r="Z411" s="14"/>
      <c r="AA411" s="14"/>
      <c r="AB411" s="14"/>
      <c r="AC411" s="14"/>
      <c r="AD411" s="14"/>
      <c r="AE411" s="14"/>
      <c r="AT411" s="283" t="s">
        <v>263</v>
      </c>
      <c r="AU411" s="283" t="s">
        <v>91</v>
      </c>
      <c r="AV411" s="14" t="s">
        <v>256</v>
      </c>
      <c r="AW411" s="14" t="s">
        <v>36</v>
      </c>
      <c r="AX411" s="14" t="s">
        <v>14</v>
      </c>
      <c r="AY411" s="283" t="s">
        <v>250</v>
      </c>
    </row>
    <row r="412" s="2" customFormat="1" ht="33" customHeight="1">
      <c r="A412" s="38"/>
      <c r="B412" s="39"/>
      <c r="C412" s="245" t="s">
        <v>624</v>
      </c>
      <c r="D412" s="245" t="s">
        <v>252</v>
      </c>
      <c r="E412" s="246" t="s">
        <v>625</v>
      </c>
      <c r="F412" s="247" t="s">
        <v>626</v>
      </c>
      <c r="G412" s="248" t="s">
        <v>157</v>
      </c>
      <c r="H412" s="249">
        <v>9126.0499999999993</v>
      </c>
      <c r="I412" s="250"/>
      <c r="J412" s="251">
        <f>ROUND(I412*H412,2)</f>
        <v>0</v>
      </c>
      <c r="K412" s="247" t="s">
        <v>255</v>
      </c>
      <c r="L412" s="44"/>
      <c r="M412" s="252" t="s">
        <v>1</v>
      </c>
      <c r="N412" s="253" t="s">
        <v>47</v>
      </c>
      <c r="O412" s="91"/>
      <c r="P412" s="254">
        <f>O412*H412</f>
        <v>0</v>
      </c>
      <c r="Q412" s="254">
        <v>0</v>
      </c>
      <c r="R412" s="254">
        <f>Q412*H412</f>
        <v>0</v>
      </c>
      <c r="S412" s="254">
        <v>0</v>
      </c>
      <c r="T412" s="255">
        <f>S412*H412</f>
        <v>0</v>
      </c>
      <c r="U412" s="38"/>
      <c r="V412" s="38"/>
      <c r="W412" s="38"/>
      <c r="X412" s="38"/>
      <c r="Y412" s="38"/>
      <c r="Z412" s="38"/>
      <c r="AA412" s="38"/>
      <c r="AB412" s="38"/>
      <c r="AC412" s="38"/>
      <c r="AD412" s="38"/>
      <c r="AE412" s="38"/>
      <c r="AR412" s="256" t="s">
        <v>256</v>
      </c>
      <c r="AT412" s="256" t="s">
        <v>252</v>
      </c>
      <c r="AU412" s="256" t="s">
        <v>91</v>
      </c>
      <c r="AY412" s="17" t="s">
        <v>250</v>
      </c>
      <c r="BE412" s="257">
        <f>IF(N412="základní",J412,0)</f>
        <v>0</v>
      </c>
      <c r="BF412" s="257">
        <f>IF(N412="snížená",J412,0)</f>
        <v>0</v>
      </c>
      <c r="BG412" s="257">
        <f>IF(N412="zákl. přenesená",J412,0)</f>
        <v>0</v>
      </c>
      <c r="BH412" s="257">
        <f>IF(N412="sníž. přenesená",J412,0)</f>
        <v>0</v>
      </c>
      <c r="BI412" s="257">
        <f>IF(N412="nulová",J412,0)</f>
        <v>0</v>
      </c>
      <c r="BJ412" s="17" t="s">
        <v>14</v>
      </c>
      <c r="BK412" s="257">
        <f>ROUND(I412*H412,2)</f>
        <v>0</v>
      </c>
      <c r="BL412" s="17" t="s">
        <v>256</v>
      </c>
      <c r="BM412" s="256" t="s">
        <v>627</v>
      </c>
    </row>
    <row r="413" s="2" customFormat="1">
      <c r="A413" s="38"/>
      <c r="B413" s="39"/>
      <c r="C413" s="40"/>
      <c r="D413" s="258" t="s">
        <v>628</v>
      </c>
      <c r="E413" s="40"/>
      <c r="F413" s="259" t="s">
        <v>629</v>
      </c>
      <c r="G413" s="40"/>
      <c r="H413" s="40"/>
      <c r="I413" s="156"/>
      <c r="J413" s="40"/>
      <c r="K413" s="40"/>
      <c r="L413" s="44"/>
      <c r="M413" s="260"/>
      <c r="N413" s="261"/>
      <c r="O413" s="91"/>
      <c r="P413" s="91"/>
      <c r="Q413" s="91"/>
      <c r="R413" s="91"/>
      <c r="S413" s="91"/>
      <c r="T413" s="92"/>
      <c r="U413" s="38"/>
      <c r="V413" s="38"/>
      <c r="W413" s="38"/>
      <c r="X413" s="38"/>
      <c r="Y413" s="38"/>
      <c r="Z413" s="38"/>
      <c r="AA413" s="38"/>
      <c r="AB413" s="38"/>
      <c r="AC413" s="38"/>
      <c r="AD413" s="38"/>
      <c r="AE413" s="38"/>
      <c r="AT413" s="17" t="s">
        <v>628</v>
      </c>
      <c r="AU413" s="17" t="s">
        <v>91</v>
      </c>
    </row>
    <row r="414" s="13" customFormat="1">
      <c r="A414" s="13"/>
      <c r="B414" s="262"/>
      <c r="C414" s="263"/>
      <c r="D414" s="258" t="s">
        <v>263</v>
      </c>
      <c r="E414" s="264" t="s">
        <v>1</v>
      </c>
      <c r="F414" s="265" t="s">
        <v>630</v>
      </c>
      <c r="G414" s="263"/>
      <c r="H414" s="266">
        <v>4726.9350000000004</v>
      </c>
      <c r="I414" s="267"/>
      <c r="J414" s="263"/>
      <c r="K414" s="263"/>
      <c r="L414" s="268"/>
      <c r="M414" s="269"/>
      <c r="N414" s="270"/>
      <c r="O414" s="270"/>
      <c r="P414" s="270"/>
      <c r="Q414" s="270"/>
      <c r="R414" s="270"/>
      <c r="S414" s="270"/>
      <c r="T414" s="271"/>
      <c r="U414" s="13"/>
      <c r="V414" s="13"/>
      <c r="W414" s="13"/>
      <c r="X414" s="13"/>
      <c r="Y414" s="13"/>
      <c r="Z414" s="13"/>
      <c r="AA414" s="13"/>
      <c r="AB414" s="13"/>
      <c r="AC414" s="13"/>
      <c r="AD414" s="13"/>
      <c r="AE414" s="13"/>
      <c r="AT414" s="272" t="s">
        <v>263</v>
      </c>
      <c r="AU414" s="272" t="s">
        <v>91</v>
      </c>
      <c r="AV414" s="13" t="s">
        <v>91</v>
      </c>
      <c r="AW414" s="13" t="s">
        <v>36</v>
      </c>
      <c r="AX414" s="13" t="s">
        <v>82</v>
      </c>
      <c r="AY414" s="272" t="s">
        <v>250</v>
      </c>
    </row>
    <row r="415" s="13" customFormat="1">
      <c r="A415" s="13"/>
      <c r="B415" s="262"/>
      <c r="C415" s="263"/>
      <c r="D415" s="258" t="s">
        <v>263</v>
      </c>
      <c r="E415" s="264" t="s">
        <v>1</v>
      </c>
      <c r="F415" s="265" t="s">
        <v>631</v>
      </c>
      <c r="G415" s="263"/>
      <c r="H415" s="266">
        <v>4399.1149999999998</v>
      </c>
      <c r="I415" s="267"/>
      <c r="J415" s="263"/>
      <c r="K415" s="263"/>
      <c r="L415" s="268"/>
      <c r="M415" s="269"/>
      <c r="N415" s="270"/>
      <c r="O415" s="270"/>
      <c r="P415" s="270"/>
      <c r="Q415" s="270"/>
      <c r="R415" s="270"/>
      <c r="S415" s="270"/>
      <c r="T415" s="271"/>
      <c r="U415" s="13"/>
      <c r="V415" s="13"/>
      <c r="W415" s="13"/>
      <c r="X415" s="13"/>
      <c r="Y415" s="13"/>
      <c r="Z415" s="13"/>
      <c r="AA415" s="13"/>
      <c r="AB415" s="13"/>
      <c r="AC415" s="13"/>
      <c r="AD415" s="13"/>
      <c r="AE415" s="13"/>
      <c r="AT415" s="272" t="s">
        <v>263</v>
      </c>
      <c r="AU415" s="272" t="s">
        <v>91</v>
      </c>
      <c r="AV415" s="13" t="s">
        <v>91</v>
      </c>
      <c r="AW415" s="13" t="s">
        <v>36</v>
      </c>
      <c r="AX415" s="13" t="s">
        <v>82</v>
      </c>
      <c r="AY415" s="272" t="s">
        <v>250</v>
      </c>
    </row>
    <row r="416" s="14" customFormat="1">
      <c r="A416" s="14"/>
      <c r="B416" s="273"/>
      <c r="C416" s="274"/>
      <c r="D416" s="258" t="s">
        <v>263</v>
      </c>
      <c r="E416" s="275" t="s">
        <v>1</v>
      </c>
      <c r="F416" s="276" t="s">
        <v>265</v>
      </c>
      <c r="G416" s="274"/>
      <c r="H416" s="277">
        <v>9126.0499999999993</v>
      </c>
      <c r="I416" s="278"/>
      <c r="J416" s="274"/>
      <c r="K416" s="274"/>
      <c r="L416" s="279"/>
      <c r="M416" s="280"/>
      <c r="N416" s="281"/>
      <c r="O416" s="281"/>
      <c r="P416" s="281"/>
      <c r="Q416" s="281"/>
      <c r="R416" s="281"/>
      <c r="S416" s="281"/>
      <c r="T416" s="282"/>
      <c r="U416" s="14"/>
      <c r="V416" s="14"/>
      <c r="W416" s="14"/>
      <c r="X416" s="14"/>
      <c r="Y416" s="14"/>
      <c r="Z416" s="14"/>
      <c r="AA416" s="14"/>
      <c r="AB416" s="14"/>
      <c r="AC416" s="14"/>
      <c r="AD416" s="14"/>
      <c r="AE416" s="14"/>
      <c r="AT416" s="283" t="s">
        <v>263</v>
      </c>
      <c r="AU416" s="283" t="s">
        <v>91</v>
      </c>
      <c r="AV416" s="14" t="s">
        <v>256</v>
      </c>
      <c r="AW416" s="14" t="s">
        <v>36</v>
      </c>
      <c r="AX416" s="14" t="s">
        <v>14</v>
      </c>
      <c r="AY416" s="283" t="s">
        <v>250</v>
      </c>
    </row>
    <row r="417" s="2" customFormat="1" ht="33" customHeight="1">
      <c r="A417" s="38"/>
      <c r="B417" s="39"/>
      <c r="C417" s="245" t="s">
        <v>632</v>
      </c>
      <c r="D417" s="245" t="s">
        <v>252</v>
      </c>
      <c r="E417" s="246" t="s">
        <v>633</v>
      </c>
      <c r="F417" s="247" t="s">
        <v>634</v>
      </c>
      <c r="G417" s="248" t="s">
        <v>208</v>
      </c>
      <c r="H417" s="249">
        <v>4933</v>
      </c>
      <c r="I417" s="250"/>
      <c r="J417" s="251">
        <f>ROUND(I417*H417,2)</f>
        <v>0</v>
      </c>
      <c r="K417" s="247" t="s">
        <v>255</v>
      </c>
      <c r="L417" s="44"/>
      <c r="M417" s="252" t="s">
        <v>1</v>
      </c>
      <c r="N417" s="253" t="s">
        <v>47</v>
      </c>
      <c r="O417" s="91"/>
      <c r="P417" s="254">
        <f>O417*H417</f>
        <v>0</v>
      </c>
      <c r="Q417" s="254">
        <v>0</v>
      </c>
      <c r="R417" s="254">
        <f>Q417*H417</f>
        <v>0</v>
      </c>
      <c r="S417" s="254">
        <v>0</v>
      </c>
      <c r="T417" s="255">
        <f>S417*H417</f>
        <v>0</v>
      </c>
      <c r="U417" s="38"/>
      <c r="V417" s="38"/>
      <c r="W417" s="38"/>
      <c r="X417" s="38"/>
      <c r="Y417" s="38"/>
      <c r="Z417" s="38"/>
      <c r="AA417" s="38"/>
      <c r="AB417" s="38"/>
      <c r="AC417" s="38"/>
      <c r="AD417" s="38"/>
      <c r="AE417" s="38"/>
      <c r="AR417" s="256" t="s">
        <v>256</v>
      </c>
      <c r="AT417" s="256" t="s">
        <v>252</v>
      </c>
      <c r="AU417" s="256" t="s">
        <v>91</v>
      </c>
      <c r="AY417" s="17" t="s">
        <v>250</v>
      </c>
      <c r="BE417" s="257">
        <f>IF(N417="základní",J417,0)</f>
        <v>0</v>
      </c>
      <c r="BF417" s="257">
        <f>IF(N417="snížená",J417,0)</f>
        <v>0</v>
      </c>
      <c r="BG417" s="257">
        <f>IF(N417="zákl. přenesená",J417,0)</f>
        <v>0</v>
      </c>
      <c r="BH417" s="257">
        <f>IF(N417="sníž. přenesená",J417,0)</f>
        <v>0</v>
      </c>
      <c r="BI417" s="257">
        <f>IF(N417="nulová",J417,0)</f>
        <v>0</v>
      </c>
      <c r="BJ417" s="17" t="s">
        <v>14</v>
      </c>
      <c r="BK417" s="257">
        <f>ROUND(I417*H417,2)</f>
        <v>0</v>
      </c>
      <c r="BL417" s="17" t="s">
        <v>256</v>
      </c>
      <c r="BM417" s="256" t="s">
        <v>635</v>
      </c>
    </row>
    <row r="418" s="2" customFormat="1">
      <c r="A418" s="38"/>
      <c r="B418" s="39"/>
      <c r="C418" s="40"/>
      <c r="D418" s="258" t="s">
        <v>261</v>
      </c>
      <c r="E418" s="40"/>
      <c r="F418" s="259" t="s">
        <v>636</v>
      </c>
      <c r="G418" s="40"/>
      <c r="H418" s="40"/>
      <c r="I418" s="156"/>
      <c r="J418" s="40"/>
      <c r="K418" s="40"/>
      <c r="L418" s="44"/>
      <c r="M418" s="260"/>
      <c r="N418" s="261"/>
      <c r="O418" s="91"/>
      <c r="P418" s="91"/>
      <c r="Q418" s="91"/>
      <c r="R418" s="91"/>
      <c r="S418" s="91"/>
      <c r="T418" s="92"/>
      <c r="U418" s="38"/>
      <c r="V418" s="38"/>
      <c r="W418" s="38"/>
      <c r="X418" s="38"/>
      <c r="Y418" s="38"/>
      <c r="Z418" s="38"/>
      <c r="AA418" s="38"/>
      <c r="AB418" s="38"/>
      <c r="AC418" s="38"/>
      <c r="AD418" s="38"/>
      <c r="AE418" s="38"/>
      <c r="AT418" s="17" t="s">
        <v>261</v>
      </c>
      <c r="AU418" s="17" t="s">
        <v>91</v>
      </c>
    </row>
    <row r="419" s="13" customFormat="1">
      <c r="A419" s="13"/>
      <c r="B419" s="262"/>
      <c r="C419" s="263"/>
      <c r="D419" s="258" t="s">
        <v>263</v>
      </c>
      <c r="E419" s="264" t="s">
        <v>1</v>
      </c>
      <c r="F419" s="265" t="s">
        <v>206</v>
      </c>
      <c r="G419" s="263"/>
      <c r="H419" s="266">
        <v>2555.0999999999999</v>
      </c>
      <c r="I419" s="267"/>
      <c r="J419" s="263"/>
      <c r="K419" s="263"/>
      <c r="L419" s="268"/>
      <c r="M419" s="269"/>
      <c r="N419" s="270"/>
      <c r="O419" s="270"/>
      <c r="P419" s="270"/>
      <c r="Q419" s="270"/>
      <c r="R419" s="270"/>
      <c r="S419" s="270"/>
      <c r="T419" s="271"/>
      <c r="U419" s="13"/>
      <c r="V419" s="13"/>
      <c r="W419" s="13"/>
      <c r="X419" s="13"/>
      <c r="Y419" s="13"/>
      <c r="Z419" s="13"/>
      <c r="AA419" s="13"/>
      <c r="AB419" s="13"/>
      <c r="AC419" s="13"/>
      <c r="AD419" s="13"/>
      <c r="AE419" s="13"/>
      <c r="AT419" s="272" t="s">
        <v>263</v>
      </c>
      <c r="AU419" s="272" t="s">
        <v>91</v>
      </c>
      <c r="AV419" s="13" t="s">
        <v>91</v>
      </c>
      <c r="AW419" s="13" t="s">
        <v>36</v>
      </c>
      <c r="AX419" s="13" t="s">
        <v>82</v>
      </c>
      <c r="AY419" s="272" t="s">
        <v>250</v>
      </c>
    </row>
    <row r="420" s="13" customFormat="1">
      <c r="A420" s="13"/>
      <c r="B420" s="262"/>
      <c r="C420" s="263"/>
      <c r="D420" s="258" t="s">
        <v>263</v>
      </c>
      <c r="E420" s="264" t="s">
        <v>1</v>
      </c>
      <c r="F420" s="265" t="s">
        <v>218</v>
      </c>
      <c r="G420" s="263"/>
      <c r="H420" s="266">
        <v>2377.9000000000001</v>
      </c>
      <c r="I420" s="267"/>
      <c r="J420" s="263"/>
      <c r="K420" s="263"/>
      <c r="L420" s="268"/>
      <c r="M420" s="269"/>
      <c r="N420" s="270"/>
      <c r="O420" s="270"/>
      <c r="P420" s="270"/>
      <c r="Q420" s="270"/>
      <c r="R420" s="270"/>
      <c r="S420" s="270"/>
      <c r="T420" s="271"/>
      <c r="U420" s="13"/>
      <c r="V420" s="13"/>
      <c r="W420" s="13"/>
      <c r="X420" s="13"/>
      <c r="Y420" s="13"/>
      <c r="Z420" s="13"/>
      <c r="AA420" s="13"/>
      <c r="AB420" s="13"/>
      <c r="AC420" s="13"/>
      <c r="AD420" s="13"/>
      <c r="AE420" s="13"/>
      <c r="AT420" s="272" t="s">
        <v>263</v>
      </c>
      <c r="AU420" s="272" t="s">
        <v>91</v>
      </c>
      <c r="AV420" s="13" t="s">
        <v>91</v>
      </c>
      <c r="AW420" s="13" t="s">
        <v>36</v>
      </c>
      <c r="AX420" s="13" t="s">
        <v>82</v>
      </c>
      <c r="AY420" s="272" t="s">
        <v>250</v>
      </c>
    </row>
    <row r="421" s="14" customFormat="1">
      <c r="A421" s="14"/>
      <c r="B421" s="273"/>
      <c r="C421" s="274"/>
      <c r="D421" s="258" t="s">
        <v>263</v>
      </c>
      <c r="E421" s="275" t="s">
        <v>1</v>
      </c>
      <c r="F421" s="276" t="s">
        <v>265</v>
      </c>
      <c r="G421" s="274"/>
      <c r="H421" s="277">
        <v>4933</v>
      </c>
      <c r="I421" s="278"/>
      <c r="J421" s="274"/>
      <c r="K421" s="274"/>
      <c r="L421" s="279"/>
      <c r="M421" s="280"/>
      <c r="N421" s="281"/>
      <c r="O421" s="281"/>
      <c r="P421" s="281"/>
      <c r="Q421" s="281"/>
      <c r="R421" s="281"/>
      <c r="S421" s="281"/>
      <c r="T421" s="282"/>
      <c r="U421" s="14"/>
      <c r="V421" s="14"/>
      <c r="W421" s="14"/>
      <c r="X421" s="14"/>
      <c r="Y421" s="14"/>
      <c r="Z421" s="14"/>
      <c r="AA421" s="14"/>
      <c r="AB421" s="14"/>
      <c r="AC421" s="14"/>
      <c r="AD421" s="14"/>
      <c r="AE421" s="14"/>
      <c r="AT421" s="283" t="s">
        <v>263</v>
      </c>
      <c r="AU421" s="283" t="s">
        <v>91</v>
      </c>
      <c r="AV421" s="14" t="s">
        <v>256</v>
      </c>
      <c r="AW421" s="14" t="s">
        <v>36</v>
      </c>
      <c r="AX421" s="14" t="s">
        <v>14</v>
      </c>
      <c r="AY421" s="283" t="s">
        <v>250</v>
      </c>
    </row>
    <row r="422" s="2" customFormat="1" ht="33" customHeight="1">
      <c r="A422" s="38"/>
      <c r="B422" s="39"/>
      <c r="C422" s="245" t="s">
        <v>637</v>
      </c>
      <c r="D422" s="245" t="s">
        <v>252</v>
      </c>
      <c r="E422" s="246" t="s">
        <v>638</v>
      </c>
      <c r="F422" s="247" t="s">
        <v>639</v>
      </c>
      <c r="G422" s="248" t="s">
        <v>168</v>
      </c>
      <c r="H422" s="249">
        <v>78</v>
      </c>
      <c r="I422" s="250"/>
      <c r="J422" s="251">
        <f>ROUND(I422*H422,2)</f>
        <v>0</v>
      </c>
      <c r="K422" s="247" t="s">
        <v>255</v>
      </c>
      <c r="L422" s="44"/>
      <c r="M422" s="252" t="s">
        <v>1</v>
      </c>
      <c r="N422" s="253" t="s">
        <v>47</v>
      </c>
      <c r="O422" s="91"/>
      <c r="P422" s="254">
        <f>O422*H422</f>
        <v>0</v>
      </c>
      <c r="Q422" s="254">
        <v>0</v>
      </c>
      <c r="R422" s="254">
        <f>Q422*H422</f>
        <v>0</v>
      </c>
      <c r="S422" s="254">
        <v>0</v>
      </c>
      <c r="T422" s="255">
        <f>S422*H422</f>
        <v>0</v>
      </c>
      <c r="U422" s="38"/>
      <c r="V422" s="38"/>
      <c r="W422" s="38"/>
      <c r="X422" s="38"/>
      <c r="Y422" s="38"/>
      <c r="Z422" s="38"/>
      <c r="AA422" s="38"/>
      <c r="AB422" s="38"/>
      <c r="AC422" s="38"/>
      <c r="AD422" s="38"/>
      <c r="AE422" s="38"/>
      <c r="AR422" s="256" t="s">
        <v>256</v>
      </c>
      <c r="AT422" s="256" t="s">
        <v>252</v>
      </c>
      <c r="AU422" s="256" t="s">
        <v>91</v>
      </c>
      <c r="AY422" s="17" t="s">
        <v>250</v>
      </c>
      <c r="BE422" s="257">
        <f>IF(N422="základní",J422,0)</f>
        <v>0</v>
      </c>
      <c r="BF422" s="257">
        <f>IF(N422="snížená",J422,0)</f>
        <v>0</v>
      </c>
      <c r="BG422" s="257">
        <f>IF(N422="zákl. přenesená",J422,0)</f>
        <v>0</v>
      </c>
      <c r="BH422" s="257">
        <f>IF(N422="sníž. přenesená",J422,0)</f>
        <v>0</v>
      </c>
      <c r="BI422" s="257">
        <f>IF(N422="nulová",J422,0)</f>
        <v>0</v>
      </c>
      <c r="BJ422" s="17" t="s">
        <v>14</v>
      </c>
      <c r="BK422" s="257">
        <f>ROUND(I422*H422,2)</f>
        <v>0</v>
      </c>
      <c r="BL422" s="17" t="s">
        <v>256</v>
      </c>
      <c r="BM422" s="256" t="s">
        <v>640</v>
      </c>
    </row>
    <row r="423" s="2" customFormat="1">
      <c r="A423" s="38"/>
      <c r="B423" s="39"/>
      <c r="C423" s="40"/>
      <c r="D423" s="258" t="s">
        <v>261</v>
      </c>
      <c r="E423" s="40"/>
      <c r="F423" s="259" t="s">
        <v>641</v>
      </c>
      <c r="G423" s="40"/>
      <c r="H423" s="40"/>
      <c r="I423" s="156"/>
      <c r="J423" s="40"/>
      <c r="K423" s="40"/>
      <c r="L423" s="44"/>
      <c r="M423" s="260"/>
      <c r="N423" s="261"/>
      <c r="O423" s="91"/>
      <c r="P423" s="91"/>
      <c r="Q423" s="91"/>
      <c r="R423" s="91"/>
      <c r="S423" s="91"/>
      <c r="T423" s="92"/>
      <c r="U423" s="38"/>
      <c r="V423" s="38"/>
      <c r="W423" s="38"/>
      <c r="X423" s="38"/>
      <c r="Y423" s="38"/>
      <c r="Z423" s="38"/>
      <c r="AA423" s="38"/>
      <c r="AB423" s="38"/>
      <c r="AC423" s="38"/>
      <c r="AD423" s="38"/>
      <c r="AE423" s="38"/>
      <c r="AT423" s="17" t="s">
        <v>261</v>
      </c>
      <c r="AU423" s="17" t="s">
        <v>91</v>
      </c>
    </row>
    <row r="424" s="13" customFormat="1">
      <c r="A424" s="13"/>
      <c r="B424" s="262"/>
      <c r="C424" s="263"/>
      <c r="D424" s="258" t="s">
        <v>263</v>
      </c>
      <c r="E424" s="264" t="s">
        <v>1</v>
      </c>
      <c r="F424" s="265" t="s">
        <v>197</v>
      </c>
      <c r="G424" s="263"/>
      <c r="H424" s="266">
        <v>78</v>
      </c>
      <c r="I424" s="267"/>
      <c r="J424" s="263"/>
      <c r="K424" s="263"/>
      <c r="L424" s="268"/>
      <c r="M424" s="269"/>
      <c r="N424" s="270"/>
      <c r="O424" s="270"/>
      <c r="P424" s="270"/>
      <c r="Q424" s="270"/>
      <c r="R424" s="270"/>
      <c r="S424" s="270"/>
      <c r="T424" s="271"/>
      <c r="U424" s="13"/>
      <c r="V424" s="13"/>
      <c r="W424" s="13"/>
      <c r="X424" s="13"/>
      <c r="Y424" s="13"/>
      <c r="Z424" s="13"/>
      <c r="AA424" s="13"/>
      <c r="AB424" s="13"/>
      <c r="AC424" s="13"/>
      <c r="AD424" s="13"/>
      <c r="AE424" s="13"/>
      <c r="AT424" s="272" t="s">
        <v>263</v>
      </c>
      <c r="AU424" s="272" t="s">
        <v>91</v>
      </c>
      <c r="AV424" s="13" t="s">
        <v>91</v>
      </c>
      <c r="AW424" s="13" t="s">
        <v>36</v>
      </c>
      <c r="AX424" s="13" t="s">
        <v>82</v>
      </c>
      <c r="AY424" s="272" t="s">
        <v>250</v>
      </c>
    </row>
    <row r="425" s="14" customFormat="1">
      <c r="A425" s="14"/>
      <c r="B425" s="273"/>
      <c r="C425" s="274"/>
      <c r="D425" s="258" t="s">
        <v>263</v>
      </c>
      <c r="E425" s="275" t="s">
        <v>1</v>
      </c>
      <c r="F425" s="276" t="s">
        <v>265</v>
      </c>
      <c r="G425" s="274"/>
      <c r="H425" s="277">
        <v>78</v>
      </c>
      <c r="I425" s="278"/>
      <c r="J425" s="274"/>
      <c r="K425" s="274"/>
      <c r="L425" s="279"/>
      <c r="M425" s="280"/>
      <c r="N425" s="281"/>
      <c r="O425" s="281"/>
      <c r="P425" s="281"/>
      <c r="Q425" s="281"/>
      <c r="R425" s="281"/>
      <c r="S425" s="281"/>
      <c r="T425" s="282"/>
      <c r="U425" s="14"/>
      <c r="V425" s="14"/>
      <c r="W425" s="14"/>
      <c r="X425" s="14"/>
      <c r="Y425" s="14"/>
      <c r="Z425" s="14"/>
      <c r="AA425" s="14"/>
      <c r="AB425" s="14"/>
      <c r="AC425" s="14"/>
      <c r="AD425" s="14"/>
      <c r="AE425" s="14"/>
      <c r="AT425" s="283" t="s">
        <v>263</v>
      </c>
      <c r="AU425" s="283" t="s">
        <v>91</v>
      </c>
      <c r="AV425" s="14" t="s">
        <v>256</v>
      </c>
      <c r="AW425" s="14" t="s">
        <v>36</v>
      </c>
      <c r="AX425" s="14" t="s">
        <v>14</v>
      </c>
      <c r="AY425" s="283" t="s">
        <v>250</v>
      </c>
    </row>
    <row r="426" s="2" customFormat="1" ht="16.5" customHeight="1">
      <c r="A426" s="38"/>
      <c r="B426" s="39"/>
      <c r="C426" s="294" t="s">
        <v>642</v>
      </c>
      <c r="D426" s="294" t="s">
        <v>643</v>
      </c>
      <c r="E426" s="295" t="s">
        <v>644</v>
      </c>
      <c r="F426" s="296" t="s">
        <v>645</v>
      </c>
      <c r="G426" s="297" t="s">
        <v>646</v>
      </c>
      <c r="H426" s="298">
        <v>1.1699999999999999</v>
      </c>
      <c r="I426" s="299"/>
      <c r="J426" s="300">
        <f>ROUND(I426*H426,2)</f>
        <v>0</v>
      </c>
      <c r="K426" s="296" t="s">
        <v>255</v>
      </c>
      <c r="L426" s="301"/>
      <c r="M426" s="302" t="s">
        <v>1</v>
      </c>
      <c r="N426" s="303" t="s">
        <v>47</v>
      </c>
      <c r="O426" s="91"/>
      <c r="P426" s="254">
        <f>O426*H426</f>
        <v>0</v>
      </c>
      <c r="Q426" s="254">
        <v>0.001</v>
      </c>
      <c r="R426" s="254">
        <f>Q426*H426</f>
        <v>0.00117</v>
      </c>
      <c r="S426" s="254">
        <v>0</v>
      </c>
      <c r="T426" s="255">
        <f>S426*H426</f>
        <v>0</v>
      </c>
      <c r="U426" s="38"/>
      <c r="V426" s="38"/>
      <c r="W426" s="38"/>
      <c r="X426" s="38"/>
      <c r="Y426" s="38"/>
      <c r="Z426" s="38"/>
      <c r="AA426" s="38"/>
      <c r="AB426" s="38"/>
      <c r="AC426" s="38"/>
      <c r="AD426" s="38"/>
      <c r="AE426" s="38"/>
      <c r="AR426" s="256" t="s">
        <v>285</v>
      </c>
      <c r="AT426" s="256" t="s">
        <v>643</v>
      </c>
      <c r="AU426" s="256" t="s">
        <v>91</v>
      </c>
      <c r="AY426" s="17" t="s">
        <v>250</v>
      </c>
      <c r="BE426" s="257">
        <f>IF(N426="základní",J426,0)</f>
        <v>0</v>
      </c>
      <c r="BF426" s="257">
        <f>IF(N426="snížená",J426,0)</f>
        <v>0</v>
      </c>
      <c r="BG426" s="257">
        <f>IF(N426="zákl. přenesená",J426,0)</f>
        <v>0</v>
      </c>
      <c r="BH426" s="257">
        <f>IF(N426="sníž. přenesená",J426,0)</f>
        <v>0</v>
      </c>
      <c r="BI426" s="257">
        <f>IF(N426="nulová",J426,0)</f>
        <v>0</v>
      </c>
      <c r="BJ426" s="17" t="s">
        <v>14</v>
      </c>
      <c r="BK426" s="257">
        <f>ROUND(I426*H426,2)</f>
        <v>0</v>
      </c>
      <c r="BL426" s="17" t="s">
        <v>256</v>
      </c>
      <c r="BM426" s="256" t="s">
        <v>647</v>
      </c>
    </row>
    <row r="427" s="13" customFormat="1">
      <c r="A427" s="13"/>
      <c r="B427" s="262"/>
      <c r="C427" s="263"/>
      <c r="D427" s="258" t="s">
        <v>263</v>
      </c>
      <c r="E427" s="264" t="s">
        <v>1</v>
      </c>
      <c r="F427" s="265" t="s">
        <v>648</v>
      </c>
      <c r="G427" s="263"/>
      <c r="H427" s="266">
        <v>1.1699999999999999</v>
      </c>
      <c r="I427" s="267"/>
      <c r="J427" s="263"/>
      <c r="K427" s="263"/>
      <c r="L427" s="268"/>
      <c r="M427" s="269"/>
      <c r="N427" s="270"/>
      <c r="O427" s="270"/>
      <c r="P427" s="270"/>
      <c r="Q427" s="270"/>
      <c r="R427" s="270"/>
      <c r="S427" s="270"/>
      <c r="T427" s="271"/>
      <c r="U427" s="13"/>
      <c r="V427" s="13"/>
      <c r="W427" s="13"/>
      <c r="X427" s="13"/>
      <c r="Y427" s="13"/>
      <c r="Z427" s="13"/>
      <c r="AA427" s="13"/>
      <c r="AB427" s="13"/>
      <c r="AC427" s="13"/>
      <c r="AD427" s="13"/>
      <c r="AE427" s="13"/>
      <c r="AT427" s="272" t="s">
        <v>263</v>
      </c>
      <c r="AU427" s="272" t="s">
        <v>91</v>
      </c>
      <c r="AV427" s="13" t="s">
        <v>91</v>
      </c>
      <c r="AW427" s="13" t="s">
        <v>36</v>
      </c>
      <c r="AX427" s="13" t="s">
        <v>82</v>
      </c>
      <c r="AY427" s="272" t="s">
        <v>250</v>
      </c>
    </row>
    <row r="428" s="14" customFormat="1">
      <c r="A428" s="14"/>
      <c r="B428" s="273"/>
      <c r="C428" s="274"/>
      <c r="D428" s="258" t="s">
        <v>263</v>
      </c>
      <c r="E428" s="275" t="s">
        <v>1</v>
      </c>
      <c r="F428" s="276" t="s">
        <v>265</v>
      </c>
      <c r="G428" s="274"/>
      <c r="H428" s="277">
        <v>1.1699999999999999</v>
      </c>
      <c r="I428" s="278"/>
      <c r="J428" s="274"/>
      <c r="K428" s="274"/>
      <c r="L428" s="279"/>
      <c r="M428" s="280"/>
      <c r="N428" s="281"/>
      <c r="O428" s="281"/>
      <c r="P428" s="281"/>
      <c r="Q428" s="281"/>
      <c r="R428" s="281"/>
      <c r="S428" s="281"/>
      <c r="T428" s="282"/>
      <c r="U428" s="14"/>
      <c r="V428" s="14"/>
      <c r="W428" s="14"/>
      <c r="X428" s="14"/>
      <c r="Y428" s="14"/>
      <c r="Z428" s="14"/>
      <c r="AA428" s="14"/>
      <c r="AB428" s="14"/>
      <c r="AC428" s="14"/>
      <c r="AD428" s="14"/>
      <c r="AE428" s="14"/>
      <c r="AT428" s="283" t="s">
        <v>263</v>
      </c>
      <c r="AU428" s="283" t="s">
        <v>91</v>
      </c>
      <c r="AV428" s="14" t="s">
        <v>256</v>
      </c>
      <c r="AW428" s="14" t="s">
        <v>36</v>
      </c>
      <c r="AX428" s="14" t="s">
        <v>14</v>
      </c>
      <c r="AY428" s="283" t="s">
        <v>250</v>
      </c>
    </row>
    <row r="429" s="2" customFormat="1" ht="21.75" customHeight="1">
      <c r="A429" s="38"/>
      <c r="B429" s="39"/>
      <c r="C429" s="245" t="s">
        <v>649</v>
      </c>
      <c r="D429" s="245" t="s">
        <v>252</v>
      </c>
      <c r="E429" s="246" t="s">
        <v>650</v>
      </c>
      <c r="F429" s="247" t="s">
        <v>651</v>
      </c>
      <c r="G429" s="248" t="s">
        <v>168</v>
      </c>
      <c r="H429" s="249">
        <v>10138</v>
      </c>
      <c r="I429" s="250"/>
      <c r="J429" s="251">
        <f>ROUND(I429*H429,2)</f>
        <v>0</v>
      </c>
      <c r="K429" s="247" t="s">
        <v>255</v>
      </c>
      <c r="L429" s="44"/>
      <c r="M429" s="252" t="s">
        <v>1</v>
      </c>
      <c r="N429" s="253" t="s">
        <v>47</v>
      </c>
      <c r="O429" s="91"/>
      <c r="P429" s="254">
        <f>O429*H429</f>
        <v>0</v>
      </c>
      <c r="Q429" s="254">
        <v>0</v>
      </c>
      <c r="R429" s="254">
        <f>Q429*H429</f>
        <v>0</v>
      </c>
      <c r="S429" s="254">
        <v>0</v>
      </c>
      <c r="T429" s="255">
        <f>S429*H429</f>
        <v>0</v>
      </c>
      <c r="U429" s="38"/>
      <c r="V429" s="38"/>
      <c r="W429" s="38"/>
      <c r="X429" s="38"/>
      <c r="Y429" s="38"/>
      <c r="Z429" s="38"/>
      <c r="AA429" s="38"/>
      <c r="AB429" s="38"/>
      <c r="AC429" s="38"/>
      <c r="AD429" s="38"/>
      <c r="AE429" s="38"/>
      <c r="AR429" s="256" t="s">
        <v>256</v>
      </c>
      <c r="AT429" s="256" t="s">
        <v>252</v>
      </c>
      <c r="AU429" s="256" t="s">
        <v>91</v>
      </c>
      <c r="AY429" s="17" t="s">
        <v>250</v>
      </c>
      <c r="BE429" s="257">
        <f>IF(N429="základní",J429,0)</f>
        <v>0</v>
      </c>
      <c r="BF429" s="257">
        <f>IF(N429="snížená",J429,0)</f>
        <v>0</v>
      </c>
      <c r="BG429" s="257">
        <f>IF(N429="zákl. přenesená",J429,0)</f>
        <v>0</v>
      </c>
      <c r="BH429" s="257">
        <f>IF(N429="sníž. přenesená",J429,0)</f>
        <v>0</v>
      </c>
      <c r="BI429" s="257">
        <f>IF(N429="nulová",J429,0)</f>
        <v>0</v>
      </c>
      <c r="BJ429" s="17" t="s">
        <v>14</v>
      </c>
      <c r="BK429" s="257">
        <f>ROUND(I429*H429,2)</f>
        <v>0</v>
      </c>
      <c r="BL429" s="17" t="s">
        <v>256</v>
      </c>
      <c r="BM429" s="256" t="s">
        <v>652</v>
      </c>
    </row>
    <row r="430" s="2" customFormat="1">
      <c r="A430" s="38"/>
      <c r="B430" s="39"/>
      <c r="C430" s="40"/>
      <c r="D430" s="258" t="s">
        <v>261</v>
      </c>
      <c r="E430" s="40"/>
      <c r="F430" s="259" t="s">
        <v>653</v>
      </c>
      <c r="G430" s="40"/>
      <c r="H430" s="40"/>
      <c r="I430" s="156"/>
      <c r="J430" s="40"/>
      <c r="K430" s="40"/>
      <c r="L430" s="44"/>
      <c r="M430" s="260"/>
      <c r="N430" s="261"/>
      <c r="O430" s="91"/>
      <c r="P430" s="91"/>
      <c r="Q430" s="91"/>
      <c r="R430" s="91"/>
      <c r="S430" s="91"/>
      <c r="T430" s="92"/>
      <c r="U430" s="38"/>
      <c r="V430" s="38"/>
      <c r="W430" s="38"/>
      <c r="X430" s="38"/>
      <c r="Y430" s="38"/>
      <c r="Z430" s="38"/>
      <c r="AA430" s="38"/>
      <c r="AB430" s="38"/>
      <c r="AC430" s="38"/>
      <c r="AD430" s="38"/>
      <c r="AE430" s="38"/>
      <c r="AT430" s="17" t="s">
        <v>261</v>
      </c>
      <c r="AU430" s="17" t="s">
        <v>91</v>
      </c>
    </row>
    <row r="431" s="13" customFormat="1">
      <c r="A431" s="13"/>
      <c r="B431" s="262"/>
      <c r="C431" s="263"/>
      <c r="D431" s="258" t="s">
        <v>263</v>
      </c>
      <c r="E431" s="264" t="s">
        <v>1</v>
      </c>
      <c r="F431" s="265" t="s">
        <v>654</v>
      </c>
      <c r="G431" s="263"/>
      <c r="H431" s="266">
        <v>2500</v>
      </c>
      <c r="I431" s="267"/>
      <c r="J431" s="263"/>
      <c r="K431" s="263"/>
      <c r="L431" s="268"/>
      <c r="M431" s="269"/>
      <c r="N431" s="270"/>
      <c r="O431" s="270"/>
      <c r="P431" s="270"/>
      <c r="Q431" s="270"/>
      <c r="R431" s="270"/>
      <c r="S431" s="270"/>
      <c r="T431" s="271"/>
      <c r="U431" s="13"/>
      <c r="V431" s="13"/>
      <c r="W431" s="13"/>
      <c r="X431" s="13"/>
      <c r="Y431" s="13"/>
      <c r="Z431" s="13"/>
      <c r="AA431" s="13"/>
      <c r="AB431" s="13"/>
      <c r="AC431" s="13"/>
      <c r="AD431" s="13"/>
      <c r="AE431" s="13"/>
      <c r="AT431" s="272" t="s">
        <v>263</v>
      </c>
      <c r="AU431" s="272" t="s">
        <v>91</v>
      </c>
      <c r="AV431" s="13" t="s">
        <v>91</v>
      </c>
      <c r="AW431" s="13" t="s">
        <v>36</v>
      </c>
      <c r="AX431" s="13" t="s">
        <v>82</v>
      </c>
      <c r="AY431" s="272" t="s">
        <v>250</v>
      </c>
    </row>
    <row r="432" s="13" customFormat="1">
      <c r="A432" s="13"/>
      <c r="B432" s="262"/>
      <c r="C432" s="263"/>
      <c r="D432" s="258" t="s">
        <v>263</v>
      </c>
      <c r="E432" s="264" t="s">
        <v>1</v>
      </c>
      <c r="F432" s="265" t="s">
        <v>655</v>
      </c>
      <c r="G432" s="263"/>
      <c r="H432" s="266">
        <v>7560</v>
      </c>
      <c r="I432" s="267"/>
      <c r="J432" s="263"/>
      <c r="K432" s="263"/>
      <c r="L432" s="268"/>
      <c r="M432" s="269"/>
      <c r="N432" s="270"/>
      <c r="O432" s="270"/>
      <c r="P432" s="270"/>
      <c r="Q432" s="270"/>
      <c r="R432" s="270"/>
      <c r="S432" s="270"/>
      <c r="T432" s="271"/>
      <c r="U432" s="13"/>
      <c r="V432" s="13"/>
      <c r="W432" s="13"/>
      <c r="X432" s="13"/>
      <c r="Y432" s="13"/>
      <c r="Z432" s="13"/>
      <c r="AA432" s="13"/>
      <c r="AB432" s="13"/>
      <c r="AC432" s="13"/>
      <c r="AD432" s="13"/>
      <c r="AE432" s="13"/>
      <c r="AT432" s="272" t="s">
        <v>263</v>
      </c>
      <c r="AU432" s="272" t="s">
        <v>91</v>
      </c>
      <c r="AV432" s="13" t="s">
        <v>91</v>
      </c>
      <c r="AW432" s="13" t="s">
        <v>36</v>
      </c>
      <c r="AX432" s="13" t="s">
        <v>82</v>
      </c>
      <c r="AY432" s="272" t="s">
        <v>250</v>
      </c>
    </row>
    <row r="433" s="13" customFormat="1">
      <c r="A433" s="13"/>
      <c r="B433" s="262"/>
      <c r="C433" s="263"/>
      <c r="D433" s="258" t="s">
        <v>263</v>
      </c>
      <c r="E433" s="264" t="s">
        <v>1</v>
      </c>
      <c r="F433" s="265" t="s">
        <v>656</v>
      </c>
      <c r="G433" s="263"/>
      <c r="H433" s="266">
        <v>78</v>
      </c>
      <c r="I433" s="267"/>
      <c r="J433" s="263"/>
      <c r="K433" s="263"/>
      <c r="L433" s="268"/>
      <c r="M433" s="269"/>
      <c r="N433" s="270"/>
      <c r="O433" s="270"/>
      <c r="P433" s="270"/>
      <c r="Q433" s="270"/>
      <c r="R433" s="270"/>
      <c r="S433" s="270"/>
      <c r="T433" s="271"/>
      <c r="U433" s="13"/>
      <c r="V433" s="13"/>
      <c r="W433" s="13"/>
      <c r="X433" s="13"/>
      <c r="Y433" s="13"/>
      <c r="Z433" s="13"/>
      <c r="AA433" s="13"/>
      <c r="AB433" s="13"/>
      <c r="AC433" s="13"/>
      <c r="AD433" s="13"/>
      <c r="AE433" s="13"/>
      <c r="AT433" s="272" t="s">
        <v>263</v>
      </c>
      <c r="AU433" s="272" t="s">
        <v>91</v>
      </c>
      <c r="AV433" s="13" t="s">
        <v>91</v>
      </c>
      <c r="AW433" s="13" t="s">
        <v>36</v>
      </c>
      <c r="AX433" s="13" t="s">
        <v>82</v>
      </c>
      <c r="AY433" s="272" t="s">
        <v>250</v>
      </c>
    </row>
    <row r="434" s="14" customFormat="1">
      <c r="A434" s="14"/>
      <c r="B434" s="273"/>
      <c r="C434" s="274"/>
      <c r="D434" s="258" t="s">
        <v>263</v>
      </c>
      <c r="E434" s="275" t="s">
        <v>1</v>
      </c>
      <c r="F434" s="276" t="s">
        <v>265</v>
      </c>
      <c r="G434" s="274"/>
      <c r="H434" s="277">
        <v>10138</v>
      </c>
      <c r="I434" s="278"/>
      <c r="J434" s="274"/>
      <c r="K434" s="274"/>
      <c r="L434" s="279"/>
      <c r="M434" s="280"/>
      <c r="N434" s="281"/>
      <c r="O434" s="281"/>
      <c r="P434" s="281"/>
      <c r="Q434" s="281"/>
      <c r="R434" s="281"/>
      <c r="S434" s="281"/>
      <c r="T434" s="282"/>
      <c r="U434" s="14"/>
      <c r="V434" s="14"/>
      <c r="W434" s="14"/>
      <c r="X434" s="14"/>
      <c r="Y434" s="14"/>
      <c r="Z434" s="14"/>
      <c r="AA434" s="14"/>
      <c r="AB434" s="14"/>
      <c r="AC434" s="14"/>
      <c r="AD434" s="14"/>
      <c r="AE434" s="14"/>
      <c r="AT434" s="283" t="s">
        <v>263</v>
      </c>
      <c r="AU434" s="283" t="s">
        <v>91</v>
      </c>
      <c r="AV434" s="14" t="s">
        <v>256</v>
      </c>
      <c r="AW434" s="14" t="s">
        <v>36</v>
      </c>
      <c r="AX434" s="14" t="s">
        <v>14</v>
      </c>
      <c r="AY434" s="283" t="s">
        <v>250</v>
      </c>
    </row>
    <row r="435" s="2" customFormat="1" ht="21.75" customHeight="1">
      <c r="A435" s="38"/>
      <c r="B435" s="39"/>
      <c r="C435" s="245" t="s">
        <v>657</v>
      </c>
      <c r="D435" s="245" t="s">
        <v>252</v>
      </c>
      <c r="E435" s="246" t="s">
        <v>658</v>
      </c>
      <c r="F435" s="247" t="s">
        <v>659</v>
      </c>
      <c r="G435" s="248" t="s">
        <v>168</v>
      </c>
      <c r="H435" s="249">
        <v>2580</v>
      </c>
      <c r="I435" s="250"/>
      <c r="J435" s="251">
        <f>ROUND(I435*H435,2)</f>
        <v>0</v>
      </c>
      <c r="K435" s="247" t="s">
        <v>255</v>
      </c>
      <c r="L435" s="44"/>
      <c r="M435" s="252" t="s">
        <v>1</v>
      </c>
      <c r="N435" s="253" t="s">
        <v>47</v>
      </c>
      <c r="O435" s="91"/>
      <c r="P435" s="254">
        <f>O435*H435</f>
        <v>0</v>
      </c>
      <c r="Q435" s="254">
        <v>0</v>
      </c>
      <c r="R435" s="254">
        <f>Q435*H435</f>
        <v>0</v>
      </c>
      <c r="S435" s="254">
        <v>0</v>
      </c>
      <c r="T435" s="255">
        <f>S435*H435</f>
        <v>0</v>
      </c>
      <c r="U435" s="38"/>
      <c r="V435" s="38"/>
      <c r="W435" s="38"/>
      <c r="X435" s="38"/>
      <c r="Y435" s="38"/>
      <c r="Z435" s="38"/>
      <c r="AA435" s="38"/>
      <c r="AB435" s="38"/>
      <c r="AC435" s="38"/>
      <c r="AD435" s="38"/>
      <c r="AE435" s="38"/>
      <c r="AR435" s="256" t="s">
        <v>256</v>
      </c>
      <c r="AT435" s="256" t="s">
        <v>252</v>
      </c>
      <c r="AU435" s="256" t="s">
        <v>91</v>
      </c>
      <c r="AY435" s="17" t="s">
        <v>250</v>
      </c>
      <c r="BE435" s="257">
        <f>IF(N435="základní",J435,0)</f>
        <v>0</v>
      </c>
      <c r="BF435" s="257">
        <f>IF(N435="snížená",J435,0)</f>
        <v>0</v>
      </c>
      <c r="BG435" s="257">
        <f>IF(N435="zákl. přenesená",J435,0)</f>
        <v>0</v>
      </c>
      <c r="BH435" s="257">
        <f>IF(N435="sníž. přenesená",J435,0)</f>
        <v>0</v>
      </c>
      <c r="BI435" s="257">
        <f>IF(N435="nulová",J435,0)</f>
        <v>0</v>
      </c>
      <c r="BJ435" s="17" t="s">
        <v>14</v>
      </c>
      <c r="BK435" s="257">
        <f>ROUND(I435*H435,2)</f>
        <v>0</v>
      </c>
      <c r="BL435" s="17" t="s">
        <v>256</v>
      </c>
      <c r="BM435" s="256" t="s">
        <v>660</v>
      </c>
    </row>
    <row r="436" s="2" customFormat="1">
      <c r="A436" s="38"/>
      <c r="B436" s="39"/>
      <c r="C436" s="40"/>
      <c r="D436" s="258" t="s">
        <v>261</v>
      </c>
      <c r="E436" s="40"/>
      <c r="F436" s="259" t="s">
        <v>653</v>
      </c>
      <c r="G436" s="40"/>
      <c r="H436" s="40"/>
      <c r="I436" s="156"/>
      <c r="J436" s="40"/>
      <c r="K436" s="40"/>
      <c r="L436" s="44"/>
      <c r="M436" s="260"/>
      <c r="N436" s="261"/>
      <c r="O436" s="91"/>
      <c r="P436" s="91"/>
      <c r="Q436" s="91"/>
      <c r="R436" s="91"/>
      <c r="S436" s="91"/>
      <c r="T436" s="92"/>
      <c r="U436" s="38"/>
      <c r="V436" s="38"/>
      <c r="W436" s="38"/>
      <c r="X436" s="38"/>
      <c r="Y436" s="38"/>
      <c r="Z436" s="38"/>
      <c r="AA436" s="38"/>
      <c r="AB436" s="38"/>
      <c r="AC436" s="38"/>
      <c r="AD436" s="38"/>
      <c r="AE436" s="38"/>
      <c r="AT436" s="17" t="s">
        <v>261</v>
      </c>
      <c r="AU436" s="17" t="s">
        <v>91</v>
      </c>
    </row>
    <row r="437" s="13" customFormat="1">
      <c r="A437" s="13"/>
      <c r="B437" s="262"/>
      <c r="C437" s="263"/>
      <c r="D437" s="258" t="s">
        <v>263</v>
      </c>
      <c r="E437" s="264" t="s">
        <v>1</v>
      </c>
      <c r="F437" s="265" t="s">
        <v>195</v>
      </c>
      <c r="G437" s="263"/>
      <c r="H437" s="266">
        <v>2580</v>
      </c>
      <c r="I437" s="267"/>
      <c r="J437" s="263"/>
      <c r="K437" s="263"/>
      <c r="L437" s="268"/>
      <c r="M437" s="269"/>
      <c r="N437" s="270"/>
      <c r="O437" s="270"/>
      <c r="P437" s="270"/>
      <c r="Q437" s="270"/>
      <c r="R437" s="270"/>
      <c r="S437" s="270"/>
      <c r="T437" s="271"/>
      <c r="U437" s="13"/>
      <c r="V437" s="13"/>
      <c r="W437" s="13"/>
      <c r="X437" s="13"/>
      <c r="Y437" s="13"/>
      <c r="Z437" s="13"/>
      <c r="AA437" s="13"/>
      <c r="AB437" s="13"/>
      <c r="AC437" s="13"/>
      <c r="AD437" s="13"/>
      <c r="AE437" s="13"/>
      <c r="AT437" s="272" t="s">
        <v>263</v>
      </c>
      <c r="AU437" s="272" t="s">
        <v>91</v>
      </c>
      <c r="AV437" s="13" t="s">
        <v>91</v>
      </c>
      <c r="AW437" s="13" t="s">
        <v>36</v>
      </c>
      <c r="AX437" s="13" t="s">
        <v>82</v>
      </c>
      <c r="AY437" s="272" t="s">
        <v>250</v>
      </c>
    </row>
    <row r="438" s="14" customFormat="1">
      <c r="A438" s="14"/>
      <c r="B438" s="273"/>
      <c r="C438" s="274"/>
      <c r="D438" s="258" t="s">
        <v>263</v>
      </c>
      <c r="E438" s="275" t="s">
        <v>1</v>
      </c>
      <c r="F438" s="276" t="s">
        <v>265</v>
      </c>
      <c r="G438" s="274"/>
      <c r="H438" s="277">
        <v>2580</v>
      </c>
      <c r="I438" s="278"/>
      <c r="J438" s="274"/>
      <c r="K438" s="274"/>
      <c r="L438" s="279"/>
      <c r="M438" s="280"/>
      <c r="N438" s="281"/>
      <c r="O438" s="281"/>
      <c r="P438" s="281"/>
      <c r="Q438" s="281"/>
      <c r="R438" s="281"/>
      <c r="S438" s="281"/>
      <c r="T438" s="282"/>
      <c r="U438" s="14"/>
      <c r="V438" s="14"/>
      <c r="W438" s="14"/>
      <c r="X438" s="14"/>
      <c r="Y438" s="14"/>
      <c r="Z438" s="14"/>
      <c r="AA438" s="14"/>
      <c r="AB438" s="14"/>
      <c r="AC438" s="14"/>
      <c r="AD438" s="14"/>
      <c r="AE438" s="14"/>
      <c r="AT438" s="283" t="s">
        <v>263</v>
      </c>
      <c r="AU438" s="283" t="s">
        <v>91</v>
      </c>
      <c r="AV438" s="14" t="s">
        <v>256</v>
      </c>
      <c r="AW438" s="14" t="s">
        <v>36</v>
      </c>
      <c r="AX438" s="14" t="s">
        <v>14</v>
      </c>
      <c r="AY438" s="283" t="s">
        <v>250</v>
      </c>
    </row>
    <row r="439" s="2" customFormat="1" ht="33" customHeight="1">
      <c r="A439" s="38"/>
      <c r="B439" s="39"/>
      <c r="C439" s="245" t="s">
        <v>661</v>
      </c>
      <c r="D439" s="245" t="s">
        <v>252</v>
      </c>
      <c r="E439" s="246" t="s">
        <v>662</v>
      </c>
      <c r="F439" s="247" t="s">
        <v>663</v>
      </c>
      <c r="G439" s="248" t="s">
        <v>168</v>
      </c>
      <c r="H439" s="249">
        <v>2580</v>
      </c>
      <c r="I439" s="250"/>
      <c r="J439" s="251">
        <f>ROUND(I439*H439,2)</f>
        <v>0</v>
      </c>
      <c r="K439" s="247" t="s">
        <v>255</v>
      </c>
      <c r="L439" s="44"/>
      <c r="M439" s="252" t="s">
        <v>1</v>
      </c>
      <c r="N439" s="253" t="s">
        <v>47</v>
      </c>
      <c r="O439" s="91"/>
      <c r="P439" s="254">
        <f>O439*H439</f>
        <v>0</v>
      </c>
      <c r="Q439" s="254">
        <v>0</v>
      </c>
      <c r="R439" s="254">
        <f>Q439*H439</f>
        <v>0</v>
      </c>
      <c r="S439" s="254">
        <v>0</v>
      </c>
      <c r="T439" s="255">
        <f>S439*H439</f>
        <v>0</v>
      </c>
      <c r="U439" s="38"/>
      <c r="V439" s="38"/>
      <c r="W439" s="38"/>
      <c r="X439" s="38"/>
      <c r="Y439" s="38"/>
      <c r="Z439" s="38"/>
      <c r="AA439" s="38"/>
      <c r="AB439" s="38"/>
      <c r="AC439" s="38"/>
      <c r="AD439" s="38"/>
      <c r="AE439" s="38"/>
      <c r="AR439" s="256" t="s">
        <v>256</v>
      </c>
      <c r="AT439" s="256" t="s">
        <v>252</v>
      </c>
      <c r="AU439" s="256" t="s">
        <v>91</v>
      </c>
      <c r="AY439" s="17" t="s">
        <v>250</v>
      </c>
      <c r="BE439" s="257">
        <f>IF(N439="základní",J439,0)</f>
        <v>0</v>
      </c>
      <c r="BF439" s="257">
        <f>IF(N439="snížená",J439,0)</f>
        <v>0</v>
      </c>
      <c r="BG439" s="257">
        <f>IF(N439="zákl. přenesená",J439,0)</f>
        <v>0</v>
      </c>
      <c r="BH439" s="257">
        <f>IF(N439="sníž. přenesená",J439,0)</f>
        <v>0</v>
      </c>
      <c r="BI439" s="257">
        <f>IF(N439="nulová",J439,0)</f>
        <v>0</v>
      </c>
      <c r="BJ439" s="17" t="s">
        <v>14</v>
      </c>
      <c r="BK439" s="257">
        <f>ROUND(I439*H439,2)</f>
        <v>0</v>
      </c>
      <c r="BL439" s="17" t="s">
        <v>256</v>
      </c>
      <c r="BM439" s="256" t="s">
        <v>664</v>
      </c>
    </row>
    <row r="440" s="2" customFormat="1">
      <c r="A440" s="38"/>
      <c r="B440" s="39"/>
      <c r="C440" s="40"/>
      <c r="D440" s="258" t="s">
        <v>261</v>
      </c>
      <c r="E440" s="40"/>
      <c r="F440" s="259" t="s">
        <v>665</v>
      </c>
      <c r="G440" s="40"/>
      <c r="H440" s="40"/>
      <c r="I440" s="156"/>
      <c r="J440" s="40"/>
      <c r="K440" s="40"/>
      <c r="L440" s="44"/>
      <c r="M440" s="260"/>
      <c r="N440" s="261"/>
      <c r="O440" s="91"/>
      <c r="P440" s="91"/>
      <c r="Q440" s="91"/>
      <c r="R440" s="91"/>
      <c r="S440" s="91"/>
      <c r="T440" s="92"/>
      <c r="U440" s="38"/>
      <c r="V440" s="38"/>
      <c r="W440" s="38"/>
      <c r="X440" s="38"/>
      <c r="Y440" s="38"/>
      <c r="Z440" s="38"/>
      <c r="AA440" s="38"/>
      <c r="AB440" s="38"/>
      <c r="AC440" s="38"/>
      <c r="AD440" s="38"/>
      <c r="AE440" s="38"/>
      <c r="AT440" s="17" t="s">
        <v>261</v>
      </c>
      <c r="AU440" s="17" t="s">
        <v>91</v>
      </c>
    </row>
    <row r="441" s="13" customFormat="1">
      <c r="A441" s="13"/>
      <c r="B441" s="262"/>
      <c r="C441" s="263"/>
      <c r="D441" s="258" t="s">
        <v>263</v>
      </c>
      <c r="E441" s="264" t="s">
        <v>1</v>
      </c>
      <c r="F441" s="265" t="s">
        <v>666</v>
      </c>
      <c r="G441" s="263"/>
      <c r="H441" s="266">
        <v>2580</v>
      </c>
      <c r="I441" s="267"/>
      <c r="J441" s="263"/>
      <c r="K441" s="263"/>
      <c r="L441" s="268"/>
      <c r="M441" s="269"/>
      <c r="N441" s="270"/>
      <c r="O441" s="270"/>
      <c r="P441" s="270"/>
      <c r="Q441" s="270"/>
      <c r="R441" s="270"/>
      <c r="S441" s="270"/>
      <c r="T441" s="271"/>
      <c r="U441" s="13"/>
      <c r="V441" s="13"/>
      <c r="W441" s="13"/>
      <c r="X441" s="13"/>
      <c r="Y441" s="13"/>
      <c r="Z441" s="13"/>
      <c r="AA441" s="13"/>
      <c r="AB441" s="13"/>
      <c r="AC441" s="13"/>
      <c r="AD441" s="13"/>
      <c r="AE441" s="13"/>
      <c r="AT441" s="272" t="s">
        <v>263</v>
      </c>
      <c r="AU441" s="272" t="s">
        <v>91</v>
      </c>
      <c r="AV441" s="13" t="s">
        <v>91</v>
      </c>
      <c r="AW441" s="13" t="s">
        <v>36</v>
      </c>
      <c r="AX441" s="13" t="s">
        <v>82</v>
      </c>
      <c r="AY441" s="272" t="s">
        <v>250</v>
      </c>
    </row>
    <row r="442" s="14" customFormat="1">
      <c r="A442" s="14"/>
      <c r="B442" s="273"/>
      <c r="C442" s="274"/>
      <c r="D442" s="258" t="s">
        <v>263</v>
      </c>
      <c r="E442" s="275" t="s">
        <v>195</v>
      </c>
      <c r="F442" s="276" t="s">
        <v>265</v>
      </c>
      <c r="G442" s="274"/>
      <c r="H442" s="277">
        <v>2580</v>
      </c>
      <c r="I442" s="278"/>
      <c r="J442" s="274"/>
      <c r="K442" s="274"/>
      <c r="L442" s="279"/>
      <c r="M442" s="280"/>
      <c r="N442" s="281"/>
      <c r="O442" s="281"/>
      <c r="P442" s="281"/>
      <c r="Q442" s="281"/>
      <c r="R442" s="281"/>
      <c r="S442" s="281"/>
      <c r="T442" s="282"/>
      <c r="U442" s="14"/>
      <c r="V442" s="14"/>
      <c r="W442" s="14"/>
      <c r="X442" s="14"/>
      <c r="Y442" s="14"/>
      <c r="Z442" s="14"/>
      <c r="AA442" s="14"/>
      <c r="AB442" s="14"/>
      <c r="AC442" s="14"/>
      <c r="AD442" s="14"/>
      <c r="AE442" s="14"/>
      <c r="AT442" s="283" t="s">
        <v>263</v>
      </c>
      <c r="AU442" s="283" t="s">
        <v>91</v>
      </c>
      <c r="AV442" s="14" t="s">
        <v>256</v>
      </c>
      <c r="AW442" s="14" t="s">
        <v>36</v>
      </c>
      <c r="AX442" s="14" t="s">
        <v>14</v>
      </c>
      <c r="AY442" s="283" t="s">
        <v>250</v>
      </c>
    </row>
    <row r="443" s="2" customFormat="1" ht="16.5" customHeight="1">
      <c r="A443" s="38"/>
      <c r="B443" s="39"/>
      <c r="C443" s="294" t="s">
        <v>667</v>
      </c>
      <c r="D443" s="294" t="s">
        <v>643</v>
      </c>
      <c r="E443" s="295" t="s">
        <v>668</v>
      </c>
      <c r="F443" s="296" t="s">
        <v>669</v>
      </c>
      <c r="G443" s="297" t="s">
        <v>157</v>
      </c>
      <c r="H443" s="298">
        <v>954.60000000000002</v>
      </c>
      <c r="I443" s="299"/>
      <c r="J443" s="300">
        <f>ROUND(I443*H443,2)</f>
        <v>0</v>
      </c>
      <c r="K443" s="296" t="s">
        <v>255</v>
      </c>
      <c r="L443" s="301"/>
      <c r="M443" s="302" t="s">
        <v>1</v>
      </c>
      <c r="N443" s="303" t="s">
        <v>47</v>
      </c>
      <c r="O443" s="91"/>
      <c r="P443" s="254">
        <f>O443*H443</f>
        <v>0</v>
      </c>
      <c r="Q443" s="254">
        <v>1</v>
      </c>
      <c r="R443" s="254">
        <f>Q443*H443</f>
        <v>954.60000000000002</v>
      </c>
      <c r="S443" s="254">
        <v>0</v>
      </c>
      <c r="T443" s="255">
        <f>S443*H443</f>
        <v>0</v>
      </c>
      <c r="U443" s="38"/>
      <c r="V443" s="38"/>
      <c r="W443" s="38"/>
      <c r="X443" s="38"/>
      <c r="Y443" s="38"/>
      <c r="Z443" s="38"/>
      <c r="AA443" s="38"/>
      <c r="AB443" s="38"/>
      <c r="AC443" s="38"/>
      <c r="AD443" s="38"/>
      <c r="AE443" s="38"/>
      <c r="AR443" s="256" t="s">
        <v>285</v>
      </c>
      <c r="AT443" s="256" t="s">
        <v>643</v>
      </c>
      <c r="AU443" s="256" t="s">
        <v>91</v>
      </c>
      <c r="AY443" s="17" t="s">
        <v>250</v>
      </c>
      <c r="BE443" s="257">
        <f>IF(N443="základní",J443,0)</f>
        <v>0</v>
      </c>
      <c r="BF443" s="257">
        <f>IF(N443="snížená",J443,0)</f>
        <v>0</v>
      </c>
      <c r="BG443" s="257">
        <f>IF(N443="zákl. přenesená",J443,0)</f>
        <v>0</v>
      </c>
      <c r="BH443" s="257">
        <f>IF(N443="sníž. přenesená",J443,0)</f>
        <v>0</v>
      </c>
      <c r="BI443" s="257">
        <f>IF(N443="nulová",J443,0)</f>
        <v>0</v>
      </c>
      <c r="BJ443" s="17" t="s">
        <v>14</v>
      </c>
      <c r="BK443" s="257">
        <f>ROUND(I443*H443,2)</f>
        <v>0</v>
      </c>
      <c r="BL443" s="17" t="s">
        <v>256</v>
      </c>
      <c r="BM443" s="256" t="s">
        <v>670</v>
      </c>
    </row>
    <row r="444" s="13" customFormat="1">
      <c r="A444" s="13"/>
      <c r="B444" s="262"/>
      <c r="C444" s="263"/>
      <c r="D444" s="258" t="s">
        <v>263</v>
      </c>
      <c r="E444" s="264" t="s">
        <v>1</v>
      </c>
      <c r="F444" s="265" t="s">
        <v>671</v>
      </c>
      <c r="G444" s="263"/>
      <c r="H444" s="266">
        <v>954.60000000000002</v>
      </c>
      <c r="I444" s="267"/>
      <c r="J444" s="263"/>
      <c r="K444" s="263"/>
      <c r="L444" s="268"/>
      <c r="M444" s="269"/>
      <c r="N444" s="270"/>
      <c r="O444" s="270"/>
      <c r="P444" s="270"/>
      <c r="Q444" s="270"/>
      <c r="R444" s="270"/>
      <c r="S444" s="270"/>
      <c r="T444" s="271"/>
      <c r="U444" s="13"/>
      <c r="V444" s="13"/>
      <c r="W444" s="13"/>
      <c r="X444" s="13"/>
      <c r="Y444" s="13"/>
      <c r="Z444" s="13"/>
      <c r="AA444" s="13"/>
      <c r="AB444" s="13"/>
      <c r="AC444" s="13"/>
      <c r="AD444" s="13"/>
      <c r="AE444" s="13"/>
      <c r="AT444" s="272" t="s">
        <v>263</v>
      </c>
      <c r="AU444" s="272" t="s">
        <v>91</v>
      </c>
      <c r="AV444" s="13" t="s">
        <v>91</v>
      </c>
      <c r="AW444" s="13" t="s">
        <v>36</v>
      </c>
      <c r="AX444" s="13" t="s">
        <v>82</v>
      </c>
      <c r="AY444" s="272" t="s">
        <v>250</v>
      </c>
    </row>
    <row r="445" s="14" customFormat="1">
      <c r="A445" s="14"/>
      <c r="B445" s="273"/>
      <c r="C445" s="274"/>
      <c r="D445" s="258" t="s">
        <v>263</v>
      </c>
      <c r="E445" s="275" t="s">
        <v>1</v>
      </c>
      <c r="F445" s="276" t="s">
        <v>265</v>
      </c>
      <c r="G445" s="274"/>
      <c r="H445" s="277">
        <v>954.60000000000002</v>
      </c>
      <c r="I445" s="278"/>
      <c r="J445" s="274"/>
      <c r="K445" s="274"/>
      <c r="L445" s="279"/>
      <c r="M445" s="280"/>
      <c r="N445" s="281"/>
      <c r="O445" s="281"/>
      <c r="P445" s="281"/>
      <c r="Q445" s="281"/>
      <c r="R445" s="281"/>
      <c r="S445" s="281"/>
      <c r="T445" s="282"/>
      <c r="U445" s="14"/>
      <c r="V445" s="14"/>
      <c r="W445" s="14"/>
      <c r="X445" s="14"/>
      <c r="Y445" s="14"/>
      <c r="Z445" s="14"/>
      <c r="AA445" s="14"/>
      <c r="AB445" s="14"/>
      <c r="AC445" s="14"/>
      <c r="AD445" s="14"/>
      <c r="AE445" s="14"/>
      <c r="AT445" s="283" t="s">
        <v>263</v>
      </c>
      <c r="AU445" s="283" t="s">
        <v>91</v>
      </c>
      <c r="AV445" s="14" t="s">
        <v>256</v>
      </c>
      <c r="AW445" s="14" t="s">
        <v>36</v>
      </c>
      <c r="AX445" s="14" t="s">
        <v>14</v>
      </c>
      <c r="AY445" s="283" t="s">
        <v>250</v>
      </c>
    </row>
    <row r="446" s="2" customFormat="1" ht="33" customHeight="1">
      <c r="A446" s="38"/>
      <c r="B446" s="39"/>
      <c r="C446" s="245" t="s">
        <v>672</v>
      </c>
      <c r="D446" s="245" t="s">
        <v>252</v>
      </c>
      <c r="E446" s="246" t="s">
        <v>673</v>
      </c>
      <c r="F446" s="247" t="s">
        <v>674</v>
      </c>
      <c r="G446" s="248" t="s">
        <v>168</v>
      </c>
      <c r="H446" s="249">
        <v>2580</v>
      </c>
      <c r="I446" s="250"/>
      <c r="J446" s="251">
        <f>ROUND(I446*H446,2)</f>
        <v>0</v>
      </c>
      <c r="K446" s="247" t="s">
        <v>255</v>
      </c>
      <c r="L446" s="44"/>
      <c r="M446" s="252" t="s">
        <v>1</v>
      </c>
      <c r="N446" s="253" t="s">
        <v>47</v>
      </c>
      <c r="O446" s="91"/>
      <c r="P446" s="254">
        <f>O446*H446</f>
        <v>0</v>
      </c>
      <c r="Q446" s="254">
        <v>0</v>
      </c>
      <c r="R446" s="254">
        <f>Q446*H446</f>
        <v>0</v>
      </c>
      <c r="S446" s="254">
        <v>0</v>
      </c>
      <c r="T446" s="255">
        <f>S446*H446</f>
        <v>0</v>
      </c>
      <c r="U446" s="38"/>
      <c r="V446" s="38"/>
      <c r="W446" s="38"/>
      <c r="X446" s="38"/>
      <c r="Y446" s="38"/>
      <c r="Z446" s="38"/>
      <c r="AA446" s="38"/>
      <c r="AB446" s="38"/>
      <c r="AC446" s="38"/>
      <c r="AD446" s="38"/>
      <c r="AE446" s="38"/>
      <c r="AR446" s="256" t="s">
        <v>256</v>
      </c>
      <c r="AT446" s="256" t="s">
        <v>252</v>
      </c>
      <c r="AU446" s="256" t="s">
        <v>91</v>
      </c>
      <c r="AY446" s="17" t="s">
        <v>250</v>
      </c>
      <c r="BE446" s="257">
        <f>IF(N446="základní",J446,0)</f>
        <v>0</v>
      </c>
      <c r="BF446" s="257">
        <f>IF(N446="snížená",J446,0)</f>
        <v>0</v>
      </c>
      <c r="BG446" s="257">
        <f>IF(N446="zákl. přenesená",J446,0)</f>
        <v>0</v>
      </c>
      <c r="BH446" s="257">
        <f>IF(N446="sníž. přenesená",J446,0)</f>
        <v>0</v>
      </c>
      <c r="BI446" s="257">
        <f>IF(N446="nulová",J446,0)</f>
        <v>0</v>
      </c>
      <c r="BJ446" s="17" t="s">
        <v>14</v>
      </c>
      <c r="BK446" s="257">
        <f>ROUND(I446*H446,2)</f>
        <v>0</v>
      </c>
      <c r="BL446" s="17" t="s">
        <v>256</v>
      </c>
      <c r="BM446" s="256" t="s">
        <v>675</v>
      </c>
    </row>
    <row r="447" s="2" customFormat="1">
      <c r="A447" s="38"/>
      <c r="B447" s="39"/>
      <c r="C447" s="40"/>
      <c r="D447" s="258" t="s">
        <v>261</v>
      </c>
      <c r="E447" s="40"/>
      <c r="F447" s="259" t="s">
        <v>676</v>
      </c>
      <c r="G447" s="40"/>
      <c r="H447" s="40"/>
      <c r="I447" s="156"/>
      <c r="J447" s="40"/>
      <c r="K447" s="40"/>
      <c r="L447" s="44"/>
      <c r="M447" s="260"/>
      <c r="N447" s="261"/>
      <c r="O447" s="91"/>
      <c r="P447" s="91"/>
      <c r="Q447" s="91"/>
      <c r="R447" s="91"/>
      <c r="S447" s="91"/>
      <c r="T447" s="92"/>
      <c r="U447" s="38"/>
      <c r="V447" s="38"/>
      <c r="W447" s="38"/>
      <c r="X447" s="38"/>
      <c r="Y447" s="38"/>
      <c r="Z447" s="38"/>
      <c r="AA447" s="38"/>
      <c r="AB447" s="38"/>
      <c r="AC447" s="38"/>
      <c r="AD447" s="38"/>
      <c r="AE447" s="38"/>
      <c r="AT447" s="17" t="s">
        <v>261</v>
      </c>
      <c r="AU447" s="17" t="s">
        <v>91</v>
      </c>
    </row>
    <row r="448" s="13" customFormat="1">
      <c r="A448" s="13"/>
      <c r="B448" s="262"/>
      <c r="C448" s="263"/>
      <c r="D448" s="258" t="s">
        <v>263</v>
      </c>
      <c r="E448" s="264" t="s">
        <v>1</v>
      </c>
      <c r="F448" s="265" t="s">
        <v>195</v>
      </c>
      <c r="G448" s="263"/>
      <c r="H448" s="266">
        <v>2580</v>
      </c>
      <c r="I448" s="267"/>
      <c r="J448" s="263"/>
      <c r="K448" s="263"/>
      <c r="L448" s="268"/>
      <c r="M448" s="269"/>
      <c r="N448" s="270"/>
      <c r="O448" s="270"/>
      <c r="P448" s="270"/>
      <c r="Q448" s="270"/>
      <c r="R448" s="270"/>
      <c r="S448" s="270"/>
      <c r="T448" s="271"/>
      <c r="U448" s="13"/>
      <c r="V448" s="13"/>
      <c r="W448" s="13"/>
      <c r="X448" s="13"/>
      <c r="Y448" s="13"/>
      <c r="Z448" s="13"/>
      <c r="AA448" s="13"/>
      <c r="AB448" s="13"/>
      <c r="AC448" s="13"/>
      <c r="AD448" s="13"/>
      <c r="AE448" s="13"/>
      <c r="AT448" s="272" t="s">
        <v>263</v>
      </c>
      <c r="AU448" s="272" t="s">
        <v>91</v>
      </c>
      <c r="AV448" s="13" t="s">
        <v>91</v>
      </c>
      <c r="AW448" s="13" t="s">
        <v>36</v>
      </c>
      <c r="AX448" s="13" t="s">
        <v>82</v>
      </c>
      <c r="AY448" s="272" t="s">
        <v>250</v>
      </c>
    </row>
    <row r="449" s="14" customFormat="1">
      <c r="A449" s="14"/>
      <c r="B449" s="273"/>
      <c r="C449" s="274"/>
      <c r="D449" s="258" t="s">
        <v>263</v>
      </c>
      <c r="E449" s="275" t="s">
        <v>1</v>
      </c>
      <c r="F449" s="276" t="s">
        <v>265</v>
      </c>
      <c r="G449" s="274"/>
      <c r="H449" s="277">
        <v>2580</v>
      </c>
      <c r="I449" s="278"/>
      <c r="J449" s="274"/>
      <c r="K449" s="274"/>
      <c r="L449" s="279"/>
      <c r="M449" s="280"/>
      <c r="N449" s="281"/>
      <c r="O449" s="281"/>
      <c r="P449" s="281"/>
      <c r="Q449" s="281"/>
      <c r="R449" s="281"/>
      <c r="S449" s="281"/>
      <c r="T449" s="282"/>
      <c r="U449" s="14"/>
      <c r="V449" s="14"/>
      <c r="W449" s="14"/>
      <c r="X449" s="14"/>
      <c r="Y449" s="14"/>
      <c r="Z449" s="14"/>
      <c r="AA449" s="14"/>
      <c r="AB449" s="14"/>
      <c r="AC449" s="14"/>
      <c r="AD449" s="14"/>
      <c r="AE449" s="14"/>
      <c r="AT449" s="283" t="s">
        <v>263</v>
      </c>
      <c r="AU449" s="283" t="s">
        <v>91</v>
      </c>
      <c r="AV449" s="14" t="s">
        <v>256</v>
      </c>
      <c r="AW449" s="14" t="s">
        <v>36</v>
      </c>
      <c r="AX449" s="14" t="s">
        <v>14</v>
      </c>
      <c r="AY449" s="283" t="s">
        <v>250</v>
      </c>
    </row>
    <row r="450" s="2" customFormat="1" ht="16.5" customHeight="1">
      <c r="A450" s="38"/>
      <c r="B450" s="39"/>
      <c r="C450" s="294" t="s">
        <v>677</v>
      </c>
      <c r="D450" s="294" t="s">
        <v>643</v>
      </c>
      <c r="E450" s="295" t="s">
        <v>644</v>
      </c>
      <c r="F450" s="296" t="s">
        <v>645</v>
      </c>
      <c r="G450" s="297" t="s">
        <v>646</v>
      </c>
      <c r="H450" s="298">
        <v>38.700000000000003</v>
      </c>
      <c r="I450" s="299"/>
      <c r="J450" s="300">
        <f>ROUND(I450*H450,2)</f>
        <v>0</v>
      </c>
      <c r="K450" s="296" t="s">
        <v>255</v>
      </c>
      <c r="L450" s="301"/>
      <c r="M450" s="302" t="s">
        <v>1</v>
      </c>
      <c r="N450" s="303" t="s">
        <v>47</v>
      </c>
      <c r="O450" s="91"/>
      <c r="P450" s="254">
        <f>O450*H450</f>
        <v>0</v>
      </c>
      <c r="Q450" s="254">
        <v>0.001</v>
      </c>
      <c r="R450" s="254">
        <f>Q450*H450</f>
        <v>0.038700000000000005</v>
      </c>
      <c r="S450" s="254">
        <v>0</v>
      </c>
      <c r="T450" s="255">
        <f>S450*H450</f>
        <v>0</v>
      </c>
      <c r="U450" s="38"/>
      <c r="V450" s="38"/>
      <c r="W450" s="38"/>
      <c r="X450" s="38"/>
      <c r="Y450" s="38"/>
      <c r="Z450" s="38"/>
      <c r="AA450" s="38"/>
      <c r="AB450" s="38"/>
      <c r="AC450" s="38"/>
      <c r="AD450" s="38"/>
      <c r="AE450" s="38"/>
      <c r="AR450" s="256" t="s">
        <v>285</v>
      </c>
      <c r="AT450" s="256" t="s">
        <v>643</v>
      </c>
      <c r="AU450" s="256" t="s">
        <v>91</v>
      </c>
      <c r="AY450" s="17" t="s">
        <v>250</v>
      </c>
      <c r="BE450" s="257">
        <f>IF(N450="základní",J450,0)</f>
        <v>0</v>
      </c>
      <c r="BF450" s="257">
        <f>IF(N450="snížená",J450,0)</f>
        <v>0</v>
      </c>
      <c r="BG450" s="257">
        <f>IF(N450="zákl. přenesená",J450,0)</f>
        <v>0</v>
      </c>
      <c r="BH450" s="257">
        <f>IF(N450="sníž. přenesená",J450,0)</f>
        <v>0</v>
      </c>
      <c r="BI450" s="257">
        <f>IF(N450="nulová",J450,0)</f>
        <v>0</v>
      </c>
      <c r="BJ450" s="17" t="s">
        <v>14</v>
      </c>
      <c r="BK450" s="257">
        <f>ROUND(I450*H450,2)</f>
        <v>0</v>
      </c>
      <c r="BL450" s="17" t="s">
        <v>256</v>
      </c>
      <c r="BM450" s="256" t="s">
        <v>678</v>
      </c>
    </row>
    <row r="451" s="13" customFormat="1">
      <c r="A451" s="13"/>
      <c r="B451" s="262"/>
      <c r="C451" s="263"/>
      <c r="D451" s="258" t="s">
        <v>263</v>
      </c>
      <c r="E451" s="263"/>
      <c r="F451" s="265" t="s">
        <v>679</v>
      </c>
      <c r="G451" s="263"/>
      <c r="H451" s="266">
        <v>38.700000000000003</v>
      </c>
      <c r="I451" s="267"/>
      <c r="J451" s="263"/>
      <c r="K451" s="263"/>
      <c r="L451" s="268"/>
      <c r="M451" s="269"/>
      <c r="N451" s="270"/>
      <c r="O451" s="270"/>
      <c r="P451" s="270"/>
      <c r="Q451" s="270"/>
      <c r="R451" s="270"/>
      <c r="S451" s="270"/>
      <c r="T451" s="271"/>
      <c r="U451" s="13"/>
      <c r="V451" s="13"/>
      <c r="W451" s="13"/>
      <c r="X451" s="13"/>
      <c r="Y451" s="13"/>
      <c r="Z451" s="13"/>
      <c r="AA451" s="13"/>
      <c r="AB451" s="13"/>
      <c r="AC451" s="13"/>
      <c r="AD451" s="13"/>
      <c r="AE451" s="13"/>
      <c r="AT451" s="272" t="s">
        <v>263</v>
      </c>
      <c r="AU451" s="272" t="s">
        <v>91</v>
      </c>
      <c r="AV451" s="13" t="s">
        <v>91</v>
      </c>
      <c r="AW451" s="13" t="s">
        <v>4</v>
      </c>
      <c r="AX451" s="13" t="s">
        <v>14</v>
      </c>
      <c r="AY451" s="272" t="s">
        <v>250</v>
      </c>
    </row>
    <row r="452" s="2" customFormat="1" ht="33" customHeight="1">
      <c r="A452" s="38"/>
      <c r="B452" s="39"/>
      <c r="C452" s="245" t="s">
        <v>680</v>
      </c>
      <c r="D452" s="245" t="s">
        <v>252</v>
      </c>
      <c r="E452" s="246" t="s">
        <v>681</v>
      </c>
      <c r="F452" s="247" t="s">
        <v>682</v>
      </c>
      <c r="G452" s="248" t="s">
        <v>168</v>
      </c>
      <c r="H452" s="249">
        <v>78</v>
      </c>
      <c r="I452" s="250"/>
      <c r="J452" s="251">
        <f>ROUND(I452*H452,2)</f>
        <v>0</v>
      </c>
      <c r="K452" s="247" t="s">
        <v>255</v>
      </c>
      <c r="L452" s="44"/>
      <c r="M452" s="252" t="s">
        <v>1</v>
      </c>
      <c r="N452" s="253" t="s">
        <v>47</v>
      </c>
      <c r="O452" s="91"/>
      <c r="P452" s="254">
        <f>O452*H452</f>
        <v>0</v>
      </c>
      <c r="Q452" s="254">
        <v>0</v>
      </c>
      <c r="R452" s="254">
        <f>Q452*H452</f>
        <v>0</v>
      </c>
      <c r="S452" s="254">
        <v>0</v>
      </c>
      <c r="T452" s="255">
        <f>S452*H452</f>
        <v>0</v>
      </c>
      <c r="U452" s="38"/>
      <c r="V452" s="38"/>
      <c r="W452" s="38"/>
      <c r="X452" s="38"/>
      <c r="Y452" s="38"/>
      <c r="Z452" s="38"/>
      <c r="AA452" s="38"/>
      <c r="AB452" s="38"/>
      <c r="AC452" s="38"/>
      <c r="AD452" s="38"/>
      <c r="AE452" s="38"/>
      <c r="AR452" s="256" t="s">
        <v>256</v>
      </c>
      <c r="AT452" s="256" t="s">
        <v>252</v>
      </c>
      <c r="AU452" s="256" t="s">
        <v>91</v>
      </c>
      <c r="AY452" s="17" t="s">
        <v>250</v>
      </c>
      <c r="BE452" s="257">
        <f>IF(N452="základní",J452,0)</f>
        <v>0</v>
      </c>
      <c r="BF452" s="257">
        <f>IF(N452="snížená",J452,0)</f>
        <v>0</v>
      </c>
      <c r="BG452" s="257">
        <f>IF(N452="zákl. přenesená",J452,0)</f>
        <v>0</v>
      </c>
      <c r="BH452" s="257">
        <f>IF(N452="sníž. přenesená",J452,0)</f>
        <v>0</v>
      </c>
      <c r="BI452" s="257">
        <f>IF(N452="nulová",J452,0)</f>
        <v>0</v>
      </c>
      <c r="BJ452" s="17" t="s">
        <v>14</v>
      </c>
      <c r="BK452" s="257">
        <f>ROUND(I452*H452,2)</f>
        <v>0</v>
      </c>
      <c r="BL452" s="17" t="s">
        <v>256</v>
      </c>
      <c r="BM452" s="256" t="s">
        <v>683</v>
      </c>
    </row>
    <row r="453" s="2" customFormat="1">
      <c r="A453" s="38"/>
      <c r="B453" s="39"/>
      <c r="C453" s="40"/>
      <c r="D453" s="258" t="s">
        <v>261</v>
      </c>
      <c r="E453" s="40"/>
      <c r="F453" s="259" t="s">
        <v>684</v>
      </c>
      <c r="G453" s="40"/>
      <c r="H453" s="40"/>
      <c r="I453" s="156"/>
      <c r="J453" s="40"/>
      <c r="K453" s="40"/>
      <c r="L453" s="44"/>
      <c r="M453" s="260"/>
      <c r="N453" s="261"/>
      <c r="O453" s="91"/>
      <c r="P453" s="91"/>
      <c r="Q453" s="91"/>
      <c r="R453" s="91"/>
      <c r="S453" s="91"/>
      <c r="T453" s="92"/>
      <c r="U453" s="38"/>
      <c r="V453" s="38"/>
      <c r="W453" s="38"/>
      <c r="X453" s="38"/>
      <c r="Y453" s="38"/>
      <c r="Z453" s="38"/>
      <c r="AA453" s="38"/>
      <c r="AB453" s="38"/>
      <c r="AC453" s="38"/>
      <c r="AD453" s="38"/>
      <c r="AE453" s="38"/>
      <c r="AT453" s="17" t="s">
        <v>261</v>
      </c>
      <c r="AU453" s="17" t="s">
        <v>91</v>
      </c>
    </row>
    <row r="454" s="13" customFormat="1">
      <c r="A454" s="13"/>
      <c r="B454" s="262"/>
      <c r="C454" s="263"/>
      <c r="D454" s="258" t="s">
        <v>263</v>
      </c>
      <c r="E454" s="264" t="s">
        <v>1</v>
      </c>
      <c r="F454" s="265" t="s">
        <v>197</v>
      </c>
      <c r="G454" s="263"/>
      <c r="H454" s="266">
        <v>78</v>
      </c>
      <c r="I454" s="267"/>
      <c r="J454" s="263"/>
      <c r="K454" s="263"/>
      <c r="L454" s="268"/>
      <c r="M454" s="269"/>
      <c r="N454" s="270"/>
      <c r="O454" s="270"/>
      <c r="P454" s="270"/>
      <c r="Q454" s="270"/>
      <c r="R454" s="270"/>
      <c r="S454" s="270"/>
      <c r="T454" s="271"/>
      <c r="U454" s="13"/>
      <c r="V454" s="13"/>
      <c r="W454" s="13"/>
      <c r="X454" s="13"/>
      <c r="Y454" s="13"/>
      <c r="Z454" s="13"/>
      <c r="AA454" s="13"/>
      <c r="AB454" s="13"/>
      <c r="AC454" s="13"/>
      <c r="AD454" s="13"/>
      <c r="AE454" s="13"/>
      <c r="AT454" s="272" t="s">
        <v>263</v>
      </c>
      <c r="AU454" s="272" t="s">
        <v>91</v>
      </c>
      <c r="AV454" s="13" t="s">
        <v>91</v>
      </c>
      <c r="AW454" s="13" t="s">
        <v>36</v>
      </c>
      <c r="AX454" s="13" t="s">
        <v>82</v>
      </c>
      <c r="AY454" s="272" t="s">
        <v>250</v>
      </c>
    </row>
    <row r="455" s="14" customFormat="1">
      <c r="A455" s="14"/>
      <c r="B455" s="273"/>
      <c r="C455" s="274"/>
      <c r="D455" s="258" t="s">
        <v>263</v>
      </c>
      <c r="E455" s="275" t="s">
        <v>1</v>
      </c>
      <c r="F455" s="276" t="s">
        <v>265</v>
      </c>
      <c r="G455" s="274"/>
      <c r="H455" s="277">
        <v>78</v>
      </c>
      <c r="I455" s="278"/>
      <c r="J455" s="274"/>
      <c r="K455" s="274"/>
      <c r="L455" s="279"/>
      <c r="M455" s="280"/>
      <c r="N455" s="281"/>
      <c r="O455" s="281"/>
      <c r="P455" s="281"/>
      <c r="Q455" s="281"/>
      <c r="R455" s="281"/>
      <c r="S455" s="281"/>
      <c r="T455" s="282"/>
      <c r="U455" s="14"/>
      <c r="V455" s="14"/>
      <c r="W455" s="14"/>
      <c r="X455" s="14"/>
      <c r="Y455" s="14"/>
      <c r="Z455" s="14"/>
      <c r="AA455" s="14"/>
      <c r="AB455" s="14"/>
      <c r="AC455" s="14"/>
      <c r="AD455" s="14"/>
      <c r="AE455" s="14"/>
      <c r="AT455" s="283" t="s">
        <v>263</v>
      </c>
      <c r="AU455" s="283" t="s">
        <v>91</v>
      </c>
      <c r="AV455" s="14" t="s">
        <v>256</v>
      </c>
      <c r="AW455" s="14" t="s">
        <v>36</v>
      </c>
      <c r="AX455" s="14" t="s">
        <v>14</v>
      </c>
      <c r="AY455" s="283" t="s">
        <v>250</v>
      </c>
    </row>
    <row r="456" s="2" customFormat="1" ht="33" customHeight="1">
      <c r="A456" s="38"/>
      <c r="B456" s="39"/>
      <c r="C456" s="245" t="s">
        <v>685</v>
      </c>
      <c r="D456" s="245" t="s">
        <v>252</v>
      </c>
      <c r="E456" s="246" t="s">
        <v>686</v>
      </c>
      <c r="F456" s="247" t="s">
        <v>687</v>
      </c>
      <c r="G456" s="248" t="s">
        <v>189</v>
      </c>
      <c r="H456" s="249">
        <v>120</v>
      </c>
      <c r="I456" s="250"/>
      <c r="J456" s="251">
        <f>ROUND(I456*H456,2)</f>
        <v>0</v>
      </c>
      <c r="K456" s="247" t="s">
        <v>255</v>
      </c>
      <c r="L456" s="44"/>
      <c r="M456" s="252" t="s">
        <v>1</v>
      </c>
      <c r="N456" s="253" t="s">
        <v>47</v>
      </c>
      <c r="O456" s="91"/>
      <c r="P456" s="254">
        <f>O456*H456</f>
        <v>0</v>
      </c>
      <c r="Q456" s="254">
        <v>0</v>
      </c>
      <c r="R456" s="254">
        <f>Q456*H456</f>
        <v>0</v>
      </c>
      <c r="S456" s="254">
        <v>0</v>
      </c>
      <c r="T456" s="255">
        <f>S456*H456</f>
        <v>0</v>
      </c>
      <c r="U456" s="38"/>
      <c r="V456" s="38"/>
      <c r="W456" s="38"/>
      <c r="X456" s="38"/>
      <c r="Y456" s="38"/>
      <c r="Z456" s="38"/>
      <c r="AA456" s="38"/>
      <c r="AB456" s="38"/>
      <c r="AC456" s="38"/>
      <c r="AD456" s="38"/>
      <c r="AE456" s="38"/>
      <c r="AR456" s="256" t="s">
        <v>256</v>
      </c>
      <c r="AT456" s="256" t="s">
        <v>252</v>
      </c>
      <c r="AU456" s="256" t="s">
        <v>91</v>
      </c>
      <c r="AY456" s="17" t="s">
        <v>250</v>
      </c>
      <c r="BE456" s="257">
        <f>IF(N456="základní",J456,0)</f>
        <v>0</v>
      </c>
      <c r="BF456" s="257">
        <f>IF(N456="snížená",J456,0)</f>
        <v>0</v>
      </c>
      <c r="BG456" s="257">
        <f>IF(N456="zákl. přenesená",J456,0)</f>
        <v>0</v>
      </c>
      <c r="BH456" s="257">
        <f>IF(N456="sníž. přenesená",J456,0)</f>
        <v>0</v>
      </c>
      <c r="BI456" s="257">
        <f>IF(N456="nulová",J456,0)</f>
        <v>0</v>
      </c>
      <c r="BJ456" s="17" t="s">
        <v>14</v>
      </c>
      <c r="BK456" s="257">
        <f>ROUND(I456*H456,2)</f>
        <v>0</v>
      </c>
      <c r="BL456" s="17" t="s">
        <v>256</v>
      </c>
      <c r="BM456" s="256" t="s">
        <v>688</v>
      </c>
    </row>
    <row r="457" s="2" customFormat="1">
      <c r="A457" s="38"/>
      <c r="B457" s="39"/>
      <c r="C457" s="40"/>
      <c r="D457" s="258" t="s">
        <v>261</v>
      </c>
      <c r="E457" s="40"/>
      <c r="F457" s="259" t="s">
        <v>689</v>
      </c>
      <c r="G457" s="40"/>
      <c r="H457" s="40"/>
      <c r="I457" s="156"/>
      <c r="J457" s="40"/>
      <c r="K457" s="40"/>
      <c r="L457" s="44"/>
      <c r="M457" s="260"/>
      <c r="N457" s="261"/>
      <c r="O457" s="91"/>
      <c r="P457" s="91"/>
      <c r="Q457" s="91"/>
      <c r="R457" s="91"/>
      <c r="S457" s="91"/>
      <c r="T457" s="92"/>
      <c r="U457" s="38"/>
      <c r="V457" s="38"/>
      <c r="W457" s="38"/>
      <c r="X457" s="38"/>
      <c r="Y457" s="38"/>
      <c r="Z457" s="38"/>
      <c r="AA457" s="38"/>
      <c r="AB457" s="38"/>
      <c r="AC457" s="38"/>
      <c r="AD457" s="38"/>
      <c r="AE457" s="38"/>
      <c r="AT457" s="17" t="s">
        <v>261</v>
      </c>
      <c r="AU457" s="17" t="s">
        <v>91</v>
      </c>
    </row>
    <row r="458" s="2" customFormat="1" ht="33" customHeight="1">
      <c r="A458" s="38"/>
      <c r="B458" s="39"/>
      <c r="C458" s="245" t="s">
        <v>690</v>
      </c>
      <c r="D458" s="245" t="s">
        <v>252</v>
      </c>
      <c r="E458" s="246" t="s">
        <v>691</v>
      </c>
      <c r="F458" s="247" t="s">
        <v>692</v>
      </c>
      <c r="G458" s="248" t="s">
        <v>189</v>
      </c>
      <c r="H458" s="249">
        <v>66</v>
      </c>
      <c r="I458" s="250"/>
      <c r="J458" s="251">
        <f>ROUND(I458*H458,2)</f>
        <v>0</v>
      </c>
      <c r="K458" s="247" t="s">
        <v>255</v>
      </c>
      <c r="L458" s="44"/>
      <c r="M458" s="252" t="s">
        <v>1</v>
      </c>
      <c r="N458" s="253" t="s">
        <v>47</v>
      </c>
      <c r="O458" s="91"/>
      <c r="P458" s="254">
        <f>O458*H458</f>
        <v>0</v>
      </c>
      <c r="Q458" s="254">
        <v>0</v>
      </c>
      <c r="R458" s="254">
        <f>Q458*H458</f>
        <v>0</v>
      </c>
      <c r="S458" s="254">
        <v>0</v>
      </c>
      <c r="T458" s="255">
        <f>S458*H458</f>
        <v>0</v>
      </c>
      <c r="U458" s="38"/>
      <c r="V458" s="38"/>
      <c r="W458" s="38"/>
      <c r="X458" s="38"/>
      <c r="Y458" s="38"/>
      <c r="Z458" s="38"/>
      <c r="AA458" s="38"/>
      <c r="AB458" s="38"/>
      <c r="AC458" s="38"/>
      <c r="AD458" s="38"/>
      <c r="AE458" s="38"/>
      <c r="AR458" s="256" t="s">
        <v>256</v>
      </c>
      <c r="AT458" s="256" t="s">
        <v>252</v>
      </c>
      <c r="AU458" s="256" t="s">
        <v>91</v>
      </c>
      <c r="AY458" s="17" t="s">
        <v>250</v>
      </c>
      <c r="BE458" s="257">
        <f>IF(N458="základní",J458,0)</f>
        <v>0</v>
      </c>
      <c r="BF458" s="257">
        <f>IF(N458="snížená",J458,0)</f>
        <v>0</v>
      </c>
      <c r="BG458" s="257">
        <f>IF(N458="zákl. přenesená",J458,0)</f>
        <v>0</v>
      </c>
      <c r="BH458" s="257">
        <f>IF(N458="sníž. přenesená",J458,0)</f>
        <v>0</v>
      </c>
      <c r="BI458" s="257">
        <f>IF(N458="nulová",J458,0)</f>
        <v>0</v>
      </c>
      <c r="BJ458" s="17" t="s">
        <v>14</v>
      </c>
      <c r="BK458" s="257">
        <f>ROUND(I458*H458,2)</f>
        <v>0</v>
      </c>
      <c r="BL458" s="17" t="s">
        <v>256</v>
      </c>
      <c r="BM458" s="256" t="s">
        <v>693</v>
      </c>
    </row>
    <row r="459" s="2" customFormat="1">
      <c r="A459" s="38"/>
      <c r="B459" s="39"/>
      <c r="C459" s="40"/>
      <c r="D459" s="258" t="s">
        <v>261</v>
      </c>
      <c r="E459" s="40"/>
      <c r="F459" s="259" t="s">
        <v>689</v>
      </c>
      <c r="G459" s="40"/>
      <c r="H459" s="40"/>
      <c r="I459" s="156"/>
      <c r="J459" s="40"/>
      <c r="K459" s="40"/>
      <c r="L459" s="44"/>
      <c r="M459" s="260"/>
      <c r="N459" s="261"/>
      <c r="O459" s="91"/>
      <c r="P459" s="91"/>
      <c r="Q459" s="91"/>
      <c r="R459" s="91"/>
      <c r="S459" s="91"/>
      <c r="T459" s="92"/>
      <c r="U459" s="38"/>
      <c r="V459" s="38"/>
      <c r="W459" s="38"/>
      <c r="X459" s="38"/>
      <c r="Y459" s="38"/>
      <c r="Z459" s="38"/>
      <c r="AA459" s="38"/>
      <c r="AB459" s="38"/>
      <c r="AC459" s="38"/>
      <c r="AD459" s="38"/>
      <c r="AE459" s="38"/>
      <c r="AT459" s="17" t="s">
        <v>261</v>
      </c>
      <c r="AU459" s="17" t="s">
        <v>91</v>
      </c>
    </row>
    <row r="460" s="2" customFormat="1" ht="16.5" customHeight="1">
      <c r="A460" s="38"/>
      <c r="B460" s="39"/>
      <c r="C460" s="294" t="s">
        <v>694</v>
      </c>
      <c r="D460" s="294" t="s">
        <v>643</v>
      </c>
      <c r="E460" s="295" t="s">
        <v>695</v>
      </c>
      <c r="F460" s="296" t="s">
        <v>696</v>
      </c>
      <c r="G460" s="297" t="s">
        <v>208</v>
      </c>
      <c r="H460" s="298">
        <v>66</v>
      </c>
      <c r="I460" s="299"/>
      <c r="J460" s="300">
        <f>ROUND(I460*H460,2)</f>
        <v>0</v>
      </c>
      <c r="K460" s="296" t="s">
        <v>1</v>
      </c>
      <c r="L460" s="301"/>
      <c r="M460" s="302" t="s">
        <v>1</v>
      </c>
      <c r="N460" s="303" t="s">
        <v>47</v>
      </c>
      <c r="O460" s="91"/>
      <c r="P460" s="254">
        <f>O460*H460</f>
        <v>0</v>
      </c>
      <c r="Q460" s="254">
        <v>0.20999999999999999</v>
      </c>
      <c r="R460" s="254">
        <f>Q460*H460</f>
        <v>13.859999999999999</v>
      </c>
      <c r="S460" s="254">
        <v>0</v>
      </c>
      <c r="T460" s="255">
        <f>S460*H460</f>
        <v>0</v>
      </c>
      <c r="U460" s="38"/>
      <c r="V460" s="38"/>
      <c r="W460" s="38"/>
      <c r="X460" s="38"/>
      <c r="Y460" s="38"/>
      <c r="Z460" s="38"/>
      <c r="AA460" s="38"/>
      <c r="AB460" s="38"/>
      <c r="AC460" s="38"/>
      <c r="AD460" s="38"/>
      <c r="AE460" s="38"/>
      <c r="AR460" s="256" t="s">
        <v>285</v>
      </c>
      <c r="AT460" s="256" t="s">
        <v>643</v>
      </c>
      <c r="AU460" s="256" t="s">
        <v>91</v>
      </c>
      <c r="AY460" s="17" t="s">
        <v>250</v>
      </c>
      <c r="BE460" s="257">
        <f>IF(N460="základní",J460,0)</f>
        <v>0</v>
      </c>
      <c r="BF460" s="257">
        <f>IF(N460="snížená",J460,0)</f>
        <v>0</v>
      </c>
      <c r="BG460" s="257">
        <f>IF(N460="zákl. přenesená",J460,0)</f>
        <v>0</v>
      </c>
      <c r="BH460" s="257">
        <f>IF(N460="sníž. přenesená",J460,0)</f>
        <v>0</v>
      </c>
      <c r="BI460" s="257">
        <f>IF(N460="nulová",J460,0)</f>
        <v>0</v>
      </c>
      <c r="BJ460" s="17" t="s">
        <v>14</v>
      </c>
      <c r="BK460" s="257">
        <f>ROUND(I460*H460,2)</f>
        <v>0</v>
      </c>
      <c r="BL460" s="17" t="s">
        <v>256</v>
      </c>
      <c r="BM460" s="256" t="s">
        <v>697</v>
      </c>
    </row>
    <row r="461" s="2" customFormat="1" ht="16.5" customHeight="1">
      <c r="A461" s="38"/>
      <c r="B461" s="39"/>
      <c r="C461" s="294" t="s">
        <v>698</v>
      </c>
      <c r="D461" s="294" t="s">
        <v>643</v>
      </c>
      <c r="E461" s="295" t="s">
        <v>699</v>
      </c>
      <c r="F461" s="296" t="s">
        <v>700</v>
      </c>
      <c r="G461" s="297" t="s">
        <v>208</v>
      </c>
      <c r="H461" s="298">
        <v>97</v>
      </c>
      <c r="I461" s="299"/>
      <c r="J461" s="300">
        <f>ROUND(I461*H461,2)</f>
        <v>0</v>
      </c>
      <c r="K461" s="296" t="s">
        <v>1</v>
      </c>
      <c r="L461" s="301"/>
      <c r="M461" s="302" t="s">
        <v>1</v>
      </c>
      <c r="N461" s="303" t="s">
        <v>47</v>
      </c>
      <c r="O461" s="91"/>
      <c r="P461" s="254">
        <f>O461*H461</f>
        <v>0</v>
      </c>
      <c r="Q461" s="254">
        <v>1</v>
      </c>
      <c r="R461" s="254">
        <f>Q461*H461</f>
        <v>97</v>
      </c>
      <c r="S461" s="254">
        <v>0</v>
      </c>
      <c r="T461" s="255">
        <f>S461*H461</f>
        <v>0</v>
      </c>
      <c r="U461" s="38"/>
      <c r="V461" s="38"/>
      <c r="W461" s="38"/>
      <c r="X461" s="38"/>
      <c r="Y461" s="38"/>
      <c r="Z461" s="38"/>
      <c r="AA461" s="38"/>
      <c r="AB461" s="38"/>
      <c r="AC461" s="38"/>
      <c r="AD461" s="38"/>
      <c r="AE461" s="38"/>
      <c r="AR461" s="256" t="s">
        <v>285</v>
      </c>
      <c r="AT461" s="256" t="s">
        <v>643</v>
      </c>
      <c r="AU461" s="256" t="s">
        <v>91</v>
      </c>
      <c r="AY461" s="17" t="s">
        <v>250</v>
      </c>
      <c r="BE461" s="257">
        <f>IF(N461="základní",J461,0)</f>
        <v>0</v>
      </c>
      <c r="BF461" s="257">
        <f>IF(N461="snížená",J461,0)</f>
        <v>0</v>
      </c>
      <c r="BG461" s="257">
        <f>IF(N461="zákl. přenesená",J461,0)</f>
        <v>0</v>
      </c>
      <c r="BH461" s="257">
        <f>IF(N461="sníž. přenesená",J461,0)</f>
        <v>0</v>
      </c>
      <c r="BI461" s="257">
        <f>IF(N461="nulová",J461,0)</f>
        <v>0</v>
      </c>
      <c r="BJ461" s="17" t="s">
        <v>14</v>
      </c>
      <c r="BK461" s="257">
        <f>ROUND(I461*H461,2)</f>
        <v>0</v>
      </c>
      <c r="BL461" s="17" t="s">
        <v>256</v>
      </c>
      <c r="BM461" s="256" t="s">
        <v>701</v>
      </c>
    </row>
    <row r="462" s="2" customFormat="1" ht="21.75" customHeight="1">
      <c r="A462" s="38"/>
      <c r="B462" s="39"/>
      <c r="C462" s="245" t="s">
        <v>702</v>
      </c>
      <c r="D462" s="245" t="s">
        <v>252</v>
      </c>
      <c r="E462" s="246" t="s">
        <v>703</v>
      </c>
      <c r="F462" s="247" t="s">
        <v>704</v>
      </c>
      <c r="G462" s="248" t="s">
        <v>168</v>
      </c>
      <c r="H462" s="249">
        <v>2580</v>
      </c>
      <c r="I462" s="250"/>
      <c r="J462" s="251">
        <f>ROUND(I462*H462,2)</f>
        <v>0</v>
      </c>
      <c r="K462" s="247" t="s">
        <v>255</v>
      </c>
      <c r="L462" s="44"/>
      <c r="M462" s="252" t="s">
        <v>1</v>
      </c>
      <c r="N462" s="253" t="s">
        <v>47</v>
      </c>
      <c r="O462" s="91"/>
      <c r="P462" s="254">
        <f>O462*H462</f>
        <v>0</v>
      </c>
      <c r="Q462" s="254">
        <v>0</v>
      </c>
      <c r="R462" s="254">
        <f>Q462*H462</f>
        <v>0</v>
      </c>
      <c r="S462" s="254">
        <v>0</v>
      </c>
      <c r="T462" s="255">
        <f>S462*H462</f>
        <v>0</v>
      </c>
      <c r="U462" s="38"/>
      <c r="V462" s="38"/>
      <c r="W462" s="38"/>
      <c r="X462" s="38"/>
      <c r="Y462" s="38"/>
      <c r="Z462" s="38"/>
      <c r="AA462" s="38"/>
      <c r="AB462" s="38"/>
      <c r="AC462" s="38"/>
      <c r="AD462" s="38"/>
      <c r="AE462" s="38"/>
      <c r="AR462" s="256" t="s">
        <v>256</v>
      </c>
      <c r="AT462" s="256" t="s">
        <v>252</v>
      </c>
      <c r="AU462" s="256" t="s">
        <v>91</v>
      </c>
      <c r="AY462" s="17" t="s">
        <v>250</v>
      </c>
      <c r="BE462" s="257">
        <f>IF(N462="základní",J462,0)</f>
        <v>0</v>
      </c>
      <c r="BF462" s="257">
        <f>IF(N462="snížená",J462,0)</f>
        <v>0</v>
      </c>
      <c r="BG462" s="257">
        <f>IF(N462="zákl. přenesená",J462,0)</f>
        <v>0</v>
      </c>
      <c r="BH462" s="257">
        <f>IF(N462="sníž. přenesená",J462,0)</f>
        <v>0</v>
      </c>
      <c r="BI462" s="257">
        <f>IF(N462="nulová",J462,0)</f>
        <v>0</v>
      </c>
      <c r="BJ462" s="17" t="s">
        <v>14</v>
      </c>
      <c r="BK462" s="257">
        <f>ROUND(I462*H462,2)</f>
        <v>0</v>
      </c>
      <c r="BL462" s="17" t="s">
        <v>256</v>
      </c>
      <c r="BM462" s="256" t="s">
        <v>705</v>
      </c>
    </row>
    <row r="463" s="2" customFormat="1">
      <c r="A463" s="38"/>
      <c r="B463" s="39"/>
      <c r="C463" s="40"/>
      <c r="D463" s="258" t="s">
        <v>261</v>
      </c>
      <c r="E463" s="40"/>
      <c r="F463" s="259" t="s">
        <v>706</v>
      </c>
      <c r="G463" s="40"/>
      <c r="H463" s="40"/>
      <c r="I463" s="156"/>
      <c r="J463" s="40"/>
      <c r="K463" s="40"/>
      <c r="L463" s="44"/>
      <c r="M463" s="260"/>
      <c r="N463" s="261"/>
      <c r="O463" s="91"/>
      <c r="P463" s="91"/>
      <c r="Q463" s="91"/>
      <c r="R463" s="91"/>
      <c r="S463" s="91"/>
      <c r="T463" s="92"/>
      <c r="U463" s="38"/>
      <c r="V463" s="38"/>
      <c r="W463" s="38"/>
      <c r="X463" s="38"/>
      <c r="Y463" s="38"/>
      <c r="Z463" s="38"/>
      <c r="AA463" s="38"/>
      <c r="AB463" s="38"/>
      <c r="AC463" s="38"/>
      <c r="AD463" s="38"/>
      <c r="AE463" s="38"/>
      <c r="AT463" s="17" t="s">
        <v>261</v>
      </c>
      <c r="AU463" s="17" t="s">
        <v>91</v>
      </c>
    </row>
    <row r="464" s="13" customFormat="1">
      <c r="A464" s="13"/>
      <c r="B464" s="262"/>
      <c r="C464" s="263"/>
      <c r="D464" s="258" t="s">
        <v>263</v>
      </c>
      <c r="E464" s="264" t="s">
        <v>1</v>
      </c>
      <c r="F464" s="265" t="s">
        <v>195</v>
      </c>
      <c r="G464" s="263"/>
      <c r="H464" s="266">
        <v>2580</v>
      </c>
      <c r="I464" s="267"/>
      <c r="J464" s="263"/>
      <c r="K464" s="263"/>
      <c r="L464" s="268"/>
      <c r="M464" s="269"/>
      <c r="N464" s="270"/>
      <c r="O464" s="270"/>
      <c r="P464" s="270"/>
      <c r="Q464" s="270"/>
      <c r="R464" s="270"/>
      <c r="S464" s="270"/>
      <c r="T464" s="271"/>
      <c r="U464" s="13"/>
      <c r="V464" s="13"/>
      <c r="W464" s="13"/>
      <c r="X464" s="13"/>
      <c r="Y464" s="13"/>
      <c r="Z464" s="13"/>
      <c r="AA464" s="13"/>
      <c r="AB464" s="13"/>
      <c r="AC464" s="13"/>
      <c r="AD464" s="13"/>
      <c r="AE464" s="13"/>
      <c r="AT464" s="272" t="s">
        <v>263</v>
      </c>
      <c r="AU464" s="272" t="s">
        <v>91</v>
      </c>
      <c r="AV464" s="13" t="s">
        <v>91</v>
      </c>
      <c r="AW464" s="13" t="s">
        <v>36</v>
      </c>
      <c r="AX464" s="13" t="s">
        <v>82</v>
      </c>
      <c r="AY464" s="272" t="s">
        <v>250</v>
      </c>
    </row>
    <row r="465" s="14" customFormat="1">
      <c r="A465" s="14"/>
      <c r="B465" s="273"/>
      <c r="C465" s="274"/>
      <c r="D465" s="258" t="s">
        <v>263</v>
      </c>
      <c r="E465" s="275" t="s">
        <v>1</v>
      </c>
      <c r="F465" s="276" t="s">
        <v>265</v>
      </c>
      <c r="G465" s="274"/>
      <c r="H465" s="277">
        <v>2580</v>
      </c>
      <c r="I465" s="278"/>
      <c r="J465" s="274"/>
      <c r="K465" s="274"/>
      <c r="L465" s="279"/>
      <c r="M465" s="280"/>
      <c r="N465" s="281"/>
      <c r="O465" s="281"/>
      <c r="P465" s="281"/>
      <c r="Q465" s="281"/>
      <c r="R465" s="281"/>
      <c r="S465" s="281"/>
      <c r="T465" s="282"/>
      <c r="U465" s="14"/>
      <c r="V465" s="14"/>
      <c r="W465" s="14"/>
      <c r="X465" s="14"/>
      <c r="Y465" s="14"/>
      <c r="Z465" s="14"/>
      <c r="AA465" s="14"/>
      <c r="AB465" s="14"/>
      <c r="AC465" s="14"/>
      <c r="AD465" s="14"/>
      <c r="AE465" s="14"/>
      <c r="AT465" s="283" t="s">
        <v>263</v>
      </c>
      <c r="AU465" s="283" t="s">
        <v>91</v>
      </c>
      <c r="AV465" s="14" t="s">
        <v>256</v>
      </c>
      <c r="AW465" s="14" t="s">
        <v>36</v>
      </c>
      <c r="AX465" s="14" t="s">
        <v>14</v>
      </c>
      <c r="AY465" s="283" t="s">
        <v>250</v>
      </c>
    </row>
    <row r="466" s="2" customFormat="1" ht="33" customHeight="1">
      <c r="A466" s="38"/>
      <c r="B466" s="39"/>
      <c r="C466" s="245" t="s">
        <v>707</v>
      </c>
      <c r="D466" s="245" t="s">
        <v>252</v>
      </c>
      <c r="E466" s="246" t="s">
        <v>708</v>
      </c>
      <c r="F466" s="247" t="s">
        <v>709</v>
      </c>
      <c r="G466" s="248" t="s">
        <v>189</v>
      </c>
      <c r="H466" s="249">
        <v>66</v>
      </c>
      <c r="I466" s="250"/>
      <c r="J466" s="251">
        <f>ROUND(I466*H466,2)</f>
        <v>0</v>
      </c>
      <c r="K466" s="247" t="s">
        <v>255</v>
      </c>
      <c r="L466" s="44"/>
      <c r="M466" s="252" t="s">
        <v>1</v>
      </c>
      <c r="N466" s="253" t="s">
        <v>47</v>
      </c>
      <c r="O466" s="91"/>
      <c r="P466" s="254">
        <f>O466*H466</f>
        <v>0</v>
      </c>
      <c r="Q466" s="254">
        <v>0</v>
      </c>
      <c r="R466" s="254">
        <f>Q466*H466</f>
        <v>0</v>
      </c>
      <c r="S466" s="254">
        <v>0</v>
      </c>
      <c r="T466" s="255">
        <f>S466*H466</f>
        <v>0</v>
      </c>
      <c r="U466" s="38"/>
      <c r="V466" s="38"/>
      <c r="W466" s="38"/>
      <c r="X466" s="38"/>
      <c r="Y466" s="38"/>
      <c r="Z466" s="38"/>
      <c r="AA466" s="38"/>
      <c r="AB466" s="38"/>
      <c r="AC466" s="38"/>
      <c r="AD466" s="38"/>
      <c r="AE466" s="38"/>
      <c r="AR466" s="256" t="s">
        <v>256</v>
      </c>
      <c r="AT466" s="256" t="s">
        <v>252</v>
      </c>
      <c r="AU466" s="256" t="s">
        <v>91</v>
      </c>
      <c r="AY466" s="17" t="s">
        <v>250</v>
      </c>
      <c r="BE466" s="257">
        <f>IF(N466="základní",J466,0)</f>
        <v>0</v>
      </c>
      <c r="BF466" s="257">
        <f>IF(N466="snížená",J466,0)</f>
        <v>0</v>
      </c>
      <c r="BG466" s="257">
        <f>IF(N466="zákl. přenesená",J466,0)</f>
        <v>0</v>
      </c>
      <c r="BH466" s="257">
        <f>IF(N466="sníž. přenesená",J466,0)</f>
        <v>0</v>
      </c>
      <c r="BI466" s="257">
        <f>IF(N466="nulová",J466,0)</f>
        <v>0</v>
      </c>
      <c r="BJ466" s="17" t="s">
        <v>14</v>
      </c>
      <c r="BK466" s="257">
        <f>ROUND(I466*H466,2)</f>
        <v>0</v>
      </c>
      <c r="BL466" s="17" t="s">
        <v>256</v>
      </c>
      <c r="BM466" s="256" t="s">
        <v>710</v>
      </c>
    </row>
    <row r="467" s="2" customFormat="1">
      <c r="A467" s="38"/>
      <c r="B467" s="39"/>
      <c r="C467" s="40"/>
      <c r="D467" s="258" t="s">
        <v>261</v>
      </c>
      <c r="E467" s="40"/>
      <c r="F467" s="259" t="s">
        <v>711</v>
      </c>
      <c r="G467" s="40"/>
      <c r="H467" s="40"/>
      <c r="I467" s="156"/>
      <c r="J467" s="40"/>
      <c r="K467" s="40"/>
      <c r="L467" s="44"/>
      <c r="M467" s="260"/>
      <c r="N467" s="261"/>
      <c r="O467" s="91"/>
      <c r="P467" s="91"/>
      <c r="Q467" s="91"/>
      <c r="R467" s="91"/>
      <c r="S467" s="91"/>
      <c r="T467" s="92"/>
      <c r="U467" s="38"/>
      <c r="V467" s="38"/>
      <c r="W467" s="38"/>
      <c r="X467" s="38"/>
      <c r="Y467" s="38"/>
      <c r="Z467" s="38"/>
      <c r="AA467" s="38"/>
      <c r="AB467" s="38"/>
      <c r="AC467" s="38"/>
      <c r="AD467" s="38"/>
      <c r="AE467" s="38"/>
      <c r="AT467" s="17" t="s">
        <v>261</v>
      </c>
      <c r="AU467" s="17" t="s">
        <v>91</v>
      </c>
    </row>
    <row r="468" s="2" customFormat="1" ht="16.5" customHeight="1">
      <c r="A468" s="38"/>
      <c r="B468" s="39"/>
      <c r="C468" s="294" t="s">
        <v>712</v>
      </c>
      <c r="D468" s="294" t="s">
        <v>643</v>
      </c>
      <c r="E468" s="295" t="s">
        <v>713</v>
      </c>
      <c r="F468" s="296" t="s">
        <v>714</v>
      </c>
      <c r="G468" s="297" t="s">
        <v>189</v>
      </c>
      <c r="H468" s="298">
        <v>34</v>
      </c>
      <c r="I468" s="299"/>
      <c r="J468" s="300">
        <f>ROUND(I468*H468,2)</f>
        <v>0</v>
      </c>
      <c r="K468" s="296" t="s">
        <v>1</v>
      </c>
      <c r="L468" s="301"/>
      <c r="M468" s="302" t="s">
        <v>1</v>
      </c>
      <c r="N468" s="303" t="s">
        <v>47</v>
      </c>
      <c r="O468" s="91"/>
      <c r="P468" s="254">
        <f>O468*H468</f>
        <v>0</v>
      </c>
      <c r="Q468" s="254">
        <v>0</v>
      </c>
      <c r="R468" s="254">
        <f>Q468*H468</f>
        <v>0</v>
      </c>
      <c r="S468" s="254">
        <v>0</v>
      </c>
      <c r="T468" s="255">
        <f>S468*H468</f>
        <v>0</v>
      </c>
      <c r="U468" s="38"/>
      <c r="V468" s="38"/>
      <c r="W468" s="38"/>
      <c r="X468" s="38"/>
      <c r="Y468" s="38"/>
      <c r="Z468" s="38"/>
      <c r="AA468" s="38"/>
      <c r="AB468" s="38"/>
      <c r="AC468" s="38"/>
      <c r="AD468" s="38"/>
      <c r="AE468" s="38"/>
      <c r="AR468" s="256" t="s">
        <v>285</v>
      </c>
      <c r="AT468" s="256" t="s">
        <v>643</v>
      </c>
      <c r="AU468" s="256" t="s">
        <v>91</v>
      </c>
      <c r="AY468" s="17" t="s">
        <v>250</v>
      </c>
      <c r="BE468" s="257">
        <f>IF(N468="základní",J468,0)</f>
        <v>0</v>
      </c>
      <c r="BF468" s="257">
        <f>IF(N468="snížená",J468,0)</f>
        <v>0</v>
      </c>
      <c r="BG468" s="257">
        <f>IF(N468="zákl. přenesená",J468,0)</f>
        <v>0</v>
      </c>
      <c r="BH468" s="257">
        <f>IF(N468="sníž. přenesená",J468,0)</f>
        <v>0</v>
      </c>
      <c r="BI468" s="257">
        <f>IF(N468="nulová",J468,0)</f>
        <v>0</v>
      </c>
      <c r="BJ468" s="17" t="s">
        <v>14</v>
      </c>
      <c r="BK468" s="257">
        <f>ROUND(I468*H468,2)</f>
        <v>0</v>
      </c>
      <c r="BL468" s="17" t="s">
        <v>256</v>
      </c>
      <c r="BM468" s="256" t="s">
        <v>715</v>
      </c>
    </row>
    <row r="469" s="2" customFormat="1" ht="16.5" customHeight="1">
      <c r="A469" s="38"/>
      <c r="B469" s="39"/>
      <c r="C469" s="294" t="s">
        <v>716</v>
      </c>
      <c r="D469" s="294" t="s">
        <v>643</v>
      </c>
      <c r="E469" s="295" t="s">
        <v>717</v>
      </c>
      <c r="F469" s="296" t="s">
        <v>718</v>
      </c>
      <c r="G469" s="297" t="s">
        <v>189</v>
      </c>
      <c r="H469" s="298">
        <v>5</v>
      </c>
      <c r="I469" s="299"/>
      <c r="J469" s="300">
        <f>ROUND(I469*H469,2)</f>
        <v>0</v>
      </c>
      <c r="K469" s="296" t="s">
        <v>1</v>
      </c>
      <c r="L469" s="301"/>
      <c r="M469" s="302" t="s">
        <v>1</v>
      </c>
      <c r="N469" s="303" t="s">
        <v>47</v>
      </c>
      <c r="O469" s="91"/>
      <c r="P469" s="254">
        <f>O469*H469</f>
        <v>0</v>
      </c>
      <c r="Q469" s="254">
        <v>0</v>
      </c>
      <c r="R469" s="254">
        <f>Q469*H469</f>
        <v>0</v>
      </c>
      <c r="S469" s="254">
        <v>0</v>
      </c>
      <c r="T469" s="255">
        <f>S469*H469</f>
        <v>0</v>
      </c>
      <c r="U469" s="38"/>
      <c r="V469" s="38"/>
      <c r="W469" s="38"/>
      <c r="X469" s="38"/>
      <c r="Y469" s="38"/>
      <c r="Z469" s="38"/>
      <c r="AA469" s="38"/>
      <c r="AB469" s="38"/>
      <c r="AC469" s="38"/>
      <c r="AD469" s="38"/>
      <c r="AE469" s="38"/>
      <c r="AR469" s="256" t="s">
        <v>285</v>
      </c>
      <c r="AT469" s="256" t="s">
        <v>643</v>
      </c>
      <c r="AU469" s="256" t="s">
        <v>91</v>
      </c>
      <c r="AY469" s="17" t="s">
        <v>250</v>
      </c>
      <c r="BE469" s="257">
        <f>IF(N469="základní",J469,0)</f>
        <v>0</v>
      </c>
      <c r="BF469" s="257">
        <f>IF(N469="snížená",J469,0)</f>
        <v>0</v>
      </c>
      <c r="BG469" s="257">
        <f>IF(N469="zákl. přenesená",J469,0)</f>
        <v>0</v>
      </c>
      <c r="BH469" s="257">
        <f>IF(N469="sníž. přenesená",J469,0)</f>
        <v>0</v>
      </c>
      <c r="BI469" s="257">
        <f>IF(N469="nulová",J469,0)</f>
        <v>0</v>
      </c>
      <c r="BJ469" s="17" t="s">
        <v>14</v>
      </c>
      <c r="BK469" s="257">
        <f>ROUND(I469*H469,2)</f>
        <v>0</v>
      </c>
      <c r="BL469" s="17" t="s">
        <v>256</v>
      </c>
      <c r="BM469" s="256" t="s">
        <v>719</v>
      </c>
    </row>
    <row r="470" s="2" customFormat="1" ht="16.5" customHeight="1">
      <c r="A470" s="38"/>
      <c r="B470" s="39"/>
      <c r="C470" s="294" t="s">
        <v>720</v>
      </c>
      <c r="D470" s="294" t="s">
        <v>643</v>
      </c>
      <c r="E470" s="295" t="s">
        <v>721</v>
      </c>
      <c r="F470" s="296" t="s">
        <v>722</v>
      </c>
      <c r="G470" s="297" t="s">
        <v>189</v>
      </c>
      <c r="H470" s="298">
        <v>6</v>
      </c>
      <c r="I470" s="299"/>
      <c r="J470" s="300">
        <f>ROUND(I470*H470,2)</f>
        <v>0</v>
      </c>
      <c r="K470" s="296" t="s">
        <v>1</v>
      </c>
      <c r="L470" s="301"/>
      <c r="M470" s="302" t="s">
        <v>1</v>
      </c>
      <c r="N470" s="303" t="s">
        <v>47</v>
      </c>
      <c r="O470" s="91"/>
      <c r="P470" s="254">
        <f>O470*H470</f>
        <v>0</v>
      </c>
      <c r="Q470" s="254">
        <v>0</v>
      </c>
      <c r="R470" s="254">
        <f>Q470*H470</f>
        <v>0</v>
      </c>
      <c r="S470" s="254">
        <v>0</v>
      </c>
      <c r="T470" s="255">
        <f>S470*H470</f>
        <v>0</v>
      </c>
      <c r="U470" s="38"/>
      <c r="V470" s="38"/>
      <c r="W470" s="38"/>
      <c r="X470" s="38"/>
      <c r="Y470" s="38"/>
      <c r="Z470" s="38"/>
      <c r="AA470" s="38"/>
      <c r="AB470" s="38"/>
      <c r="AC470" s="38"/>
      <c r="AD470" s="38"/>
      <c r="AE470" s="38"/>
      <c r="AR470" s="256" t="s">
        <v>285</v>
      </c>
      <c r="AT470" s="256" t="s">
        <v>643</v>
      </c>
      <c r="AU470" s="256" t="s">
        <v>91</v>
      </c>
      <c r="AY470" s="17" t="s">
        <v>250</v>
      </c>
      <c r="BE470" s="257">
        <f>IF(N470="základní",J470,0)</f>
        <v>0</v>
      </c>
      <c r="BF470" s="257">
        <f>IF(N470="snížená",J470,0)</f>
        <v>0</v>
      </c>
      <c r="BG470" s="257">
        <f>IF(N470="zákl. přenesená",J470,0)</f>
        <v>0</v>
      </c>
      <c r="BH470" s="257">
        <f>IF(N470="sníž. přenesená",J470,0)</f>
        <v>0</v>
      </c>
      <c r="BI470" s="257">
        <f>IF(N470="nulová",J470,0)</f>
        <v>0</v>
      </c>
      <c r="BJ470" s="17" t="s">
        <v>14</v>
      </c>
      <c r="BK470" s="257">
        <f>ROUND(I470*H470,2)</f>
        <v>0</v>
      </c>
      <c r="BL470" s="17" t="s">
        <v>256</v>
      </c>
      <c r="BM470" s="256" t="s">
        <v>723</v>
      </c>
    </row>
    <row r="471" s="2" customFormat="1" ht="16.5" customHeight="1">
      <c r="A471" s="38"/>
      <c r="B471" s="39"/>
      <c r="C471" s="294" t="s">
        <v>724</v>
      </c>
      <c r="D471" s="294" t="s">
        <v>643</v>
      </c>
      <c r="E471" s="295" t="s">
        <v>725</v>
      </c>
      <c r="F471" s="296" t="s">
        <v>726</v>
      </c>
      <c r="G471" s="297" t="s">
        <v>189</v>
      </c>
      <c r="H471" s="298">
        <v>8</v>
      </c>
      <c r="I471" s="299"/>
      <c r="J471" s="300">
        <f>ROUND(I471*H471,2)</f>
        <v>0</v>
      </c>
      <c r="K471" s="296" t="s">
        <v>1</v>
      </c>
      <c r="L471" s="301"/>
      <c r="M471" s="302" t="s">
        <v>1</v>
      </c>
      <c r="N471" s="303" t="s">
        <v>47</v>
      </c>
      <c r="O471" s="91"/>
      <c r="P471" s="254">
        <f>O471*H471</f>
        <v>0</v>
      </c>
      <c r="Q471" s="254">
        <v>0</v>
      </c>
      <c r="R471" s="254">
        <f>Q471*H471</f>
        <v>0</v>
      </c>
      <c r="S471" s="254">
        <v>0</v>
      </c>
      <c r="T471" s="255">
        <f>S471*H471</f>
        <v>0</v>
      </c>
      <c r="U471" s="38"/>
      <c r="V471" s="38"/>
      <c r="W471" s="38"/>
      <c r="X471" s="38"/>
      <c r="Y471" s="38"/>
      <c r="Z471" s="38"/>
      <c r="AA471" s="38"/>
      <c r="AB471" s="38"/>
      <c r="AC471" s="38"/>
      <c r="AD471" s="38"/>
      <c r="AE471" s="38"/>
      <c r="AR471" s="256" t="s">
        <v>285</v>
      </c>
      <c r="AT471" s="256" t="s">
        <v>643</v>
      </c>
      <c r="AU471" s="256" t="s">
        <v>91</v>
      </c>
      <c r="AY471" s="17" t="s">
        <v>250</v>
      </c>
      <c r="BE471" s="257">
        <f>IF(N471="základní",J471,0)</f>
        <v>0</v>
      </c>
      <c r="BF471" s="257">
        <f>IF(N471="snížená",J471,0)</f>
        <v>0</v>
      </c>
      <c r="BG471" s="257">
        <f>IF(N471="zákl. přenesená",J471,0)</f>
        <v>0</v>
      </c>
      <c r="BH471" s="257">
        <f>IF(N471="sníž. přenesená",J471,0)</f>
        <v>0</v>
      </c>
      <c r="BI471" s="257">
        <f>IF(N471="nulová",J471,0)</f>
        <v>0</v>
      </c>
      <c r="BJ471" s="17" t="s">
        <v>14</v>
      </c>
      <c r="BK471" s="257">
        <f>ROUND(I471*H471,2)</f>
        <v>0</v>
      </c>
      <c r="BL471" s="17" t="s">
        <v>256</v>
      </c>
      <c r="BM471" s="256" t="s">
        <v>727</v>
      </c>
    </row>
    <row r="472" s="2" customFormat="1" ht="16.5" customHeight="1">
      <c r="A472" s="38"/>
      <c r="B472" s="39"/>
      <c r="C472" s="294" t="s">
        <v>728</v>
      </c>
      <c r="D472" s="294" t="s">
        <v>643</v>
      </c>
      <c r="E472" s="295" t="s">
        <v>729</v>
      </c>
      <c r="F472" s="296" t="s">
        <v>730</v>
      </c>
      <c r="G472" s="297" t="s">
        <v>189</v>
      </c>
      <c r="H472" s="298">
        <v>5</v>
      </c>
      <c r="I472" s="299"/>
      <c r="J472" s="300">
        <f>ROUND(I472*H472,2)</f>
        <v>0</v>
      </c>
      <c r="K472" s="296" t="s">
        <v>1</v>
      </c>
      <c r="L472" s="301"/>
      <c r="M472" s="302" t="s">
        <v>1</v>
      </c>
      <c r="N472" s="303" t="s">
        <v>47</v>
      </c>
      <c r="O472" s="91"/>
      <c r="P472" s="254">
        <f>O472*H472</f>
        <v>0</v>
      </c>
      <c r="Q472" s="254">
        <v>0</v>
      </c>
      <c r="R472" s="254">
        <f>Q472*H472</f>
        <v>0</v>
      </c>
      <c r="S472" s="254">
        <v>0</v>
      </c>
      <c r="T472" s="255">
        <f>S472*H472</f>
        <v>0</v>
      </c>
      <c r="U472" s="38"/>
      <c r="V472" s="38"/>
      <c r="W472" s="38"/>
      <c r="X472" s="38"/>
      <c r="Y472" s="38"/>
      <c r="Z472" s="38"/>
      <c r="AA472" s="38"/>
      <c r="AB472" s="38"/>
      <c r="AC472" s="38"/>
      <c r="AD472" s="38"/>
      <c r="AE472" s="38"/>
      <c r="AR472" s="256" t="s">
        <v>285</v>
      </c>
      <c r="AT472" s="256" t="s">
        <v>643</v>
      </c>
      <c r="AU472" s="256" t="s">
        <v>91</v>
      </c>
      <c r="AY472" s="17" t="s">
        <v>250</v>
      </c>
      <c r="BE472" s="257">
        <f>IF(N472="základní",J472,0)</f>
        <v>0</v>
      </c>
      <c r="BF472" s="257">
        <f>IF(N472="snížená",J472,0)</f>
        <v>0</v>
      </c>
      <c r="BG472" s="257">
        <f>IF(N472="zákl. přenesená",J472,0)</f>
        <v>0</v>
      </c>
      <c r="BH472" s="257">
        <f>IF(N472="sníž. přenesená",J472,0)</f>
        <v>0</v>
      </c>
      <c r="BI472" s="257">
        <f>IF(N472="nulová",J472,0)</f>
        <v>0</v>
      </c>
      <c r="BJ472" s="17" t="s">
        <v>14</v>
      </c>
      <c r="BK472" s="257">
        <f>ROUND(I472*H472,2)</f>
        <v>0</v>
      </c>
      <c r="BL472" s="17" t="s">
        <v>256</v>
      </c>
      <c r="BM472" s="256" t="s">
        <v>731</v>
      </c>
    </row>
    <row r="473" s="2" customFormat="1" ht="16.5" customHeight="1">
      <c r="A473" s="38"/>
      <c r="B473" s="39"/>
      <c r="C473" s="294" t="s">
        <v>732</v>
      </c>
      <c r="D473" s="294" t="s">
        <v>643</v>
      </c>
      <c r="E473" s="295" t="s">
        <v>733</v>
      </c>
      <c r="F473" s="296" t="s">
        <v>734</v>
      </c>
      <c r="G473" s="297" t="s">
        <v>189</v>
      </c>
      <c r="H473" s="298">
        <v>8</v>
      </c>
      <c r="I473" s="299"/>
      <c r="J473" s="300">
        <f>ROUND(I473*H473,2)</f>
        <v>0</v>
      </c>
      <c r="K473" s="296" t="s">
        <v>1</v>
      </c>
      <c r="L473" s="301"/>
      <c r="M473" s="302" t="s">
        <v>1</v>
      </c>
      <c r="N473" s="303" t="s">
        <v>47</v>
      </c>
      <c r="O473" s="91"/>
      <c r="P473" s="254">
        <f>O473*H473</f>
        <v>0</v>
      </c>
      <c r="Q473" s="254">
        <v>0</v>
      </c>
      <c r="R473" s="254">
        <f>Q473*H473</f>
        <v>0</v>
      </c>
      <c r="S473" s="254">
        <v>0</v>
      </c>
      <c r="T473" s="255">
        <f>S473*H473</f>
        <v>0</v>
      </c>
      <c r="U473" s="38"/>
      <c r="V473" s="38"/>
      <c r="W473" s="38"/>
      <c r="X473" s="38"/>
      <c r="Y473" s="38"/>
      <c r="Z473" s="38"/>
      <c r="AA473" s="38"/>
      <c r="AB473" s="38"/>
      <c r="AC473" s="38"/>
      <c r="AD473" s="38"/>
      <c r="AE473" s="38"/>
      <c r="AR473" s="256" t="s">
        <v>285</v>
      </c>
      <c r="AT473" s="256" t="s">
        <v>643</v>
      </c>
      <c r="AU473" s="256" t="s">
        <v>91</v>
      </c>
      <c r="AY473" s="17" t="s">
        <v>250</v>
      </c>
      <c r="BE473" s="257">
        <f>IF(N473="základní",J473,0)</f>
        <v>0</v>
      </c>
      <c r="BF473" s="257">
        <f>IF(N473="snížená",J473,0)</f>
        <v>0</v>
      </c>
      <c r="BG473" s="257">
        <f>IF(N473="zákl. přenesená",J473,0)</f>
        <v>0</v>
      </c>
      <c r="BH473" s="257">
        <f>IF(N473="sníž. přenesená",J473,0)</f>
        <v>0</v>
      </c>
      <c r="BI473" s="257">
        <f>IF(N473="nulová",J473,0)</f>
        <v>0</v>
      </c>
      <c r="BJ473" s="17" t="s">
        <v>14</v>
      </c>
      <c r="BK473" s="257">
        <f>ROUND(I473*H473,2)</f>
        <v>0</v>
      </c>
      <c r="BL473" s="17" t="s">
        <v>256</v>
      </c>
      <c r="BM473" s="256" t="s">
        <v>735</v>
      </c>
    </row>
    <row r="474" s="2" customFormat="1" ht="33" customHeight="1">
      <c r="A474" s="38"/>
      <c r="B474" s="39"/>
      <c r="C474" s="245" t="s">
        <v>736</v>
      </c>
      <c r="D474" s="245" t="s">
        <v>252</v>
      </c>
      <c r="E474" s="246" t="s">
        <v>737</v>
      </c>
      <c r="F474" s="247" t="s">
        <v>738</v>
      </c>
      <c r="G474" s="248" t="s">
        <v>189</v>
      </c>
      <c r="H474" s="249">
        <v>120</v>
      </c>
      <c r="I474" s="250"/>
      <c r="J474" s="251">
        <f>ROUND(I474*H474,2)</f>
        <v>0</v>
      </c>
      <c r="K474" s="247" t="s">
        <v>255</v>
      </c>
      <c r="L474" s="44"/>
      <c r="M474" s="252" t="s">
        <v>1</v>
      </c>
      <c r="N474" s="253" t="s">
        <v>47</v>
      </c>
      <c r="O474" s="91"/>
      <c r="P474" s="254">
        <f>O474*H474</f>
        <v>0</v>
      </c>
      <c r="Q474" s="254">
        <v>0</v>
      </c>
      <c r="R474" s="254">
        <f>Q474*H474</f>
        <v>0</v>
      </c>
      <c r="S474" s="254">
        <v>0</v>
      </c>
      <c r="T474" s="255">
        <f>S474*H474</f>
        <v>0</v>
      </c>
      <c r="U474" s="38"/>
      <c r="V474" s="38"/>
      <c r="W474" s="38"/>
      <c r="X474" s="38"/>
      <c r="Y474" s="38"/>
      <c r="Z474" s="38"/>
      <c r="AA474" s="38"/>
      <c r="AB474" s="38"/>
      <c r="AC474" s="38"/>
      <c r="AD474" s="38"/>
      <c r="AE474" s="38"/>
      <c r="AR474" s="256" t="s">
        <v>256</v>
      </c>
      <c r="AT474" s="256" t="s">
        <v>252</v>
      </c>
      <c r="AU474" s="256" t="s">
        <v>91</v>
      </c>
      <c r="AY474" s="17" t="s">
        <v>250</v>
      </c>
      <c r="BE474" s="257">
        <f>IF(N474="základní",J474,0)</f>
        <v>0</v>
      </c>
      <c r="BF474" s="257">
        <f>IF(N474="snížená",J474,0)</f>
        <v>0</v>
      </c>
      <c r="BG474" s="257">
        <f>IF(N474="zákl. přenesená",J474,0)</f>
        <v>0</v>
      </c>
      <c r="BH474" s="257">
        <f>IF(N474="sníž. přenesená",J474,0)</f>
        <v>0</v>
      </c>
      <c r="BI474" s="257">
        <f>IF(N474="nulová",J474,0)</f>
        <v>0</v>
      </c>
      <c r="BJ474" s="17" t="s">
        <v>14</v>
      </c>
      <c r="BK474" s="257">
        <f>ROUND(I474*H474,2)</f>
        <v>0</v>
      </c>
      <c r="BL474" s="17" t="s">
        <v>256</v>
      </c>
      <c r="BM474" s="256" t="s">
        <v>739</v>
      </c>
    </row>
    <row r="475" s="2" customFormat="1">
      <c r="A475" s="38"/>
      <c r="B475" s="39"/>
      <c r="C475" s="40"/>
      <c r="D475" s="258" t="s">
        <v>261</v>
      </c>
      <c r="E475" s="40"/>
      <c r="F475" s="259" t="s">
        <v>740</v>
      </c>
      <c r="G475" s="40"/>
      <c r="H475" s="40"/>
      <c r="I475" s="156"/>
      <c r="J475" s="40"/>
      <c r="K475" s="40"/>
      <c r="L475" s="44"/>
      <c r="M475" s="260"/>
      <c r="N475" s="261"/>
      <c r="O475" s="91"/>
      <c r="P475" s="91"/>
      <c r="Q475" s="91"/>
      <c r="R475" s="91"/>
      <c r="S475" s="91"/>
      <c r="T475" s="92"/>
      <c r="U475" s="38"/>
      <c r="V475" s="38"/>
      <c r="W475" s="38"/>
      <c r="X475" s="38"/>
      <c r="Y475" s="38"/>
      <c r="Z475" s="38"/>
      <c r="AA475" s="38"/>
      <c r="AB475" s="38"/>
      <c r="AC475" s="38"/>
      <c r="AD475" s="38"/>
      <c r="AE475" s="38"/>
      <c r="AT475" s="17" t="s">
        <v>261</v>
      </c>
      <c r="AU475" s="17" t="s">
        <v>91</v>
      </c>
    </row>
    <row r="476" s="2" customFormat="1" ht="16.5" customHeight="1">
      <c r="A476" s="38"/>
      <c r="B476" s="39"/>
      <c r="C476" s="294" t="s">
        <v>741</v>
      </c>
      <c r="D476" s="294" t="s">
        <v>643</v>
      </c>
      <c r="E476" s="295" t="s">
        <v>742</v>
      </c>
      <c r="F476" s="296" t="s">
        <v>743</v>
      </c>
      <c r="G476" s="297" t="s">
        <v>189</v>
      </c>
      <c r="H476" s="298">
        <v>30</v>
      </c>
      <c r="I476" s="299"/>
      <c r="J476" s="300">
        <f>ROUND(I476*H476,2)</f>
        <v>0</v>
      </c>
      <c r="K476" s="296" t="s">
        <v>1</v>
      </c>
      <c r="L476" s="301"/>
      <c r="M476" s="302" t="s">
        <v>1</v>
      </c>
      <c r="N476" s="303" t="s">
        <v>47</v>
      </c>
      <c r="O476" s="91"/>
      <c r="P476" s="254">
        <f>O476*H476</f>
        <v>0</v>
      </c>
      <c r="Q476" s="254">
        <v>0</v>
      </c>
      <c r="R476" s="254">
        <f>Q476*H476</f>
        <v>0</v>
      </c>
      <c r="S476" s="254">
        <v>0</v>
      </c>
      <c r="T476" s="255">
        <f>S476*H476</f>
        <v>0</v>
      </c>
      <c r="U476" s="38"/>
      <c r="V476" s="38"/>
      <c r="W476" s="38"/>
      <c r="X476" s="38"/>
      <c r="Y476" s="38"/>
      <c r="Z476" s="38"/>
      <c r="AA476" s="38"/>
      <c r="AB476" s="38"/>
      <c r="AC476" s="38"/>
      <c r="AD476" s="38"/>
      <c r="AE476" s="38"/>
      <c r="AR476" s="256" t="s">
        <v>285</v>
      </c>
      <c r="AT476" s="256" t="s">
        <v>643</v>
      </c>
      <c r="AU476" s="256" t="s">
        <v>91</v>
      </c>
      <c r="AY476" s="17" t="s">
        <v>250</v>
      </c>
      <c r="BE476" s="257">
        <f>IF(N476="základní",J476,0)</f>
        <v>0</v>
      </c>
      <c r="BF476" s="257">
        <f>IF(N476="snížená",J476,0)</f>
        <v>0</v>
      </c>
      <c r="BG476" s="257">
        <f>IF(N476="zákl. přenesená",J476,0)</f>
        <v>0</v>
      </c>
      <c r="BH476" s="257">
        <f>IF(N476="sníž. přenesená",J476,0)</f>
        <v>0</v>
      </c>
      <c r="BI476" s="257">
        <f>IF(N476="nulová",J476,0)</f>
        <v>0</v>
      </c>
      <c r="BJ476" s="17" t="s">
        <v>14</v>
      </c>
      <c r="BK476" s="257">
        <f>ROUND(I476*H476,2)</f>
        <v>0</v>
      </c>
      <c r="BL476" s="17" t="s">
        <v>256</v>
      </c>
      <c r="BM476" s="256" t="s">
        <v>744</v>
      </c>
    </row>
    <row r="477" s="2" customFormat="1" ht="16.5" customHeight="1">
      <c r="A477" s="38"/>
      <c r="B477" s="39"/>
      <c r="C477" s="294" t="s">
        <v>745</v>
      </c>
      <c r="D477" s="294" t="s">
        <v>643</v>
      </c>
      <c r="E477" s="295" t="s">
        <v>746</v>
      </c>
      <c r="F477" s="296" t="s">
        <v>747</v>
      </c>
      <c r="G477" s="297" t="s">
        <v>189</v>
      </c>
      <c r="H477" s="298">
        <v>30</v>
      </c>
      <c r="I477" s="299"/>
      <c r="J477" s="300">
        <f>ROUND(I477*H477,2)</f>
        <v>0</v>
      </c>
      <c r="K477" s="296" t="s">
        <v>1</v>
      </c>
      <c r="L477" s="301"/>
      <c r="M477" s="302" t="s">
        <v>1</v>
      </c>
      <c r="N477" s="303" t="s">
        <v>47</v>
      </c>
      <c r="O477" s="91"/>
      <c r="P477" s="254">
        <f>O477*H477</f>
        <v>0</v>
      </c>
      <c r="Q477" s="254">
        <v>0</v>
      </c>
      <c r="R477" s="254">
        <f>Q477*H477</f>
        <v>0</v>
      </c>
      <c r="S477" s="254">
        <v>0</v>
      </c>
      <c r="T477" s="255">
        <f>S477*H477</f>
        <v>0</v>
      </c>
      <c r="U477" s="38"/>
      <c r="V477" s="38"/>
      <c r="W477" s="38"/>
      <c r="X477" s="38"/>
      <c r="Y477" s="38"/>
      <c r="Z477" s="38"/>
      <c r="AA477" s="38"/>
      <c r="AB477" s="38"/>
      <c r="AC477" s="38"/>
      <c r="AD477" s="38"/>
      <c r="AE477" s="38"/>
      <c r="AR477" s="256" t="s">
        <v>285</v>
      </c>
      <c r="AT477" s="256" t="s">
        <v>643</v>
      </c>
      <c r="AU477" s="256" t="s">
        <v>91</v>
      </c>
      <c r="AY477" s="17" t="s">
        <v>250</v>
      </c>
      <c r="BE477" s="257">
        <f>IF(N477="základní",J477,0)</f>
        <v>0</v>
      </c>
      <c r="BF477" s="257">
        <f>IF(N477="snížená",J477,0)</f>
        <v>0</v>
      </c>
      <c r="BG477" s="257">
        <f>IF(N477="zákl. přenesená",J477,0)</f>
        <v>0</v>
      </c>
      <c r="BH477" s="257">
        <f>IF(N477="sníž. přenesená",J477,0)</f>
        <v>0</v>
      </c>
      <c r="BI477" s="257">
        <f>IF(N477="nulová",J477,0)</f>
        <v>0</v>
      </c>
      <c r="BJ477" s="17" t="s">
        <v>14</v>
      </c>
      <c r="BK477" s="257">
        <f>ROUND(I477*H477,2)</f>
        <v>0</v>
      </c>
      <c r="BL477" s="17" t="s">
        <v>256</v>
      </c>
      <c r="BM477" s="256" t="s">
        <v>748</v>
      </c>
    </row>
    <row r="478" s="2" customFormat="1" ht="16.5" customHeight="1">
      <c r="A478" s="38"/>
      <c r="B478" s="39"/>
      <c r="C478" s="294" t="s">
        <v>749</v>
      </c>
      <c r="D478" s="294" t="s">
        <v>643</v>
      </c>
      <c r="E478" s="295" t="s">
        <v>750</v>
      </c>
      <c r="F478" s="296" t="s">
        <v>751</v>
      </c>
      <c r="G478" s="297" t="s">
        <v>189</v>
      </c>
      <c r="H478" s="298">
        <v>30</v>
      </c>
      <c r="I478" s="299"/>
      <c r="J478" s="300">
        <f>ROUND(I478*H478,2)</f>
        <v>0</v>
      </c>
      <c r="K478" s="296" t="s">
        <v>1</v>
      </c>
      <c r="L478" s="301"/>
      <c r="M478" s="302" t="s">
        <v>1</v>
      </c>
      <c r="N478" s="303" t="s">
        <v>47</v>
      </c>
      <c r="O478" s="91"/>
      <c r="P478" s="254">
        <f>O478*H478</f>
        <v>0</v>
      </c>
      <c r="Q478" s="254">
        <v>0</v>
      </c>
      <c r="R478" s="254">
        <f>Q478*H478</f>
        <v>0</v>
      </c>
      <c r="S478" s="254">
        <v>0</v>
      </c>
      <c r="T478" s="255">
        <f>S478*H478</f>
        <v>0</v>
      </c>
      <c r="U478" s="38"/>
      <c r="V478" s="38"/>
      <c r="W478" s="38"/>
      <c r="X478" s="38"/>
      <c r="Y478" s="38"/>
      <c r="Z478" s="38"/>
      <c r="AA478" s="38"/>
      <c r="AB478" s="38"/>
      <c r="AC478" s="38"/>
      <c r="AD478" s="38"/>
      <c r="AE478" s="38"/>
      <c r="AR478" s="256" t="s">
        <v>285</v>
      </c>
      <c r="AT478" s="256" t="s">
        <v>643</v>
      </c>
      <c r="AU478" s="256" t="s">
        <v>91</v>
      </c>
      <c r="AY478" s="17" t="s">
        <v>250</v>
      </c>
      <c r="BE478" s="257">
        <f>IF(N478="základní",J478,0)</f>
        <v>0</v>
      </c>
      <c r="BF478" s="257">
        <f>IF(N478="snížená",J478,0)</f>
        <v>0</v>
      </c>
      <c r="BG478" s="257">
        <f>IF(N478="zákl. přenesená",J478,0)</f>
        <v>0</v>
      </c>
      <c r="BH478" s="257">
        <f>IF(N478="sníž. přenesená",J478,0)</f>
        <v>0</v>
      </c>
      <c r="BI478" s="257">
        <f>IF(N478="nulová",J478,0)</f>
        <v>0</v>
      </c>
      <c r="BJ478" s="17" t="s">
        <v>14</v>
      </c>
      <c r="BK478" s="257">
        <f>ROUND(I478*H478,2)</f>
        <v>0</v>
      </c>
      <c r="BL478" s="17" t="s">
        <v>256</v>
      </c>
      <c r="BM478" s="256" t="s">
        <v>752</v>
      </c>
    </row>
    <row r="479" s="2" customFormat="1" ht="16.5" customHeight="1">
      <c r="A479" s="38"/>
      <c r="B479" s="39"/>
      <c r="C479" s="294" t="s">
        <v>753</v>
      </c>
      <c r="D479" s="294" t="s">
        <v>643</v>
      </c>
      <c r="E479" s="295" t="s">
        <v>754</v>
      </c>
      <c r="F479" s="296" t="s">
        <v>755</v>
      </c>
      <c r="G479" s="297" t="s">
        <v>189</v>
      </c>
      <c r="H479" s="298">
        <v>30</v>
      </c>
      <c r="I479" s="299"/>
      <c r="J479" s="300">
        <f>ROUND(I479*H479,2)</f>
        <v>0</v>
      </c>
      <c r="K479" s="296" t="s">
        <v>1</v>
      </c>
      <c r="L479" s="301"/>
      <c r="M479" s="302" t="s">
        <v>1</v>
      </c>
      <c r="N479" s="303" t="s">
        <v>47</v>
      </c>
      <c r="O479" s="91"/>
      <c r="P479" s="254">
        <f>O479*H479</f>
        <v>0</v>
      </c>
      <c r="Q479" s="254">
        <v>0</v>
      </c>
      <c r="R479" s="254">
        <f>Q479*H479</f>
        <v>0</v>
      </c>
      <c r="S479" s="254">
        <v>0</v>
      </c>
      <c r="T479" s="255">
        <f>S479*H479</f>
        <v>0</v>
      </c>
      <c r="U479" s="38"/>
      <c r="V479" s="38"/>
      <c r="W479" s="38"/>
      <c r="X479" s="38"/>
      <c r="Y479" s="38"/>
      <c r="Z479" s="38"/>
      <c r="AA479" s="38"/>
      <c r="AB479" s="38"/>
      <c r="AC479" s="38"/>
      <c r="AD479" s="38"/>
      <c r="AE479" s="38"/>
      <c r="AR479" s="256" t="s">
        <v>285</v>
      </c>
      <c r="AT479" s="256" t="s">
        <v>643</v>
      </c>
      <c r="AU479" s="256" t="s">
        <v>91</v>
      </c>
      <c r="AY479" s="17" t="s">
        <v>250</v>
      </c>
      <c r="BE479" s="257">
        <f>IF(N479="základní",J479,0)</f>
        <v>0</v>
      </c>
      <c r="BF479" s="257">
        <f>IF(N479="snížená",J479,0)</f>
        <v>0</v>
      </c>
      <c r="BG479" s="257">
        <f>IF(N479="zákl. přenesená",J479,0)</f>
        <v>0</v>
      </c>
      <c r="BH479" s="257">
        <f>IF(N479="sníž. přenesená",J479,0)</f>
        <v>0</v>
      </c>
      <c r="BI479" s="257">
        <f>IF(N479="nulová",J479,0)</f>
        <v>0</v>
      </c>
      <c r="BJ479" s="17" t="s">
        <v>14</v>
      </c>
      <c r="BK479" s="257">
        <f>ROUND(I479*H479,2)</f>
        <v>0</v>
      </c>
      <c r="BL479" s="17" t="s">
        <v>256</v>
      </c>
      <c r="BM479" s="256" t="s">
        <v>756</v>
      </c>
    </row>
    <row r="480" s="2" customFormat="1" ht="21.75" customHeight="1">
      <c r="A480" s="38"/>
      <c r="B480" s="39"/>
      <c r="C480" s="245" t="s">
        <v>757</v>
      </c>
      <c r="D480" s="245" t="s">
        <v>252</v>
      </c>
      <c r="E480" s="246" t="s">
        <v>758</v>
      </c>
      <c r="F480" s="247" t="s">
        <v>759</v>
      </c>
      <c r="G480" s="248" t="s">
        <v>189</v>
      </c>
      <c r="H480" s="249">
        <v>66</v>
      </c>
      <c r="I480" s="250"/>
      <c r="J480" s="251">
        <f>ROUND(I480*H480,2)</f>
        <v>0</v>
      </c>
      <c r="K480" s="247" t="s">
        <v>255</v>
      </c>
      <c r="L480" s="44"/>
      <c r="M480" s="252" t="s">
        <v>1</v>
      </c>
      <c r="N480" s="253" t="s">
        <v>47</v>
      </c>
      <c r="O480" s="91"/>
      <c r="P480" s="254">
        <f>O480*H480</f>
        <v>0</v>
      </c>
      <c r="Q480" s="254">
        <v>0</v>
      </c>
      <c r="R480" s="254">
        <f>Q480*H480</f>
        <v>0</v>
      </c>
      <c r="S480" s="254">
        <v>0</v>
      </c>
      <c r="T480" s="255">
        <f>S480*H480</f>
        <v>0</v>
      </c>
      <c r="U480" s="38"/>
      <c r="V480" s="38"/>
      <c r="W480" s="38"/>
      <c r="X480" s="38"/>
      <c r="Y480" s="38"/>
      <c r="Z480" s="38"/>
      <c r="AA480" s="38"/>
      <c r="AB480" s="38"/>
      <c r="AC480" s="38"/>
      <c r="AD480" s="38"/>
      <c r="AE480" s="38"/>
      <c r="AR480" s="256" t="s">
        <v>256</v>
      </c>
      <c r="AT480" s="256" t="s">
        <v>252</v>
      </c>
      <c r="AU480" s="256" t="s">
        <v>91</v>
      </c>
      <c r="AY480" s="17" t="s">
        <v>250</v>
      </c>
      <c r="BE480" s="257">
        <f>IF(N480="základní",J480,0)</f>
        <v>0</v>
      </c>
      <c r="BF480" s="257">
        <f>IF(N480="snížená",J480,0)</f>
        <v>0</v>
      </c>
      <c r="BG480" s="257">
        <f>IF(N480="zákl. přenesená",J480,0)</f>
        <v>0</v>
      </c>
      <c r="BH480" s="257">
        <f>IF(N480="sníž. přenesená",J480,0)</f>
        <v>0</v>
      </c>
      <c r="BI480" s="257">
        <f>IF(N480="nulová",J480,0)</f>
        <v>0</v>
      </c>
      <c r="BJ480" s="17" t="s">
        <v>14</v>
      </c>
      <c r="BK480" s="257">
        <f>ROUND(I480*H480,2)</f>
        <v>0</v>
      </c>
      <c r="BL480" s="17" t="s">
        <v>256</v>
      </c>
      <c r="BM480" s="256" t="s">
        <v>760</v>
      </c>
    </row>
    <row r="481" s="2" customFormat="1">
      <c r="A481" s="38"/>
      <c r="B481" s="39"/>
      <c r="C481" s="40"/>
      <c r="D481" s="258" t="s">
        <v>261</v>
      </c>
      <c r="E481" s="40"/>
      <c r="F481" s="259" t="s">
        <v>761</v>
      </c>
      <c r="G481" s="40"/>
      <c r="H481" s="40"/>
      <c r="I481" s="156"/>
      <c r="J481" s="40"/>
      <c r="K481" s="40"/>
      <c r="L481" s="44"/>
      <c r="M481" s="260"/>
      <c r="N481" s="261"/>
      <c r="O481" s="91"/>
      <c r="P481" s="91"/>
      <c r="Q481" s="91"/>
      <c r="R481" s="91"/>
      <c r="S481" s="91"/>
      <c r="T481" s="92"/>
      <c r="U481" s="38"/>
      <c r="V481" s="38"/>
      <c r="W481" s="38"/>
      <c r="X481" s="38"/>
      <c r="Y481" s="38"/>
      <c r="Z481" s="38"/>
      <c r="AA481" s="38"/>
      <c r="AB481" s="38"/>
      <c r="AC481" s="38"/>
      <c r="AD481" s="38"/>
      <c r="AE481" s="38"/>
      <c r="AT481" s="17" t="s">
        <v>261</v>
      </c>
      <c r="AU481" s="17" t="s">
        <v>91</v>
      </c>
    </row>
    <row r="482" s="2" customFormat="1" ht="21.75" customHeight="1">
      <c r="A482" s="38"/>
      <c r="B482" s="39"/>
      <c r="C482" s="294" t="s">
        <v>762</v>
      </c>
      <c r="D482" s="294" t="s">
        <v>643</v>
      </c>
      <c r="E482" s="295" t="s">
        <v>763</v>
      </c>
      <c r="F482" s="296" t="s">
        <v>764</v>
      </c>
      <c r="G482" s="297" t="s">
        <v>189</v>
      </c>
      <c r="H482" s="298">
        <v>66</v>
      </c>
      <c r="I482" s="299"/>
      <c r="J482" s="300">
        <f>ROUND(I482*H482,2)</f>
        <v>0</v>
      </c>
      <c r="K482" s="296" t="s">
        <v>1</v>
      </c>
      <c r="L482" s="301"/>
      <c r="M482" s="302" t="s">
        <v>1</v>
      </c>
      <c r="N482" s="303" t="s">
        <v>47</v>
      </c>
      <c r="O482" s="91"/>
      <c r="P482" s="254">
        <f>O482*H482</f>
        <v>0</v>
      </c>
      <c r="Q482" s="254">
        <v>0</v>
      </c>
      <c r="R482" s="254">
        <f>Q482*H482</f>
        <v>0</v>
      </c>
      <c r="S482" s="254">
        <v>0</v>
      </c>
      <c r="T482" s="255">
        <f>S482*H482</f>
        <v>0</v>
      </c>
      <c r="U482" s="38"/>
      <c r="V482" s="38"/>
      <c r="W482" s="38"/>
      <c r="X482" s="38"/>
      <c r="Y482" s="38"/>
      <c r="Z482" s="38"/>
      <c r="AA482" s="38"/>
      <c r="AB482" s="38"/>
      <c r="AC482" s="38"/>
      <c r="AD482" s="38"/>
      <c r="AE482" s="38"/>
      <c r="AR482" s="256" t="s">
        <v>285</v>
      </c>
      <c r="AT482" s="256" t="s">
        <v>643</v>
      </c>
      <c r="AU482" s="256" t="s">
        <v>91</v>
      </c>
      <c r="AY482" s="17" t="s">
        <v>250</v>
      </c>
      <c r="BE482" s="257">
        <f>IF(N482="základní",J482,0)</f>
        <v>0</v>
      </c>
      <c r="BF482" s="257">
        <f>IF(N482="snížená",J482,0)</f>
        <v>0</v>
      </c>
      <c r="BG482" s="257">
        <f>IF(N482="zákl. přenesená",J482,0)</f>
        <v>0</v>
      </c>
      <c r="BH482" s="257">
        <f>IF(N482="sníž. přenesená",J482,0)</f>
        <v>0</v>
      </c>
      <c r="BI482" s="257">
        <f>IF(N482="nulová",J482,0)</f>
        <v>0</v>
      </c>
      <c r="BJ482" s="17" t="s">
        <v>14</v>
      </c>
      <c r="BK482" s="257">
        <f>ROUND(I482*H482,2)</f>
        <v>0</v>
      </c>
      <c r="BL482" s="17" t="s">
        <v>256</v>
      </c>
      <c r="BM482" s="256" t="s">
        <v>765</v>
      </c>
    </row>
    <row r="483" s="2" customFormat="1">
      <c r="A483" s="38"/>
      <c r="B483" s="39"/>
      <c r="C483" s="40"/>
      <c r="D483" s="258" t="s">
        <v>628</v>
      </c>
      <c r="E483" s="40"/>
      <c r="F483" s="259" t="s">
        <v>766</v>
      </c>
      <c r="G483" s="40"/>
      <c r="H483" s="40"/>
      <c r="I483" s="156"/>
      <c r="J483" s="40"/>
      <c r="K483" s="40"/>
      <c r="L483" s="44"/>
      <c r="M483" s="260"/>
      <c r="N483" s="261"/>
      <c r="O483" s="91"/>
      <c r="P483" s="91"/>
      <c r="Q483" s="91"/>
      <c r="R483" s="91"/>
      <c r="S483" s="91"/>
      <c r="T483" s="92"/>
      <c r="U483" s="38"/>
      <c r="V483" s="38"/>
      <c r="W483" s="38"/>
      <c r="X483" s="38"/>
      <c r="Y483" s="38"/>
      <c r="Z483" s="38"/>
      <c r="AA483" s="38"/>
      <c r="AB483" s="38"/>
      <c r="AC483" s="38"/>
      <c r="AD483" s="38"/>
      <c r="AE483" s="38"/>
      <c r="AT483" s="17" t="s">
        <v>628</v>
      </c>
      <c r="AU483" s="17" t="s">
        <v>91</v>
      </c>
    </row>
    <row r="484" s="2" customFormat="1" ht="16.5" customHeight="1">
      <c r="A484" s="38"/>
      <c r="B484" s="39"/>
      <c r="C484" s="294" t="s">
        <v>767</v>
      </c>
      <c r="D484" s="294" t="s">
        <v>643</v>
      </c>
      <c r="E484" s="295" t="s">
        <v>768</v>
      </c>
      <c r="F484" s="296" t="s">
        <v>769</v>
      </c>
      <c r="G484" s="297" t="s">
        <v>208</v>
      </c>
      <c r="H484" s="298">
        <v>55.439999999999998</v>
      </c>
      <c r="I484" s="299"/>
      <c r="J484" s="300">
        <f>ROUND(I484*H484,2)</f>
        <v>0</v>
      </c>
      <c r="K484" s="296" t="s">
        <v>1</v>
      </c>
      <c r="L484" s="301"/>
      <c r="M484" s="302" t="s">
        <v>1</v>
      </c>
      <c r="N484" s="303" t="s">
        <v>47</v>
      </c>
      <c r="O484" s="91"/>
      <c r="P484" s="254">
        <f>O484*H484</f>
        <v>0</v>
      </c>
      <c r="Q484" s="254">
        <v>0</v>
      </c>
      <c r="R484" s="254">
        <f>Q484*H484</f>
        <v>0</v>
      </c>
      <c r="S484" s="254">
        <v>0</v>
      </c>
      <c r="T484" s="255">
        <f>S484*H484</f>
        <v>0</v>
      </c>
      <c r="U484" s="38"/>
      <c r="V484" s="38"/>
      <c r="W484" s="38"/>
      <c r="X484" s="38"/>
      <c r="Y484" s="38"/>
      <c r="Z484" s="38"/>
      <c r="AA484" s="38"/>
      <c r="AB484" s="38"/>
      <c r="AC484" s="38"/>
      <c r="AD484" s="38"/>
      <c r="AE484" s="38"/>
      <c r="AR484" s="256" t="s">
        <v>285</v>
      </c>
      <c r="AT484" s="256" t="s">
        <v>643</v>
      </c>
      <c r="AU484" s="256" t="s">
        <v>91</v>
      </c>
      <c r="AY484" s="17" t="s">
        <v>250</v>
      </c>
      <c r="BE484" s="257">
        <f>IF(N484="základní",J484,0)</f>
        <v>0</v>
      </c>
      <c r="BF484" s="257">
        <f>IF(N484="snížená",J484,0)</f>
        <v>0</v>
      </c>
      <c r="BG484" s="257">
        <f>IF(N484="zákl. přenesená",J484,0)</f>
        <v>0</v>
      </c>
      <c r="BH484" s="257">
        <f>IF(N484="sníž. přenesená",J484,0)</f>
        <v>0</v>
      </c>
      <c r="BI484" s="257">
        <f>IF(N484="nulová",J484,0)</f>
        <v>0</v>
      </c>
      <c r="BJ484" s="17" t="s">
        <v>14</v>
      </c>
      <c r="BK484" s="257">
        <f>ROUND(I484*H484,2)</f>
        <v>0</v>
      </c>
      <c r="BL484" s="17" t="s">
        <v>256</v>
      </c>
      <c r="BM484" s="256" t="s">
        <v>770</v>
      </c>
    </row>
    <row r="485" s="13" customFormat="1">
      <c r="A485" s="13"/>
      <c r="B485" s="262"/>
      <c r="C485" s="263"/>
      <c r="D485" s="258" t="s">
        <v>263</v>
      </c>
      <c r="E485" s="264" t="s">
        <v>1</v>
      </c>
      <c r="F485" s="265" t="s">
        <v>771</v>
      </c>
      <c r="G485" s="263"/>
      <c r="H485" s="266">
        <v>52.799999999999997</v>
      </c>
      <c r="I485" s="267"/>
      <c r="J485" s="263"/>
      <c r="K485" s="263"/>
      <c r="L485" s="268"/>
      <c r="M485" s="269"/>
      <c r="N485" s="270"/>
      <c r="O485" s="270"/>
      <c r="P485" s="270"/>
      <c r="Q485" s="270"/>
      <c r="R485" s="270"/>
      <c r="S485" s="270"/>
      <c r="T485" s="271"/>
      <c r="U485" s="13"/>
      <c r="V485" s="13"/>
      <c r="W485" s="13"/>
      <c r="X485" s="13"/>
      <c r="Y485" s="13"/>
      <c r="Z485" s="13"/>
      <c r="AA485" s="13"/>
      <c r="AB485" s="13"/>
      <c r="AC485" s="13"/>
      <c r="AD485" s="13"/>
      <c r="AE485" s="13"/>
      <c r="AT485" s="272" t="s">
        <v>263</v>
      </c>
      <c r="AU485" s="272" t="s">
        <v>91</v>
      </c>
      <c r="AV485" s="13" t="s">
        <v>91</v>
      </c>
      <c r="AW485" s="13" t="s">
        <v>36</v>
      </c>
      <c r="AX485" s="13" t="s">
        <v>82</v>
      </c>
      <c r="AY485" s="272" t="s">
        <v>250</v>
      </c>
    </row>
    <row r="486" s="13" customFormat="1">
      <c r="A486" s="13"/>
      <c r="B486" s="262"/>
      <c r="C486" s="263"/>
      <c r="D486" s="258" t="s">
        <v>263</v>
      </c>
      <c r="E486" s="264" t="s">
        <v>1</v>
      </c>
      <c r="F486" s="265" t="s">
        <v>772</v>
      </c>
      <c r="G486" s="263"/>
      <c r="H486" s="266">
        <v>2.6400000000000001</v>
      </c>
      <c r="I486" s="267"/>
      <c r="J486" s="263"/>
      <c r="K486" s="263"/>
      <c r="L486" s="268"/>
      <c r="M486" s="269"/>
      <c r="N486" s="270"/>
      <c r="O486" s="270"/>
      <c r="P486" s="270"/>
      <c r="Q486" s="270"/>
      <c r="R486" s="270"/>
      <c r="S486" s="270"/>
      <c r="T486" s="271"/>
      <c r="U486" s="13"/>
      <c r="V486" s="13"/>
      <c r="W486" s="13"/>
      <c r="X486" s="13"/>
      <c r="Y486" s="13"/>
      <c r="Z486" s="13"/>
      <c r="AA486" s="13"/>
      <c r="AB486" s="13"/>
      <c r="AC486" s="13"/>
      <c r="AD486" s="13"/>
      <c r="AE486" s="13"/>
      <c r="AT486" s="272" t="s">
        <v>263</v>
      </c>
      <c r="AU486" s="272" t="s">
        <v>91</v>
      </c>
      <c r="AV486" s="13" t="s">
        <v>91</v>
      </c>
      <c r="AW486" s="13" t="s">
        <v>36</v>
      </c>
      <c r="AX486" s="13" t="s">
        <v>82</v>
      </c>
      <c r="AY486" s="272" t="s">
        <v>250</v>
      </c>
    </row>
    <row r="487" s="14" customFormat="1">
      <c r="A487" s="14"/>
      <c r="B487" s="273"/>
      <c r="C487" s="274"/>
      <c r="D487" s="258" t="s">
        <v>263</v>
      </c>
      <c r="E487" s="275" t="s">
        <v>1</v>
      </c>
      <c r="F487" s="276" t="s">
        <v>265</v>
      </c>
      <c r="G487" s="274"/>
      <c r="H487" s="277">
        <v>55.439999999999998</v>
      </c>
      <c r="I487" s="278"/>
      <c r="J487" s="274"/>
      <c r="K487" s="274"/>
      <c r="L487" s="279"/>
      <c r="M487" s="280"/>
      <c r="N487" s="281"/>
      <c r="O487" s="281"/>
      <c r="P487" s="281"/>
      <c r="Q487" s="281"/>
      <c r="R487" s="281"/>
      <c r="S487" s="281"/>
      <c r="T487" s="282"/>
      <c r="U487" s="14"/>
      <c r="V487" s="14"/>
      <c r="W487" s="14"/>
      <c r="X487" s="14"/>
      <c r="Y487" s="14"/>
      <c r="Z487" s="14"/>
      <c r="AA487" s="14"/>
      <c r="AB487" s="14"/>
      <c r="AC487" s="14"/>
      <c r="AD487" s="14"/>
      <c r="AE487" s="14"/>
      <c r="AT487" s="283" t="s">
        <v>263</v>
      </c>
      <c r="AU487" s="283" t="s">
        <v>91</v>
      </c>
      <c r="AV487" s="14" t="s">
        <v>256</v>
      </c>
      <c r="AW487" s="14" t="s">
        <v>36</v>
      </c>
      <c r="AX487" s="14" t="s">
        <v>14</v>
      </c>
      <c r="AY487" s="283" t="s">
        <v>250</v>
      </c>
    </row>
    <row r="488" s="2" customFormat="1" ht="21.75" customHeight="1">
      <c r="A488" s="38"/>
      <c r="B488" s="39"/>
      <c r="C488" s="294" t="s">
        <v>773</v>
      </c>
      <c r="D488" s="294" t="s">
        <v>643</v>
      </c>
      <c r="E488" s="295" t="s">
        <v>774</v>
      </c>
      <c r="F488" s="296" t="s">
        <v>775</v>
      </c>
      <c r="G488" s="297" t="s">
        <v>179</v>
      </c>
      <c r="H488" s="298">
        <v>125</v>
      </c>
      <c r="I488" s="299"/>
      <c r="J488" s="300">
        <f>ROUND(I488*H488,2)</f>
        <v>0</v>
      </c>
      <c r="K488" s="296" t="s">
        <v>1</v>
      </c>
      <c r="L488" s="301"/>
      <c r="M488" s="302" t="s">
        <v>1</v>
      </c>
      <c r="N488" s="303" t="s">
        <v>47</v>
      </c>
      <c r="O488" s="91"/>
      <c r="P488" s="254">
        <f>O488*H488</f>
        <v>0</v>
      </c>
      <c r="Q488" s="254">
        <v>0</v>
      </c>
      <c r="R488" s="254">
        <f>Q488*H488</f>
        <v>0</v>
      </c>
      <c r="S488" s="254">
        <v>0</v>
      </c>
      <c r="T488" s="255">
        <f>S488*H488</f>
        <v>0</v>
      </c>
      <c r="U488" s="38"/>
      <c r="V488" s="38"/>
      <c r="W488" s="38"/>
      <c r="X488" s="38"/>
      <c r="Y488" s="38"/>
      <c r="Z488" s="38"/>
      <c r="AA488" s="38"/>
      <c r="AB488" s="38"/>
      <c r="AC488" s="38"/>
      <c r="AD488" s="38"/>
      <c r="AE488" s="38"/>
      <c r="AR488" s="256" t="s">
        <v>285</v>
      </c>
      <c r="AT488" s="256" t="s">
        <v>643</v>
      </c>
      <c r="AU488" s="256" t="s">
        <v>91</v>
      </c>
      <c r="AY488" s="17" t="s">
        <v>250</v>
      </c>
      <c r="BE488" s="257">
        <f>IF(N488="základní",J488,0)</f>
        <v>0</v>
      </c>
      <c r="BF488" s="257">
        <f>IF(N488="snížená",J488,0)</f>
        <v>0</v>
      </c>
      <c r="BG488" s="257">
        <f>IF(N488="zákl. přenesená",J488,0)</f>
        <v>0</v>
      </c>
      <c r="BH488" s="257">
        <f>IF(N488="sníž. přenesená",J488,0)</f>
        <v>0</v>
      </c>
      <c r="BI488" s="257">
        <f>IF(N488="nulová",J488,0)</f>
        <v>0</v>
      </c>
      <c r="BJ488" s="17" t="s">
        <v>14</v>
      </c>
      <c r="BK488" s="257">
        <f>ROUND(I488*H488,2)</f>
        <v>0</v>
      </c>
      <c r="BL488" s="17" t="s">
        <v>256</v>
      </c>
      <c r="BM488" s="256" t="s">
        <v>776</v>
      </c>
    </row>
    <row r="489" s="2" customFormat="1">
      <c r="A489" s="38"/>
      <c r="B489" s="39"/>
      <c r="C489" s="40"/>
      <c r="D489" s="258" t="s">
        <v>628</v>
      </c>
      <c r="E489" s="40"/>
      <c r="F489" s="259" t="s">
        <v>777</v>
      </c>
      <c r="G489" s="40"/>
      <c r="H489" s="40"/>
      <c r="I489" s="156"/>
      <c r="J489" s="40"/>
      <c r="K489" s="40"/>
      <c r="L489" s="44"/>
      <c r="M489" s="260"/>
      <c r="N489" s="261"/>
      <c r="O489" s="91"/>
      <c r="P489" s="91"/>
      <c r="Q489" s="91"/>
      <c r="R489" s="91"/>
      <c r="S489" s="91"/>
      <c r="T489" s="92"/>
      <c r="U489" s="38"/>
      <c r="V489" s="38"/>
      <c r="W489" s="38"/>
      <c r="X489" s="38"/>
      <c r="Y489" s="38"/>
      <c r="Z489" s="38"/>
      <c r="AA489" s="38"/>
      <c r="AB489" s="38"/>
      <c r="AC489" s="38"/>
      <c r="AD489" s="38"/>
      <c r="AE489" s="38"/>
      <c r="AT489" s="17" t="s">
        <v>628</v>
      </c>
      <c r="AU489" s="17" t="s">
        <v>91</v>
      </c>
    </row>
    <row r="490" s="2" customFormat="1" ht="16.5" customHeight="1">
      <c r="A490" s="38"/>
      <c r="B490" s="39"/>
      <c r="C490" s="294" t="s">
        <v>778</v>
      </c>
      <c r="D490" s="294" t="s">
        <v>643</v>
      </c>
      <c r="E490" s="295" t="s">
        <v>779</v>
      </c>
      <c r="F490" s="296" t="s">
        <v>780</v>
      </c>
      <c r="G490" s="297" t="s">
        <v>189</v>
      </c>
      <c r="H490" s="298">
        <v>66</v>
      </c>
      <c r="I490" s="299"/>
      <c r="J490" s="300">
        <f>ROUND(I490*H490,2)</f>
        <v>0</v>
      </c>
      <c r="K490" s="296" t="s">
        <v>1</v>
      </c>
      <c r="L490" s="301"/>
      <c r="M490" s="302" t="s">
        <v>1</v>
      </c>
      <c r="N490" s="303" t="s">
        <v>47</v>
      </c>
      <c r="O490" s="91"/>
      <c r="P490" s="254">
        <f>O490*H490</f>
        <v>0</v>
      </c>
      <c r="Q490" s="254">
        <v>0</v>
      </c>
      <c r="R490" s="254">
        <f>Q490*H490</f>
        <v>0</v>
      </c>
      <c r="S490" s="254">
        <v>0</v>
      </c>
      <c r="T490" s="255">
        <f>S490*H490</f>
        <v>0</v>
      </c>
      <c r="U490" s="38"/>
      <c r="V490" s="38"/>
      <c r="W490" s="38"/>
      <c r="X490" s="38"/>
      <c r="Y490" s="38"/>
      <c r="Z490" s="38"/>
      <c r="AA490" s="38"/>
      <c r="AB490" s="38"/>
      <c r="AC490" s="38"/>
      <c r="AD490" s="38"/>
      <c r="AE490" s="38"/>
      <c r="AR490" s="256" t="s">
        <v>285</v>
      </c>
      <c r="AT490" s="256" t="s">
        <v>643</v>
      </c>
      <c r="AU490" s="256" t="s">
        <v>91</v>
      </c>
      <c r="AY490" s="17" t="s">
        <v>250</v>
      </c>
      <c r="BE490" s="257">
        <f>IF(N490="základní",J490,0)</f>
        <v>0</v>
      </c>
      <c r="BF490" s="257">
        <f>IF(N490="snížená",J490,0)</f>
        <v>0</v>
      </c>
      <c r="BG490" s="257">
        <f>IF(N490="zákl. přenesená",J490,0)</f>
        <v>0</v>
      </c>
      <c r="BH490" s="257">
        <f>IF(N490="sníž. přenesená",J490,0)</f>
        <v>0</v>
      </c>
      <c r="BI490" s="257">
        <f>IF(N490="nulová",J490,0)</f>
        <v>0</v>
      </c>
      <c r="BJ490" s="17" t="s">
        <v>14</v>
      </c>
      <c r="BK490" s="257">
        <f>ROUND(I490*H490,2)</f>
        <v>0</v>
      </c>
      <c r="BL490" s="17" t="s">
        <v>256</v>
      </c>
      <c r="BM490" s="256" t="s">
        <v>781</v>
      </c>
    </row>
    <row r="491" s="2" customFormat="1">
      <c r="A491" s="38"/>
      <c r="B491" s="39"/>
      <c r="C491" s="40"/>
      <c r="D491" s="258" t="s">
        <v>628</v>
      </c>
      <c r="E491" s="40"/>
      <c r="F491" s="259" t="s">
        <v>782</v>
      </c>
      <c r="G491" s="40"/>
      <c r="H491" s="40"/>
      <c r="I491" s="156"/>
      <c r="J491" s="40"/>
      <c r="K491" s="40"/>
      <c r="L491" s="44"/>
      <c r="M491" s="260"/>
      <c r="N491" s="261"/>
      <c r="O491" s="91"/>
      <c r="P491" s="91"/>
      <c r="Q491" s="91"/>
      <c r="R491" s="91"/>
      <c r="S491" s="91"/>
      <c r="T491" s="92"/>
      <c r="U491" s="38"/>
      <c r="V491" s="38"/>
      <c r="W491" s="38"/>
      <c r="X491" s="38"/>
      <c r="Y491" s="38"/>
      <c r="Z491" s="38"/>
      <c r="AA491" s="38"/>
      <c r="AB491" s="38"/>
      <c r="AC491" s="38"/>
      <c r="AD491" s="38"/>
      <c r="AE491" s="38"/>
      <c r="AT491" s="17" t="s">
        <v>628</v>
      </c>
      <c r="AU491" s="17" t="s">
        <v>91</v>
      </c>
    </row>
    <row r="492" s="2" customFormat="1" ht="33" customHeight="1">
      <c r="A492" s="38"/>
      <c r="B492" s="39"/>
      <c r="C492" s="245" t="s">
        <v>783</v>
      </c>
      <c r="D492" s="245" t="s">
        <v>252</v>
      </c>
      <c r="E492" s="246" t="s">
        <v>784</v>
      </c>
      <c r="F492" s="247" t="s">
        <v>785</v>
      </c>
      <c r="G492" s="248" t="s">
        <v>189</v>
      </c>
      <c r="H492" s="249">
        <v>66</v>
      </c>
      <c r="I492" s="250"/>
      <c r="J492" s="251">
        <f>ROUND(I492*H492,2)</f>
        <v>0</v>
      </c>
      <c r="K492" s="247" t="s">
        <v>255</v>
      </c>
      <c r="L492" s="44"/>
      <c r="M492" s="252" t="s">
        <v>1</v>
      </c>
      <c r="N492" s="253" t="s">
        <v>47</v>
      </c>
      <c r="O492" s="91"/>
      <c r="P492" s="254">
        <f>O492*H492</f>
        <v>0</v>
      </c>
      <c r="Q492" s="254">
        <v>0</v>
      </c>
      <c r="R492" s="254">
        <f>Q492*H492</f>
        <v>0</v>
      </c>
      <c r="S492" s="254">
        <v>0</v>
      </c>
      <c r="T492" s="255">
        <f>S492*H492</f>
        <v>0</v>
      </c>
      <c r="U492" s="38"/>
      <c r="V492" s="38"/>
      <c r="W492" s="38"/>
      <c r="X492" s="38"/>
      <c r="Y492" s="38"/>
      <c r="Z492" s="38"/>
      <c r="AA492" s="38"/>
      <c r="AB492" s="38"/>
      <c r="AC492" s="38"/>
      <c r="AD492" s="38"/>
      <c r="AE492" s="38"/>
      <c r="AR492" s="256" t="s">
        <v>256</v>
      </c>
      <c r="AT492" s="256" t="s">
        <v>252</v>
      </c>
      <c r="AU492" s="256" t="s">
        <v>91</v>
      </c>
      <c r="AY492" s="17" t="s">
        <v>250</v>
      </c>
      <c r="BE492" s="257">
        <f>IF(N492="základní",J492,0)</f>
        <v>0</v>
      </c>
      <c r="BF492" s="257">
        <f>IF(N492="snížená",J492,0)</f>
        <v>0</v>
      </c>
      <c r="BG492" s="257">
        <f>IF(N492="zákl. přenesená",J492,0)</f>
        <v>0</v>
      </c>
      <c r="BH492" s="257">
        <f>IF(N492="sníž. přenesená",J492,0)</f>
        <v>0</v>
      </c>
      <c r="BI492" s="257">
        <f>IF(N492="nulová",J492,0)</f>
        <v>0</v>
      </c>
      <c r="BJ492" s="17" t="s">
        <v>14</v>
      </c>
      <c r="BK492" s="257">
        <f>ROUND(I492*H492,2)</f>
        <v>0</v>
      </c>
      <c r="BL492" s="17" t="s">
        <v>256</v>
      </c>
      <c r="BM492" s="256" t="s">
        <v>786</v>
      </c>
    </row>
    <row r="493" s="2" customFormat="1">
      <c r="A493" s="38"/>
      <c r="B493" s="39"/>
      <c r="C493" s="40"/>
      <c r="D493" s="258" t="s">
        <v>261</v>
      </c>
      <c r="E493" s="40"/>
      <c r="F493" s="259" t="s">
        <v>787</v>
      </c>
      <c r="G493" s="40"/>
      <c r="H493" s="40"/>
      <c r="I493" s="156"/>
      <c r="J493" s="40"/>
      <c r="K493" s="40"/>
      <c r="L493" s="44"/>
      <c r="M493" s="260"/>
      <c r="N493" s="261"/>
      <c r="O493" s="91"/>
      <c r="P493" s="91"/>
      <c r="Q493" s="91"/>
      <c r="R493" s="91"/>
      <c r="S493" s="91"/>
      <c r="T493" s="92"/>
      <c r="U493" s="38"/>
      <c r="V493" s="38"/>
      <c r="W493" s="38"/>
      <c r="X493" s="38"/>
      <c r="Y493" s="38"/>
      <c r="Z493" s="38"/>
      <c r="AA493" s="38"/>
      <c r="AB493" s="38"/>
      <c r="AC493" s="38"/>
      <c r="AD493" s="38"/>
      <c r="AE493" s="38"/>
      <c r="AT493" s="17" t="s">
        <v>261</v>
      </c>
      <c r="AU493" s="17" t="s">
        <v>91</v>
      </c>
    </row>
    <row r="494" s="2" customFormat="1" ht="16.5" customHeight="1">
      <c r="A494" s="38"/>
      <c r="B494" s="39"/>
      <c r="C494" s="294" t="s">
        <v>788</v>
      </c>
      <c r="D494" s="294" t="s">
        <v>643</v>
      </c>
      <c r="E494" s="295" t="s">
        <v>789</v>
      </c>
      <c r="F494" s="296" t="s">
        <v>790</v>
      </c>
      <c r="G494" s="297" t="s">
        <v>179</v>
      </c>
      <c r="H494" s="298">
        <v>33</v>
      </c>
      <c r="I494" s="299"/>
      <c r="J494" s="300">
        <f>ROUND(I494*H494,2)</f>
        <v>0</v>
      </c>
      <c r="K494" s="296" t="s">
        <v>1</v>
      </c>
      <c r="L494" s="301"/>
      <c r="M494" s="302" t="s">
        <v>1</v>
      </c>
      <c r="N494" s="303" t="s">
        <v>47</v>
      </c>
      <c r="O494" s="91"/>
      <c r="P494" s="254">
        <f>O494*H494</f>
        <v>0</v>
      </c>
      <c r="Q494" s="254">
        <v>0</v>
      </c>
      <c r="R494" s="254">
        <f>Q494*H494</f>
        <v>0</v>
      </c>
      <c r="S494" s="254">
        <v>0</v>
      </c>
      <c r="T494" s="255">
        <f>S494*H494</f>
        <v>0</v>
      </c>
      <c r="U494" s="38"/>
      <c r="V494" s="38"/>
      <c r="W494" s="38"/>
      <c r="X494" s="38"/>
      <c r="Y494" s="38"/>
      <c r="Z494" s="38"/>
      <c r="AA494" s="38"/>
      <c r="AB494" s="38"/>
      <c r="AC494" s="38"/>
      <c r="AD494" s="38"/>
      <c r="AE494" s="38"/>
      <c r="AR494" s="256" t="s">
        <v>285</v>
      </c>
      <c r="AT494" s="256" t="s">
        <v>643</v>
      </c>
      <c r="AU494" s="256" t="s">
        <v>91</v>
      </c>
      <c r="AY494" s="17" t="s">
        <v>250</v>
      </c>
      <c r="BE494" s="257">
        <f>IF(N494="základní",J494,0)</f>
        <v>0</v>
      </c>
      <c r="BF494" s="257">
        <f>IF(N494="snížená",J494,0)</f>
        <v>0</v>
      </c>
      <c r="BG494" s="257">
        <f>IF(N494="zákl. přenesená",J494,0)</f>
        <v>0</v>
      </c>
      <c r="BH494" s="257">
        <f>IF(N494="sníž. přenesená",J494,0)</f>
        <v>0</v>
      </c>
      <c r="BI494" s="257">
        <f>IF(N494="nulová",J494,0)</f>
        <v>0</v>
      </c>
      <c r="BJ494" s="17" t="s">
        <v>14</v>
      </c>
      <c r="BK494" s="257">
        <f>ROUND(I494*H494,2)</f>
        <v>0</v>
      </c>
      <c r="BL494" s="17" t="s">
        <v>256</v>
      </c>
      <c r="BM494" s="256" t="s">
        <v>791</v>
      </c>
    </row>
    <row r="495" s="2" customFormat="1" ht="21.75" customHeight="1">
      <c r="A495" s="38"/>
      <c r="B495" s="39"/>
      <c r="C495" s="245" t="s">
        <v>792</v>
      </c>
      <c r="D495" s="245" t="s">
        <v>252</v>
      </c>
      <c r="E495" s="246" t="s">
        <v>793</v>
      </c>
      <c r="F495" s="247" t="s">
        <v>794</v>
      </c>
      <c r="G495" s="248" t="s">
        <v>168</v>
      </c>
      <c r="H495" s="249">
        <v>5.9400000000000004</v>
      </c>
      <c r="I495" s="250"/>
      <c r="J495" s="251">
        <f>ROUND(I495*H495,2)</f>
        <v>0</v>
      </c>
      <c r="K495" s="247" t="s">
        <v>255</v>
      </c>
      <c r="L495" s="44"/>
      <c r="M495" s="252" t="s">
        <v>1</v>
      </c>
      <c r="N495" s="253" t="s">
        <v>47</v>
      </c>
      <c r="O495" s="91"/>
      <c r="P495" s="254">
        <f>O495*H495</f>
        <v>0</v>
      </c>
      <c r="Q495" s="254">
        <v>3.0000000000000001E-05</v>
      </c>
      <c r="R495" s="254">
        <f>Q495*H495</f>
        <v>0.00017820000000000002</v>
      </c>
      <c r="S495" s="254">
        <v>0</v>
      </c>
      <c r="T495" s="255">
        <f>S495*H495</f>
        <v>0</v>
      </c>
      <c r="U495" s="38"/>
      <c r="V495" s="38"/>
      <c r="W495" s="38"/>
      <c r="X495" s="38"/>
      <c r="Y495" s="38"/>
      <c r="Z495" s="38"/>
      <c r="AA495" s="38"/>
      <c r="AB495" s="38"/>
      <c r="AC495" s="38"/>
      <c r="AD495" s="38"/>
      <c r="AE495" s="38"/>
      <c r="AR495" s="256" t="s">
        <v>256</v>
      </c>
      <c r="AT495" s="256" t="s">
        <v>252</v>
      </c>
      <c r="AU495" s="256" t="s">
        <v>91</v>
      </c>
      <c r="AY495" s="17" t="s">
        <v>250</v>
      </c>
      <c r="BE495" s="257">
        <f>IF(N495="základní",J495,0)</f>
        <v>0</v>
      </c>
      <c r="BF495" s="257">
        <f>IF(N495="snížená",J495,0)</f>
        <v>0</v>
      </c>
      <c r="BG495" s="257">
        <f>IF(N495="zákl. přenesená",J495,0)</f>
        <v>0</v>
      </c>
      <c r="BH495" s="257">
        <f>IF(N495="sníž. přenesená",J495,0)</f>
        <v>0</v>
      </c>
      <c r="BI495" s="257">
        <f>IF(N495="nulová",J495,0)</f>
        <v>0</v>
      </c>
      <c r="BJ495" s="17" t="s">
        <v>14</v>
      </c>
      <c r="BK495" s="257">
        <f>ROUND(I495*H495,2)</f>
        <v>0</v>
      </c>
      <c r="BL495" s="17" t="s">
        <v>256</v>
      </c>
      <c r="BM495" s="256" t="s">
        <v>795</v>
      </c>
    </row>
    <row r="496" s="2" customFormat="1">
      <c r="A496" s="38"/>
      <c r="B496" s="39"/>
      <c r="C496" s="40"/>
      <c r="D496" s="258" t="s">
        <v>261</v>
      </c>
      <c r="E496" s="40"/>
      <c r="F496" s="259" t="s">
        <v>796</v>
      </c>
      <c r="G496" s="40"/>
      <c r="H496" s="40"/>
      <c r="I496" s="156"/>
      <c r="J496" s="40"/>
      <c r="K496" s="40"/>
      <c r="L496" s="44"/>
      <c r="M496" s="260"/>
      <c r="N496" s="261"/>
      <c r="O496" s="91"/>
      <c r="P496" s="91"/>
      <c r="Q496" s="91"/>
      <c r="R496" s="91"/>
      <c r="S496" s="91"/>
      <c r="T496" s="92"/>
      <c r="U496" s="38"/>
      <c r="V496" s="38"/>
      <c r="W496" s="38"/>
      <c r="X496" s="38"/>
      <c r="Y496" s="38"/>
      <c r="Z496" s="38"/>
      <c r="AA496" s="38"/>
      <c r="AB496" s="38"/>
      <c r="AC496" s="38"/>
      <c r="AD496" s="38"/>
      <c r="AE496" s="38"/>
      <c r="AT496" s="17" t="s">
        <v>261</v>
      </c>
      <c r="AU496" s="17" t="s">
        <v>91</v>
      </c>
    </row>
    <row r="497" s="13" customFormat="1">
      <c r="A497" s="13"/>
      <c r="B497" s="262"/>
      <c r="C497" s="263"/>
      <c r="D497" s="258" t="s">
        <v>263</v>
      </c>
      <c r="E497" s="264" t="s">
        <v>1</v>
      </c>
      <c r="F497" s="265" t="s">
        <v>797</v>
      </c>
      <c r="G497" s="263"/>
      <c r="H497" s="266">
        <v>5.9400000000000004</v>
      </c>
      <c r="I497" s="267"/>
      <c r="J497" s="263"/>
      <c r="K497" s="263"/>
      <c r="L497" s="268"/>
      <c r="M497" s="269"/>
      <c r="N497" s="270"/>
      <c r="O497" s="270"/>
      <c r="P497" s="270"/>
      <c r="Q497" s="270"/>
      <c r="R497" s="270"/>
      <c r="S497" s="270"/>
      <c r="T497" s="271"/>
      <c r="U497" s="13"/>
      <c r="V497" s="13"/>
      <c r="W497" s="13"/>
      <c r="X497" s="13"/>
      <c r="Y497" s="13"/>
      <c r="Z497" s="13"/>
      <c r="AA497" s="13"/>
      <c r="AB497" s="13"/>
      <c r="AC497" s="13"/>
      <c r="AD497" s="13"/>
      <c r="AE497" s="13"/>
      <c r="AT497" s="272" t="s">
        <v>263</v>
      </c>
      <c r="AU497" s="272" t="s">
        <v>91</v>
      </c>
      <c r="AV497" s="13" t="s">
        <v>91</v>
      </c>
      <c r="AW497" s="13" t="s">
        <v>36</v>
      </c>
      <c r="AX497" s="13" t="s">
        <v>82</v>
      </c>
      <c r="AY497" s="272" t="s">
        <v>250</v>
      </c>
    </row>
    <row r="498" s="14" customFormat="1">
      <c r="A498" s="14"/>
      <c r="B498" s="273"/>
      <c r="C498" s="274"/>
      <c r="D498" s="258" t="s">
        <v>263</v>
      </c>
      <c r="E498" s="275" t="s">
        <v>1</v>
      </c>
      <c r="F498" s="276" t="s">
        <v>265</v>
      </c>
      <c r="G498" s="274"/>
      <c r="H498" s="277">
        <v>5.9400000000000004</v>
      </c>
      <c r="I498" s="278"/>
      <c r="J498" s="274"/>
      <c r="K498" s="274"/>
      <c r="L498" s="279"/>
      <c r="M498" s="280"/>
      <c r="N498" s="281"/>
      <c r="O498" s="281"/>
      <c r="P498" s="281"/>
      <c r="Q498" s="281"/>
      <c r="R498" s="281"/>
      <c r="S498" s="281"/>
      <c r="T498" s="282"/>
      <c r="U498" s="14"/>
      <c r="V498" s="14"/>
      <c r="W498" s="14"/>
      <c r="X498" s="14"/>
      <c r="Y498" s="14"/>
      <c r="Z498" s="14"/>
      <c r="AA498" s="14"/>
      <c r="AB498" s="14"/>
      <c r="AC498" s="14"/>
      <c r="AD498" s="14"/>
      <c r="AE498" s="14"/>
      <c r="AT498" s="283" t="s">
        <v>263</v>
      </c>
      <c r="AU498" s="283" t="s">
        <v>91</v>
      </c>
      <c r="AV498" s="14" t="s">
        <v>256</v>
      </c>
      <c r="AW498" s="14" t="s">
        <v>36</v>
      </c>
      <c r="AX498" s="14" t="s">
        <v>14</v>
      </c>
      <c r="AY498" s="283" t="s">
        <v>250</v>
      </c>
    </row>
    <row r="499" s="2" customFormat="1" ht="16.5" customHeight="1">
      <c r="A499" s="38"/>
      <c r="B499" s="39"/>
      <c r="C499" s="294" t="s">
        <v>798</v>
      </c>
      <c r="D499" s="294" t="s">
        <v>643</v>
      </c>
      <c r="E499" s="295" t="s">
        <v>799</v>
      </c>
      <c r="F499" s="296" t="s">
        <v>800</v>
      </c>
      <c r="G499" s="297" t="s">
        <v>179</v>
      </c>
      <c r="H499" s="298">
        <v>3</v>
      </c>
      <c r="I499" s="299"/>
      <c r="J499" s="300">
        <f>ROUND(I499*H499,2)</f>
        <v>0</v>
      </c>
      <c r="K499" s="296" t="s">
        <v>1</v>
      </c>
      <c r="L499" s="301"/>
      <c r="M499" s="302" t="s">
        <v>1</v>
      </c>
      <c r="N499" s="303" t="s">
        <v>47</v>
      </c>
      <c r="O499" s="91"/>
      <c r="P499" s="254">
        <f>O499*H499</f>
        <v>0</v>
      </c>
      <c r="Q499" s="254">
        <v>0</v>
      </c>
      <c r="R499" s="254">
        <f>Q499*H499</f>
        <v>0</v>
      </c>
      <c r="S499" s="254">
        <v>0</v>
      </c>
      <c r="T499" s="255">
        <f>S499*H499</f>
        <v>0</v>
      </c>
      <c r="U499" s="38"/>
      <c r="V499" s="38"/>
      <c r="W499" s="38"/>
      <c r="X499" s="38"/>
      <c r="Y499" s="38"/>
      <c r="Z499" s="38"/>
      <c r="AA499" s="38"/>
      <c r="AB499" s="38"/>
      <c r="AC499" s="38"/>
      <c r="AD499" s="38"/>
      <c r="AE499" s="38"/>
      <c r="AR499" s="256" t="s">
        <v>285</v>
      </c>
      <c r="AT499" s="256" t="s">
        <v>643</v>
      </c>
      <c r="AU499" s="256" t="s">
        <v>91</v>
      </c>
      <c r="AY499" s="17" t="s">
        <v>250</v>
      </c>
      <c r="BE499" s="257">
        <f>IF(N499="základní",J499,0)</f>
        <v>0</v>
      </c>
      <c r="BF499" s="257">
        <f>IF(N499="snížená",J499,0)</f>
        <v>0</v>
      </c>
      <c r="BG499" s="257">
        <f>IF(N499="zákl. přenesená",J499,0)</f>
        <v>0</v>
      </c>
      <c r="BH499" s="257">
        <f>IF(N499="sníž. přenesená",J499,0)</f>
        <v>0</v>
      </c>
      <c r="BI499" s="257">
        <f>IF(N499="nulová",J499,0)</f>
        <v>0</v>
      </c>
      <c r="BJ499" s="17" t="s">
        <v>14</v>
      </c>
      <c r="BK499" s="257">
        <f>ROUND(I499*H499,2)</f>
        <v>0</v>
      </c>
      <c r="BL499" s="17" t="s">
        <v>256</v>
      </c>
      <c r="BM499" s="256" t="s">
        <v>801</v>
      </c>
    </row>
    <row r="500" s="2" customFormat="1">
      <c r="A500" s="38"/>
      <c r="B500" s="39"/>
      <c r="C500" s="40"/>
      <c r="D500" s="258" t="s">
        <v>628</v>
      </c>
      <c r="E500" s="40"/>
      <c r="F500" s="259" t="s">
        <v>802</v>
      </c>
      <c r="G500" s="40"/>
      <c r="H500" s="40"/>
      <c r="I500" s="156"/>
      <c r="J500" s="40"/>
      <c r="K500" s="40"/>
      <c r="L500" s="44"/>
      <c r="M500" s="260"/>
      <c r="N500" s="261"/>
      <c r="O500" s="91"/>
      <c r="P500" s="91"/>
      <c r="Q500" s="91"/>
      <c r="R500" s="91"/>
      <c r="S500" s="91"/>
      <c r="T500" s="92"/>
      <c r="U500" s="38"/>
      <c r="V500" s="38"/>
      <c r="W500" s="38"/>
      <c r="X500" s="38"/>
      <c r="Y500" s="38"/>
      <c r="Z500" s="38"/>
      <c r="AA500" s="38"/>
      <c r="AB500" s="38"/>
      <c r="AC500" s="38"/>
      <c r="AD500" s="38"/>
      <c r="AE500" s="38"/>
      <c r="AT500" s="17" t="s">
        <v>628</v>
      </c>
      <c r="AU500" s="17" t="s">
        <v>91</v>
      </c>
    </row>
    <row r="501" s="2" customFormat="1" ht="21.75" customHeight="1">
      <c r="A501" s="38"/>
      <c r="B501" s="39"/>
      <c r="C501" s="245" t="s">
        <v>803</v>
      </c>
      <c r="D501" s="245" t="s">
        <v>252</v>
      </c>
      <c r="E501" s="246" t="s">
        <v>804</v>
      </c>
      <c r="F501" s="247" t="s">
        <v>805</v>
      </c>
      <c r="G501" s="248" t="s">
        <v>189</v>
      </c>
      <c r="H501" s="249">
        <v>66</v>
      </c>
      <c r="I501" s="250"/>
      <c r="J501" s="251">
        <f>ROUND(I501*H501,2)</f>
        <v>0</v>
      </c>
      <c r="K501" s="247" t="s">
        <v>255</v>
      </c>
      <c r="L501" s="44"/>
      <c r="M501" s="252" t="s">
        <v>1</v>
      </c>
      <c r="N501" s="253" t="s">
        <v>47</v>
      </c>
      <c r="O501" s="91"/>
      <c r="P501" s="254">
        <f>O501*H501</f>
        <v>0</v>
      </c>
      <c r="Q501" s="254">
        <v>0</v>
      </c>
      <c r="R501" s="254">
        <f>Q501*H501</f>
        <v>0</v>
      </c>
      <c r="S501" s="254">
        <v>0</v>
      </c>
      <c r="T501" s="255">
        <f>S501*H501</f>
        <v>0</v>
      </c>
      <c r="U501" s="38"/>
      <c r="V501" s="38"/>
      <c r="W501" s="38"/>
      <c r="X501" s="38"/>
      <c r="Y501" s="38"/>
      <c r="Z501" s="38"/>
      <c r="AA501" s="38"/>
      <c r="AB501" s="38"/>
      <c r="AC501" s="38"/>
      <c r="AD501" s="38"/>
      <c r="AE501" s="38"/>
      <c r="AR501" s="256" t="s">
        <v>256</v>
      </c>
      <c r="AT501" s="256" t="s">
        <v>252</v>
      </c>
      <c r="AU501" s="256" t="s">
        <v>91</v>
      </c>
      <c r="AY501" s="17" t="s">
        <v>250</v>
      </c>
      <c r="BE501" s="257">
        <f>IF(N501="základní",J501,0)</f>
        <v>0</v>
      </c>
      <c r="BF501" s="257">
        <f>IF(N501="snížená",J501,0)</f>
        <v>0</v>
      </c>
      <c r="BG501" s="257">
        <f>IF(N501="zákl. přenesená",J501,0)</f>
        <v>0</v>
      </c>
      <c r="BH501" s="257">
        <f>IF(N501="sníž. přenesená",J501,0)</f>
        <v>0</v>
      </c>
      <c r="BI501" s="257">
        <f>IF(N501="nulová",J501,0)</f>
        <v>0</v>
      </c>
      <c r="BJ501" s="17" t="s">
        <v>14</v>
      </c>
      <c r="BK501" s="257">
        <f>ROUND(I501*H501,2)</f>
        <v>0</v>
      </c>
      <c r="BL501" s="17" t="s">
        <v>256</v>
      </c>
      <c r="BM501" s="256" t="s">
        <v>806</v>
      </c>
    </row>
    <row r="502" s="2" customFormat="1">
      <c r="A502" s="38"/>
      <c r="B502" s="39"/>
      <c r="C502" s="40"/>
      <c r="D502" s="258" t="s">
        <v>261</v>
      </c>
      <c r="E502" s="40"/>
      <c r="F502" s="259" t="s">
        <v>807</v>
      </c>
      <c r="G502" s="40"/>
      <c r="H502" s="40"/>
      <c r="I502" s="156"/>
      <c r="J502" s="40"/>
      <c r="K502" s="40"/>
      <c r="L502" s="44"/>
      <c r="M502" s="260"/>
      <c r="N502" s="261"/>
      <c r="O502" s="91"/>
      <c r="P502" s="91"/>
      <c r="Q502" s="91"/>
      <c r="R502" s="91"/>
      <c r="S502" s="91"/>
      <c r="T502" s="92"/>
      <c r="U502" s="38"/>
      <c r="V502" s="38"/>
      <c r="W502" s="38"/>
      <c r="X502" s="38"/>
      <c r="Y502" s="38"/>
      <c r="Z502" s="38"/>
      <c r="AA502" s="38"/>
      <c r="AB502" s="38"/>
      <c r="AC502" s="38"/>
      <c r="AD502" s="38"/>
      <c r="AE502" s="38"/>
      <c r="AT502" s="17" t="s">
        <v>261</v>
      </c>
      <c r="AU502" s="17" t="s">
        <v>91</v>
      </c>
    </row>
    <row r="503" s="13" customFormat="1">
      <c r="A503" s="13"/>
      <c r="B503" s="262"/>
      <c r="C503" s="263"/>
      <c r="D503" s="258" t="s">
        <v>263</v>
      </c>
      <c r="E503" s="264" t="s">
        <v>1</v>
      </c>
      <c r="F503" s="265" t="s">
        <v>808</v>
      </c>
      <c r="G503" s="263"/>
      <c r="H503" s="266">
        <v>66</v>
      </c>
      <c r="I503" s="267"/>
      <c r="J503" s="263"/>
      <c r="K503" s="263"/>
      <c r="L503" s="268"/>
      <c r="M503" s="269"/>
      <c r="N503" s="270"/>
      <c r="O503" s="270"/>
      <c r="P503" s="270"/>
      <c r="Q503" s="270"/>
      <c r="R503" s="270"/>
      <c r="S503" s="270"/>
      <c r="T503" s="271"/>
      <c r="U503" s="13"/>
      <c r="V503" s="13"/>
      <c r="W503" s="13"/>
      <c r="X503" s="13"/>
      <c r="Y503" s="13"/>
      <c r="Z503" s="13"/>
      <c r="AA503" s="13"/>
      <c r="AB503" s="13"/>
      <c r="AC503" s="13"/>
      <c r="AD503" s="13"/>
      <c r="AE503" s="13"/>
      <c r="AT503" s="272" t="s">
        <v>263</v>
      </c>
      <c r="AU503" s="272" t="s">
        <v>91</v>
      </c>
      <c r="AV503" s="13" t="s">
        <v>91</v>
      </c>
      <c r="AW503" s="13" t="s">
        <v>36</v>
      </c>
      <c r="AX503" s="13" t="s">
        <v>82</v>
      </c>
      <c r="AY503" s="272" t="s">
        <v>250</v>
      </c>
    </row>
    <row r="504" s="14" customFormat="1">
      <c r="A504" s="14"/>
      <c r="B504" s="273"/>
      <c r="C504" s="274"/>
      <c r="D504" s="258" t="s">
        <v>263</v>
      </c>
      <c r="E504" s="275" t="s">
        <v>1</v>
      </c>
      <c r="F504" s="276" t="s">
        <v>265</v>
      </c>
      <c r="G504" s="274"/>
      <c r="H504" s="277">
        <v>66</v>
      </c>
      <c r="I504" s="278"/>
      <c r="J504" s="274"/>
      <c r="K504" s="274"/>
      <c r="L504" s="279"/>
      <c r="M504" s="280"/>
      <c r="N504" s="281"/>
      <c r="O504" s="281"/>
      <c r="P504" s="281"/>
      <c r="Q504" s="281"/>
      <c r="R504" s="281"/>
      <c r="S504" s="281"/>
      <c r="T504" s="282"/>
      <c r="U504" s="14"/>
      <c r="V504" s="14"/>
      <c r="W504" s="14"/>
      <c r="X504" s="14"/>
      <c r="Y504" s="14"/>
      <c r="Z504" s="14"/>
      <c r="AA504" s="14"/>
      <c r="AB504" s="14"/>
      <c r="AC504" s="14"/>
      <c r="AD504" s="14"/>
      <c r="AE504" s="14"/>
      <c r="AT504" s="283" t="s">
        <v>263</v>
      </c>
      <c r="AU504" s="283" t="s">
        <v>91</v>
      </c>
      <c r="AV504" s="14" t="s">
        <v>256</v>
      </c>
      <c r="AW504" s="14" t="s">
        <v>36</v>
      </c>
      <c r="AX504" s="14" t="s">
        <v>14</v>
      </c>
      <c r="AY504" s="283" t="s">
        <v>250</v>
      </c>
    </row>
    <row r="505" s="2" customFormat="1" ht="44.25" customHeight="1">
      <c r="A505" s="38"/>
      <c r="B505" s="39"/>
      <c r="C505" s="245" t="s">
        <v>809</v>
      </c>
      <c r="D505" s="245" t="s">
        <v>252</v>
      </c>
      <c r="E505" s="246" t="s">
        <v>810</v>
      </c>
      <c r="F505" s="247" t="s">
        <v>811</v>
      </c>
      <c r="G505" s="248" t="s">
        <v>168</v>
      </c>
      <c r="H505" s="249">
        <v>2580</v>
      </c>
      <c r="I505" s="250"/>
      <c r="J505" s="251">
        <f>ROUND(I505*H505,2)</f>
        <v>0</v>
      </c>
      <c r="K505" s="247" t="s">
        <v>255</v>
      </c>
      <c r="L505" s="44"/>
      <c r="M505" s="252" t="s">
        <v>1</v>
      </c>
      <c r="N505" s="253" t="s">
        <v>47</v>
      </c>
      <c r="O505" s="91"/>
      <c r="P505" s="254">
        <f>O505*H505</f>
        <v>0</v>
      </c>
      <c r="Q505" s="254">
        <v>0</v>
      </c>
      <c r="R505" s="254">
        <f>Q505*H505</f>
        <v>0</v>
      </c>
      <c r="S505" s="254">
        <v>0</v>
      </c>
      <c r="T505" s="255">
        <f>S505*H505</f>
        <v>0</v>
      </c>
      <c r="U505" s="38"/>
      <c r="V505" s="38"/>
      <c r="W505" s="38"/>
      <c r="X505" s="38"/>
      <c r="Y505" s="38"/>
      <c r="Z505" s="38"/>
      <c r="AA505" s="38"/>
      <c r="AB505" s="38"/>
      <c r="AC505" s="38"/>
      <c r="AD505" s="38"/>
      <c r="AE505" s="38"/>
      <c r="AR505" s="256" t="s">
        <v>256</v>
      </c>
      <c r="AT505" s="256" t="s">
        <v>252</v>
      </c>
      <c r="AU505" s="256" t="s">
        <v>91</v>
      </c>
      <c r="AY505" s="17" t="s">
        <v>250</v>
      </c>
      <c r="BE505" s="257">
        <f>IF(N505="základní",J505,0)</f>
        <v>0</v>
      </c>
      <c r="BF505" s="257">
        <f>IF(N505="snížená",J505,0)</f>
        <v>0</v>
      </c>
      <c r="BG505" s="257">
        <f>IF(N505="zákl. přenesená",J505,0)</f>
        <v>0</v>
      </c>
      <c r="BH505" s="257">
        <f>IF(N505="sníž. přenesená",J505,0)</f>
        <v>0</v>
      </c>
      <c r="BI505" s="257">
        <f>IF(N505="nulová",J505,0)</f>
        <v>0</v>
      </c>
      <c r="BJ505" s="17" t="s">
        <v>14</v>
      </c>
      <c r="BK505" s="257">
        <f>ROUND(I505*H505,2)</f>
        <v>0</v>
      </c>
      <c r="BL505" s="17" t="s">
        <v>256</v>
      </c>
      <c r="BM505" s="256" t="s">
        <v>812</v>
      </c>
    </row>
    <row r="506" s="2" customFormat="1">
      <c r="A506" s="38"/>
      <c r="B506" s="39"/>
      <c r="C506" s="40"/>
      <c r="D506" s="258" t="s">
        <v>261</v>
      </c>
      <c r="E506" s="40"/>
      <c r="F506" s="259" t="s">
        <v>813</v>
      </c>
      <c r="G506" s="40"/>
      <c r="H506" s="40"/>
      <c r="I506" s="156"/>
      <c r="J506" s="40"/>
      <c r="K506" s="40"/>
      <c r="L506" s="44"/>
      <c r="M506" s="260"/>
      <c r="N506" s="261"/>
      <c r="O506" s="91"/>
      <c r="P506" s="91"/>
      <c r="Q506" s="91"/>
      <c r="R506" s="91"/>
      <c r="S506" s="91"/>
      <c r="T506" s="92"/>
      <c r="U506" s="38"/>
      <c r="V506" s="38"/>
      <c r="W506" s="38"/>
      <c r="X506" s="38"/>
      <c r="Y506" s="38"/>
      <c r="Z506" s="38"/>
      <c r="AA506" s="38"/>
      <c r="AB506" s="38"/>
      <c r="AC506" s="38"/>
      <c r="AD506" s="38"/>
      <c r="AE506" s="38"/>
      <c r="AT506" s="17" t="s">
        <v>261</v>
      </c>
      <c r="AU506" s="17" t="s">
        <v>91</v>
      </c>
    </row>
    <row r="507" s="13" customFormat="1">
      <c r="A507" s="13"/>
      <c r="B507" s="262"/>
      <c r="C507" s="263"/>
      <c r="D507" s="258" t="s">
        <v>263</v>
      </c>
      <c r="E507" s="264" t="s">
        <v>1</v>
      </c>
      <c r="F507" s="265" t="s">
        <v>195</v>
      </c>
      <c r="G507" s="263"/>
      <c r="H507" s="266">
        <v>2580</v>
      </c>
      <c r="I507" s="267"/>
      <c r="J507" s="263"/>
      <c r="K507" s="263"/>
      <c r="L507" s="268"/>
      <c r="M507" s="269"/>
      <c r="N507" s="270"/>
      <c r="O507" s="270"/>
      <c r="P507" s="270"/>
      <c r="Q507" s="270"/>
      <c r="R507" s="270"/>
      <c r="S507" s="270"/>
      <c r="T507" s="271"/>
      <c r="U507" s="13"/>
      <c r="V507" s="13"/>
      <c r="W507" s="13"/>
      <c r="X507" s="13"/>
      <c r="Y507" s="13"/>
      <c r="Z507" s="13"/>
      <c r="AA507" s="13"/>
      <c r="AB507" s="13"/>
      <c r="AC507" s="13"/>
      <c r="AD507" s="13"/>
      <c r="AE507" s="13"/>
      <c r="AT507" s="272" t="s">
        <v>263</v>
      </c>
      <c r="AU507" s="272" t="s">
        <v>91</v>
      </c>
      <c r="AV507" s="13" t="s">
        <v>91</v>
      </c>
      <c r="AW507" s="13" t="s">
        <v>36</v>
      </c>
      <c r="AX507" s="13" t="s">
        <v>82</v>
      </c>
      <c r="AY507" s="272" t="s">
        <v>250</v>
      </c>
    </row>
    <row r="508" s="14" customFormat="1">
      <c r="A508" s="14"/>
      <c r="B508" s="273"/>
      <c r="C508" s="274"/>
      <c r="D508" s="258" t="s">
        <v>263</v>
      </c>
      <c r="E508" s="275" t="s">
        <v>1</v>
      </c>
      <c r="F508" s="276" t="s">
        <v>265</v>
      </c>
      <c r="G508" s="274"/>
      <c r="H508" s="277">
        <v>2580</v>
      </c>
      <c r="I508" s="278"/>
      <c r="J508" s="274"/>
      <c r="K508" s="274"/>
      <c r="L508" s="279"/>
      <c r="M508" s="280"/>
      <c r="N508" s="281"/>
      <c r="O508" s="281"/>
      <c r="P508" s="281"/>
      <c r="Q508" s="281"/>
      <c r="R508" s="281"/>
      <c r="S508" s="281"/>
      <c r="T508" s="282"/>
      <c r="U508" s="14"/>
      <c r="V508" s="14"/>
      <c r="W508" s="14"/>
      <c r="X508" s="14"/>
      <c r="Y508" s="14"/>
      <c r="Z508" s="14"/>
      <c r="AA508" s="14"/>
      <c r="AB508" s="14"/>
      <c r="AC508" s="14"/>
      <c r="AD508" s="14"/>
      <c r="AE508" s="14"/>
      <c r="AT508" s="283" t="s">
        <v>263</v>
      </c>
      <c r="AU508" s="283" t="s">
        <v>91</v>
      </c>
      <c r="AV508" s="14" t="s">
        <v>256</v>
      </c>
      <c r="AW508" s="14" t="s">
        <v>36</v>
      </c>
      <c r="AX508" s="14" t="s">
        <v>14</v>
      </c>
      <c r="AY508" s="283" t="s">
        <v>250</v>
      </c>
    </row>
    <row r="509" s="2" customFormat="1" ht="21.75" customHeight="1">
      <c r="A509" s="38"/>
      <c r="B509" s="39"/>
      <c r="C509" s="245" t="s">
        <v>814</v>
      </c>
      <c r="D509" s="245" t="s">
        <v>252</v>
      </c>
      <c r="E509" s="246" t="s">
        <v>815</v>
      </c>
      <c r="F509" s="247" t="s">
        <v>816</v>
      </c>
      <c r="G509" s="248" t="s">
        <v>168</v>
      </c>
      <c r="H509" s="249">
        <v>2580</v>
      </c>
      <c r="I509" s="250"/>
      <c r="J509" s="251">
        <f>ROUND(I509*H509,2)</f>
        <v>0</v>
      </c>
      <c r="K509" s="247" t="s">
        <v>255</v>
      </c>
      <c r="L509" s="44"/>
      <c r="M509" s="252" t="s">
        <v>1</v>
      </c>
      <c r="N509" s="253" t="s">
        <v>47</v>
      </c>
      <c r="O509" s="91"/>
      <c r="P509" s="254">
        <f>O509*H509</f>
        <v>0</v>
      </c>
      <c r="Q509" s="254">
        <v>0</v>
      </c>
      <c r="R509" s="254">
        <f>Q509*H509</f>
        <v>0</v>
      </c>
      <c r="S509" s="254">
        <v>0</v>
      </c>
      <c r="T509" s="255">
        <f>S509*H509</f>
        <v>0</v>
      </c>
      <c r="U509" s="38"/>
      <c r="V509" s="38"/>
      <c r="W509" s="38"/>
      <c r="X509" s="38"/>
      <c r="Y509" s="38"/>
      <c r="Z509" s="38"/>
      <c r="AA509" s="38"/>
      <c r="AB509" s="38"/>
      <c r="AC509" s="38"/>
      <c r="AD509" s="38"/>
      <c r="AE509" s="38"/>
      <c r="AR509" s="256" t="s">
        <v>256</v>
      </c>
      <c r="AT509" s="256" t="s">
        <v>252</v>
      </c>
      <c r="AU509" s="256" t="s">
        <v>91</v>
      </c>
      <c r="AY509" s="17" t="s">
        <v>250</v>
      </c>
      <c r="BE509" s="257">
        <f>IF(N509="základní",J509,0)</f>
        <v>0</v>
      </c>
      <c r="BF509" s="257">
        <f>IF(N509="snížená",J509,0)</f>
        <v>0</v>
      </c>
      <c r="BG509" s="257">
        <f>IF(N509="zákl. přenesená",J509,0)</f>
        <v>0</v>
      </c>
      <c r="BH509" s="257">
        <f>IF(N509="sníž. přenesená",J509,0)</f>
        <v>0</v>
      </c>
      <c r="BI509" s="257">
        <f>IF(N509="nulová",J509,0)</f>
        <v>0</v>
      </c>
      <c r="BJ509" s="17" t="s">
        <v>14</v>
      </c>
      <c r="BK509" s="257">
        <f>ROUND(I509*H509,2)</f>
        <v>0</v>
      </c>
      <c r="BL509" s="17" t="s">
        <v>256</v>
      </c>
      <c r="BM509" s="256" t="s">
        <v>817</v>
      </c>
    </row>
    <row r="510" s="2" customFormat="1">
      <c r="A510" s="38"/>
      <c r="B510" s="39"/>
      <c r="C510" s="40"/>
      <c r="D510" s="258" t="s">
        <v>261</v>
      </c>
      <c r="E510" s="40"/>
      <c r="F510" s="259" t="s">
        <v>818</v>
      </c>
      <c r="G510" s="40"/>
      <c r="H510" s="40"/>
      <c r="I510" s="156"/>
      <c r="J510" s="40"/>
      <c r="K510" s="40"/>
      <c r="L510" s="44"/>
      <c r="M510" s="260"/>
      <c r="N510" s="261"/>
      <c r="O510" s="91"/>
      <c r="P510" s="91"/>
      <c r="Q510" s="91"/>
      <c r="R510" s="91"/>
      <c r="S510" s="91"/>
      <c r="T510" s="92"/>
      <c r="U510" s="38"/>
      <c r="V510" s="38"/>
      <c r="W510" s="38"/>
      <c r="X510" s="38"/>
      <c r="Y510" s="38"/>
      <c r="Z510" s="38"/>
      <c r="AA510" s="38"/>
      <c r="AB510" s="38"/>
      <c r="AC510" s="38"/>
      <c r="AD510" s="38"/>
      <c r="AE510" s="38"/>
      <c r="AT510" s="17" t="s">
        <v>261</v>
      </c>
      <c r="AU510" s="17" t="s">
        <v>91</v>
      </c>
    </row>
    <row r="511" s="13" customFormat="1">
      <c r="A511" s="13"/>
      <c r="B511" s="262"/>
      <c r="C511" s="263"/>
      <c r="D511" s="258" t="s">
        <v>263</v>
      </c>
      <c r="E511" s="264" t="s">
        <v>1</v>
      </c>
      <c r="F511" s="265" t="s">
        <v>195</v>
      </c>
      <c r="G511" s="263"/>
      <c r="H511" s="266">
        <v>2580</v>
      </c>
      <c r="I511" s="267"/>
      <c r="J511" s="263"/>
      <c r="K511" s="263"/>
      <c r="L511" s="268"/>
      <c r="M511" s="269"/>
      <c r="N511" s="270"/>
      <c r="O511" s="270"/>
      <c r="P511" s="270"/>
      <c r="Q511" s="270"/>
      <c r="R511" s="270"/>
      <c r="S511" s="270"/>
      <c r="T511" s="271"/>
      <c r="U511" s="13"/>
      <c r="V511" s="13"/>
      <c r="W511" s="13"/>
      <c r="X511" s="13"/>
      <c r="Y511" s="13"/>
      <c r="Z511" s="13"/>
      <c r="AA511" s="13"/>
      <c r="AB511" s="13"/>
      <c r="AC511" s="13"/>
      <c r="AD511" s="13"/>
      <c r="AE511" s="13"/>
      <c r="AT511" s="272" t="s">
        <v>263</v>
      </c>
      <c r="AU511" s="272" t="s">
        <v>91</v>
      </c>
      <c r="AV511" s="13" t="s">
        <v>91</v>
      </c>
      <c r="AW511" s="13" t="s">
        <v>36</v>
      </c>
      <c r="AX511" s="13" t="s">
        <v>82</v>
      </c>
      <c r="AY511" s="272" t="s">
        <v>250</v>
      </c>
    </row>
    <row r="512" s="14" customFormat="1">
      <c r="A512" s="14"/>
      <c r="B512" s="273"/>
      <c r="C512" s="274"/>
      <c r="D512" s="258" t="s">
        <v>263</v>
      </c>
      <c r="E512" s="275" t="s">
        <v>1</v>
      </c>
      <c r="F512" s="276" t="s">
        <v>265</v>
      </c>
      <c r="G512" s="274"/>
      <c r="H512" s="277">
        <v>2580</v>
      </c>
      <c r="I512" s="278"/>
      <c r="J512" s="274"/>
      <c r="K512" s="274"/>
      <c r="L512" s="279"/>
      <c r="M512" s="280"/>
      <c r="N512" s="281"/>
      <c r="O512" s="281"/>
      <c r="P512" s="281"/>
      <c r="Q512" s="281"/>
      <c r="R512" s="281"/>
      <c r="S512" s="281"/>
      <c r="T512" s="282"/>
      <c r="U512" s="14"/>
      <c r="V512" s="14"/>
      <c r="W512" s="14"/>
      <c r="X512" s="14"/>
      <c r="Y512" s="14"/>
      <c r="Z512" s="14"/>
      <c r="AA512" s="14"/>
      <c r="AB512" s="14"/>
      <c r="AC512" s="14"/>
      <c r="AD512" s="14"/>
      <c r="AE512" s="14"/>
      <c r="AT512" s="283" t="s">
        <v>263</v>
      </c>
      <c r="AU512" s="283" t="s">
        <v>91</v>
      </c>
      <c r="AV512" s="14" t="s">
        <v>256</v>
      </c>
      <c r="AW512" s="14" t="s">
        <v>36</v>
      </c>
      <c r="AX512" s="14" t="s">
        <v>14</v>
      </c>
      <c r="AY512" s="283" t="s">
        <v>250</v>
      </c>
    </row>
    <row r="513" s="2" customFormat="1" ht="44.25" customHeight="1">
      <c r="A513" s="38"/>
      <c r="B513" s="39"/>
      <c r="C513" s="245" t="s">
        <v>819</v>
      </c>
      <c r="D513" s="245" t="s">
        <v>252</v>
      </c>
      <c r="E513" s="246" t="s">
        <v>820</v>
      </c>
      <c r="F513" s="247" t="s">
        <v>821</v>
      </c>
      <c r="G513" s="248" t="s">
        <v>168</v>
      </c>
      <c r="H513" s="249">
        <v>400</v>
      </c>
      <c r="I513" s="250"/>
      <c r="J513" s="251">
        <f>ROUND(I513*H513,2)</f>
        <v>0</v>
      </c>
      <c r="K513" s="247" t="s">
        <v>1</v>
      </c>
      <c r="L513" s="44"/>
      <c r="M513" s="252" t="s">
        <v>1</v>
      </c>
      <c r="N513" s="253" t="s">
        <v>47</v>
      </c>
      <c r="O513" s="91"/>
      <c r="P513" s="254">
        <f>O513*H513</f>
        <v>0</v>
      </c>
      <c r="Q513" s="254">
        <v>0.01281</v>
      </c>
      <c r="R513" s="254">
        <f>Q513*H513</f>
        <v>5.1239999999999997</v>
      </c>
      <c r="S513" s="254">
        <v>0</v>
      </c>
      <c r="T513" s="255">
        <f>S513*H513</f>
        <v>0</v>
      </c>
      <c r="U513" s="38"/>
      <c r="V513" s="38"/>
      <c r="W513" s="38"/>
      <c r="X513" s="38"/>
      <c r="Y513" s="38"/>
      <c r="Z513" s="38"/>
      <c r="AA513" s="38"/>
      <c r="AB513" s="38"/>
      <c r="AC513" s="38"/>
      <c r="AD513" s="38"/>
      <c r="AE513" s="38"/>
      <c r="AR513" s="256" t="s">
        <v>256</v>
      </c>
      <c r="AT513" s="256" t="s">
        <v>252</v>
      </c>
      <c r="AU513" s="256" t="s">
        <v>91</v>
      </c>
      <c r="AY513" s="17" t="s">
        <v>250</v>
      </c>
      <c r="BE513" s="257">
        <f>IF(N513="základní",J513,0)</f>
        <v>0</v>
      </c>
      <c r="BF513" s="257">
        <f>IF(N513="snížená",J513,0)</f>
        <v>0</v>
      </c>
      <c r="BG513" s="257">
        <f>IF(N513="zákl. přenesená",J513,0)</f>
        <v>0</v>
      </c>
      <c r="BH513" s="257">
        <f>IF(N513="sníž. přenesená",J513,0)</f>
        <v>0</v>
      </c>
      <c r="BI513" s="257">
        <f>IF(N513="nulová",J513,0)</f>
        <v>0</v>
      </c>
      <c r="BJ513" s="17" t="s">
        <v>14</v>
      </c>
      <c r="BK513" s="257">
        <f>ROUND(I513*H513,2)</f>
        <v>0</v>
      </c>
      <c r="BL513" s="17" t="s">
        <v>256</v>
      </c>
      <c r="BM513" s="256" t="s">
        <v>822</v>
      </c>
    </row>
    <row r="514" s="13" customFormat="1">
      <c r="A514" s="13"/>
      <c r="B514" s="262"/>
      <c r="C514" s="263"/>
      <c r="D514" s="258" t="s">
        <v>263</v>
      </c>
      <c r="E514" s="264" t="s">
        <v>1</v>
      </c>
      <c r="F514" s="265" t="s">
        <v>823</v>
      </c>
      <c r="G514" s="263"/>
      <c r="H514" s="266">
        <v>400</v>
      </c>
      <c r="I514" s="267"/>
      <c r="J514" s="263"/>
      <c r="K514" s="263"/>
      <c r="L514" s="268"/>
      <c r="M514" s="269"/>
      <c r="N514" s="270"/>
      <c r="O514" s="270"/>
      <c r="P514" s="270"/>
      <c r="Q514" s="270"/>
      <c r="R514" s="270"/>
      <c r="S514" s="270"/>
      <c r="T514" s="271"/>
      <c r="U514" s="13"/>
      <c r="V514" s="13"/>
      <c r="W514" s="13"/>
      <c r="X514" s="13"/>
      <c r="Y514" s="13"/>
      <c r="Z514" s="13"/>
      <c r="AA514" s="13"/>
      <c r="AB514" s="13"/>
      <c r="AC514" s="13"/>
      <c r="AD514" s="13"/>
      <c r="AE514" s="13"/>
      <c r="AT514" s="272" t="s">
        <v>263</v>
      </c>
      <c r="AU514" s="272" t="s">
        <v>91</v>
      </c>
      <c r="AV514" s="13" t="s">
        <v>91</v>
      </c>
      <c r="AW514" s="13" t="s">
        <v>36</v>
      </c>
      <c r="AX514" s="13" t="s">
        <v>82</v>
      </c>
      <c r="AY514" s="272" t="s">
        <v>250</v>
      </c>
    </row>
    <row r="515" s="14" customFormat="1">
      <c r="A515" s="14"/>
      <c r="B515" s="273"/>
      <c r="C515" s="274"/>
      <c r="D515" s="258" t="s">
        <v>263</v>
      </c>
      <c r="E515" s="275" t="s">
        <v>1</v>
      </c>
      <c r="F515" s="276" t="s">
        <v>265</v>
      </c>
      <c r="G515" s="274"/>
      <c r="H515" s="277">
        <v>400</v>
      </c>
      <c r="I515" s="278"/>
      <c r="J515" s="274"/>
      <c r="K515" s="274"/>
      <c r="L515" s="279"/>
      <c r="M515" s="280"/>
      <c r="N515" s="281"/>
      <c r="O515" s="281"/>
      <c r="P515" s="281"/>
      <c r="Q515" s="281"/>
      <c r="R515" s="281"/>
      <c r="S515" s="281"/>
      <c r="T515" s="282"/>
      <c r="U515" s="14"/>
      <c r="V515" s="14"/>
      <c r="W515" s="14"/>
      <c r="X515" s="14"/>
      <c r="Y515" s="14"/>
      <c r="Z515" s="14"/>
      <c r="AA515" s="14"/>
      <c r="AB515" s="14"/>
      <c r="AC515" s="14"/>
      <c r="AD515" s="14"/>
      <c r="AE515" s="14"/>
      <c r="AT515" s="283" t="s">
        <v>263</v>
      </c>
      <c r="AU515" s="283" t="s">
        <v>91</v>
      </c>
      <c r="AV515" s="14" t="s">
        <v>256</v>
      </c>
      <c r="AW515" s="14" t="s">
        <v>36</v>
      </c>
      <c r="AX515" s="14" t="s">
        <v>14</v>
      </c>
      <c r="AY515" s="283" t="s">
        <v>250</v>
      </c>
    </row>
    <row r="516" s="2" customFormat="1" ht="21.75" customHeight="1">
      <c r="A516" s="38"/>
      <c r="B516" s="39"/>
      <c r="C516" s="245" t="s">
        <v>824</v>
      </c>
      <c r="D516" s="245" t="s">
        <v>252</v>
      </c>
      <c r="E516" s="246" t="s">
        <v>825</v>
      </c>
      <c r="F516" s="247" t="s">
        <v>826</v>
      </c>
      <c r="G516" s="248" t="s">
        <v>189</v>
      </c>
      <c r="H516" s="249">
        <v>66</v>
      </c>
      <c r="I516" s="250"/>
      <c r="J516" s="251">
        <f>ROUND(I516*H516,2)</f>
        <v>0</v>
      </c>
      <c r="K516" s="247" t="s">
        <v>255</v>
      </c>
      <c r="L516" s="44"/>
      <c r="M516" s="252" t="s">
        <v>1</v>
      </c>
      <c r="N516" s="253" t="s">
        <v>47</v>
      </c>
      <c r="O516" s="91"/>
      <c r="P516" s="254">
        <f>O516*H516</f>
        <v>0</v>
      </c>
      <c r="Q516" s="254">
        <v>0</v>
      </c>
      <c r="R516" s="254">
        <f>Q516*H516</f>
        <v>0</v>
      </c>
      <c r="S516" s="254">
        <v>0</v>
      </c>
      <c r="T516" s="255">
        <f>S516*H516</f>
        <v>0</v>
      </c>
      <c r="U516" s="38"/>
      <c r="V516" s="38"/>
      <c r="W516" s="38"/>
      <c r="X516" s="38"/>
      <c r="Y516" s="38"/>
      <c r="Z516" s="38"/>
      <c r="AA516" s="38"/>
      <c r="AB516" s="38"/>
      <c r="AC516" s="38"/>
      <c r="AD516" s="38"/>
      <c r="AE516" s="38"/>
      <c r="AR516" s="256" t="s">
        <v>256</v>
      </c>
      <c r="AT516" s="256" t="s">
        <v>252</v>
      </c>
      <c r="AU516" s="256" t="s">
        <v>91</v>
      </c>
      <c r="AY516" s="17" t="s">
        <v>250</v>
      </c>
      <c r="BE516" s="257">
        <f>IF(N516="základní",J516,0)</f>
        <v>0</v>
      </c>
      <c r="BF516" s="257">
        <f>IF(N516="snížená",J516,0)</f>
        <v>0</v>
      </c>
      <c r="BG516" s="257">
        <f>IF(N516="zákl. přenesená",J516,0)</f>
        <v>0</v>
      </c>
      <c r="BH516" s="257">
        <f>IF(N516="sníž. přenesená",J516,0)</f>
        <v>0</v>
      </c>
      <c r="BI516" s="257">
        <f>IF(N516="nulová",J516,0)</f>
        <v>0</v>
      </c>
      <c r="BJ516" s="17" t="s">
        <v>14</v>
      </c>
      <c r="BK516" s="257">
        <f>ROUND(I516*H516,2)</f>
        <v>0</v>
      </c>
      <c r="BL516" s="17" t="s">
        <v>256</v>
      </c>
      <c r="BM516" s="256" t="s">
        <v>827</v>
      </c>
    </row>
    <row r="517" s="2" customFormat="1">
      <c r="A517" s="38"/>
      <c r="B517" s="39"/>
      <c r="C517" s="40"/>
      <c r="D517" s="258" t="s">
        <v>261</v>
      </c>
      <c r="E517" s="40"/>
      <c r="F517" s="259" t="s">
        <v>828</v>
      </c>
      <c r="G517" s="40"/>
      <c r="H517" s="40"/>
      <c r="I517" s="156"/>
      <c r="J517" s="40"/>
      <c r="K517" s="40"/>
      <c r="L517" s="44"/>
      <c r="M517" s="260"/>
      <c r="N517" s="261"/>
      <c r="O517" s="91"/>
      <c r="P517" s="91"/>
      <c r="Q517" s="91"/>
      <c r="R517" s="91"/>
      <c r="S517" s="91"/>
      <c r="T517" s="92"/>
      <c r="U517" s="38"/>
      <c r="V517" s="38"/>
      <c r="W517" s="38"/>
      <c r="X517" s="38"/>
      <c r="Y517" s="38"/>
      <c r="Z517" s="38"/>
      <c r="AA517" s="38"/>
      <c r="AB517" s="38"/>
      <c r="AC517" s="38"/>
      <c r="AD517" s="38"/>
      <c r="AE517" s="38"/>
      <c r="AT517" s="17" t="s">
        <v>261</v>
      </c>
      <c r="AU517" s="17" t="s">
        <v>91</v>
      </c>
    </row>
    <row r="518" s="2" customFormat="1" ht="33" customHeight="1">
      <c r="A518" s="38"/>
      <c r="B518" s="39"/>
      <c r="C518" s="245" t="s">
        <v>829</v>
      </c>
      <c r="D518" s="245" t="s">
        <v>252</v>
      </c>
      <c r="E518" s="246" t="s">
        <v>830</v>
      </c>
      <c r="F518" s="247" t="s">
        <v>831</v>
      </c>
      <c r="G518" s="248" t="s">
        <v>168</v>
      </c>
      <c r="H518" s="249">
        <v>50</v>
      </c>
      <c r="I518" s="250"/>
      <c r="J518" s="251">
        <f>ROUND(I518*H518,2)</f>
        <v>0</v>
      </c>
      <c r="K518" s="247" t="s">
        <v>255</v>
      </c>
      <c r="L518" s="44"/>
      <c r="M518" s="252" t="s">
        <v>1</v>
      </c>
      <c r="N518" s="253" t="s">
        <v>47</v>
      </c>
      <c r="O518" s="91"/>
      <c r="P518" s="254">
        <f>O518*H518</f>
        <v>0</v>
      </c>
      <c r="Q518" s="254">
        <v>0</v>
      </c>
      <c r="R518" s="254">
        <f>Q518*H518</f>
        <v>0</v>
      </c>
      <c r="S518" s="254">
        <v>0</v>
      </c>
      <c r="T518" s="255">
        <f>S518*H518</f>
        <v>0</v>
      </c>
      <c r="U518" s="38"/>
      <c r="V518" s="38"/>
      <c r="W518" s="38"/>
      <c r="X518" s="38"/>
      <c r="Y518" s="38"/>
      <c r="Z518" s="38"/>
      <c r="AA518" s="38"/>
      <c r="AB518" s="38"/>
      <c r="AC518" s="38"/>
      <c r="AD518" s="38"/>
      <c r="AE518" s="38"/>
      <c r="AR518" s="256" t="s">
        <v>256</v>
      </c>
      <c r="AT518" s="256" t="s">
        <v>252</v>
      </c>
      <c r="AU518" s="256" t="s">
        <v>91</v>
      </c>
      <c r="AY518" s="17" t="s">
        <v>250</v>
      </c>
      <c r="BE518" s="257">
        <f>IF(N518="základní",J518,0)</f>
        <v>0</v>
      </c>
      <c r="BF518" s="257">
        <f>IF(N518="snížená",J518,0)</f>
        <v>0</v>
      </c>
      <c r="BG518" s="257">
        <f>IF(N518="zákl. přenesená",J518,0)</f>
        <v>0</v>
      </c>
      <c r="BH518" s="257">
        <f>IF(N518="sníž. přenesená",J518,0)</f>
        <v>0</v>
      </c>
      <c r="BI518" s="257">
        <f>IF(N518="nulová",J518,0)</f>
        <v>0</v>
      </c>
      <c r="BJ518" s="17" t="s">
        <v>14</v>
      </c>
      <c r="BK518" s="257">
        <f>ROUND(I518*H518,2)</f>
        <v>0</v>
      </c>
      <c r="BL518" s="17" t="s">
        <v>256</v>
      </c>
      <c r="BM518" s="256" t="s">
        <v>832</v>
      </c>
    </row>
    <row r="519" s="2" customFormat="1">
      <c r="A519" s="38"/>
      <c r="B519" s="39"/>
      <c r="C519" s="40"/>
      <c r="D519" s="258" t="s">
        <v>261</v>
      </c>
      <c r="E519" s="40"/>
      <c r="F519" s="259" t="s">
        <v>833</v>
      </c>
      <c r="G519" s="40"/>
      <c r="H519" s="40"/>
      <c r="I519" s="156"/>
      <c r="J519" s="40"/>
      <c r="K519" s="40"/>
      <c r="L519" s="44"/>
      <c r="M519" s="260"/>
      <c r="N519" s="261"/>
      <c r="O519" s="91"/>
      <c r="P519" s="91"/>
      <c r="Q519" s="91"/>
      <c r="R519" s="91"/>
      <c r="S519" s="91"/>
      <c r="T519" s="92"/>
      <c r="U519" s="38"/>
      <c r="V519" s="38"/>
      <c r="W519" s="38"/>
      <c r="X519" s="38"/>
      <c r="Y519" s="38"/>
      <c r="Z519" s="38"/>
      <c r="AA519" s="38"/>
      <c r="AB519" s="38"/>
      <c r="AC519" s="38"/>
      <c r="AD519" s="38"/>
      <c r="AE519" s="38"/>
      <c r="AT519" s="17" t="s">
        <v>261</v>
      </c>
      <c r="AU519" s="17" t="s">
        <v>91</v>
      </c>
    </row>
    <row r="520" s="13" customFormat="1">
      <c r="A520" s="13"/>
      <c r="B520" s="262"/>
      <c r="C520" s="263"/>
      <c r="D520" s="258" t="s">
        <v>263</v>
      </c>
      <c r="E520" s="264" t="s">
        <v>1</v>
      </c>
      <c r="F520" s="265" t="s">
        <v>834</v>
      </c>
      <c r="G520" s="263"/>
      <c r="H520" s="266">
        <v>50</v>
      </c>
      <c r="I520" s="267"/>
      <c r="J520" s="263"/>
      <c r="K520" s="263"/>
      <c r="L520" s="268"/>
      <c r="M520" s="269"/>
      <c r="N520" s="270"/>
      <c r="O520" s="270"/>
      <c r="P520" s="270"/>
      <c r="Q520" s="270"/>
      <c r="R520" s="270"/>
      <c r="S520" s="270"/>
      <c r="T520" s="271"/>
      <c r="U520" s="13"/>
      <c r="V520" s="13"/>
      <c r="W520" s="13"/>
      <c r="X520" s="13"/>
      <c r="Y520" s="13"/>
      <c r="Z520" s="13"/>
      <c r="AA520" s="13"/>
      <c r="AB520" s="13"/>
      <c r="AC520" s="13"/>
      <c r="AD520" s="13"/>
      <c r="AE520" s="13"/>
      <c r="AT520" s="272" t="s">
        <v>263</v>
      </c>
      <c r="AU520" s="272" t="s">
        <v>91</v>
      </c>
      <c r="AV520" s="13" t="s">
        <v>91</v>
      </c>
      <c r="AW520" s="13" t="s">
        <v>36</v>
      </c>
      <c r="AX520" s="13" t="s">
        <v>82</v>
      </c>
      <c r="AY520" s="272" t="s">
        <v>250</v>
      </c>
    </row>
    <row r="521" s="14" customFormat="1">
      <c r="A521" s="14"/>
      <c r="B521" s="273"/>
      <c r="C521" s="274"/>
      <c r="D521" s="258" t="s">
        <v>263</v>
      </c>
      <c r="E521" s="275" t="s">
        <v>1</v>
      </c>
      <c r="F521" s="276" t="s">
        <v>265</v>
      </c>
      <c r="G521" s="274"/>
      <c r="H521" s="277">
        <v>50</v>
      </c>
      <c r="I521" s="278"/>
      <c r="J521" s="274"/>
      <c r="K521" s="274"/>
      <c r="L521" s="279"/>
      <c r="M521" s="280"/>
      <c r="N521" s="281"/>
      <c r="O521" s="281"/>
      <c r="P521" s="281"/>
      <c r="Q521" s="281"/>
      <c r="R521" s="281"/>
      <c r="S521" s="281"/>
      <c r="T521" s="282"/>
      <c r="U521" s="14"/>
      <c r="V521" s="14"/>
      <c r="W521" s="14"/>
      <c r="X521" s="14"/>
      <c r="Y521" s="14"/>
      <c r="Z521" s="14"/>
      <c r="AA521" s="14"/>
      <c r="AB521" s="14"/>
      <c r="AC521" s="14"/>
      <c r="AD521" s="14"/>
      <c r="AE521" s="14"/>
      <c r="AT521" s="283" t="s">
        <v>263</v>
      </c>
      <c r="AU521" s="283" t="s">
        <v>91</v>
      </c>
      <c r="AV521" s="14" t="s">
        <v>256</v>
      </c>
      <c r="AW521" s="14" t="s">
        <v>36</v>
      </c>
      <c r="AX521" s="14" t="s">
        <v>14</v>
      </c>
      <c r="AY521" s="283" t="s">
        <v>250</v>
      </c>
    </row>
    <row r="522" s="2" customFormat="1" ht="16.5" customHeight="1">
      <c r="A522" s="38"/>
      <c r="B522" s="39"/>
      <c r="C522" s="294" t="s">
        <v>835</v>
      </c>
      <c r="D522" s="294" t="s">
        <v>643</v>
      </c>
      <c r="E522" s="295" t="s">
        <v>836</v>
      </c>
      <c r="F522" s="296" t="s">
        <v>837</v>
      </c>
      <c r="G522" s="297" t="s">
        <v>157</v>
      </c>
      <c r="H522" s="298">
        <v>8.5500000000000007</v>
      </c>
      <c r="I522" s="299"/>
      <c r="J522" s="300">
        <f>ROUND(I522*H522,2)</f>
        <v>0</v>
      </c>
      <c r="K522" s="296" t="s">
        <v>255</v>
      </c>
      <c r="L522" s="301"/>
      <c r="M522" s="302" t="s">
        <v>1</v>
      </c>
      <c r="N522" s="303" t="s">
        <v>47</v>
      </c>
      <c r="O522" s="91"/>
      <c r="P522" s="254">
        <f>O522*H522</f>
        <v>0</v>
      </c>
      <c r="Q522" s="254">
        <v>1</v>
      </c>
      <c r="R522" s="254">
        <f>Q522*H522</f>
        <v>8.5500000000000007</v>
      </c>
      <c r="S522" s="254">
        <v>0</v>
      </c>
      <c r="T522" s="255">
        <f>S522*H522</f>
        <v>0</v>
      </c>
      <c r="U522" s="38"/>
      <c r="V522" s="38"/>
      <c r="W522" s="38"/>
      <c r="X522" s="38"/>
      <c r="Y522" s="38"/>
      <c r="Z522" s="38"/>
      <c r="AA522" s="38"/>
      <c r="AB522" s="38"/>
      <c r="AC522" s="38"/>
      <c r="AD522" s="38"/>
      <c r="AE522" s="38"/>
      <c r="AR522" s="256" t="s">
        <v>285</v>
      </c>
      <c r="AT522" s="256" t="s">
        <v>643</v>
      </c>
      <c r="AU522" s="256" t="s">
        <v>91</v>
      </c>
      <c r="AY522" s="17" t="s">
        <v>250</v>
      </c>
      <c r="BE522" s="257">
        <f>IF(N522="základní",J522,0)</f>
        <v>0</v>
      </c>
      <c r="BF522" s="257">
        <f>IF(N522="snížená",J522,0)</f>
        <v>0</v>
      </c>
      <c r="BG522" s="257">
        <f>IF(N522="zákl. přenesená",J522,0)</f>
        <v>0</v>
      </c>
      <c r="BH522" s="257">
        <f>IF(N522="sníž. přenesená",J522,0)</f>
        <v>0</v>
      </c>
      <c r="BI522" s="257">
        <f>IF(N522="nulová",J522,0)</f>
        <v>0</v>
      </c>
      <c r="BJ522" s="17" t="s">
        <v>14</v>
      </c>
      <c r="BK522" s="257">
        <f>ROUND(I522*H522,2)</f>
        <v>0</v>
      </c>
      <c r="BL522" s="17" t="s">
        <v>256</v>
      </c>
      <c r="BM522" s="256" t="s">
        <v>838</v>
      </c>
    </row>
    <row r="523" s="13" customFormat="1">
      <c r="A523" s="13"/>
      <c r="B523" s="262"/>
      <c r="C523" s="263"/>
      <c r="D523" s="258" t="s">
        <v>263</v>
      </c>
      <c r="E523" s="264" t="s">
        <v>1</v>
      </c>
      <c r="F523" s="265" t="s">
        <v>839</v>
      </c>
      <c r="G523" s="263"/>
      <c r="H523" s="266">
        <v>8.5500000000000007</v>
      </c>
      <c r="I523" s="267"/>
      <c r="J523" s="263"/>
      <c r="K523" s="263"/>
      <c r="L523" s="268"/>
      <c r="M523" s="269"/>
      <c r="N523" s="270"/>
      <c r="O523" s="270"/>
      <c r="P523" s="270"/>
      <c r="Q523" s="270"/>
      <c r="R523" s="270"/>
      <c r="S523" s="270"/>
      <c r="T523" s="271"/>
      <c r="U523" s="13"/>
      <c r="V523" s="13"/>
      <c r="W523" s="13"/>
      <c r="X523" s="13"/>
      <c r="Y523" s="13"/>
      <c r="Z523" s="13"/>
      <c r="AA523" s="13"/>
      <c r="AB523" s="13"/>
      <c r="AC523" s="13"/>
      <c r="AD523" s="13"/>
      <c r="AE523" s="13"/>
      <c r="AT523" s="272" t="s">
        <v>263</v>
      </c>
      <c r="AU523" s="272" t="s">
        <v>91</v>
      </c>
      <c r="AV523" s="13" t="s">
        <v>91</v>
      </c>
      <c r="AW523" s="13" t="s">
        <v>36</v>
      </c>
      <c r="AX523" s="13" t="s">
        <v>82</v>
      </c>
      <c r="AY523" s="272" t="s">
        <v>250</v>
      </c>
    </row>
    <row r="524" s="14" customFormat="1">
      <c r="A524" s="14"/>
      <c r="B524" s="273"/>
      <c r="C524" s="274"/>
      <c r="D524" s="258" t="s">
        <v>263</v>
      </c>
      <c r="E524" s="275" t="s">
        <v>1</v>
      </c>
      <c r="F524" s="276" t="s">
        <v>265</v>
      </c>
      <c r="G524" s="274"/>
      <c r="H524" s="277">
        <v>8.5500000000000007</v>
      </c>
      <c r="I524" s="278"/>
      <c r="J524" s="274"/>
      <c r="K524" s="274"/>
      <c r="L524" s="279"/>
      <c r="M524" s="280"/>
      <c r="N524" s="281"/>
      <c r="O524" s="281"/>
      <c r="P524" s="281"/>
      <c r="Q524" s="281"/>
      <c r="R524" s="281"/>
      <c r="S524" s="281"/>
      <c r="T524" s="282"/>
      <c r="U524" s="14"/>
      <c r="V524" s="14"/>
      <c r="W524" s="14"/>
      <c r="X524" s="14"/>
      <c r="Y524" s="14"/>
      <c r="Z524" s="14"/>
      <c r="AA524" s="14"/>
      <c r="AB524" s="14"/>
      <c r="AC524" s="14"/>
      <c r="AD524" s="14"/>
      <c r="AE524" s="14"/>
      <c r="AT524" s="283" t="s">
        <v>263</v>
      </c>
      <c r="AU524" s="283" t="s">
        <v>91</v>
      </c>
      <c r="AV524" s="14" t="s">
        <v>256</v>
      </c>
      <c r="AW524" s="14" t="s">
        <v>36</v>
      </c>
      <c r="AX524" s="14" t="s">
        <v>14</v>
      </c>
      <c r="AY524" s="283" t="s">
        <v>250</v>
      </c>
    </row>
    <row r="525" s="2" customFormat="1" ht="21.75" customHeight="1">
      <c r="A525" s="38"/>
      <c r="B525" s="39"/>
      <c r="C525" s="245" t="s">
        <v>840</v>
      </c>
      <c r="D525" s="245" t="s">
        <v>252</v>
      </c>
      <c r="E525" s="246" t="s">
        <v>841</v>
      </c>
      <c r="F525" s="247" t="s">
        <v>842</v>
      </c>
      <c r="G525" s="248" t="s">
        <v>179</v>
      </c>
      <c r="H525" s="249">
        <v>55</v>
      </c>
      <c r="I525" s="250"/>
      <c r="J525" s="251">
        <f>ROUND(I525*H525,2)</f>
        <v>0</v>
      </c>
      <c r="K525" s="247" t="s">
        <v>1</v>
      </c>
      <c r="L525" s="44"/>
      <c r="M525" s="252" t="s">
        <v>1</v>
      </c>
      <c r="N525" s="253" t="s">
        <v>47</v>
      </c>
      <c r="O525" s="91"/>
      <c r="P525" s="254">
        <f>O525*H525</f>
        <v>0</v>
      </c>
      <c r="Q525" s="254">
        <v>0</v>
      </c>
      <c r="R525" s="254">
        <f>Q525*H525</f>
        <v>0</v>
      </c>
      <c r="S525" s="254">
        <v>0</v>
      </c>
      <c r="T525" s="255">
        <f>S525*H525</f>
        <v>0</v>
      </c>
      <c r="U525" s="38"/>
      <c r="V525" s="38"/>
      <c r="W525" s="38"/>
      <c r="X525" s="38"/>
      <c r="Y525" s="38"/>
      <c r="Z525" s="38"/>
      <c r="AA525" s="38"/>
      <c r="AB525" s="38"/>
      <c r="AC525" s="38"/>
      <c r="AD525" s="38"/>
      <c r="AE525" s="38"/>
      <c r="AR525" s="256" t="s">
        <v>256</v>
      </c>
      <c r="AT525" s="256" t="s">
        <v>252</v>
      </c>
      <c r="AU525" s="256" t="s">
        <v>91</v>
      </c>
      <c r="AY525" s="17" t="s">
        <v>250</v>
      </c>
      <c r="BE525" s="257">
        <f>IF(N525="základní",J525,0)</f>
        <v>0</v>
      </c>
      <c r="BF525" s="257">
        <f>IF(N525="snížená",J525,0)</f>
        <v>0</v>
      </c>
      <c r="BG525" s="257">
        <f>IF(N525="zákl. přenesená",J525,0)</f>
        <v>0</v>
      </c>
      <c r="BH525" s="257">
        <f>IF(N525="sníž. přenesená",J525,0)</f>
        <v>0</v>
      </c>
      <c r="BI525" s="257">
        <f>IF(N525="nulová",J525,0)</f>
        <v>0</v>
      </c>
      <c r="BJ525" s="17" t="s">
        <v>14</v>
      </c>
      <c r="BK525" s="257">
        <f>ROUND(I525*H525,2)</f>
        <v>0</v>
      </c>
      <c r="BL525" s="17" t="s">
        <v>256</v>
      </c>
      <c r="BM525" s="256" t="s">
        <v>843</v>
      </c>
    </row>
    <row r="526" s="2" customFormat="1">
      <c r="A526" s="38"/>
      <c r="B526" s="39"/>
      <c r="C526" s="40"/>
      <c r="D526" s="258" t="s">
        <v>628</v>
      </c>
      <c r="E526" s="40"/>
      <c r="F526" s="259" t="s">
        <v>844</v>
      </c>
      <c r="G526" s="40"/>
      <c r="H526" s="40"/>
      <c r="I526" s="156"/>
      <c r="J526" s="40"/>
      <c r="K526" s="40"/>
      <c r="L526" s="44"/>
      <c r="M526" s="260"/>
      <c r="N526" s="261"/>
      <c r="O526" s="91"/>
      <c r="P526" s="91"/>
      <c r="Q526" s="91"/>
      <c r="R526" s="91"/>
      <c r="S526" s="91"/>
      <c r="T526" s="92"/>
      <c r="U526" s="38"/>
      <c r="V526" s="38"/>
      <c r="W526" s="38"/>
      <c r="X526" s="38"/>
      <c r="Y526" s="38"/>
      <c r="Z526" s="38"/>
      <c r="AA526" s="38"/>
      <c r="AB526" s="38"/>
      <c r="AC526" s="38"/>
      <c r="AD526" s="38"/>
      <c r="AE526" s="38"/>
      <c r="AT526" s="17" t="s">
        <v>628</v>
      </c>
      <c r="AU526" s="17" t="s">
        <v>91</v>
      </c>
    </row>
    <row r="527" s="2" customFormat="1" ht="16.5" customHeight="1">
      <c r="A527" s="38"/>
      <c r="B527" s="39"/>
      <c r="C527" s="294" t="s">
        <v>845</v>
      </c>
      <c r="D527" s="294" t="s">
        <v>643</v>
      </c>
      <c r="E527" s="295" t="s">
        <v>846</v>
      </c>
      <c r="F527" s="296" t="s">
        <v>847</v>
      </c>
      <c r="G527" s="297" t="s">
        <v>646</v>
      </c>
      <c r="H527" s="298">
        <v>75</v>
      </c>
      <c r="I527" s="299"/>
      <c r="J527" s="300">
        <f>ROUND(I527*H527,2)</f>
        <v>0</v>
      </c>
      <c r="K527" s="296" t="s">
        <v>1</v>
      </c>
      <c r="L527" s="301"/>
      <c r="M527" s="302" t="s">
        <v>1</v>
      </c>
      <c r="N527" s="303" t="s">
        <v>47</v>
      </c>
      <c r="O527" s="91"/>
      <c r="P527" s="254">
        <f>O527*H527</f>
        <v>0</v>
      </c>
      <c r="Q527" s="254">
        <v>0</v>
      </c>
      <c r="R527" s="254">
        <f>Q527*H527</f>
        <v>0</v>
      </c>
      <c r="S527" s="254">
        <v>0</v>
      </c>
      <c r="T527" s="255">
        <f>S527*H527</f>
        <v>0</v>
      </c>
      <c r="U527" s="38"/>
      <c r="V527" s="38"/>
      <c r="W527" s="38"/>
      <c r="X527" s="38"/>
      <c r="Y527" s="38"/>
      <c r="Z527" s="38"/>
      <c r="AA527" s="38"/>
      <c r="AB527" s="38"/>
      <c r="AC527" s="38"/>
      <c r="AD527" s="38"/>
      <c r="AE527" s="38"/>
      <c r="AR527" s="256" t="s">
        <v>285</v>
      </c>
      <c r="AT527" s="256" t="s">
        <v>643</v>
      </c>
      <c r="AU527" s="256" t="s">
        <v>91</v>
      </c>
      <c r="AY527" s="17" t="s">
        <v>250</v>
      </c>
      <c r="BE527" s="257">
        <f>IF(N527="základní",J527,0)</f>
        <v>0</v>
      </c>
      <c r="BF527" s="257">
        <f>IF(N527="snížená",J527,0)</f>
        <v>0</v>
      </c>
      <c r="BG527" s="257">
        <f>IF(N527="zákl. přenesená",J527,0)</f>
        <v>0</v>
      </c>
      <c r="BH527" s="257">
        <f>IF(N527="sníž. přenesená",J527,0)</f>
        <v>0</v>
      </c>
      <c r="BI527" s="257">
        <f>IF(N527="nulová",J527,0)</f>
        <v>0</v>
      </c>
      <c r="BJ527" s="17" t="s">
        <v>14</v>
      </c>
      <c r="BK527" s="257">
        <f>ROUND(I527*H527,2)</f>
        <v>0</v>
      </c>
      <c r="BL527" s="17" t="s">
        <v>256</v>
      </c>
      <c r="BM527" s="256" t="s">
        <v>848</v>
      </c>
    </row>
    <row r="528" s="2" customFormat="1">
      <c r="A528" s="38"/>
      <c r="B528" s="39"/>
      <c r="C528" s="40"/>
      <c r="D528" s="258" t="s">
        <v>628</v>
      </c>
      <c r="E528" s="40"/>
      <c r="F528" s="259" t="s">
        <v>849</v>
      </c>
      <c r="G528" s="40"/>
      <c r="H528" s="40"/>
      <c r="I528" s="156"/>
      <c r="J528" s="40"/>
      <c r="K528" s="40"/>
      <c r="L528" s="44"/>
      <c r="M528" s="260"/>
      <c r="N528" s="261"/>
      <c r="O528" s="91"/>
      <c r="P528" s="91"/>
      <c r="Q528" s="91"/>
      <c r="R528" s="91"/>
      <c r="S528" s="91"/>
      <c r="T528" s="92"/>
      <c r="U528" s="38"/>
      <c r="V528" s="38"/>
      <c r="W528" s="38"/>
      <c r="X528" s="38"/>
      <c r="Y528" s="38"/>
      <c r="Z528" s="38"/>
      <c r="AA528" s="38"/>
      <c r="AB528" s="38"/>
      <c r="AC528" s="38"/>
      <c r="AD528" s="38"/>
      <c r="AE528" s="38"/>
      <c r="AT528" s="17" t="s">
        <v>628</v>
      </c>
      <c r="AU528" s="17" t="s">
        <v>91</v>
      </c>
    </row>
    <row r="529" s="2" customFormat="1" ht="33" customHeight="1">
      <c r="A529" s="38"/>
      <c r="B529" s="39"/>
      <c r="C529" s="245" t="s">
        <v>850</v>
      </c>
      <c r="D529" s="245" t="s">
        <v>252</v>
      </c>
      <c r="E529" s="246" t="s">
        <v>851</v>
      </c>
      <c r="F529" s="247" t="s">
        <v>852</v>
      </c>
      <c r="G529" s="248" t="s">
        <v>157</v>
      </c>
      <c r="H529" s="249">
        <v>0.10000000000000001</v>
      </c>
      <c r="I529" s="250"/>
      <c r="J529" s="251">
        <f>ROUND(I529*H529,2)</f>
        <v>0</v>
      </c>
      <c r="K529" s="247" t="s">
        <v>255</v>
      </c>
      <c r="L529" s="44"/>
      <c r="M529" s="252" t="s">
        <v>1</v>
      </c>
      <c r="N529" s="253" t="s">
        <v>47</v>
      </c>
      <c r="O529" s="91"/>
      <c r="P529" s="254">
        <f>O529*H529</f>
        <v>0</v>
      </c>
      <c r="Q529" s="254">
        <v>0</v>
      </c>
      <c r="R529" s="254">
        <f>Q529*H529</f>
        <v>0</v>
      </c>
      <c r="S529" s="254">
        <v>0</v>
      </c>
      <c r="T529" s="255">
        <f>S529*H529</f>
        <v>0</v>
      </c>
      <c r="U529" s="38"/>
      <c r="V529" s="38"/>
      <c r="W529" s="38"/>
      <c r="X529" s="38"/>
      <c r="Y529" s="38"/>
      <c r="Z529" s="38"/>
      <c r="AA529" s="38"/>
      <c r="AB529" s="38"/>
      <c r="AC529" s="38"/>
      <c r="AD529" s="38"/>
      <c r="AE529" s="38"/>
      <c r="AR529" s="256" t="s">
        <v>256</v>
      </c>
      <c r="AT529" s="256" t="s">
        <v>252</v>
      </c>
      <c r="AU529" s="256" t="s">
        <v>91</v>
      </c>
      <c r="AY529" s="17" t="s">
        <v>250</v>
      </c>
      <c r="BE529" s="257">
        <f>IF(N529="základní",J529,0)</f>
        <v>0</v>
      </c>
      <c r="BF529" s="257">
        <f>IF(N529="snížená",J529,0)</f>
        <v>0</v>
      </c>
      <c r="BG529" s="257">
        <f>IF(N529="zákl. přenesená",J529,0)</f>
        <v>0</v>
      </c>
      <c r="BH529" s="257">
        <f>IF(N529="sníž. přenesená",J529,0)</f>
        <v>0</v>
      </c>
      <c r="BI529" s="257">
        <f>IF(N529="nulová",J529,0)</f>
        <v>0</v>
      </c>
      <c r="BJ529" s="17" t="s">
        <v>14</v>
      </c>
      <c r="BK529" s="257">
        <f>ROUND(I529*H529,2)</f>
        <v>0</v>
      </c>
      <c r="BL529" s="17" t="s">
        <v>256</v>
      </c>
      <c r="BM529" s="256" t="s">
        <v>853</v>
      </c>
    </row>
    <row r="530" s="2" customFormat="1">
      <c r="A530" s="38"/>
      <c r="B530" s="39"/>
      <c r="C530" s="40"/>
      <c r="D530" s="258" t="s">
        <v>261</v>
      </c>
      <c r="E530" s="40"/>
      <c r="F530" s="259" t="s">
        <v>854</v>
      </c>
      <c r="G530" s="40"/>
      <c r="H530" s="40"/>
      <c r="I530" s="156"/>
      <c r="J530" s="40"/>
      <c r="K530" s="40"/>
      <c r="L530" s="44"/>
      <c r="M530" s="260"/>
      <c r="N530" s="261"/>
      <c r="O530" s="91"/>
      <c r="P530" s="91"/>
      <c r="Q530" s="91"/>
      <c r="R530" s="91"/>
      <c r="S530" s="91"/>
      <c r="T530" s="92"/>
      <c r="U530" s="38"/>
      <c r="V530" s="38"/>
      <c r="W530" s="38"/>
      <c r="X530" s="38"/>
      <c r="Y530" s="38"/>
      <c r="Z530" s="38"/>
      <c r="AA530" s="38"/>
      <c r="AB530" s="38"/>
      <c r="AC530" s="38"/>
      <c r="AD530" s="38"/>
      <c r="AE530" s="38"/>
      <c r="AT530" s="17" t="s">
        <v>261</v>
      </c>
      <c r="AU530" s="17" t="s">
        <v>91</v>
      </c>
    </row>
    <row r="531" s="2" customFormat="1" ht="21.75" customHeight="1">
      <c r="A531" s="38"/>
      <c r="B531" s="39"/>
      <c r="C531" s="294" t="s">
        <v>855</v>
      </c>
      <c r="D531" s="294" t="s">
        <v>643</v>
      </c>
      <c r="E531" s="295" t="s">
        <v>856</v>
      </c>
      <c r="F531" s="296" t="s">
        <v>857</v>
      </c>
      <c r="G531" s="297" t="s">
        <v>646</v>
      </c>
      <c r="H531" s="298">
        <v>100</v>
      </c>
      <c r="I531" s="299"/>
      <c r="J531" s="300">
        <f>ROUND(I531*H531,2)</f>
        <v>0</v>
      </c>
      <c r="K531" s="296" t="s">
        <v>1</v>
      </c>
      <c r="L531" s="301"/>
      <c r="M531" s="302" t="s">
        <v>1</v>
      </c>
      <c r="N531" s="303" t="s">
        <v>47</v>
      </c>
      <c r="O531" s="91"/>
      <c r="P531" s="254">
        <f>O531*H531</f>
        <v>0</v>
      </c>
      <c r="Q531" s="254">
        <v>0</v>
      </c>
      <c r="R531" s="254">
        <f>Q531*H531</f>
        <v>0</v>
      </c>
      <c r="S531" s="254">
        <v>0</v>
      </c>
      <c r="T531" s="255">
        <f>S531*H531</f>
        <v>0</v>
      </c>
      <c r="U531" s="38"/>
      <c r="V531" s="38"/>
      <c r="W531" s="38"/>
      <c r="X531" s="38"/>
      <c r="Y531" s="38"/>
      <c r="Z531" s="38"/>
      <c r="AA531" s="38"/>
      <c r="AB531" s="38"/>
      <c r="AC531" s="38"/>
      <c r="AD531" s="38"/>
      <c r="AE531" s="38"/>
      <c r="AR531" s="256" t="s">
        <v>285</v>
      </c>
      <c r="AT531" s="256" t="s">
        <v>643</v>
      </c>
      <c r="AU531" s="256" t="s">
        <v>91</v>
      </c>
      <c r="AY531" s="17" t="s">
        <v>250</v>
      </c>
      <c r="BE531" s="257">
        <f>IF(N531="základní",J531,0)</f>
        <v>0</v>
      </c>
      <c r="BF531" s="257">
        <f>IF(N531="snížená",J531,0)</f>
        <v>0</v>
      </c>
      <c r="BG531" s="257">
        <f>IF(N531="zákl. přenesená",J531,0)</f>
        <v>0</v>
      </c>
      <c r="BH531" s="257">
        <f>IF(N531="sníž. přenesená",J531,0)</f>
        <v>0</v>
      </c>
      <c r="BI531" s="257">
        <f>IF(N531="nulová",J531,0)</f>
        <v>0</v>
      </c>
      <c r="BJ531" s="17" t="s">
        <v>14</v>
      </c>
      <c r="BK531" s="257">
        <f>ROUND(I531*H531,2)</f>
        <v>0</v>
      </c>
      <c r="BL531" s="17" t="s">
        <v>256</v>
      </c>
      <c r="BM531" s="256" t="s">
        <v>858</v>
      </c>
    </row>
    <row r="532" s="12" customFormat="1" ht="22.8" customHeight="1">
      <c r="A532" s="12"/>
      <c r="B532" s="229"/>
      <c r="C532" s="230"/>
      <c r="D532" s="231" t="s">
        <v>81</v>
      </c>
      <c r="E532" s="243" t="s">
        <v>273</v>
      </c>
      <c r="F532" s="243" t="s">
        <v>859</v>
      </c>
      <c r="G532" s="230"/>
      <c r="H532" s="230"/>
      <c r="I532" s="233"/>
      <c r="J532" s="244">
        <f>BK532</f>
        <v>0</v>
      </c>
      <c r="K532" s="230"/>
      <c r="L532" s="235"/>
      <c r="M532" s="236"/>
      <c r="N532" s="237"/>
      <c r="O532" s="237"/>
      <c r="P532" s="238">
        <f>SUM(P533:P582)</f>
        <v>0</v>
      </c>
      <c r="Q532" s="237"/>
      <c r="R532" s="238">
        <f>SUM(R533:R582)</f>
        <v>9602.5727399999996</v>
      </c>
      <c r="S532" s="237"/>
      <c r="T532" s="239">
        <f>SUM(T533:T582)</f>
        <v>0</v>
      </c>
      <c r="U532" s="12"/>
      <c r="V532" s="12"/>
      <c r="W532" s="12"/>
      <c r="X532" s="12"/>
      <c r="Y532" s="12"/>
      <c r="Z532" s="12"/>
      <c r="AA532" s="12"/>
      <c r="AB532" s="12"/>
      <c r="AC532" s="12"/>
      <c r="AD532" s="12"/>
      <c r="AE532" s="12"/>
      <c r="AR532" s="240" t="s">
        <v>14</v>
      </c>
      <c r="AT532" s="241" t="s">
        <v>81</v>
      </c>
      <c r="AU532" s="241" t="s">
        <v>14</v>
      </c>
      <c r="AY532" s="240" t="s">
        <v>250</v>
      </c>
      <c r="BK532" s="242">
        <f>SUM(BK533:BK582)</f>
        <v>0</v>
      </c>
    </row>
    <row r="533" s="2" customFormat="1" ht="21.75" customHeight="1">
      <c r="A533" s="38"/>
      <c r="B533" s="39"/>
      <c r="C533" s="245" t="s">
        <v>860</v>
      </c>
      <c r="D533" s="245" t="s">
        <v>252</v>
      </c>
      <c r="E533" s="246" t="s">
        <v>861</v>
      </c>
      <c r="F533" s="247" t="s">
        <v>862</v>
      </c>
      <c r="G533" s="248" t="s">
        <v>168</v>
      </c>
      <c r="H533" s="249">
        <v>12012</v>
      </c>
      <c r="I533" s="250"/>
      <c r="J533" s="251">
        <f>ROUND(I533*H533,2)</f>
        <v>0</v>
      </c>
      <c r="K533" s="247" t="s">
        <v>1</v>
      </c>
      <c r="L533" s="44"/>
      <c r="M533" s="252" t="s">
        <v>1</v>
      </c>
      <c r="N533" s="253" t="s">
        <v>47</v>
      </c>
      <c r="O533" s="91"/>
      <c r="P533" s="254">
        <f>O533*H533</f>
        <v>0</v>
      </c>
      <c r="Q533" s="254">
        <v>0.34499999999999997</v>
      </c>
      <c r="R533" s="254">
        <f>Q533*H533</f>
        <v>4144.1399999999994</v>
      </c>
      <c r="S533" s="254">
        <v>0</v>
      </c>
      <c r="T533" s="255">
        <f>S533*H533</f>
        <v>0</v>
      </c>
      <c r="U533" s="38"/>
      <c r="V533" s="38"/>
      <c r="W533" s="38"/>
      <c r="X533" s="38"/>
      <c r="Y533" s="38"/>
      <c r="Z533" s="38"/>
      <c r="AA533" s="38"/>
      <c r="AB533" s="38"/>
      <c r="AC533" s="38"/>
      <c r="AD533" s="38"/>
      <c r="AE533" s="38"/>
      <c r="AR533" s="256" t="s">
        <v>256</v>
      </c>
      <c r="AT533" s="256" t="s">
        <v>252</v>
      </c>
      <c r="AU533" s="256" t="s">
        <v>91</v>
      </c>
      <c r="AY533" s="17" t="s">
        <v>250</v>
      </c>
      <c r="BE533" s="257">
        <f>IF(N533="základní",J533,0)</f>
        <v>0</v>
      </c>
      <c r="BF533" s="257">
        <f>IF(N533="snížená",J533,0)</f>
        <v>0</v>
      </c>
      <c r="BG533" s="257">
        <f>IF(N533="zákl. přenesená",J533,0)</f>
        <v>0</v>
      </c>
      <c r="BH533" s="257">
        <f>IF(N533="sníž. přenesená",J533,0)</f>
        <v>0</v>
      </c>
      <c r="BI533" s="257">
        <f>IF(N533="nulová",J533,0)</f>
        <v>0</v>
      </c>
      <c r="BJ533" s="17" t="s">
        <v>14</v>
      </c>
      <c r="BK533" s="257">
        <f>ROUND(I533*H533,2)</f>
        <v>0</v>
      </c>
      <c r="BL533" s="17" t="s">
        <v>256</v>
      </c>
      <c r="BM533" s="256" t="s">
        <v>863</v>
      </c>
    </row>
    <row r="534" s="2" customFormat="1">
      <c r="A534" s="38"/>
      <c r="B534" s="39"/>
      <c r="C534" s="40"/>
      <c r="D534" s="258" t="s">
        <v>628</v>
      </c>
      <c r="E534" s="40"/>
      <c r="F534" s="259" t="s">
        <v>629</v>
      </c>
      <c r="G534" s="40"/>
      <c r="H534" s="40"/>
      <c r="I534" s="156"/>
      <c r="J534" s="40"/>
      <c r="K534" s="40"/>
      <c r="L534" s="44"/>
      <c r="M534" s="260"/>
      <c r="N534" s="261"/>
      <c r="O534" s="91"/>
      <c r="P534" s="91"/>
      <c r="Q534" s="91"/>
      <c r="R534" s="91"/>
      <c r="S534" s="91"/>
      <c r="T534" s="92"/>
      <c r="U534" s="38"/>
      <c r="V534" s="38"/>
      <c r="W534" s="38"/>
      <c r="X534" s="38"/>
      <c r="Y534" s="38"/>
      <c r="Z534" s="38"/>
      <c r="AA534" s="38"/>
      <c r="AB534" s="38"/>
      <c r="AC534" s="38"/>
      <c r="AD534" s="38"/>
      <c r="AE534" s="38"/>
      <c r="AT534" s="17" t="s">
        <v>628</v>
      </c>
      <c r="AU534" s="17" t="s">
        <v>91</v>
      </c>
    </row>
    <row r="535" s="13" customFormat="1">
      <c r="A535" s="13"/>
      <c r="B535" s="262"/>
      <c r="C535" s="263"/>
      <c r="D535" s="258" t="s">
        <v>263</v>
      </c>
      <c r="E535" s="264" t="s">
        <v>1</v>
      </c>
      <c r="F535" s="265" t="s">
        <v>864</v>
      </c>
      <c r="G535" s="263"/>
      <c r="H535" s="266">
        <v>2100</v>
      </c>
      <c r="I535" s="267"/>
      <c r="J535" s="263"/>
      <c r="K535" s="263"/>
      <c r="L535" s="268"/>
      <c r="M535" s="269"/>
      <c r="N535" s="270"/>
      <c r="O535" s="270"/>
      <c r="P535" s="270"/>
      <c r="Q535" s="270"/>
      <c r="R535" s="270"/>
      <c r="S535" s="270"/>
      <c r="T535" s="271"/>
      <c r="U535" s="13"/>
      <c r="V535" s="13"/>
      <c r="W535" s="13"/>
      <c r="X535" s="13"/>
      <c r="Y535" s="13"/>
      <c r="Z535" s="13"/>
      <c r="AA535" s="13"/>
      <c r="AB535" s="13"/>
      <c r="AC535" s="13"/>
      <c r="AD535" s="13"/>
      <c r="AE535" s="13"/>
      <c r="AT535" s="272" t="s">
        <v>263</v>
      </c>
      <c r="AU535" s="272" t="s">
        <v>91</v>
      </c>
      <c r="AV535" s="13" t="s">
        <v>91</v>
      </c>
      <c r="AW535" s="13" t="s">
        <v>36</v>
      </c>
      <c r="AX535" s="13" t="s">
        <v>82</v>
      </c>
      <c r="AY535" s="272" t="s">
        <v>250</v>
      </c>
    </row>
    <row r="536" s="13" customFormat="1">
      <c r="A536" s="13"/>
      <c r="B536" s="262"/>
      <c r="C536" s="263"/>
      <c r="D536" s="258" t="s">
        <v>263</v>
      </c>
      <c r="E536" s="264" t="s">
        <v>1</v>
      </c>
      <c r="F536" s="265" t="s">
        <v>865</v>
      </c>
      <c r="G536" s="263"/>
      <c r="H536" s="266">
        <v>9834</v>
      </c>
      <c r="I536" s="267"/>
      <c r="J536" s="263"/>
      <c r="K536" s="263"/>
      <c r="L536" s="268"/>
      <c r="M536" s="269"/>
      <c r="N536" s="270"/>
      <c r="O536" s="270"/>
      <c r="P536" s="270"/>
      <c r="Q536" s="270"/>
      <c r="R536" s="270"/>
      <c r="S536" s="270"/>
      <c r="T536" s="271"/>
      <c r="U536" s="13"/>
      <c r="V536" s="13"/>
      <c r="W536" s="13"/>
      <c r="X536" s="13"/>
      <c r="Y536" s="13"/>
      <c r="Z536" s="13"/>
      <c r="AA536" s="13"/>
      <c r="AB536" s="13"/>
      <c r="AC536" s="13"/>
      <c r="AD536" s="13"/>
      <c r="AE536" s="13"/>
      <c r="AT536" s="272" t="s">
        <v>263</v>
      </c>
      <c r="AU536" s="272" t="s">
        <v>91</v>
      </c>
      <c r="AV536" s="13" t="s">
        <v>91</v>
      </c>
      <c r="AW536" s="13" t="s">
        <v>36</v>
      </c>
      <c r="AX536" s="13" t="s">
        <v>82</v>
      </c>
      <c r="AY536" s="272" t="s">
        <v>250</v>
      </c>
    </row>
    <row r="537" s="13" customFormat="1">
      <c r="A537" s="13"/>
      <c r="B537" s="262"/>
      <c r="C537" s="263"/>
      <c r="D537" s="258" t="s">
        <v>263</v>
      </c>
      <c r="E537" s="264" t="s">
        <v>1</v>
      </c>
      <c r="F537" s="265" t="s">
        <v>656</v>
      </c>
      <c r="G537" s="263"/>
      <c r="H537" s="266">
        <v>78</v>
      </c>
      <c r="I537" s="267"/>
      <c r="J537" s="263"/>
      <c r="K537" s="263"/>
      <c r="L537" s="268"/>
      <c r="M537" s="269"/>
      <c r="N537" s="270"/>
      <c r="O537" s="270"/>
      <c r="P537" s="270"/>
      <c r="Q537" s="270"/>
      <c r="R537" s="270"/>
      <c r="S537" s="270"/>
      <c r="T537" s="271"/>
      <c r="U537" s="13"/>
      <c r="V537" s="13"/>
      <c r="W537" s="13"/>
      <c r="X537" s="13"/>
      <c r="Y537" s="13"/>
      <c r="Z537" s="13"/>
      <c r="AA537" s="13"/>
      <c r="AB537" s="13"/>
      <c r="AC537" s="13"/>
      <c r="AD537" s="13"/>
      <c r="AE537" s="13"/>
      <c r="AT537" s="272" t="s">
        <v>263</v>
      </c>
      <c r="AU537" s="272" t="s">
        <v>91</v>
      </c>
      <c r="AV537" s="13" t="s">
        <v>91</v>
      </c>
      <c r="AW537" s="13" t="s">
        <v>36</v>
      </c>
      <c r="AX537" s="13" t="s">
        <v>82</v>
      </c>
      <c r="AY537" s="272" t="s">
        <v>250</v>
      </c>
    </row>
    <row r="538" s="14" customFormat="1">
      <c r="A538" s="14"/>
      <c r="B538" s="273"/>
      <c r="C538" s="274"/>
      <c r="D538" s="258" t="s">
        <v>263</v>
      </c>
      <c r="E538" s="275" t="s">
        <v>1</v>
      </c>
      <c r="F538" s="276" t="s">
        <v>265</v>
      </c>
      <c r="G538" s="274"/>
      <c r="H538" s="277">
        <v>12012</v>
      </c>
      <c r="I538" s="278"/>
      <c r="J538" s="274"/>
      <c r="K538" s="274"/>
      <c r="L538" s="279"/>
      <c r="M538" s="280"/>
      <c r="N538" s="281"/>
      <c r="O538" s="281"/>
      <c r="P538" s="281"/>
      <c r="Q538" s="281"/>
      <c r="R538" s="281"/>
      <c r="S538" s="281"/>
      <c r="T538" s="282"/>
      <c r="U538" s="14"/>
      <c r="V538" s="14"/>
      <c r="W538" s="14"/>
      <c r="X538" s="14"/>
      <c r="Y538" s="14"/>
      <c r="Z538" s="14"/>
      <c r="AA538" s="14"/>
      <c r="AB538" s="14"/>
      <c r="AC538" s="14"/>
      <c r="AD538" s="14"/>
      <c r="AE538" s="14"/>
      <c r="AT538" s="283" t="s">
        <v>263</v>
      </c>
      <c r="AU538" s="283" t="s">
        <v>91</v>
      </c>
      <c r="AV538" s="14" t="s">
        <v>256</v>
      </c>
      <c r="AW538" s="14" t="s">
        <v>36</v>
      </c>
      <c r="AX538" s="14" t="s">
        <v>14</v>
      </c>
      <c r="AY538" s="283" t="s">
        <v>250</v>
      </c>
    </row>
    <row r="539" s="2" customFormat="1" ht="33" customHeight="1">
      <c r="A539" s="38"/>
      <c r="B539" s="39"/>
      <c r="C539" s="245" t="s">
        <v>866</v>
      </c>
      <c r="D539" s="245" t="s">
        <v>252</v>
      </c>
      <c r="E539" s="246" t="s">
        <v>867</v>
      </c>
      <c r="F539" s="247" t="s">
        <v>868</v>
      </c>
      <c r="G539" s="248" t="s">
        <v>168</v>
      </c>
      <c r="H539" s="249">
        <v>10988</v>
      </c>
      <c r="I539" s="250"/>
      <c r="J539" s="251">
        <f>ROUND(I539*H539,2)</f>
        <v>0</v>
      </c>
      <c r="K539" s="247" t="s">
        <v>1</v>
      </c>
      <c r="L539" s="44"/>
      <c r="M539" s="252" t="s">
        <v>1</v>
      </c>
      <c r="N539" s="253" t="s">
        <v>47</v>
      </c>
      <c r="O539" s="91"/>
      <c r="P539" s="254">
        <f>O539*H539</f>
        <v>0</v>
      </c>
      <c r="Q539" s="254">
        <v>0.49586999999999998</v>
      </c>
      <c r="R539" s="254">
        <f>Q539*H539</f>
        <v>5448.6195600000001</v>
      </c>
      <c r="S539" s="254">
        <v>0</v>
      </c>
      <c r="T539" s="255">
        <f>S539*H539</f>
        <v>0</v>
      </c>
      <c r="U539" s="38"/>
      <c r="V539" s="38"/>
      <c r="W539" s="38"/>
      <c r="X539" s="38"/>
      <c r="Y539" s="38"/>
      <c r="Z539" s="38"/>
      <c r="AA539" s="38"/>
      <c r="AB539" s="38"/>
      <c r="AC539" s="38"/>
      <c r="AD539" s="38"/>
      <c r="AE539" s="38"/>
      <c r="AR539" s="256" t="s">
        <v>256</v>
      </c>
      <c r="AT539" s="256" t="s">
        <v>252</v>
      </c>
      <c r="AU539" s="256" t="s">
        <v>91</v>
      </c>
      <c r="AY539" s="17" t="s">
        <v>250</v>
      </c>
      <c r="BE539" s="257">
        <f>IF(N539="základní",J539,0)</f>
        <v>0</v>
      </c>
      <c r="BF539" s="257">
        <f>IF(N539="snížená",J539,0)</f>
        <v>0</v>
      </c>
      <c r="BG539" s="257">
        <f>IF(N539="zákl. přenesená",J539,0)</f>
        <v>0</v>
      </c>
      <c r="BH539" s="257">
        <f>IF(N539="sníž. přenesená",J539,0)</f>
        <v>0</v>
      </c>
      <c r="BI539" s="257">
        <f>IF(N539="nulová",J539,0)</f>
        <v>0</v>
      </c>
      <c r="BJ539" s="17" t="s">
        <v>14</v>
      </c>
      <c r="BK539" s="257">
        <f>ROUND(I539*H539,2)</f>
        <v>0</v>
      </c>
      <c r="BL539" s="17" t="s">
        <v>256</v>
      </c>
      <c r="BM539" s="256" t="s">
        <v>869</v>
      </c>
    </row>
    <row r="540" s="2" customFormat="1">
      <c r="A540" s="38"/>
      <c r="B540" s="39"/>
      <c r="C540" s="40"/>
      <c r="D540" s="258" t="s">
        <v>261</v>
      </c>
      <c r="E540" s="40"/>
      <c r="F540" s="259" t="s">
        <v>870</v>
      </c>
      <c r="G540" s="40"/>
      <c r="H540" s="40"/>
      <c r="I540" s="156"/>
      <c r="J540" s="40"/>
      <c r="K540" s="40"/>
      <c r="L540" s="44"/>
      <c r="M540" s="260"/>
      <c r="N540" s="261"/>
      <c r="O540" s="91"/>
      <c r="P540" s="91"/>
      <c r="Q540" s="91"/>
      <c r="R540" s="91"/>
      <c r="S540" s="91"/>
      <c r="T540" s="92"/>
      <c r="U540" s="38"/>
      <c r="V540" s="38"/>
      <c r="W540" s="38"/>
      <c r="X540" s="38"/>
      <c r="Y540" s="38"/>
      <c r="Z540" s="38"/>
      <c r="AA540" s="38"/>
      <c r="AB540" s="38"/>
      <c r="AC540" s="38"/>
      <c r="AD540" s="38"/>
      <c r="AE540" s="38"/>
      <c r="AT540" s="17" t="s">
        <v>261</v>
      </c>
      <c r="AU540" s="17" t="s">
        <v>91</v>
      </c>
    </row>
    <row r="541" s="2" customFormat="1">
      <c r="A541" s="38"/>
      <c r="B541" s="39"/>
      <c r="C541" s="40"/>
      <c r="D541" s="258" t="s">
        <v>628</v>
      </c>
      <c r="E541" s="40"/>
      <c r="F541" s="259" t="s">
        <v>629</v>
      </c>
      <c r="G541" s="40"/>
      <c r="H541" s="40"/>
      <c r="I541" s="156"/>
      <c r="J541" s="40"/>
      <c r="K541" s="40"/>
      <c r="L541" s="44"/>
      <c r="M541" s="260"/>
      <c r="N541" s="261"/>
      <c r="O541" s="91"/>
      <c r="P541" s="91"/>
      <c r="Q541" s="91"/>
      <c r="R541" s="91"/>
      <c r="S541" s="91"/>
      <c r="T541" s="92"/>
      <c r="U541" s="38"/>
      <c r="V541" s="38"/>
      <c r="W541" s="38"/>
      <c r="X541" s="38"/>
      <c r="Y541" s="38"/>
      <c r="Z541" s="38"/>
      <c r="AA541" s="38"/>
      <c r="AB541" s="38"/>
      <c r="AC541" s="38"/>
      <c r="AD541" s="38"/>
      <c r="AE541" s="38"/>
      <c r="AT541" s="17" t="s">
        <v>628</v>
      </c>
      <c r="AU541" s="17" t="s">
        <v>91</v>
      </c>
    </row>
    <row r="542" s="13" customFormat="1">
      <c r="A542" s="13"/>
      <c r="B542" s="262"/>
      <c r="C542" s="263"/>
      <c r="D542" s="258" t="s">
        <v>263</v>
      </c>
      <c r="E542" s="264" t="s">
        <v>1</v>
      </c>
      <c r="F542" s="265" t="s">
        <v>871</v>
      </c>
      <c r="G542" s="263"/>
      <c r="H542" s="266">
        <v>10988</v>
      </c>
      <c r="I542" s="267"/>
      <c r="J542" s="263"/>
      <c r="K542" s="263"/>
      <c r="L542" s="268"/>
      <c r="M542" s="269"/>
      <c r="N542" s="270"/>
      <c r="O542" s="270"/>
      <c r="P542" s="270"/>
      <c r="Q542" s="270"/>
      <c r="R542" s="270"/>
      <c r="S542" s="270"/>
      <c r="T542" s="271"/>
      <c r="U542" s="13"/>
      <c r="V542" s="13"/>
      <c r="W542" s="13"/>
      <c r="X542" s="13"/>
      <c r="Y542" s="13"/>
      <c r="Z542" s="13"/>
      <c r="AA542" s="13"/>
      <c r="AB542" s="13"/>
      <c r="AC542" s="13"/>
      <c r="AD542" s="13"/>
      <c r="AE542" s="13"/>
      <c r="AT542" s="272" t="s">
        <v>263</v>
      </c>
      <c r="AU542" s="272" t="s">
        <v>91</v>
      </c>
      <c r="AV542" s="13" t="s">
        <v>91</v>
      </c>
      <c r="AW542" s="13" t="s">
        <v>36</v>
      </c>
      <c r="AX542" s="13" t="s">
        <v>82</v>
      </c>
      <c r="AY542" s="272" t="s">
        <v>250</v>
      </c>
    </row>
    <row r="543" s="14" customFormat="1">
      <c r="A543" s="14"/>
      <c r="B543" s="273"/>
      <c r="C543" s="274"/>
      <c r="D543" s="258" t="s">
        <v>263</v>
      </c>
      <c r="E543" s="275" t="s">
        <v>1</v>
      </c>
      <c r="F543" s="276" t="s">
        <v>265</v>
      </c>
      <c r="G543" s="274"/>
      <c r="H543" s="277">
        <v>10988</v>
      </c>
      <c r="I543" s="278"/>
      <c r="J543" s="274"/>
      <c r="K543" s="274"/>
      <c r="L543" s="279"/>
      <c r="M543" s="280"/>
      <c r="N543" s="281"/>
      <c r="O543" s="281"/>
      <c r="P543" s="281"/>
      <c r="Q543" s="281"/>
      <c r="R543" s="281"/>
      <c r="S543" s="281"/>
      <c r="T543" s="282"/>
      <c r="U543" s="14"/>
      <c r="V543" s="14"/>
      <c r="W543" s="14"/>
      <c r="X543" s="14"/>
      <c r="Y543" s="14"/>
      <c r="Z543" s="14"/>
      <c r="AA543" s="14"/>
      <c r="AB543" s="14"/>
      <c r="AC543" s="14"/>
      <c r="AD543" s="14"/>
      <c r="AE543" s="14"/>
      <c r="AT543" s="283" t="s">
        <v>263</v>
      </c>
      <c r="AU543" s="283" t="s">
        <v>91</v>
      </c>
      <c r="AV543" s="14" t="s">
        <v>256</v>
      </c>
      <c r="AW543" s="14" t="s">
        <v>36</v>
      </c>
      <c r="AX543" s="14" t="s">
        <v>14</v>
      </c>
      <c r="AY543" s="283" t="s">
        <v>250</v>
      </c>
    </row>
    <row r="544" s="2" customFormat="1" ht="44.25" customHeight="1">
      <c r="A544" s="38"/>
      <c r="B544" s="39"/>
      <c r="C544" s="245" t="s">
        <v>872</v>
      </c>
      <c r="D544" s="245" t="s">
        <v>252</v>
      </c>
      <c r="E544" s="246" t="s">
        <v>873</v>
      </c>
      <c r="F544" s="247" t="s">
        <v>874</v>
      </c>
      <c r="G544" s="248" t="s">
        <v>168</v>
      </c>
      <c r="H544" s="249">
        <v>11406</v>
      </c>
      <c r="I544" s="250"/>
      <c r="J544" s="251">
        <f>ROUND(I544*H544,2)</f>
        <v>0</v>
      </c>
      <c r="K544" s="247" t="s">
        <v>1</v>
      </c>
      <c r="L544" s="44"/>
      <c r="M544" s="252" t="s">
        <v>1</v>
      </c>
      <c r="N544" s="253" t="s">
        <v>47</v>
      </c>
      <c r="O544" s="91"/>
      <c r="P544" s="254">
        <f>O544*H544</f>
        <v>0</v>
      </c>
      <c r="Q544" s="254">
        <v>0</v>
      </c>
      <c r="R544" s="254">
        <f>Q544*H544</f>
        <v>0</v>
      </c>
      <c r="S544" s="254">
        <v>0</v>
      </c>
      <c r="T544" s="255">
        <f>S544*H544</f>
        <v>0</v>
      </c>
      <c r="U544" s="38"/>
      <c r="V544" s="38"/>
      <c r="W544" s="38"/>
      <c r="X544" s="38"/>
      <c r="Y544" s="38"/>
      <c r="Z544" s="38"/>
      <c r="AA544" s="38"/>
      <c r="AB544" s="38"/>
      <c r="AC544" s="38"/>
      <c r="AD544" s="38"/>
      <c r="AE544" s="38"/>
      <c r="AR544" s="256" t="s">
        <v>256</v>
      </c>
      <c r="AT544" s="256" t="s">
        <v>252</v>
      </c>
      <c r="AU544" s="256" t="s">
        <v>91</v>
      </c>
      <c r="AY544" s="17" t="s">
        <v>250</v>
      </c>
      <c r="BE544" s="257">
        <f>IF(N544="základní",J544,0)</f>
        <v>0</v>
      </c>
      <c r="BF544" s="257">
        <f>IF(N544="snížená",J544,0)</f>
        <v>0</v>
      </c>
      <c r="BG544" s="257">
        <f>IF(N544="zákl. přenesená",J544,0)</f>
        <v>0</v>
      </c>
      <c r="BH544" s="257">
        <f>IF(N544="sníž. přenesená",J544,0)</f>
        <v>0</v>
      </c>
      <c r="BI544" s="257">
        <f>IF(N544="nulová",J544,0)</f>
        <v>0</v>
      </c>
      <c r="BJ544" s="17" t="s">
        <v>14</v>
      </c>
      <c r="BK544" s="257">
        <f>ROUND(I544*H544,2)</f>
        <v>0</v>
      </c>
      <c r="BL544" s="17" t="s">
        <v>256</v>
      </c>
      <c r="BM544" s="256" t="s">
        <v>875</v>
      </c>
    </row>
    <row r="545" s="2" customFormat="1">
      <c r="A545" s="38"/>
      <c r="B545" s="39"/>
      <c r="C545" s="40"/>
      <c r="D545" s="258" t="s">
        <v>261</v>
      </c>
      <c r="E545" s="40"/>
      <c r="F545" s="259" t="s">
        <v>876</v>
      </c>
      <c r="G545" s="40"/>
      <c r="H545" s="40"/>
      <c r="I545" s="156"/>
      <c r="J545" s="40"/>
      <c r="K545" s="40"/>
      <c r="L545" s="44"/>
      <c r="M545" s="260"/>
      <c r="N545" s="261"/>
      <c r="O545" s="91"/>
      <c r="P545" s="91"/>
      <c r="Q545" s="91"/>
      <c r="R545" s="91"/>
      <c r="S545" s="91"/>
      <c r="T545" s="92"/>
      <c r="U545" s="38"/>
      <c r="V545" s="38"/>
      <c r="W545" s="38"/>
      <c r="X545" s="38"/>
      <c r="Y545" s="38"/>
      <c r="Z545" s="38"/>
      <c r="AA545" s="38"/>
      <c r="AB545" s="38"/>
      <c r="AC545" s="38"/>
      <c r="AD545" s="38"/>
      <c r="AE545" s="38"/>
      <c r="AT545" s="17" t="s">
        <v>261</v>
      </c>
      <c r="AU545" s="17" t="s">
        <v>91</v>
      </c>
    </row>
    <row r="546" s="2" customFormat="1">
      <c r="A546" s="38"/>
      <c r="B546" s="39"/>
      <c r="C546" s="40"/>
      <c r="D546" s="258" t="s">
        <v>628</v>
      </c>
      <c r="E546" s="40"/>
      <c r="F546" s="259" t="s">
        <v>629</v>
      </c>
      <c r="G546" s="40"/>
      <c r="H546" s="40"/>
      <c r="I546" s="156"/>
      <c r="J546" s="40"/>
      <c r="K546" s="40"/>
      <c r="L546" s="44"/>
      <c r="M546" s="260"/>
      <c r="N546" s="261"/>
      <c r="O546" s="91"/>
      <c r="P546" s="91"/>
      <c r="Q546" s="91"/>
      <c r="R546" s="91"/>
      <c r="S546" s="91"/>
      <c r="T546" s="92"/>
      <c r="U546" s="38"/>
      <c r="V546" s="38"/>
      <c r="W546" s="38"/>
      <c r="X546" s="38"/>
      <c r="Y546" s="38"/>
      <c r="Z546" s="38"/>
      <c r="AA546" s="38"/>
      <c r="AB546" s="38"/>
      <c r="AC546" s="38"/>
      <c r="AD546" s="38"/>
      <c r="AE546" s="38"/>
      <c r="AT546" s="17" t="s">
        <v>628</v>
      </c>
      <c r="AU546" s="17" t="s">
        <v>91</v>
      </c>
    </row>
    <row r="547" s="13" customFormat="1">
      <c r="A547" s="13"/>
      <c r="B547" s="262"/>
      <c r="C547" s="263"/>
      <c r="D547" s="258" t="s">
        <v>263</v>
      </c>
      <c r="E547" s="264" t="s">
        <v>1</v>
      </c>
      <c r="F547" s="265" t="s">
        <v>877</v>
      </c>
      <c r="G547" s="263"/>
      <c r="H547" s="266">
        <v>11406</v>
      </c>
      <c r="I547" s="267"/>
      <c r="J547" s="263"/>
      <c r="K547" s="263"/>
      <c r="L547" s="268"/>
      <c r="M547" s="269"/>
      <c r="N547" s="270"/>
      <c r="O547" s="270"/>
      <c r="P547" s="270"/>
      <c r="Q547" s="270"/>
      <c r="R547" s="270"/>
      <c r="S547" s="270"/>
      <c r="T547" s="271"/>
      <c r="U547" s="13"/>
      <c r="V547" s="13"/>
      <c r="W547" s="13"/>
      <c r="X547" s="13"/>
      <c r="Y547" s="13"/>
      <c r="Z547" s="13"/>
      <c r="AA547" s="13"/>
      <c r="AB547" s="13"/>
      <c r="AC547" s="13"/>
      <c r="AD547" s="13"/>
      <c r="AE547" s="13"/>
      <c r="AT547" s="272" t="s">
        <v>263</v>
      </c>
      <c r="AU547" s="272" t="s">
        <v>91</v>
      </c>
      <c r="AV547" s="13" t="s">
        <v>91</v>
      </c>
      <c r="AW547" s="13" t="s">
        <v>36</v>
      </c>
      <c r="AX547" s="13" t="s">
        <v>82</v>
      </c>
      <c r="AY547" s="272" t="s">
        <v>250</v>
      </c>
    </row>
    <row r="548" s="14" customFormat="1">
      <c r="A548" s="14"/>
      <c r="B548" s="273"/>
      <c r="C548" s="274"/>
      <c r="D548" s="258" t="s">
        <v>263</v>
      </c>
      <c r="E548" s="275" t="s">
        <v>1</v>
      </c>
      <c r="F548" s="276" t="s">
        <v>265</v>
      </c>
      <c r="G548" s="274"/>
      <c r="H548" s="277">
        <v>11406</v>
      </c>
      <c r="I548" s="278"/>
      <c r="J548" s="274"/>
      <c r="K548" s="274"/>
      <c r="L548" s="279"/>
      <c r="M548" s="280"/>
      <c r="N548" s="281"/>
      <c r="O548" s="281"/>
      <c r="P548" s="281"/>
      <c r="Q548" s="281"/>
      <c r="R548" s="281"/>
      <c r="S548" s="281"/>
      <c r="T548" s="282"/>
      <c r="U548" s="14"/>
      <c r="V548" s="14"/>
      <c r="W548" s="14"/>
      <c r="X548" s="14"/>
      <c r="Y548" s="14"/>
      <c r="Z548" s="14"/>
      <c r="AA548" s="14"/>
      <c r="AB548" s="14"/>
      <c r="AC548" s="14"/>
      <c r="AD548" s="14"/>
      <c r="AE548" s="14"/>
      <c r="AT548" s="283" t="s">
        <v>263</v>
      </c>
      <c r="AU548" s="283" t="s">
        <v>91</v>
      </c>
      <c r="AV548" s="14" t="s">
        <v>256</v>
      </c>
      <c r="AW548" s="14" t="s">
        <v>36</v>
      </c>
      <c r="AX548" s="14" t="s">
        <v>14</v>
      </c>
      <c r="AY548" s="283" t="s">
        <v>250</v>
      </c>
    </row>
    <row r="549" s="2" customFormat="1" ht="33" customHeight="1">
      <c r="A549" s="38"/>
      <c r="B549" s="39"/>
      <c r="C549" s="245" t="s">
        <v>878</v>
      </c>
      <c r="D549" s="245" t="s">
        <v>252</v>
      </c>
      <c r="E549" s="246" t="s">
        <v>879</v>
      </c>
      <c r="F549" s="247" t="s">
        <v>880</v>
      </c>
      <c r="G549" s="248" t="s">
        <v>168</v>
      </c>
      <c r="H549" s="249">
        <v>2100</v>
      </c>
      <c r="I549" s="250"/>
      <c r="J549" s="251">
        <f>ROUND(I549*H549,2)</f>
        <v>0</v>
      </c>
      <c r="K549" s="247" t="s">
        <v>1</v>
      </c>
      <c r="L549" s="44"/>
      <c r="M549" s="252" t="s">
        <v>1</v>
      </c>
      <c r="N549" s="253" t="s">
        <v>47</v>
      </c>
      <c r="O549" s="91"/>
      <c r="P549" s="254">
        <f>O549*H549</f>
        <v>0</v>
      </c>
      <c r="Q549" s="254">
        <v>0</v>
      </c>
      <c r="R549" s="254">
        <f>Q549*H549</f>
        <v>0</v>
      </c>
      <c r="S549" s="254">
        <v>0</v>
      </c>
      <c r="T549" s="255">
        <f>S549*H549</f>
        <v>0</v>
      </c>
      <c r="U549" s="38"/>
      <c r="V549" s="38"/>
      <c r="W549" s="38"/>
      <c r="X549" s="38"/>
      <c r="Y549" s="38"/>
      <c r="Z549" s="38"/>
      <c r="AA549" s="38"/>
      <c r="AB549" s="38"/>
      <c r="AC549" s="38"/>
      <c r="AD549" s="38"/>
      <c r="AE549" s="38"/>
      <c r="AR549" s="256" t="s">
        <v>256</v>
      </c>
      <c r="AT549" s="256" t="s">
        <v>252</v>
      </c>
      <c r="AU549" s="256" t="s">
        <v>91</v>
      </c>
      <c r="AY549" s="17" t="s">
        <v>250</v>
      </c>
      <c r="BE549" s="257">
        <f>IF(N549="základní",J549,0)</f>
        <v>0</v>
      </c>
      <c r="BF549" s="257">
        <f>IF(N549="snížená",J549,0)</f>
        <v>0</v>
      </c>
      <c r="BG549" s="257">
        <f>IF(N549="zákl. přenesená",J549,0)</f>
        <v>0</v>
      </c>
      <c r="BH549" s="257">
        <f>IF(N549="sníž. přenesená",J549,0)</f>
        <v>0</v>
      </c>
      <c r="BI549" s="257">
        <f>IF(N549="nulová",J549,0)</f>
        <v>0</v>
      </c>
      <c r="BJ549" s="17" t="s">
        <v>14</v>
      </c>
      <c r="BK549" s="257">
        <f>ROUND(I549*H549,2)</f>
        <v>0</v>
      </c>
      <c r="BL549" s="17" t="s">
        <v>256</v>
      </c>
      <c r="BM549" s="256" t="s">
        <v>881</v>
      </c>
    </row>
    <row r="550" s="2" customFormat="1">
      <c r="A550" s="38"/>
      <c r="B550" s="39"/>
      <c r="C550" s="40"/>
      <c r="D550" s="258" t="s">
        <v>261</v>
      </c>
      <c r="E550" s="40"/>
      <c r="F550" s="259" t="s">
        <v>882</v>
      </c>
      <c r="G550" s="40"/>
      <c r="H550" s="40"/>
      <c r="I550" s="156"/>
      <c r="J550" s="40"/>
      <c r="K550" s="40"/>
      <c r="L550" s="44"/>
      <c r="M550" s="260"/>
      <c r="N550" s="261"/>
      <c r="O550" s="91"/>
      <c r="P550" s="91"/>
      <c r="Q550" s="91"/>
      <c r="R550" s="91"/>
      <c r="S550" s="91"/>
      <c r="T550" s="92"/>
      <c r="U550" s="38"/>
      <c r="V550" s="38"/>
      <c r="W550" s="38"/>
      <c r="X550" s="38"/>
      <c r="Y550" s="38"/>
      <c r="Z550" s="38"/>
      <c r="AA550" s="38"/>
      <c r="AB550" s="38"/>
      <c r="AC550" s="38"/>
      <c r="AD550" s="38"/>
      <c r="AE550" s="38"/>
      <c r="AT550" s="17" t="s">
        <v>261</v>
      </c>
      <c r="AU550" s="17" t="s">
        <v>91</v>
      </c>
    </row>
    <row r="551" s="13" customFormat="1">
      <c r="A551" s="13"/>
      <c r="B551" s="262"/>
      <c r="C551" s="263"/>
      <c r="D551" s="258" t="s">
        <v>263</v>
      </c>
      <c r="E551" s="264" t="s">
        <v>1</v>
      </c>
      <c r="F551" s="265" t="s">
        <v>864</v>
      </c>
      <c r="G551" s="263"/>
      <c r="H551" s="266">
        <v>2100</v>
      </c>
      <c r="I551" s="267"/>
      <c r="J551" s="263"/>
      <c r="K551" s="263"/>
      <c r="L551" s="268"/>
      <c r="M551" s="269"/>
      <c r="N551" s="270"/>
      <c r="O551" s="270"/>
      <c r="P551" s="270"/>
      <c r="Q551" s="270"/>
      <c r="R551" s="270"/>
      <c r="S551" s="270"/>
      <c r="T551" s="271"/>
      <c r="U551" s="13"/>
      <c r="V551" s="13"/>
      <c r="W551" s="13"/>
      <c r="X551" s="13"/>
      <c r="Y551" s="13"/>
      <c r="Z551" s="13"/>
      <c r="AA551" s="13"/>
      <c r="AB551" s="13"/>
      <c r="AC551" s="13"/>
      <c r="AD551" s="13"/>
      <c r="AE551" s="13"/>
      <c r="AT551" s="272" t="s">
        <v>263</v>
      </c>
      <c r="AU551" s="272" t="s">
        <v>91</v>
      </c>
      <c r="AV551" s="13" t="s">
        <v>91</v>
      </c>
      <c r="AW551" s="13" t="s">
        <v>36</v>
      </c>
      <c r="AX551" s="13" t="s">
        <v>82</v>
      </c>
      <c r="AY551" s="272" t="s">
        <v>250</v>
      </c>
    </row>
    <row r="552" s="14" customFormat="1">
      <c r="A552" s="14"/>
      <c r="B552" s="273"/>
      <c r="C552" s="274"/>
      <c r="D552" s="258" t="s">
        <v>263</v>
      </c>
      <c r="E552" s="275" t="s">
        <v>1</v>
      </c>
      <c r="F552" s="276" t="s">
        <v>265</v>
      </c>
      <c r="G552" s="274"/>
      <c r="H552" s="277">
        <v>2100</v>
      </c>
      <c r="I552" s="278"/>
      <c r="J552" s="274"/>
      <c r="K552" s="274"/>
      <c r="L552" s="279"/>
      <c r="M552" s="280"/>
      <c r="N552" s="281"/>
      <c r="O552" s="281"/>
      <c r="P552" s="281"/>
      <c r="Q552" s="281"/>
      <c r="R552" s="281"/>
      <c r="S552" s="281"/>
      <c r="T552" s="282"/>
      <c r="U552" s="14"/>
      <c r="V552" s="14"/>
      <c r="W552" s="14"/>
      <c r="X552" s="14"/>
      <c r="Y552" s="14"/>
      <c r="Z552" s="14"/>
      <c r="AA552" s="14"/>
      <c r="AB552" s="14"/>
      <c r="AC552" s="14"/>
      <c r="AD552" s="14"/>
      <c r="AE552" s="14"/>
      <c r="AT552" s="283" t="s">
        <v>263</v>
      </c>
      <c r="AU552" s="283" t="s">
        <v>91</v>
      </c>
      <c r="AV552" s="14" t="s">
        <v>256</v>
      </c>
      <c r="AW552" s="14" t="s">
        <v>36</v>
      </c>
      <c r="AX552" s="14" t="s">
        <v>14</v>
      </c>
      <c r="AY552" s="283" t="s">
        <v>250</v>
      </c>
    </row>
    <row r="553" s="2" customFormat="1" ht="21.75" customHeight="1">
      <c r="A553" s="38"/>
      <c r="B553" s="39"/>
      <c r="C553" s="245" t="s">
        <v>883</v>
      </c>
      <c r="D553" s="245" t="s">
        <v>252</v>
      </c>
      <c r="E553" s="246" t="s">
        <v>884</v>
      </c>
      <c r="F553" s="247" t="s">
        <v>885</v>
      </c>
      <c r="G553" s="248" t="s">
        <v>168</v>
      </c>
      <c r="H553" s="249">
        <v>10988</v>
      </c>
      <c r="I553" s="250"/>
      <c r="J553" s="251">
        <f>ROUND(I553*H553,2)</f>
        <v>0</v>
      </c>
      <c r="K553" s="247" t="s">
        <v>1</v>
      </c>
      <c r="L553" s="44"/>
      <c r="M553" s="252" t="s">
        <v>1</v>
      </c>
      <c r="N553" s="253" t="s">
        <v>47</v>
      </c>
      <c r="O553" s="91"/>
      <c r="P553" s="254">
        <f>O553*H553</f>
        <v>0</v>
      </c>
      <c r="Q553" s="254">
        <v>0</v>
      </c>
      <c r="R553" s="254">
        <f>Q553*H553</f>
        <v>0</v>
      </c>
      <c r="S553" s="254">
        <v>0</v>
      </c>
      <c r="T553" s="255">
        <f>S553*H553</f>
        <v>0</v>
      </c>
      <c r="U553" s="38"/>
      <c r="V553" s="38"/>
      <c r="W553" s="38"/>
      <c r="X553" s="38"/>
      <c r="Y553" s="38"/>
      <c r="Z553" s="38"/>
      <c r="AA553" s="38"/>
      <c r="AB553" s="38"/>
      <c r="AC553" s="38"/>
      <c r="AD553" s="38"/>
      <c r="AE553" s="38"/>
      <c r="AR553" s="256" t="s">
        <v>256</v>
      </c>
      <c r="AT553" s="256" t="s">
        <v>252</v>
      </c>
      <c r="AU553" s="256" t="s">
        <v>91</v>
      </c>
      <c r="AY553" s="17" t="s">
        <v>250</v>
      </c>
      <c r="BE553" s="257">
        <f>IF(N553="základní",J553,0)</f>
        <v>0</v>
      </c>
      <c r="BF553" s="257">
        <f>IF(N553="snížená",J553,0)</f>
        <v>0</v>
      </c>
      <c r="BG553" s="257">
        <f>IF(N553="zákl. přenesená",J553,0)</f>
        <v>0</v>
      </c>
      <c r="BH553" s="257">
        <f>IF(N553="sníž. přenesená",J553,0)</f>
        <v>0</v>
      </c>
      <c r="BI553" s="257">
        <f>IF(N553="nulová",J553,0)</f>
        <v>0</v>
      </c>
      <c r="BJ553" s="17" t="s">
        <v>14</v>
      </c>
      <c r="BK553" s="257">
        <f>ROUND(I553*H553,2)</f>
        <v>0</v>
      </c>
      <c r="BL553" s="17" t="s">
        <v>256</v>
      </c>
      <c r="BM553" s="256" t="s">
        <v>886</v>
      </c>
    </row>
    <row r="554" s="2" customFormat="1">
      <c r="A554" s="38"/>
      <c r="B554" s="39"/>
      <c r="C554" s="40"/>
      <c r="D554" s="258" t="s">
        <v>261</v>
      </c>
      <c r="E554" s="40"/>
      <c r="F554" s="259" t="s">
        <v>887</v>
      </c>
      <c r="G554" s="40"/>
      <c r="H554" s="40"/>
      <c r="I554" s="156"/>
      <c r="J554" s="40"/>
      <c r="K554" s="40"/>
      <c r="L554" s="44"/>
      <c r="M554" s="260"/>
      <c r="N554" s="261"/>
      <c r="O554" s="91"/>
      <c r="P554" s="91"/>
      <c r="Q554" s="91"/>
      <c r="R554" s="91"/>
      <c r="S554" s="91"/>
      <c r="T554" s="92"/>
      <c r="U554" s="38"/>
      <c r="V554" s="38"/>
      <c r="W554" s="38"/>
      <c r="X554" s="38"/>
      <c r="Y554" s="38"/>
      <c r="Z554" s="38"/>
      <c r="AA554" s="38"/>
      <c r="AB554" s="38"/>
      <c r="AC554" s="38"/>
      <c r="AD554" s="38"/>
      <c r="AE554" s="38"/>
      <c r="AT554" s="17" t="s">
        <v>261</v>
      </c>
      <c r="AU554" s="17" t="s">
        <v>91</v>
      </c>
    </row>
    <row r="555" s="2" customFormat="1">
      <c r="A555" s="38"/>
      <c r="B555" s="39"/>
      <c r="C555" s="40"/>
      <c r="D555" s="258" t="s">
        <v>628</v>
      </c>
      <c r="E555" s="40"/>
      <c r="F555" s="259" t="s">
        <v>629</v>
      </c>
      <c r="G555" s="40"/>
      <c r="H555" s="40"/>
      <c r="I555" s="156"/>
      <c r="J555" s="40"/>
      <c r="K555" s="40"/>
      <c r="L555" s="44"/>
      <c r="M555" s="260"/>
      <c r="N555" s="261"/>
      <c r="O555" s="91"/>
      <c r="P555" s="91"/>
      <c r="Q555" s="91"/>
      <c r="R555" s="91"/>
      <c r="S555" s="91"/>
      <c r="T555" s="92"/>
      <c r="U555" s="38"/>
      <c r="V555" s="38"/>
      <c r="W555" s="38"/>
      <c r="X555" s="38"/>
      <c r="Y555" s="38"/>
      <c r="Z555" s="38"/>
      <c r="AA555" s="38"/>
      <c r="AB555" s="38"/>
      <c r="AC555" s="38"/>
      <c r="AD555" s="38"/>
      <c r="AE555" s="38"/>
      <c r="AT555" s="17" t="s">
        <v>628</v>
      </c>
      <c r="AU555" s="17" t="s">
        <v>91</v>
      </c>
    </row>
    <row r="556" s="13" customFormat="1">
      <c r="A556" s="13"/>
      <c r="B556" s="262"/>
      <c r="C556" s="263"/>
      <c r="D556" s="258" t="s">
        <v>263</v>
      </c>
      <c r="E556" s="264" t="s">
        <v>1</v>
      </c>
      <c r="F556" s="265" t="s">
        <v>871</v>
      </c>
      <c r="G556" s="263"/>
      <c r="H556" s="266">
        <v>10988</v>
      </c>
      <c r="I556" s="267"/>
      <c r="J556" s="263"/>
      <c r="K556" s="263"/>
      <c r="L556" s="268"/>
      <c r="M556" s="269"/>
      <c r="N556" s="270"/>
      <c r="O556" s="270"/>
      <c r="P556" s="270"/>
      <c r="Q556" s="270"/>
      <c r="R556" s="270"/>
      <c r="S556" s="270"/>
      <c r="T556" s="271"/>
      <c r="U556" s="13"/>
      <c r="V556" s="13"/>
      <c r="W556" s="13"/>
      <c r="X556" s="13"/>
      <c r="Y556" s="13"/>
      <c r="Z556" s="13"/>
      <c r="AA556" s="13"/>
      <c r="AB556" s="13"/>
      <c r="AC556" s="13"/>
      <c r="AD556" s="13"/>
      <c r="AE556" s="13"/>
      <c r="AT556" s="272" t="s">
        <v>263</v>
      </c>
      <c r="AU556" s="272" t="s">
        <v>91</v>
      </c>
      <c r="AV556" s="13" t="s">
        <v>91</v>
      </c>
      <c r="AW556" s="13" t="s">
        <v>36</v>
      </c>
      <c r="AX556" s="13" t="s">
        <v>82</v>
      </c>
      <c r="AY556" s="272" t="s">
        <v>250</v>
      </c>
    </row>
    <row r="557" s="14" customFormat="1">
      <c r="A557" s="14"/>
      <c r="B557" s="273"/>
      <c r="C557" s="274"/>
      <c r="D557" s="258" t="s">
        <v>263</v>
      </c>
      <c r="E557" s="275" t="s">
        <v>1</v>
      </c>
      <c r="F557" s="276" t="s">
        <v>265</v>
      </c>
      <c r="G557" s="274"/>
      <c r="H557" s="277">
        <v>10988</v>
      </c>
      <c r="I557" s="278"/>
      <c r="J557" s="274"/>
      <c r="K557" s="274"/>
      <c r="L557" s="279"/>
      <c r="M557" s="280"/>
      <c r="N557" s="281"/>
      <c r="O557" s="281"/>
      <c r="P557" s="281"/>
      <c r="Q557" s="281"/>
      <c r="R557" s="281"/>
      <c r="S557" s="281"/>
      <c r="T557" s="282"/>
      <c r="U557" s="14"/>
      <c r="V557" s="14"/>
      <c r="W557" s="14"/>
      <c r="X557" s="14"/>
      <c r="Y557" s="14"/>
      <c r="Z557" s="14"/>
      <c r="AA557" s="14"/>
      <c r="AB557" s="14"/>
      <c r="AC557" s="14"/>
      <c r="AD557" s="14"/>
      <c r="AE557" s="14"/>
      <c r="AT557" s="283" t="s">
        <v>263</v>
      </c>
      <c r="AU557" s="283" t="s">
        <v>91</v>
      </c>
      <c r="AV557" s="14" t="s">
        <v>256</v>
      </c>
      <c r="AW557" s="14" t="s">
        <v>36</v>
      </c>
      <c r="AX557" s="14" t="s">
        <v>14</v>
      </c>
      <c r="AY557" s="283" t="s">
        <v>250</v>
      </c>
    </row>
    <row r="558" s="2" customFormat="1" ht="21.75" customHeight="1">
      <c r="A558" s="38"/>
      <c r="B558" s="39"/>
      <c r="C558" s="245" t="s">
        <v>888</v>
      </c>
      <c r="D558" s="245" t="s">
        <v>252</v>
      </c>
      <c r="E558" s="246" t="s">
        <v>889</v>
      </c>
      <c r="F558" s="247" t="s">
        <v>890</v>
      </c>
      <c r="G558" s="248" t="s">
        <v>168</v>
      </c>
      <c r="H558" s="249">
        <v>62290</v>
      </c>
      <c r="I558" s="250"/>
      <c r="J558" s="251">
        <f>ROUND(I558*H558,2)</f>
        <v>0</v>
      </c>
      <c r="K558" s="247" t="s">
        <v>1</v>
      </c>
      <c r="L558" s="44"/>
      <c r="M558" s="252" t="s">
        <v>1</v>
      </c>
      <c r="N558" s="253" t="s">
        <v>47</v>
      </c>
      <c r="O558" s="91"/>
      <c r="P558" s="254">
        <f>O558*H558</f>
        <v>0</v>
      </c>
      <c r="Q558" s="254">
        <v>0</v>
      </c>
      <c r="R558" s="254">
        <f>Q558*H558</f>
        <v>0</v>
      </c>
      <c r="S558" s="254">
        <v>0</v>
      </c>
      <c r="T558" s="255">
        <f>S558*H558</f>
        <v>0</v>
      </c>
      <c r="U558" s="38"/>
      <c r="V558" s="38"/>
      <c r="W558" s="38"/>
      <c r="X558" s="38"/>
      <c r="Y558" s="38"/>
      <c r="Z558" s="38"/>
      <c r="AA558" s="38"/>
      <c r="AB558" s="38"/>
      <c r="AC558" s="38"/>
      <c r="AD558" s="38"/>
      <c r="AE558" s="38"/>
      <c r="AR558" s="256" t="s">
        <v>256</v>
      </c>
      <c r="AT558" s="256" t="s">
        <v>252</v>
      </c>
      <c r="AU558" s="256" t="s">
        <v>91</v>
      </c>
      <c r="AY558" s="17" t="s">
        <v>250</v>
      </c>
      <c r="BE558" s="257">
        <f>IF(N558="základní",J558,0)</f>
        <v>0</v>
      </c>
      <c r="BF558" s="257">
        <f>IF(N558="snížená",J558,0)</f>
        <v>0</v>
      </c>
      <c r="BG558" s="257">
        <f>IF(N558="zákl. přenesená",J558,0)</f>
        <v>0</v>
      </c>
      <c r="BH558" s="257">
        <f>IF(N558="sníž. přenesená",J558,0)</f>
        <v>0</v>
      </c>
      <c r="BI558" s="257">
        <f>IF(N558="nulová",J558,0)</f>
        <v>0</v>
      </c>
      <c r="BJ558" s="17" t="s">
        <v>14</v>
      </c>
      <c r="BK558" s="257">
        <f>ROUND(I558*H558,2)</f>
        <v>0</v>
      </c>
      <c r="BL558" s="17" t="s">
        <v>256</v>
      </c>
      <c r="BM558" s="256" t="s">
        <v>891</v>
      </c>
    </row>
    <row r="559" s="2" customFormat="1">
      <c r="A559" s="38"/>
      <c r="B559" s="39"/>
      <c r="C559" s="40"/>
      <c r="D559" s="258" t="s">
        <v>628</v>
      </c>
      <c r="E559" s="40"/>
      <c r="F559" s="259" t="s">
        <v>629</v>
      </c>
      <c r="G559" s="40"/>
      <c r="H559" s="40"/>
      <c r="I559" s="156"/>
      <c r="J559" s="40"/>
      <c r="K559" s="40"/>
      <c r="L559" s="44"/>
      <c r="M559" s="260"/>
      <c r="N559" s="261"/>
      <c r="O559" s="91"/>
      <c r="P559" s="91"/>
      <c r="Q559" s="91"/>
      <c r="R559" s="91"/>
      <c r="S559" s="91"/>
      <c r="T559" s="92"/>
      <c r="U559" s="38"/>
      <c r="V559" s="38"/>
      <c r="W559" s="38"/>
      <c r="X559" s="38"/>
      <c r="Y559" s="38"/>
      <c r="Z559" s="38"/>
      <c r="AA559" s="38"/>
      <c r="AB559" s="38"/>
      <c r="AC559" s="38"/>
      <c r="AD559" s="38"/>
      <c r="AE559" s="38"/>
      <c r="AT559" s="17" t="s">
        <v>628</v>
      </c>
      <c r="AU559" s="17" t="s">
        <v>91</v>
      </c>
    </row>
    <row r="560" s="13" customFormat="1">
      <c r="A560" s="13"/>
      <c r="B560" s="262"/>
      <c r="C560" s="263"/>
      <c r="D560" s="258" t="s">
        <v>263</v>
      </c>
      <c r="E560" s="264" t="s">
        <v>1</v>
      </c>
      <c r="F560" s="265" t="s">
        <v>892</v>
      </c>
      <c r="G560" s="263"/>
      <c r="H560" s="266">
        <v>62290</v>
      </c>
      <c r="I560" s="267"/>
      <c r="J560" s="263"/>
      <c r="K560" s="263"/>
      <c r="L560" s="268"/>
      <c r="M560" s="269"/>
      <c r="N560" s="270"/>
      <c r="O560" s="270"/>
      <c r="P560" s="270"/>
      <c r="Q560" s="270"/>
      <c r="R560" s="270"/>
      <c r="S560" s="270"/>
      <c r="T560" s="271"/>
      <c r="U560" s="13"/>
      <c r="V560" s="13"/>
      <c r="W560" s="13"/>
      <c r="X560" s="13"/>
      <c r="Y560" s="13"/>
      <c r="Z560" s="13"/>
      <c r="AA560" s="13"/>
      <c r="AB560" s="13"/>
      <c r="AC560" s="13"/>
      <c r="AD560" s="13"/>
      <c r="AE560" s="13"/>
      <c r="AT560" s="272" t="s">
        <v>263</v>
      </c>
      <c r="AU560" s="272" t="s">
        <v>91</v>
      </c>
      <c r="AV560" s="13" t="s">
        <v>91</v>
      </c>
      <c r="AW560" s="13" t="s">
        <v>36</v>
      </c>
      <c r="AX560" s="13" t="s">
        <v>82</v>
      </c>
      <c r="AY560" s="272" t="s">
        <v>250</v>
      </c>
    </row>
    <row r="561" s="14" customFormat="1">
      <c r="A561" s="14"/>
      <c r="B561" s="273"/>
      <c r="C561" s="274"/>
      <c r="D561" s="258" t="s">
        <v>263</v>
      </c>
      <c r="E561" s="275" t="s">
        <v>1</v>
      </c>
      <c r="F561" s="276" t="s">
        <v>265</v>
      </c>
      <c r="G561" s="274"/>
      <c r="H561" s="277">
        <v>62290</v>
      </c>
      <c r="I561" s="278"/>
      <c r="J561" s="274"/>
      <c r="K561" s="274"/>
      <c r="L561" s="279"/>
      <c r="M561" s="280"/>
      <c r="N561" s="281"/>
      <c r="O561" s="281"/>
      <c r="P561" s="281"/>
      <c r="Q561" s="281"/>
      <c r="R561" s="281"/>
      <c r="S561" s="281"/>
      <c r="T561" s="282"/>
      <c r="U561" s="14"/>
      <c r="V561" s="14"/>
      <c r="W561" s="14"/>
      <c r="X561" s="14"/>
      <c r="Y561" s="14"/>
      <c r="Z561" s="14"/>
      <c r="AA561" s="14"/>
      <c r="AB561" s="14"/>
      <c r="AC561" s="14"/>
      <c r="AD561" s="14"/>
      <c r="AE561" s="14"/>
      <c r="AT561" s="283" t="s">
        <v>263</v>
      </c>
      <c r="AU561" s="283" t="s">
        <v>91</v>
      </c>
      <c r="AV561" s="14" t="s">
        <v>256</v>
      </c>
      <c r="AW561" s="14" t="s">
        <v>36</v>
      </c>
      <c r="AX561" s="14" t="s">
        <v>14</v>
      </c>
      <c r="AY561" s="283" t="s">
        <v>250</v>
      </c>
    </row>
    <row r="562" s="2" customFormat="1" ht="33" customHeight="1">
      <c r="A562" s="38"/>
      <c r="B562" s="39"/>
      <c r="C562" s="245" t="s">
        <v>893</v>
      </c>
      <c r="D562" s="245" t="s">
        <v>252</v>
      </c>
      <c r="E562" s="246" t="s">
        <v>894</v>
      </c>
      <c r="F562" s="247" t="s">
        <v>895</v>
      </c>
      <c r="G562" s="248" t="s">
        <v>168</v>
      </c>
      <c r="H562" s="249">
        <v>14976</v>
      </c>
      <c r="I562" s="250"/>
      <c r="J562" s="251">
        <f>ROUND(I562*H562,2)</f>
        <v>0</v>
      </c>
      <c r="K562" s="247" t="s">
        <v>1</v>
      </c>
      <c r="L562" s="44"/>
      <c r="M562" s="252" t="s">
        <v>1</v>
      </c>
      <c r="N562" s="253" t="s">
        <v>47</v>
      </c>
      <c r="O562" s="91"/>
      <c r="P562" s="254">
        <f>O562*H562</f>
        <v>0</v>
      </c>
      <c r="Q562" s="254">
        <v>0</v>
      </c>
      <c r="R562" s="254">
        <f>Q562*H562</f>
        <v>0</v>
      </c>
      <c r="S562" s="254">
        <v>0</v>
      </c>
      <c r="T562" s="255">
        <f>S562*H562</f>
        <v>0</v>
      </c>
      <c r="U562" s="38"/>
      <c r="V562" s="38"/>
      <c r="W562" s="38"/>
      <c r="X562" s="38"/>
      <c r="Y562" s="38"/>
      <c r="Z562" s="38"/>
      <c r="AA562" s="38"/>
      <c r="AB562" s="38"/>
      <c r="AC562" s="38"/>
      <c r="AD562" s="38"/>
      <c r="AE562" s="38"/>
      <c r="AR562" s="256" t="s">
        <v>256</v>
      </c>
      <c r="AT562" s="256" t="s">
        <v>252</v>
      </c>
      <c r="AU562" s="256" t="s">
        <v>91</v>
      </c>
      <c r="AY562" s="17" t="s">
        <v>250</v>
      </c>
      <c r="BE562" s="257">
        <f>IF(N562="základní",J562,0)</f>
        <v>0</v>
      </c>
      <c r="BF562" s="257">
        <f>IF(N562="snížená",J562,0)</f>
        <v>0</v>
      </c>
      <c r="BG562" s="257">
        <f>IF(N562="zákl. přenesená",J562,0)</f>
        <v>0</v>
      </c>
      <c r="BH562" s="257">
        <f>IF(N562="sníž. přenesená",J562,0)</f>
        <v>0</v>
      </c>
      <c r="BI562" s="257">
        <f>IF(N562="nulová",J562,0)</f>
        <v>0</v>
      </c>
      <c r="BJ562" s="17" t="s">
        <v>14</v>
      </c>
      <c r="BK562" s="257">
        <f>ROUND(I562*H562,2)</f>
        <v>0</v>
      </c>
      <c r="BL562" s="17" t="s">
        <v>256</v>
      </c>
      <c r="BM562" s="256" t="s">
        <v>896</v>
      </c>
    </row>
    <row r="563" s="2" customFormat="1">
      <c r="A563" s="38"/>
      <c r="B563" s="39"/>
      <c r="C563" s="40"/>
      <c r="D563" s="258" t="s">
        <v>628</v>
      </c>
      <c r="E563" s="40"/>
      <c r="F563" s="259" t="s">
        <v>897</v>
      </c>
      <c r="G563" s="40"/>
      <c r="H563" s="40"/>
      <c r="I563" s="156"/>
      <c r="J563" s="40"/>
      <c r="K563" s="40"/>
      <c r="L563" s="44"/>
      <c r="M563" s="260"/>
      <c r="N563" s="261"/>
      <c r="O563" s="91"/>
      <c r="P563" s="91"/>
      <c r="Q563" s="91"/>
      <c r="R563" s="91"/>
      <c r="S563" s="91"/>
      <c r="T563" s="92"/>
      <c r="U563" s="38"/>
      <c r="V563" s="38"/>
      <c r="W563" s="38"/>
      <c r="X563" s="38"/>
      <c r="Y563" s="38"/>
      <c r="Z563" s="38"/>
      <c r="AA563" s="38"/>
      <c r="AB563" s="38"/>
      <c r="AC563" s="38"/>
      <c r="AD563" s="38"/>
      <c r="AE563" s="38"/>
      <c r="AT563" s="17" t="s">
        <v>628</v>
      </c>
      <c r="AU563" s="17" t="s">
        <v>91</v>
      </c>
    </row>
    <row r="564" s="13" customFormat="1">
      <c r="A564" s="13"/>
      <c r="B564" s="262"/>
      <c r="C564" s="263"/>
      <c r="D564" s="258" t="s">
        <v>263</v>
      </c>
      <c r="E564" s="264" t="s">
        <v>1</v>
      </c>
      <c r="F564" s="265" t="s">
        <v>898</v>
      </c>
      <c r="G564" s="263"/>
      <c r="H564" s="266">
        <v>14976</v>
      </c>
      <c r="I564" s="267"/>
      <c r="J564" s="263"/>
      <c r="K564" s="263"/>
      <c r="L564" s="268"/>
      <c r="M564" s="269"/>
      <c r="N564" s="270"/>
      <c r="O564" s="270"/>
      <c r="P564" s="270"/>
      <c r="Q564" s="270"/>
      <c r="R564" s="270"/>
      <c r="S564" s="270"/>
      <c r="T564" s="271"/>
      <c r="U564" s="13"/>
      <c r="V564" s="13"/>
      <c r="W564" s="13"/>
      <c r="X564" s="13"/>
      <c r="Y564" s="13"/>
      <c r="Z564" s="13"/>
      <c r="AA564" s="13"/>
      <c r="AB564" s="13"/>
      <c r="AC564" s="13"/>
      <c r="AD564" s="13"/>
      <c r="AE564" s="13"/>
      <c r="AT564" s="272" t="s">
        <v>263</v>
      </c>
      <c r="AU564" s="272" t="s">
        <v>91</v>
      </c>
      <c r="AV564" s="13" t="s">
        <v>91</v>
      </c>
      <c r="AW564" s="13" t="s">
        <v>36</v>
      </c>
      <c r="AX564" s="13" t="s">
        <v>82</v>
      </c>
      <c r="AY564" s="272" t="s">
        <v>250</v>
      </c>
    </row>
    <row r="565" s="14" customFormat="1">
      <c r="A565" s="14"/>
      <c r="B565" s="273"/>
      <c r="C565" s="274"/>
      <c r="D565" s="258" t="s">
        <v>263</v>
      </c>
      <c r="E565" s="275" t="s">
        <v>1</v>
      </c>
      <c r="F565" s="276" t="s">
        <v>265</v>
      </c>
      <c r="G565" s="274"/>
      <c r="H565" s="277">
        <v>14976</v>
      </c>
      <c r="I565" s="278"/>
      <c r="J565" s="274"/>
      <c r="K565" s="274"/>
      <c r="L565" s="279"/>
      <c r="M565" s="280"/>
      <c r="N565" s="281"/>
      <c r="O565" s="281"/>
      <c r="P565" s="281"/>
      <c r="Q565" s="281"/>
      <c r="R565" s="281"/>
      <c r="S565" s="281"/>
      <c r="T565" s="282"/>
      <c r="U565" s="14"/>
      <c r="V565" s="14"/>
      <c r="W565" s="14"/>
      <c r="X565" s="14"/>
      <c r="Y565" s="14"/>
      <c r="Z565" s="14"/>
      <c r="AA565" s="14"/>
      <c r="AB565" s="14"/>
      <c r="AC565" s="14"/>
      <c r="AD565" s="14"/>
      <c r="AE565" s="14"/>
      <c r="AT565" s="283" t="s">
        <v>263</v>
      </c>
      <c r="AU565" s="283" t="s">
        <v>91</v>
      </c>
      <c r="AV565" s="14" t="s">
        <v>256</v>
      </c>
      <c r="AW565" s="14" t="s">
        <v>36</v>
      </c>
      <c r="AX565" s="14" t="s">
        <v>14</v>
      </c>
      <c r="AY565" s="283" t="s">
        <v>250</v>
      </c>
    </row>
    <row r="566" s="2" customFormat="1" ht="21.75" customHeight="1">
      <c r="A566" s="38"/>
      <c r="B566" s="39"/>
      <c r="C566" s="245" t="s">
        <v>899</v>
      </c>
      <c r="D566" s="245" t="s">
        <v>252</v>
      </c>
      <c r="E566" s="246" t="s">
        <v>900</v>
      </c>
      <c r="F566" s="247" t="s">
        <v>901</v>
      </c>
      <c r="G566" s="248" t="s">
        <v>168</v>
      </c>
      <c r="H566" s="249">
        <v>31145</v>
      </c>
      <c r="I566" s="250"/>
      <c r="J566" s="251">
        <f>ROUND(I566*H566,2)</f>
        <v>0</v>
      </c>
      <c r="K566" s="247" t="s">
        <v>1</v>
      </c>
      <c r="L566" s="44"/>
      <c r="M566" s="252" t="s">
        <v>1</v>
      </c>
      <c r="N566" s="253" t="s">
        <v>47</v>
      </c>
      <c r="O566" s="91"/>
      <c r="P566" s="254">
        <f>O566*H566</f>
        <v>0</v>
      </c>
      <c r="Q566" s="254">
        <v>0</v>
      </c>
      <c r="R566" s="254">
        <f>Q566*H566</f>
        <v>0</v>
      </c>
      <c r="S566" s="254">
        <v>0</v>
      </c>
      <c r="T566" s="255">
        <f>S566*H566</f>
        <v>0</v>
      </c>
      <c r="U566" s="38"/>
      <c r="V566" s="38"/>
      <c r="W566" s="38"/>
      <c r="X566" s="38"/>
      <c r="Y566" s="38"/>
      <c r="Z566" s="38"/>
      <c r="AA566" s="38"/>
      <c r="AB566" s="38"/>
      <c r="AC566" s="38"/>
      <c r="AD566" s="38"/>
      <c r="AE566" s="38"/>
      <c r="AR566" s="256" t="s">
        <v>256</v>
      </c>
      <c r="AT566" s="256" t="s">
        <v>252</v>
      </c>
      <c r="AU566" s="256" t="s">
        <v>91</v>
      </c>
      <c r="AY566" s="17" t="s">
        <v>250</v>
      </c>
      <c r="BE566" s="257">
        <f>IF(N566="základní",J566,0)</f>
        <v>0</v>
      </c>
      <c r="BF566" s="257">
        <f>IF(N566="snížená",J566,0)</f>
        <v>0</v>
      </c>
      <c r="BG566" s="257">
        <f>IF(N566="zákl. přenesená",J566,0)</f>
        <v>0</v>
      </c>
      <c r="BH566" s="257">
        <f>IF(N566="sníž. přenesená",J566,0)</f>
        <v>0</v>
      </c>
      <c r="BI566" s="257">
        <f>IF(N566="nulová",J566,0)</f>
        <v>0</v>
      </c>
      <c r="BJ566" s="17" t="s">
        <v>14</v>
      </c>
      <c r="BK566" s="257">
        <f>ROUND(I566*H566,2)</f>
        <v>0</v>
      </c>
      <c r="BL566" s="17" t="s">
        <v>256</v>
      </c>
      <c r="BM566" s="256" t="s">
        <v>902</v>
      </c>
    </row>
    <row r="567" s="2" customFormat="1">
      <c r="A567" s="38"/>
      <c r="B567" s="39"/>
      <c r="C567" s="40"/>
      <c r="D567" s="258" t="s">
        <v>261</v>
      </c>
      <c r="E567" s="40"/>
      <c r="F567" s="259" t="s">
        <v>903</v>
      </c>
      <c r="G567" s="40"/>
      <c r="H567" s="40"/>
      <c r="I567" s="156"/>
      <c r="J567" s="40"/>
      <c r="K567" s="40"/>
      <c r="L567" s="44"/>
      <c r="M567" s="260"/>
      <c r="N567" s="261"/>
      <c r="O567" s="91"/>
      <c r="P567" s="91"/>
      <c r="Q567" s="91"/>
      <c r="R567" s="91"/>
      <c r="S567" s="91"/>
      <c r="T567" s="92"/>
      <c r="U567" s="38"/>
      <c r="V567" s="38"/>
      <c r="W567" s="38"/>
      <c r="X567" s="38"/>
      <c r="Y567" s="38"/>
      <c r="Z567" s="38"/>
      <c r="AA567" s="38"/>
      <c r="AB567" s="38"/>
      <c r="AC567" s="38"/>
      <c r="AD567" s="38"/>
      <c r="AE567" s="38"/>
      <c r="AT567" s="17" t="s">
        <v>261</v>
      </c>
      <c r="AU567" s="17" t="s">
        <v>91</v>
      </c>
    </row>
    <row r="568" s="2" customFormat="1">
      <c r="A568" s="38"/>
      <c r="B568" s="39"/>
      <c r="C568" s="40"/>
      <c r="D568" s="258" t="s">
        <v>628</v>
      </c>
      <c r="E568" s="40"/>
      <c r="F568" s="259" t="s">
        <v>629</v>
      </c>
      <c r="G568" s="40"/>
      <c r="H568" s="40"/>
      <c r="I568" s="156"/>
      <c r="J568" s="40"/>
      <c r="K568" s="40"/>
      <c r="L568" s="44"/>
      <c r="M568" s="260"/>
      <c r="N568" s="261"/>
      <c r="O568" s="91"/>
      <c r="P568" s="91"/>
      <c r="Q568" s="91"/>
      <c r="R568" s="91"/>
      <c r="S568" s="91"/>
      <c r="T568" s="92"/>
      <c r="U568" s="38"/>
      <c r="V568" s="38"/>
      <c r="W568" s="38"/>
      <c r="X568" s="38"/>
      <c r="Y568" s="38"/>
      <c r="Z568" s="38"/>
      <c r="AA568" s="38"/>
      <c r="AB568" s="38"/>
      <c r="AC568" s="38"/>
      <c r="AD568" s="38"/>
      <c r="AE568" s="38"/>
      <c r="AT568" s="17" t="s">
        <v>628</v>
      </c>
      <c r="AU568" s="17" t="s">
        <v>91</v>
      </c>
    </row>
    <row r="569" s="13" customFormat="1">
      <c r="A569" s="13"/>
      <c r="B569" s="262"/>
      <c r="C569" s="263"/>
      <c r="D569" s="258" t="s">
        <v>263</v>
      </c>
      <c r="E569" s="264" t="s">
        <v>1</v>
      </c>
      <c r="F569" s="265" t="s">
        <v>904</v>
      </c>
      <c r="G569" s="263"/>
      <c r="H569" s="266">
        <v>31145</v>
      </c>
      <c r="I569" s="267"/>
      <c r="J569" s="263"/>
      <c r="K569" s="263"/>
      <c r="L569" s="268"/>
      <c r="M569" s="269"/>
      <c r="N569" s="270"/>
      <c r="O569" s="270"/>
      <c r="P569" s="270"/>
      <c r="Q569" s="270"/>
      <c r="R569" s="270"/>
      <c r="S569" s="270"/>
      <c r="T569" s="271"/>
      <c r="U569" s="13"/>
      <c r="V569" s="13"/>
      <c r="W569" s="13"/>
      <c r="X569" s="13"/>
      <c r="Y569" s="13"/>
      <c r="Z569" s="13"/>
      <c r="AA569" s="13"/>
      <c r="AB569" s="13"/>
      <c r="AC569" s="13"/>
      <c r="AD569" s="13"/>
      <c r="AE569" s="13"/>
      <c r="AT569" s="272" t="s">
        <v>263</v>
      </c>
      <c r="AU569" s="272" t="s">
        <v>91</v>
      </c>
      <c r="AV569" s="13" t="s">
        <v>91</v>
      </c>
      <c r="AW569" s="13" t="s">
        <v>36</v>
      </c>
      <c r="AX569" s="13" t="s">
        <v>82</v>
      </c>
      <c r="AY569" s="272" t="s">
        <v>250</v>
      </c>
    </row>
    <row r="570" s="14" customFormat="1">
      <c r="A570" s="14"/>
      <c r="B570" s="273"/>
      <c r="C570" s="274"/>
      <c r="D570" s="258" t="s">
        <v>263</v>
      </c>
      <c r="E570" s="275" t="s">
        <v>1</v>
      </c>
      <c r="F570" s="276" t="s">
        <v>265</v>
      </c>
      <c r="G570" s="274"/>
      <c r="H570" s="277">
        <v>31145</v>
      </c>
      <c r="I570" s="278"/>
      <c r="J570" s="274"/>
      <c r="K570" s="274"/>
      <c r="L570" s="279"/>
      <c r="M570" s="280"/>
      <c r="N570" s="281"/>
      <c r="O570" s="281"/>
      <c r="P570" s="281"/>
      <c r="Q570" s="281"/>
      <c r="R570" s="281"/>
      <c r="S570" s="281"/>
      <c r="T570" s="282"/>
      <c r="U570" s="14"/>
      <c r="V570" s="14"/>
      <c r="W570" s="14"/>
      <c r="X570" s="14"/>
      <c r="Y570" s="14"/>
      <c r="Z570" s="14"/>
      <c r="AA570" s="14"/>
      <c r="AB570" s="14"/>
      <c r="AC570" s="14"/>
      <c r="AD570" s="14"/>
      <c r="AE570" s="14"/>
      <c r="AT570" s="283" t="s">
        <v>263</v>
      </c>
      <c r="AU570" s="283" t="s">
        <v>91</v>
      </c>
      <c r="AV570" s="14" t="s">
        <v>256</v>
      </c>
      <c r="AW570" s="14" t="s">
        <v>36</v>
      </c>
      <c r="AX570" s="14" t="s">
        <v>14</v>
      </c>
      <c r="AY570" s="283" t="s">
        <v>250</v>
      </c>
    </row>
    <row r="571" s="2" customFormat="1" ht="21.75" customHeight="1">
      <c r="A571" s="38"/>
      <c r="B571" s="39"/>
      <c r="C571" s="245" t="s">
        <v>905</v>
      </c>
      <c r="D571" s="245" t="s">
        <v>252</v>
      </c>
      <c r="E571" s="246" t="s">
        <v>906</v>
      </c>
      <c r="F571" s="247" t="s">
        <v>907</v>
      </c>
      <c r="G571" s="248" t="s">
        <v>168</v>
      </c>
      <c r="H571" s="249">
        <v>16169</v>
      </c>
      <c r="I571" s="250"/>
      <c r="J571" s="251">
        <f>ROUND(I571*H571,2)</f>
        <v>0</v>
      </c>
      <c r="K571" s="247" t="s">
        <v>1</v>
      </c>
      <c r="L571" s="44"/>
      <c r="M571" s="252" t="s">
        <v>1</v>
      </c>
      <c r="N571" s="253" t="s">
        <v>47</v>
      </c>
      <c r="O571" s="91"/>
      <c r="P571" s="254">
        <f>O571*H571</f>
        <v>0</v>
      </c>
      <c r="Q571" s="254">
        <v>0</v>
      </c>
      <c r="R571" s="254">
        <f>Q571*H571</f>
        <v>0</v>
      </c>
      <c r="S571" s="254">
        <v>0</v>
      </c>
      <c r="T571" s="255">
        <f>S571*H571</f>
        <v>0</v>
      </c>
      <c r="U571" s="38"/>
      <c r="V571" s="38"/>
      <c r="W571" s="38"/>
      <c r="X571" s="38"/>
      <c r="Y571" s="38"/>
      <c r="Z571" s="38"/>
      <c r="AA571" s="38"/>
      <c r="AB571" s="38"/>
      <c r="AC571" s="38"/>
      <c r="AD571" s="38"/>
      <c r="AE571" s="38"/>
      <c r="AR571" s="256" t="s">
        <v>256</v>
      </c>
      <c r="AT571" s="256" t="s">
        <v>252</v>
      </c>
      <c r="AU571" s="256" t="s">
        <v>91</v>
      </c>
      <c r="AY571" s="17" t="s">
        <v>250</v>
      </c>
      <c r="BE571" s="257">
        <f>IF(N571="základní",J571,0)</f>
        <v>0</v>
      </c>
      <c r="BF571" s="257">
        <f>IF(N571="snížená",J571,0)</f>
        <v>0</v>
      </c>
      <c r="BG571" s="257">
        <f>IF(N571="zákl. přenesená",J571,0)</f>
        <v>0</v>
      </c>
      <c r="BH571" s="257">
        <f>IF(N571="sníž. přenesená",J571,0)</f>
        <v>0</v>
      </c>
      <c r="BI571" s="257">
        <f>IF(N571="nulová",J571,0)</f>
        <v>0</v>
      </c>
      <c r="BJ571" s="17" t="s">
        <v>14</v>
      </c>
      <c r="BK571" s="257">
        <f>ROUND(I571*H571,2)</f>
        <v>0</v>
      </c>
      <c r="BL571" s="17" t="s">
        <v>256</v>
      </c>
      <c r="BM571" s="256" t="s">
        <v>908</v>
      </c>
    </row>
    <row r="572" s="2" customFormat="1">
      <c r="A572" s="38"/>
      <c r="B572" s="39"/>
      <c r="C572" s="40"/>
      <c r="D572" s="258" t="s">
        <v>261</v>
      </c>
      <c r="E572" s="40"/>
      <c r="F572" s="259" t="s">
        <v>909</v>
      </c>
      <c r="G572" s="40"/>
      <c r="H572" s="40"/>
      <c r="I572" s="156"/>
      <c r="J572" s="40"/>
      <c r="K572" s="40"/>
      <c r="L572" s="44"/>
      <c r="M572" s="260"/>
      <c r="N572" s="261"/>
      <c r="O572" s="91"/>
      <c r="P572" s="91"/>
      <c r="Q572" s="91"/>
      <c r="R572" s="91"/>
      <c r="S572" s="91"/>
      <c r="T572" s="92"/>
      <c r="U572" s="38"/>
      <c r="V572" s="38"/>
      <c r="W572" s="38"/>
      <c r="X572" s="38"/>
      <c r="Y572" s="38"/>
      <c r="Z572" s="38"/>
      <c r="AA572" s="38"/>
      <c r="AB572" s="38"/>
      <c r="AC572" s="38"/>
      <c r="AD572" s="38"/>
      <c r="AE572" s="38"/>
      <c r="AT572" s="17" t="s">
        <v>261</v>
      </c>
      <c r="AU572" s="17" t="s">
        <v>91</v>
      </c>
    </row>
    <row r="573" s="2" customFormat="1">
      <c r="A573" s="38"/>
      <c r="B573" s="39"/>
      <c r="C573" s="40"/>
      <c r="D573" s="258" t="s">
        <v>628</v>
      </c>
      <c r="E573" s="40"/>
      <c r="F573" s="259" t="s">
        <v>897</v>
      </c>
      <c r="G573" s="40"/>
      <c r="H573" s="40"/>
      <c r="I573" s="156"/>
      <c r="J573" s="40"/>
      <c r="K573" s="40"/>
      <c r="L573" s="44"/>
      <c r="M573" s="260"/>
      <c r="N573" s="261"/>
      <c r="O573" s="91"/>
      <c r="P573" s="91"/>
      <c r="Q573" s="91"/>
      <c r="R573" s="91"/>
      <c r="S573" s="91"/>
      <c r="T573" s="92"/>
      <c r="U573" s="38"/>
      <c r="V573" s="38"/>
      <c r="W573" s="38"/>
      <c r="X573" s="38"/>
      <c r="Y573" s="38"/>
      <c r="Z573" s="38"/>
      <c r="AA573" s="38"/>
      <c r="AB573" s="38"/>
      <c r="AC573" s="38"/>
      <c r="AD573" s="38"/>
      <c r="AE573" s="38"/>
      <c r="AT573" s="17" t="s">
        <v>628</v>
      </c>
      <c r="AU573" s="17" t="s">
        <v>91</v>
      </c>
    </row>
    <row r="574" s="13" customFormat="1">
      <c r="A574" s="13"/>
      <c r="B574" s="262"/>
      <c r="C574" s="263"/>
      <c r="D574" s="258" t="s">
        <v>263</v>
      </c>
      <c r="E574" s="264" t="s">
        <v>1</v>
      </c>
      <c r="F574" s="265" t="s">
        <v>910</v>
      </c>
      <c r="G574" s="263"/>
      <c r="H574" s="266">
        <v>16169</v>
      </c>
      <c r="I574" s="267"/>
      <c r="J574" s="263"/>
      <c r="K574" s="263"/>
      <c r="L574" s="268"/>
      <c r="M574" s="269"/>
      <c r="N574" s="270"/>
      <c r="O574" s="270"/>
      <c r="P574" s="270"/>
      <c r="Q574" s="270"/>
      <c r="R574" s="270"/>
      <c r="S574" s="270"/>
      <c r="T574" s="271"/>
      <c r="U574" s="13"/>
      <c r="V574" s="13"/>
      <c r="W574" s="13"/>
      <c r="X574" s="13"/>
      <c r="Y574" s="13"/>
      <c r="Z574" s="13"/>
      <c r="AA574" s="13"/>
      <c r="AB574" s="13"/>
      <c r="AC574" s="13"/>
      <c r="AD574" s="13"/>
      <c r="AE574" s="13"/>
      <c r="AT574" s="272" t="s">
        <v>263</v>
      </c>
      <c r="AU574" s="272" t="s">
        <v>91</v>
      </c>
      <c r="AV574" s="13" t="s">
        <v>91</v>
      </c>
      <c r="AW574" s="13" t="s">
        <v>36</v>
      </c>
      <c r="AX574" s="13" t="s">
        <v>82</v>
      </c>
      <c r="AY574" s="272" t="s">
        <v>250</v>
      </c>
    </row>
    <row r="575" s="14" customFormat="1">
      <c r="A575" s="14"/>
      <c r="B575" s="273"/>
      <c r="C575" s="274"/>
      <c r="D575" s="258" t="s">
        <v>263</v>
      </c>
      <c r="E575" s="275" t="s">
        <v>1</v>
      </c>
      <c r="F575" s="276" t="s">
        <v>265</v>
      </c>
      <c r="G575" s="274"/>
      <c r="H575" s="277">
        <v>16169</v>
      </c>
      <c r="I575" s="278"/>
      <c r="J575" s="274"/>
      <c r="K575" s="274"/>
      <c r="L575" s="279"/>
      <c r="M575" s="280"/>
      <c r="N575" s="281"/>
      <c r="O575" s="281"/>
      <c r="P575" s="281"/>
      <c r="Q575" s="281"/>
      <c r="R575" s="281"/>
      <c r="S575" s="281"/>
      <c r="T575" s="282"/>
      <c r="U575" s="14"/>
      <c r="V575" s="14"/>
      <c r="W575" s="14"/>
      <c r="X575" s="14"/>
      <c r="Y575" s="14"/>
      <c r="Z575" s="14"/>
      <c r="AA575" s="14"/>
      <c r="AB575" s="14"/>
      <c r="AC575" s="14"/>
      <c r="AD575" s="14"/>
      <c r="AE575" s="14"/>
      <c r="AT575" s="283" t="s">
        <v>263</v>
      </c>
      <c r="AU575" s="283" t="s">
        <v>91</v>
      </c>
      <c r="AV575" s="14" t="s">
        <v>256</v>
      </c>
      <c r="AW575" s="14" t="s">
        <v>36</v>
      </c>
      <c r="AX575" s="14" t="s">
        <v>14</v>
      </c>
      <c r="AY575" s="283" t="s">
        <v>250</v>
      </c>
    </row>
    <row r="576" s="2" customFormat="1" ht="55.5" customHeight="1">
      <c r="A576" s="38"/>
      <c r="B576" s="39"/>
      <c r="C576" s="245" t="s">
        <v>911</v>
      </c>
      <c r="D576" s="245" t="s">
        <v>252</v>
      </c>
      <c r="E576" s="246" t="s">
        <v>912</v>
      </c>
      <c r="F576" s="247" t="s">
        <v>913</v>
      </c>
      <c r="G576" s="248" t="s">
        <v>168</v>
      </c>
      <c r="H576" s="249">
        <v>78</v>
      </c>
      <c r="I576" s="250"/>
      <c r="J576" s="251">
        <f>ROUND(I576*H576,2)</f>
        <v>0</v>
      </c>
      <c r="K576" s="247" t="s">
        <v>255</v>
      </c>
      <c r="L576" s="44"/>
      <c r="M576" s="252" t="s">
        <v>1</v>
      </c>
      <c r="N576" s="253" t="s">
        <v>47</v>
      </c>
      <c r="O576" s="91"/>
      <c r="P576" s="254">
        <f>O576*H576</f>
        <v>0</v>
      </c>
      <c r="Q576" s="254">
        <v>0.098000000000000004</v>
      </c>
      <c r="R576" s="254">
        <f>Q576*H576</f>
        <v>7.6440000000000001</v>
      </c>
      <c r="S576" s="254">
        <v>0</v>
      </c>
      <c r="T576" s="255">
        <f>S576*H576</f>
        <v>0</v>
      </c>
      <c r="U576" s="38"/>
      <c r="V576" s="38"/>
      <c r="W576" s="38"/>
      <c r="X576" s="38"/>
      <c r="Y576" s="38"/>
      <c r="Z576" s="38"/>
      <c r="AA576" s="38"/>
      <c r="AB576" s="38"/>
      <c r="AC576" s="38"/>
      <c r="AD576" s="38"/>
      <c r="AE576" s="38"/>
      <c r="AR576" s="256" t="s">
        <v>256</v>
      </c>
      <c r="AT576" s="256" t="s">
        <v>252</v>
      </c>
      <c r="AU576" s="256" t="s">
        <v>91</v>
      </c>
      <c r="AY576" s="17" t="s">
        <v>250</v>
      </c>
      <c r="BE576" s="257">
        <f>IF(N576="základní",J576,0)</f>
        <v>0</v>
      </c>
      <c r="BF576" s="257">
        <f>IF(N576="snížená",J576,0)</f>
        <v>0</v>
      </c>
      <c r="BG576" s="257">
        <f>IF(N576="zákl. přenesená",J576,0)</f>
        <v>0</v>
      </c>
      <c r="BH576" s="257">
        <f>IF(N576="sníž. přenesená",J576,0)</f>
        <v>0</v>
      </c>
      <c r="BI576" s="257">
        <f>IF(N576="nulová",J576,0)</f>
        <v>0</v>
      </c>
      <c r="BJ576" s="17" t="s">
        <v>14</v>
      </c>
      <c r="BK576" s="257">
        <f>ROUND(I576*H576,2)</f>
        <v>0</v>
      </c>
      <c r="BL576" s="17" t="s">
        <v>256</v>
      </c>
      <c r="BM576" s="256" t="s">
        <v>914</v>
      </c>
    </row>
    <row r="577" s="2" customFormat="1">
      <c r="A577" s="38"/>
      <c r="B577" s="39"/>
      <c r="C577" s="40"/>
      <c r="D577" s="258" t="s">
        <v>261</v>
      </c>
      <c r="E577" s="40"/>
      <c r="F577" s="259" t="s">
        <v>915</v>
      </c>
      <c r="G577" s="40"/>
      <c r="H577" s="40"/>
      <c r="I577" s="156"/>
      <c r="J577" s="40"/>
      <c r="K577" s="40"/>
      <c r="L577" s="44"/>
      <c r="M577" s="260"/>
      <c r="N577" s="261"/>
      <c r="O577" s="91"/>
      <c r="P577" s="91"/>
      <c r="Q577" s="91"/>
      <c r="R577" s="91"/>
      <c r="S577" s="91"/>
      <c r="T577" s="92"/>
      <c r="U577" s="38"/>
      <c r="V577" s="38"/>
      <c r="W577" s="38"/>
      <c r="X577" s="38"/>
      <c r="Y577" s="38"/>
      <c r="Z577" s="38"/>
      <c r="AA577" s="38"/>
      <c r="AB577" s="38"/>
      <c r="AC577" s="38"/>
      <c r="AD577" s="38"/>
      <c r="AE577" s="38"/>
      <c r="AT577" s="17" t="s">
        <v>261</v>
      </c>
      <c r="AU577" s="17" t="s">
        <v>91</v>
      </c>
    </row>
    <row r="578" s="13" customFormat="1">
      <c r="A578" s="13"/>
      <c r="B578" s="262"/>
      <c r="C578" s="263"/>
      <c r="D578" s="258" t="s">
        <v>263</v>
      </c>
      <c r="E578" s="264" t="s">
        <v>1</v>
      </c>
      <c r="F578" s="265" t="s">
        <v>916</v>
      </c>
      <c r="G578" s="263"/>
      <c r="H578" s="266">
        <v>78</v>
      </c>
      <c r="I578" s="267"/>
      <c r="J578" s="263"/>
      <c r="K578" s="263"/>
      <c r="L578" s="268"/>
      <c r="M578" s="269"/>
      <c r="N578" s="270"/>
      <c r="O578" s="270"/>
      <c r="P578" s="270"/>
      <c r="Q578" s="270"/>
      <c r="R578" s="270"/>
      <c r="S578" s="270"/>
      <c r="T578" s="271"/>
      <c r="U578" s="13"/>
      <c r="V578" s="13"/>
      <c r="W578" s="13"/>
      <c r="X578" s="13"/>
      <c r="Y578" s="13"/>
      <c r="Z578" s="13"/>
      <c r="AA578" s="13"/>
      <c r="AB578" s="13"/>
      <c r="AC578" s="13"/>
      <c r="AD578" s="13"/>
      <c r="AE578" s="13"/>
      <c r="AT578" s="272" t="s">
        <v>263</v>
      </c>
      <c r="AU578" s="272" t="s">
        <v>91</v>
      </c>
      <c r="AV578" s="13" t="s">
        <v>91</v>
      </c>
      <c r="AW578" s="13" t="s">
        <v>36</v>
      </c>
      <c r="AX578" s="13" t="s">
        <v>82</v>
      </c>
      <c r="AY578" s="272" t="s">
        <v>250</v>
      </c>
    </row>
    <row r="579" s="14" customFormat="1">
      <c r="A579" s="14"/>
      <c r="B579" s="273"/>
      <c r="C579" s="274"/>
      <c r="D579" s="258" t="s">
        <v>263</v>
      </c>
      <c r="E579" s="275" t="s">
        <v>197</v>
      </c>
      <c r="F579" s="276" t="s">
        <v>265</v>
      </c>
      <c r="G579" s="274"/>
      <c r="H579" s="277">
        <v>78</v>
      </c>
      <c r="I579" s="278"/>
      <c r="J579" s="274"/>
      <c r="K579" s="274"/>
      <c r="L579" s="279"/>
      <c r="M579" s="280"/>
      <c r="N579" s="281"/>
      <c r="O579" s="281"/>
      <c r="P579" s="281"/>
      <c r="Q579" s="281"/>
      <c r="R579" s="281"/>
      <c r="S579" s="281"/>
      <c r="T579" s="282"/>
      <c r="U579" s="14"/>
      <c r="V579" s="14"/>
      <c r="W579" s="14"/>
      <c r="X579" s="14"/>
      <c r="Y579" s="14"/>
      <c r="Z579" s="14"/>
      <c r="AA579" s="14"/>
      <c r="AB579" s="14"/>
      <c r="AC579" s="14"/>
      <c r="AD579" s="14"/>
      <c r="AE579" s="14"/>
      <c r="AT579" s="283" t="s">
        <v>263</v>
      </c>
      <c r="AU579" s="283" t="s">
        <v>91</v>
      </c>
      <c r="AV579" s="14" t="s">
        <v>256</v>
      </c>
      <c r="AW579" s="14" t="s">
        <v>36</v>
      </c>
      <c r="AX579" s="14" t="s">
        <v>14</v>
      </c>
      <c r="AY579" s="283" t="s">
        <v>250</v>
      </c>
    </row>
    <row r="580" s="2" customFormat="1" ht="16.5" customHeight="1">
      <c r="A580" s="38"/>
      <c r="B580" s="39"/>
      <c r="C580" s="294" t="s">
        <v>917</v>
      </c>
      <c r="D580" s="294" t="s">
        <v>643</v>
      </c>
      <c r="E580" s="295" t="s">
        <v>918</v>
      </c>
      <c r="F580" s="296" t="s">
        <v>919</v>
      </c>
      <c r="G580" s="297" t="s">
        <v>168</v>
      </c>
      <c r="H580" s="298">
        <v>80.340000000000003</v>
      </c>
      <c r="I580" s="299"/>
      <c r="J580" s="300">
        <f>ROUND(I580*H580,2)</f>
        <v>0</v>
      </c>
      <c r="K580" s="296" t="s">
        <v>1</v>
      </c>
      <c r="L580" s="301"/>
      <c r="M580" s="302" t="s">
        <v>1</v>
      </c>
      <c r="N580" s="303" t="s">
        <v>47</v>
      </c>
      <c r="O580" s="91"/>
      <c r="P580" s="254">
        <f>O580*H580</f>
        <v>0</v>
      </c>
      <c r="Q580" s="254">
        <v>0.027</v>
      </c>
      <c r="R580" s="254">
        <f>Q580*H580</f>
        <v>2.1691799999999999</v>
      </c>
      <c r="S580" s="254">
        <v>0</v>
      </c>
      <c r="T580" s="255">
        <f>S580*H580</f>
        <v>0</v>
      </c>
      <c r="U580" s="38"/>
      <c r="V580" s="38"/>
      <c r="W580" s="38"/>
      <c r="X580" s="38"/>
      <c r="Y580" s="38"/>
      <c r="Z580" s="38"/>
      <c r="AA580" s="38"/>
      <c r="AB580" s="38"/>
      <c r="AC580" s="38"/>
      <c r="AD580" s="38"/>
      <c r="AE580" s="38"/>
      <c r="AR580" s="256" t="s">
        <v>285</v>
      </c>
      <c r="AT580" s="256" t="s">
        <v>643</v>
      </c>
      <c r="AU580" s="256" t="s">
        <v>91</v>
      </c>
      <c r="AY580" s="17" t="s">
        <v>250</v>
      </c>
      <c r="BE580" s="257">
        <f>IF(N580="základní",J580,0)</f>
        <v>0</v>
      </c>
      <c r="BF580" s="257">
        <f>IF(N580="snížená",J580,0)</f>
        <v>0</v>
      </c>
      <c r="BG580" s="257">
        <f>IF(N580="zákl. přenesená",J580,0)</f>
        <v>0</v>
      </c>
      <c r="BH580" s="257">
        <f>IF(N580="sníž. přenesená",J580,0)</f>
        <v>0</v>
      </c>
      <c r="BI580" s="257">
        <f>IF(N580="nulová",J580,0)</f>
        <v>0</v>
      </c>
      <c r="BJ580" s="17" t="s">
        <v>14</v>
      </c>
      <c r="BK580" s="257">
        <f>ROUND(I580*H580,2)</f>
        <v>0</v>
      </c>
      <c r="BL580" s="17" t="s">
        <v>256</v>
      </c>
      <c r="BM580" s="256" t="s">
        <v>920</v>
      </c>
    </row>
    <row r="581" s="13" customFormat="1">
      <c r="A581" s="13"/>
      <c r="B581" s="262"/>
      <c r="C581" s="263"/>
      <c r="D581" s="258" t="s">
        <v>263</v>
      </c>
      <c r="E581" s="264" t="s">
        <v>1</v>
      </c>
      <c r="F581" s="265" t="s">
        <v>921</v>
      </c>
      <c r="G581" s="263"/>
      <c r="H581" s="266">
        <v>80.340000000000003</v>
      </c>
      <c r="I581" s="267"/>
      <c r="J581" s="263"/>
      <c r="K581" s="263"/>
      <c r="L581" s="268"/>
      <c r="M581" s="269"/>
      <c r="N581" s="270"/>
      <c r="O581" s="270"/>
      <c r="P581" s="270"/>
      <c r="Q581" s="270"/>
      <c r="R581" s="270"/>
      <c r="S581" s="270"/>
      <c r="T581" s="271"/>
      <c r="U581" s="13"/>
      <c r="V581" s="13"/>
      <c r="W581" s="13"/>
      <c r="X581" s="13"/>
      <c r="Y581" s="13"/>
      <c r="Z581" s="13"/>
      <c r="AA581" s="13"/>
      <c r="AB581" s="13"/>
      <c r="AC581" s="13"/>
      <c r="AD581" s="13"/>
      <c r="AE581" s="13"/>
      <c r="AT581" s="272" t="s">
        <v>263</v>
      </c>
      <c r="AU581" s="272" t="s">
        <v>91</v>
      </c>
      <c r="AV581" s="13" t="s">
        <v>91</v>
      </c>
      <c r="AW581" s="13" t="s">
        <v>36</v>
      </c>
      <c r="AX581" s="13" t="s">
        <v>82</v>
      </c>
      <c r="AY581" s="272" t="s">
        <v>250</v>
      </c>
    </row>
    <row r="582" s="14" customFormat="1">
      <c r="A582" s="14"/>
      <c r="B582" s="273"/>
      <c r="C582" s="274"/>
      <c r="D582" s="258" t="s">
        <v>263</v>
      </c>
      <c r="E582" s="275" t="s">
        <v>1</v>
      </c>
      <c r="F582" s="276" t="s">
        <v>265</v>
      </c>
      <c r="G582" s="274"/>
      <c r="H582" s="277">
        <v>80.340000000000003</v>
      </c>
      <c r="I582" s="278"/>
      <c r="J582" s="274"/>
      <c r="K582" s="274"/>
      <c r="L582" s="279"/>
      <c r="M582" s="280"/>
      <c r="N582" s="281"/>
      <c r="O582" s="281"/>
      <c r="P582" s="281"/>
      <c r="Q582" s="281"/>
      <c r="R582" s="281"/>
      <c r="S582" s="281"/>
      <c r="T582" s="282"/>
      <c r="U582" s="14"/>
      <c r="V582" s="14"/>
      <c r="W582" s="14"/>
      <c r="X582" s="14"/>
      <c r="Y582" s="14"/>
      <c r="Z582" s="14"/>
      <c r="AA582" s="14"/>
      <c r="AB582" s="14"/>
      <c r="AC582" s="14"/>
      <c r="AD582" s="14"/>
      <c r="AE582" s="14"/>
      <c r="AT582" s="283" t="s">
        <v>263</v>
      </c>
      <c r="AU582" s="283" t="s">
        <v>91</v>
      </c>
      <c r="AV582" s="14" t="s">
        <v>256</v>
      </c>
      <c r="AW582" s="14" t="s">
        <v>36</v>
      </c>
      <c r="AX582" s="14" t="s">
        <v>14</v>
      </c>
      <c r="AY582" s="283" t="s">
        <v>250</v>
      </c>
    </row>
    <row r="583" s="12" customFormat="1" ht="22.8" customHeight="1">
      <c r="A583" s="12"/>
      <c r="B583" s="229"/>
      <c r="C583" s="230"/>
      <c r="D583" s="231" t="s">
        <v>81</v>
      </c>
      <c r="E583" s="243" t="s">
        <v>285</v>
      </c>
      <c r="F583" s="243" t="s">
        <v>922</v>
      </c>
      <c r="G583" s="230"/>
      <c r="H583" s="230"/>
      <c r="I583" s="233"/>
      <c r="J583" s="244">
        <f>BK583</f>
        <v>0</v>
      </c>
      <c r="K583" s="230"/>
      <c r="L583" s="235"/>
      <c r="M583" s="236"/>
      <c r="N583" s="237"/>
      <c r="O583" s="237"/>
      <c r="P583" s="238">
        <f>SUM(P584:P585)</f>
        <v>0</v>
      </c>
      <c r="Q583" s="237"/>
      <c r="R583" s="238">
        <f>SUM(R584:R585)</f>
        <v>9.3323999999999998</v>
      </c>
      <c r="S583" s="237"/>
      <c r="T583" s="239">
        <f>SUM(T584:T585)</f>
        <v>0</v>
      </c>
      <c r="U583" s="12"/>
      <c r="V583" s="12"/>
      <c r="W583" s="12"/>
      <c r="X583" s="12"/>
      <c r="Y583" s="12"/>
      <c r="Z583" s="12"/>
      <c r="AA583" s="12"/>
      <c r="AB583" s="12"/>
      <c r="AC583" s="12"/>
      <c r="AD583" s="12"/>
      <c r="AE583" s="12"/>
      <c r="AR583" s="240" t="s">
        <v>14</v>
      </c>
      <c r="AT583" s="241" t="s">
        <v>81</v>
      </c>
      <c r="AU583" s="241" t="s">
        <v>14</v>
      </c>
      <c r="AY583" s="240" t="s">
        <v>250</v>
      </c>
      <c r="BK583" s="242">
        <f>SUM(BK584:BK585)</f>
        <v>0</v>
      </c>
    </row>
    <row r="584" s="2" customFormat="1" ht="33" customHeight="1">
      <c r="A584" s="38"/>
      <c r="B584" s="39"/>
      <c r="C584" s="245" t="s">
        <v>923</v>
      </c>
      <c r="D584" s="245" t="s">
        <v>252</v>
      </c>
      <c r="E584" s="246" t="s">
        <v>924</v>
      </c>
      <c r="F584" s="247" t="s">
        <v>925</v>
      </c>
      <c r="G584" s="248" t="s">
        <v>189</v>
      </c>
      <c r="H584" s="249">
        <v>30</v>
      </c>
      <c r="I584" s="250"/>
      <c r="J584" s="251">
        <f>ROUND(I584*H584,2)</f>
        <v>0</v>
      </c>
      <c r="K584" s="247" t="s">
        <v>255</v>
      </c>
      <c r="L584" s="44"/>
      <c r="M584" s="252" t="s">
        <v>1</v>
      </c>
      <c r="N584" s="253" t="s">
        <v>47</v>
      </c>
      <c r="O584" s="91"/>
      <c r="P584" s="254">
        <f>O584*H584</f>
        <v>0</v>
      </c>
      <c r="Q584" s="254">
        <v>0.31108000000000002</v>
      </c>
      <c r="R584" s="254">
        <f>Q584*H584</f>
        <v>9.3323999999999998</v>
      </c>
      <c r="S584" s="254">
        <v>0</v>
      </c>
      <c r="T584" s="255">
        <f>S584*H584</f>
        <v>0</v>
      </c>
      <c r="U584" s="38"/>
      <c r="V584" s="38"/>
      <c r="W584" s="38"/>
      <c r="X584" s="38"/>
      <c r="Y584" s="38"/>
      <c r="Z584" s="38"/>
      <c r="AA584" s="38"/>
      <c r="AB584" s="38"/>
      <c r="AC584" s="38"/>
      <c r="AD584" s="38"/>
      <c r="AE584" s="38"/>
      <c r="AR584" s="256" t="s">
        <v>256</v>
      </c>
      <c r="AT584" s="256" t="s">
        <v>252</v>
      </c>
      <c r="AU584" s="256" t="s">
        <v>91</v>
      </c>
      <c r="AY584" s="17" t="s">
        <v>250</v>
      </c>
      <c r="BE584" s="257">
        <f>IF(N584="základní",J584,0)</f>
        <v>0</v>
      </c>
      <c r="BF584" s="257">
        <f>IF(N584="snížená",J584,0)</f>
        <v>0</v>
      </c>
      <c r="BG584" s="257">
        <f>IF(N584="zákl. přenesená",J584,0)</f>
        <v>0</v>
      </c>
      <c r="BH584" s="257">
        <f>IF(N584="sníž. přenesená",J584,0)</f>
        <v>0</v>
      </c>
      <c r="BI584" s="257">
        <f>IF(N584="nulová",J584,0)</f>
        <v>0</v>
      </c>
      <c r="BJ584" s="17" t="s">
        <v>14</v>
      </c>
      <c r="BK584" s="257">
        <f>ROUND(I584*H584,2)</f>
        <v>0</v>
      </c>
      <c r="BL584" s="17" t="s">
        <v>256</v>
      </c>
      <c r="BM584" s="256" t="s">
        <v>926</v>
      </c>
    </row>
    <row r="585" s="2" customFormat="1">
      <c r="A585" s="38"/>
      <c r="B585" s="39"/>
      <c r="C585" s="40"/>
      <c r="D585" s="258" t="s">
        <v>261</v>
      </c>
      <c r="E585" s="40"/>
      <c r="F585" s="259" t="s">
        <v>927</v>
      </c>
      <c r="G585" s="40"/>
      <c r="H585" s="40"/>
      <c r="I585" s="156"/>
      <c r="J585" s="40"/>
      <c r="K585" s="40"/>
      <c r="L585" s="44"/>
      <c r="M585" s="260"/>
      <c r="N585" s="261"/>
      <c r="O585" s="91"/>
      <c r="P585" s="91"/>
      <c r="Q585" s="91"/>
      <c r="R585" s="91"/>
      <c r="S585" s="91"/>
      <c r="T585" s="92"/>
      <c r="U585" s="38"/>
      <c r="V585" s="38"/>
      <c r="W585" s="38"/>
      <c r="X585" s="38"/>
      <c r="Y585" s="38"/>
      <c r="Z585" s="38"/>
      <c r="AA585" s="38"/>
      <c r="AB585" s="38"/>
      <c r="AC585" s="38"/>
      <c r="AD585" s="38"/>
      <c r="AE585" s="38"/>
      <c r="AT585" s="17" t="s">
        <v>261</v>
      </c>
      <c r="AU585" s="17" t="s">
        <v>91</v>
      </c>
    </row>
    <row r="586" s="12" customFormat="1" ht="22.8" customHeight="1">
      <c r="A586" s="12"/>
      <c r="B586" s="229"/>
      <c r="C586" s="230"/>
      <c r="D586" s="231" t="s">
        <v>81</v>
      </c>
      <c r="E586" s="243" t="s">
        <v>289</v>
      </c>
      <c r="F586" s="243" t="s">
        <v>928</v>
      </c>
      <c r="G586" s="230"/>
      <c r="H586" s="230"/>
      <c r="I586" s="233"/>
      <c r="J586" s="244">
        <f>BK586</f>
        <v>0</v>
      </c>
      <c r="K586" s="230"/>
      <c r="L586" s="235"/>
      <c r="M586" s="236"/>
      <c r="N586" s="237"/>
      <c r="O586" s="237"/>
      <c r="P586" s="238">
        <f>SUM(P587:P851)</f>
        <v>0</v>
      </c>
      <c r="Q586" s="237"/>
      <c r="R586" s="238">
        <f>SUM(R587:R851)</f>
        <v>1325.4202129199998</v>
      </c>
      <c r="S586" s="237"/>
      <c r="T586" s="239">
        <f>SUM(T587:T851)</f>
        <v>1915.2538999999999</v>
      </c>
      <c r="U586" s="12"/>
      <c r="V586" s="12"/>
      <c r="W586" s="12"/>
      <c r="X586" s="12"/>
      <c r="Y586" s="12"/>
      <c r="Z586" s="12"/>
      <c r="AA586" s="12"/>
      <c r="AB586" s="12"/>
      <c r="AC586" s="12"/>
      <c r="AD586" s="12"/>
      <c r="AE586" s="12"/>
      <c r="AR586" s="240" t="s">
        <v>14</v>
      </c>
      <c r="AT586" s="241" t="s">
        <v>81</v>
      </c>
      <c r="AU586" s="241" t="s">
        <v>14</v>
      </c>
      <c r="AY586" s="240" t="s">
        <v>250</v>
      </c>
      <c r="BK586" s="242">
        <f>SUM(BK587:BK851)</f>
        <v>0</v>
      </c>
    </row>
    <row r="587" s="2" customFormat="1" ht="21.75" customHeight="1">
      <c r="A587" s="38"/>
      <c r="B587" s="39"/>
      <c r="C587" s="245" t="s">
        <v>929</v>
      </c>
      <c r="D587" s="245" t="s">
        <v>252</v>
      </c>
      <c r="E587" s="246" t="s">
        <v>930</v>
      </c>
      <c r="F587" s="247" t="s">
        <v>931</v>
      </c>
      <c r="G587" s="248" t="s">
        <v>179</v>
      </c>
      <c r="H587" s="249">
        <v>2250</v>
      </c>
      <c r="I587" s="250"/>
      <c r="J587" s="251">
        <f>ROUND(I587*H587,2)</f>
        <v>0</v>
      </c>
      <c r="K587" s="247" t="s">
        <v>255</v>
      </c>
      <c r="L587" s="44"/>
      <c r="M587" s="252" t="s">
        <v>1</v>
      </c>
      <c r="N587" s="253" t="s">
        <v>47</v>
      </c>
      <c r="O587" s="91"/>
      <c r="P587" s="254">
        <f>O587*H587</f>
        <v>0</v>
      </c>
      <c r="Q587" s="254">
        <v>0.077499999999999999</v>
      </c>
      <c r="R587" s="254">
        <f>Q587*H587</f>
        <v>174.375</v>
      </c>
      <c r="S587" s="254">
        <v>0</v>
      </c>
      <c r="T587" s="255">
        <f>S587*H587</f>
        <v>0</v>
      </c>
      <c r="U587" s="38"/>
      <c r="V587" s="38"/>
      <c r="W587" s="38"/>
      <c r="X587" s="38"/>
      <c r="Y587" s="38"/>
      <c r="Z587" s="38"/>
      <c r="AA587" s="38"/>
      <c r="AB587" s="38"/>
      <c r="AC587" s="38"/>
      <c r="AD587" s="38"/>
      <c r="AE587" s="38"/>
      <c r="AR587" s="256" t="s">
        <v>256</v>
      </c>
      <c r="AT587" s="256" t="s">
        <v>252</v>
      </c>
      <c r="AU587" s="256" t="s">
        <v>91</v>
      </c>
      <c r="AY587" s="17" t="s">
        <v>250</v>
      </c>
      <c r="BE587" s="257">
        <f>IF(N587="základní",J587,0)</f>
        <v>0</v>
      </c>
      <c r="BF587" s="257">
        <f>IF(N587="snížená",J587,0)</f>
        <v>0</v>
      </c>
      <c r="BG587" s="257">
        <f>IF(N587="zákl. přenesená",J587,0)</f>
        <v>0</v>
      </c>
      <c r="BH587" s="257">
        <f>IF(N587="sníž. přenesená",J587,0)</f>
        <v>0</v>
      </c>
      <c r="BI587" s="257">
        <f>IF(N587="nulová",J587,0)</f>
        <v>0</v>
      </c>
      <c r="BJ587" s="17" t="s">
        <v>14</v>
      </c>
      <c r="BK587" s="257">
        <f>ROUND(I587*H587,2)</f>
        <v>0</v>
      </c>
      <c r="BL587" s="17" t="s">
        <v>256</v>
      </c>
      <c r="BM587" s="256" t="s">
        <v>932</v>
      </c>
    </row>
    <row r="588" s="2" customFormat="1">
      <c r="A588" s="38"/>
      <c r="B588" s="39"/>
      <c r="C588" s="40"/>
      <c r="D588" s="258" t="s">
        <v>261</v>
      </c>
      <c r="E588" s="40"/>
      <c r="F588" s="259" t="s">
        <v>933</v>
      </c>
      <c r="G588" s="40"/>
      <c r="H588" s="40"/>
      <c r="I588" s="156"/>
      <c r="J588" s="40"/>
      <c r="K588" s="40"/>
      <c r="L588" s="44"/>
      <c r="M588" s="260"/>
      <c r="N588" s="261"/>
      <c r="O588" s="91"/>
      <c r="P588" s="91"/>
      <c r="Q588" s="91"/>
      <c r="R588" s="91"/>
      <c r="S588" s="91"/>
      <c r="T588" s="92"/>
      <c r="U588" s="38"/>
      <c r="V588" s="38"/>
      <c r="W588" s="38"/>
      <c r="X588" s="38"/>
      <c r="Y588" s="38"/>
      <c r="Z588" s="38"/>
      <c r="AA588" s="38"/>
      <c r="AB588" s="38"/>
      <c r="AC588" s="38"/>
      <c r="AD588" s="38"/>
      <c r="AE588" s="38"/>
      <c r="AT588" s="17" t="s">
        <v>261</v>
      </c>
      <c r="AU588" s="17" t="s">
        <v>91</v>
      </c>
    </row>
    <row r="589" s="15" customFormat="1">
      <c r="A589" s="15"/>
      <c r="B589" s="284"/>
      <c r="C589" s="285"/>
      <c r="D589" s="258" t="s">
        <v>263</v>
      </c>
      <c r="E589" s="286" t="s">
        <v>1</v>
      </c>
      <c r="F589" s="287" t="s">
        <v>934</v>
      </c>
      <c r="G589" s="285"/>
      <c r="H589" s="286" t="s">
        <v>1</v>
      </c>
      <c r="I589" s="288"/>
      <c r="J589" s="285"/>
      <c r="K589" s="285"/>
      <c r="L589" s="289"/>
      <c r="M589" s="290"/>
      <c r="N589" s="291"/>
      <c r="O589" s="291"/>
      <c r="P589" s="291"/>
      <c r="Q589" s="291"/>
      <c r="R589" s="291"/>
      <c r="S589" s="291"/>
      <c r="T589" s="292"/>
      <c r="U589" s="15"/>
      <c r="V589" s="15"/>
      <c r="W589" s="15"/>
      <c r="X589" s="15"/>
      <c r="Y589" s="15"/>
      <c r="Z589" s="15"/>
      <c r="AA589" s="15"/>
      <c r="AB589" s="15"/>
      <c r="AC589" s="15"/>
      <c r="AD589" s="15"/>
      <c r="AE589" s="15"/>
      <c r="AT589" s="293" t="s">
        <v>263</v>
      </c>
      <c r="AU589" s="293" t="s">
        <v>91</v>
      </c>
      <c r="AV589" s="15" t="s">
        <v>14</v>
      </c>
      <c r="AW589" s="15" t="s">
        <v>36</v>
      </c>
      <c r="AX589" s="15" t="s">
        <v>82</v>
      </c>
      <c r="AY589" s="293" t="s">
        <v>250</v>
      </c>
    </row>
    <row r="590" s="13" customFormat="1">
      <c r="A590" s="13"/>
      <c r="B590" s="262"/>
      <c r="C590" s="263"/>
      <c r="D590" s="258" t="s">
        <v>263</v>
      </c>
      <c r="E590" s="264" t="s">
        <v>1</v>
      </c>
      <c r="F590" s="265" t="s">
        <v>935</v>
      </c>
      <c r="G590" s="263"/>
      <c r="H590" s="266">
        <v>2250</v>
      </c>
      <c r="I590" s="267"/>
      <c r="J590" s="263"/>
      <c r="K590" s="263"/>
      <c r="L590" s="268"/>
      <c r="M590" s="269"/>
      <c r="N590" s="270"/>
      <c r="O590" s="270"/>
      <c r="P590" s="270"/>
      <c r="Q590" s="270"/>
      <c r="R590" s="270"/>
      <c r="S590" s="270"/>
      <c r="T590" s="271"/>
      <c r="U590" s="13"/>
      <c r="V590" s="13"/>
      <c r="W590" s="13"/>
      <c r="X590" s="13"/>
      <c r="Y590" s="13"/>
      <c r="Z590" s="13"/>
      <c r="AA590" s="13"/>
      <c r="AB590" s="13"/>
      <c r="AC590" s="13"/>
      <c r="AD590" s="13"/>
      <c r="AE590" s="13"/>
      <c r="AT590" s="272" t="s">
        <v>263</v>
      </c>
      <c r="AU590" s="272" t="s">
        <v>91</v>
      </c>
      <c r="AV590" s="13" t="s">
        <v>91</v>
      </c>
      <c r="AW590" s="13" t="s">
        <v>36</v>
      </c>
      <c r="AX590" s="13" t="s">
        <v>82</v>
      </c>
      <c r="AY590" s="272" t="s">
        <v>250</v>
      </c>
    </row>
    <row r="591" s="14" customFormat="1">
      <c r="A591" s="14"/>
      <c r="B591" s="273"/>
      <c r="C591" s="274"/>
      <c r="D591" s="258" t="s">
        <v>263</v>
      </c>
      <c r="E591" s="275" t="s">
        <v>1</v>
      </c>
      <c r="F591" s="276" t="s">
        <v>265</v>
      </c>
      <c r="G591" s="274"/>
      <c r="H591" s="277">
        <v>2250</v>
      </c>
      <c r="I591" s="278"/>
      <c r="J591" s="274"/>
      <c r="K591" s="274"/>
      <c r="L591" s="279"/>
      <c r="M591" s="280"/>
      <c r="N591" s="281"/>
      <c r="O591" s="281"/>
      <c r="P591" s="281"/>
      <c r="Q591" s="281"/>
      <c r="R591" s="281"/>
      <c r="S591" s="281"/>
      <c r="T591" s="282"/>
      <c r="U591" s="14"/>
      <c r="V591" s="14"/>
      <c r="W591" s="14"/>
      <c r="X591" s="14"/>
      <c r="Y591" s="14"/>
      <c r="Z591" s="14"/>
      <c r="AA591" s="14"/>
      <c r="AB591" s="14"/>
      <c r="AC591" s="14"/>
      <c r="AD591" s="14"/>
      <c r="AE591" s="14"/>
      <c r="AT591" s="283" t="s">
        <v>263</v>
      </c>
      <c r="AU591" s="283" t="s">
        <v>91</v>
      </c>
      <c r="AV591" s="14" t="s">
        <v>256</v>
      </c>
      <c r="AW591" s="14" t="s">
        <v>36</v>
      </c>
      <c r="AX591" s="14" t="s">
        <v>14</v>
      </c>
      <c r="AY591" s="283" t="s">
        <v>250</v>
      </c>
    </row>
    <row r="592" s="2" customFormat="1" ht="21.75" customHeight="1">
      <c r="A592" s="38"/>
      <c r="B592" s="39"/>
      <c r="C592" s="245" t="s">
        <v>936</v>
      </c>
      <c r="D592" s="245" t="s">
        <v>252</v>
      </c>
      <c r="E592" s="246" t="s">
        <v>937</v>
      </c>
      <c r="F592" s="247" t="s">
        <v>938</v>
      </c>
      <c r="G592" s="248" t="s">
        <v>179</v>
      </c>
      <c r="H592" s="249">
        <v>2250</v>
      </c>
      <c r="I592" s="250"/>
      <c r="J592" s="251">
        <f>ROUND(I592*H592,2)</f>
        <v>0</v>
      </c>
      <c r="K592" s="247" t="s">
        <v>1</v>
      </c>
      <c r="L592" s="44"/>
      <c r="M592" s="252" t="s">
        <v>1</v>
      </c>
      <c r="N592" s="253" t="s">
        <v>47</v>
      </c>
      <c r="O592" s="91"/>
      <c r="P592" s="254">
        <f>O592*H592</f>
        <v>0</v>
      </c>
      <c r="Q592" s="254">
        <v>0</v>
      </c>
      <c r="R592" s="254">
        <f>Q592*H592</f>
        <v>0</v>
      </c>
      <c r="S592" s="254">
        <v>0</v>
      </c>
      <c r="T592" s="255">
        <f>S592*H592</f>
        <v>0</v>
      </c>
      <c r="U592" s="38"/>
      <c r="V592" s="38"/>
      <c r="W592" s="38"/>
      <c r="X592" s="38"/>
      <c r="Y592" s="38"/>
      <c r="Z592" s="38"/>
      <c r="AA592" s="38"/>
      <c r="AB592" s="38"/>
      <c r="AC592" s="38"/>
      <c r="AD592" s="38"/>
      <c r="AE592" s="38"/>
      <c r="AR592" s="256" t="s">
        <v>256</v>
      </c>
      <c r="AT592" s="256" t="s">
        <v>252</v>
      </c>
      <c r="AU592" s="256" t="s">
        <v>91</v>
      </c>
      <c r="AY592" s="17" t="s">
        <v>250</v>
      </c>
      <c r="BE592" s="257">
        <f>IF(N592="základní",J592,0)</f>
        <v>0</v>
      </c>
      <c r="BF592" s="257">
        <f>IF(N592="snížená",J592,0)</f>
        <v>0</v>
      </c>
      <c r="BG592" s="257">
        <f>IF(N592="zákl. přenesená",J592,0)</f>
        <v>0</v>
      </c>
      <c r="BH592" s="257">
        <f>IF(N592="sníž. přenesená",J592,0)</f>
        <v>0</v>
      </c>
      <c r="BI592" s="257">
        <f>IF(N592="nulová",J592,0)</f>
        <v>0</v>
      </c>
      <c r="BJ592" s="17" t="s">
        <v>14</v>
      </c>
      <c r="BK592" s="257">
        <f>ROUND(I592*H592,2)</f>
        <v>0</v>
      </c>
      <c r="BL592" s="17" t="s">
        <v>256</v>
      </c>
      <c r="BM592" s="256" t="s">
        <v>939</v>
      </c>
    </row>
    <row r="593" s="15" customFormat="1">
      <c r="A593" s="15"/>
      <c r="B593" s="284"/>
      <c r="C593" s="285"/>
      <c r="D593" s="258" t="s">
        <v>263</v>
      </c>
      <c r="E593" s="286" t="s">
        <v>1</v>
      </c>
      <c r="F593" s="287" t="s">
        <v>934</v>
      </c>
      <c r="G593" s="285"/>
      <c r="H593" s="286" t="s">
        <v>1</v>
      </c>
      <c r="I593" s="288"/>
      <c r="J593" s="285"/>
      <c r="K593" s="285"/>
      <c r="L593" s="289"/>
      <c r="M593" s="290"/>
      <c r="N593" s="291"/>
      <c r="O593" s="291"/>
      <c r="P593" s="291"/>
      <c r="Q593" s="291"/>
      <c r="R593" s="291"/>
      <c r="S593" s="291"/>
      <c r="T593" s="292"/>
      <c r="U593" s="15"/>
      <c r="V593" s="15"/>
      <c r="W593" s="15"/>
      <c r="X593" s="15"/>
      <c r="Y593" s="15"/>
      <c r="Z593" s="15"/>
      <c r="AA593" s="15"/>
      <c r="AB593" s="15"/>
      <c r="AC593" s="15"/>
      <c r="AD593" s="15"/>
      <c r="AE593" s="15"/>
      <c r="AT593" s="293" t="s">
        <v>263</v>
      </c>
      <c r="AU593" s="293" t="s">
        <v>91</v>
      </c>
      <c r="AV593" s="15" t="s">
        <v>14</v>
      </c>
      <c r="AW593" s="15" t="s">
        <v>36</v>
      </c>
      <c r="AX593" s="15" t="s">
        <v>82</v>
      </c>
      <c r="AY593" s="293" t="s">
        <v>250</v>
      </c>
    </row>
    <row r="594" s="13" customFormat="1">
      <c r="A594" s="13"/>
      <c r="B594" s="262"/>
      <c r="C594" s="263"/>
      <c r="D594" s="258" t="s">
        <v>263</v>
      </c>
      <c r="E594" s="264" t="s">
        <v>1</v>
      </c>
      <c r="F594" s="265" t="s">
        <v>935</v>
      </c>
      <c r="G594" s="263"/>
      <c r="H594" s="266">
        <v>2250</v>
      </c>
      <c r="I594" s="267"/>
      <c r="J594" s="263"/>
      <c r="K594" s="263"/>
      <c r="L594" s="268"/>
      <c r="M594" s="269"/>
      <c r="N594" s="270"/>
      <c r="O594" s="270"/>
      <c r="P594" s="270"/>
      <c r="Q594" s="270"/>
      <c r="R594" s="270"/>
      <c r="S594" s="270"/>
      <c r="T594" s="271"/>
      <c r="U594" s="13"/>
      <c r="V594" s="13"/>
      <c r="W594" s="13"/>
      <c r="X594" s="13"/>
      <c r="Y594" s="13"/>
      <c r="Z594" s="13"/>
      <c r="AA594" s="13"/>
      <c r="AB594" s="13"/>
      <c r="AC594" s="13"/>
      <c r="AD594" s="13"/>
      <c r="AE594" s="13"/>
      <c r="AT594" s="272" t="s">
        <v>263</v>
      </c>
      <c r="AU594" s="272" t="s">
        <v>91</v>
      </c>
      <c r="AV594" s="13" t="s">
        <v>91</v>
      </c>
      <c r="AW594" s="13" t="s">
        <v>36</v>
      </c>
      <c r="AX594" s="13" t="s">
        <v>82</v>
      </c>
      <c r="AY594" s="272" t="s">
        <v>250</v>
      </c>
    </row>
    <row r="595" s="14" customFormat="1">
      <c r="A595" s="14"/>
      <c r="B595" s="273"/>
      <c r="C595" s="274"/>
      <c r="D595" s="258" t="s">
        <v>263</v>
      </c>
      <c r="E595" s="275" t="s">
        <v>1</v>
      </c>
      <c r="F595" s="276" t="s">
        <v>265</v>
      </c>
      <c r="G595" s="274"/>
      <c r="H595" s="277">
        <v>2250</v>
      </c>
      <c r="I595" s="278"/>
      <c r="J595" s="274"/>
      <c r="K595" s="274"/>
      <c r="L595" s="279"/>
      <c r="M595" s="280"/>
      <c r="N595" s="281"/>
      <c r="O595" s="281"/>
      <c r="P595" s="281"/>
      <c r="Q595" s="281"/>
      <c r="R595" s="281"/>
      <c r="S595" s="281"/>
      <c r="T595" s="282"/>
      <c r="U595" s="14"/>
      <c r="V595" s="14"/>
      <c r="W595" s="14"/>
      <c r="X595" s="14"/>
      <c r="Y595" s="14"/>
      <c r="Z595" s="14"/>
      <c r="AA595" s="14"/>
      <c r="AB595" s="14"/>
      <c r="AC595" s="14"/>
      <c r="AD595" s="14"/>
      <c r="AE595" s="14"/>
      <c r="AT595" s="283" t="s">
        <v>263</v>
      </c>
      <c r="AU595" s="283" t="s">
        <v>91</v>
      </c>
      <c r="AV595" s="14" t="s">
        <v>256</v>
      </c>
      <c r="AW595" s="14" t="s">
        <v>36</v>
      </c>
      <c r="AX595" s="14" t="s">
        <v>14</v>
      </c>
      <c r="AY595" s="283" t="s">
        <v>250</v>
      </c>
    </row>
    <row r="596" s="2" customFormat="1" ht="33" customHeight="1">
      <c r="A596" s="38"/>
      <c r="B596" s="39"/>
      <c r="C596" s="245" t="s">
        <v>940</v>
      </c>
      <c r="D596" s="245" t="s">
        <v>252</v>
      </c>
      <c r="E596" s="246" t="s">
        <v>941</v>
      </c>
      <c r="F596" s="247" t="s">
        <v>942</v>
      </c>
      <c r="G596" s="248" t="s">
        <v>179</v>
      </c>
      <c r="H596" s="249">
        <v>41.799999999999997</v>
      </c>
      <c r="I596" s="250"/>
      <c r="J596" s="251">
        <f>ROUND(I596*H596,2)</f>
        <v>0</v>
      </c>
      <c r="K596" s="247" t="s">
        <v>255</v>
      </c>
      <c r="L596" s="44"/>
      <c r="M596" s="252" t="s">
        <v>1</v>
      </c>
      <c r="N596" s="253" t="s">
        <v>47</v>
      </c>
      <c r="O596" s="91"/>
      <c r="P596" s="254">
        <f>O596*H596</f>
        <v>0</v>
      </c>
      <c r="Q596" s="254">
        <v>0</v>
      </c>
      <c r="R596" s="254">
        <f>Q596*H596</f>
        <v>0</v>
      </c>
      <c r="S596" s="254">
        <v>0.878</v>
      </c>
      <c r="T596" s="255">
        <f>S596*H596</f>
        <v>36.700399999999995</v>
      </c>
      <c r="U596" s="38"/>
      <c r="V596" s="38"/>
      <c r="W596" s="38"/>
      <c r="X596" s="38"/>
      <c r="Y596" s="38"/>
      <c r="Z596" s="38"/>
      <c r="AA596" s="38"/>
      <c r="AB596" s="38"/>
      <c r="AC596" s="38"/>
      <c r="AD596" s="38"/>
      <c r="AE596" s="38"/>
      <c r="AR596" s="256" t="s">
        <v>256</v>
      </c>
      <c r="AT596" s="256" t="s">
        <v>252</v>
      </c>
      <c r="AU596" s="256" t="s">
        <v>91</v>
      </c>
      <c r="AY596" s="17" t="s">
        <v>250</v>
      </c>
      <c r="BE596" s="257">
        <f>IF(N596="základní",J596,0)</f>
        <v>0</v>
      </c>
      <c r="BF596" s="257">
        <f>IF(N596="snížená",J596,0)</f>
        <v>0</v>
      </c>
      <c r="BG596" s="257">
        <f>IF(N596="zákl. přenesená",J596,0)</f>
        <v>0</v>
      </c>
      <c r="BH596" s="257">
        <f>IF(N596="sníž. přenesená",J596,0)</f>
        <v>0</v>
      </c>
      <c r="BI596" s="257">
        <f>IF(N596="nulová",J596,0)</f>
        <v>0</v>
      </c>
      <c r="BJ596" s="17" t="s">
        <v>14</v>
      </c>
      <c r="BK596" s="257">
        <f>ROUND(I596*H596,2)</f>
        <v>0</v>
      </c>
      <c r="BL596" s="17" t="s">
        <v>256</v>
      </c>
      <c r="BM596" s="256" t="s">
        <v>943</v>
      </c>
    </row>
    <row r="597" s="13" customFormat="1">
      <c r="A597" s="13"/>
      <c r="B597" s="262"/>
      <c r="C597" s="263"/>
      <c r="D597" s="258" t="s">
        <v>263</v>
      </c>
      <c r="E597" s="264" t="s">
        <v>1</v>
      </c>
      <c r="F597" s="265" t="s">
        <v>944</v>
      </c>
      <c r="G597" s="263"/>
      <c r="H597" s="266">
        <v>41.799999999999997</v>
      </c>
      <c r="I597" s="267"/>
      <c r="J597" s="263"/>
      <c r="K597" s="263"/>
      <c r="L597" s="268"/>
      <c r="M597" s="269"/>
      <c r="N597" s="270"/>
      <c r="O597" s="270"/>
      <c r="P597" s="270"/>
      <c r="Q597" s="270"/>
      <c r="R597" s="270"/>
      <c r="S597" s="270"/>
      <c r="T597" s="271"/>
      <c r="U597" s="13"/>
      <c r="V597" s="13"/>
      <c r="W597" s="13"/>
      <c r="X597" s="13"/>
      <c r="Y597" s="13"/>
      <c r="Z597" s="13"/>
      <c r="AA597" s="13"/>
      <c r="AB597" s="13"/>
      <c r="AC597" s="13"/>
      <c r="AD597" s="13"/>
      <c r="AE597" s="13"/>
      <c r="AT597" s="272" t="s">
        <v>263</v>
      </c>
      <c r="AU597" s="272" t="s">
        <v>91</v>
      </c>
      <c r="AV597" s="13" t="s">
        <v>91</v>
      </c>
      <c r="AW597" s="13" t="s">
        <v>36</v>
      </c>
      <c r="AX597" s="13" t="s">
        <v>82</v>
      </c>
      <c r="AY597" s="272" t="s">
        <v>250</v>
      </c>
    </row>
    <row r="598" s="14" customFormat="1">
      <c r="A598" s="14"/>
      <c r="B598" s="273"/>
      <c r="C598" s="274"/>
      <c r="D598" s="258" t="s">
        <v>263</v>
      </c>
      <c r="E598" s="275" t="s">
        <v>1</v>
      </c>
      <c r="F598" s="276" t="s">
        <v>265</v>
      </c>
      <c r="G598" s="274"/>
      <c r="H598" s="277">
        <v>41.799999999999997</v>
      </c>
      <c r="I598" s="278"/>
      <c r="J598" s="274"/>
      <c r="K598" s="274"/>
      <c r="L598" s="279"/>
      <c r="M598" s="280"/>
      <c r="N598" s="281"/>
      <c r="O598" s="281"/>
      <c r="P598" s="281"/>
      <c r="Q598" s="281"/>
      <c r="R598" s="281"/>
      <c r="S598" s="281"/>
      <c r="T598" s="282"/>
      <c r="U598" s="14"/>
      <c r="V598" s="14"/>
      <c r="W598" s="14"/>
      <c r="X598" s="14"/>
      <c r="Y598" s="14"/>
      <c r="Z598" s="14"/>
      <c r="AA598" s="14"/>
      <c r="AB598" s="14"/>
      <c r="AC598" s="14"/>
      <c r="AD598" s="14"/>
      <c r="AE598" s="14"/>
      <c r="AT598" s="283" t="s">
        <v>263</v>
      </c>
      <c r="AU598" s="283" t="s">
        <v>91</v>
      </c>
      <c r="AV598" s="14" t="s">
        <v>256</v>
      </c>
      <c r="AW598" s="14" t="s">
        <v>36</v>
      </c>
      <c r="AX598" s="14" t="s">
        <v>14</v>
      </c>
      <c r="AY598" s="283" t="s">
        <v>250</v>
      </c>
    </row>
    <row r="599" s="2" customFormat="1" ht="21.75" customHeight="1">
      <c r="A599" s="38"/>
      <c r="B599" s="39"/>
      <c r="C599" s="245" t="s">
        <v>945</v>
      </c>
      <c r="D599" s="245" t="s">
        <v>252</v>
      </c>
      <c r="E599" s="246" t="s">
        <v>946</v>
      </c>
      <c r="F599" s="247" t="s">
        <v>947</v>
      </c>
      <c r="G599" s="248" t="s">
        <v>189</v>
      </c>
      <c r="H599" s="249">
        <v>17</v>
      </c>
      <c r="I599" s="250"/>
      <c r="J599" s="251">
        <f>ROUND(I599*H599,2)</f>
        <v>0</v>
      </c>
      <c r="K599" s="247" t="s">
        <v>255</v>
      </c>
      <c r="L599" s="44"/>
      <c r="M599" s="252" t="s">
        <v>1</v>
      </c>
      <c r="N599" s="253" t="s">
        <v>47</v>
      </c>
      <c r="O599" s="91"/>
      <c r="P599" s="254">
        <f>O599*H599</f>
        <v>0</v>
      </c>
      <c r="Q599" s="254">
        <v>0.00069999999999999999</v>
      </c>
      <c r="R599" s="254">
        <f>Q599*H599</f>
        <v>0.011899999999999999</v>
      </c>
      <c r="S599" s="254">
        <v>0</v>
      </c>
      <c r="T599" s="255">
        <f>S599*H599</f>
        <v>0</v>
      </c>
      <c r="U599" s="38"/>
      <c r="V599" s="38"/>
      <c r="W599" s="38"/>
      <c r="X599" s="38"/>
      <c r="Y599" s="38"/>
      <c r="Z599" s="38"/>
      <c r="AA599" s="38"/>
      <c r="AB599" s="38"/>
      <c r="AC599" s="38"/>
      <c r="AD599" s="38"/>
      <c r="AE599" s="38"/>
      <c r="AR599" s="256" t="s">
        <v>256</v>
      </c>
      <c r="AT599" s="256" t="s">
        <v>252</v>
      </c>
      <c r="AU599" s="256" t="s">
        <v>91</v>
      </c>
      <c r="AY599" s="17" t="s">
        <v>250</v>
      </c>
      <c r="BE599" s="257">
        <f>IF(N599="základní",J599,0)</f>
        <v>0</v>
      </c>
      <c r="BF599" s="257">
        <f>IF(N599="snížená",J599,0)</f>
        <v>0</v>
      </c>
      <c r="BG599" s="257">
        <f>IF(N599="zákl. přenesená",J599,0)</f>
        <v>0</v>
      </c>
      <c r="BH599" s="257">
        <f>IF(N599="sníž. přenesená",J599,0)</f>
        <v>0</v>
      </c>
      <c r="BI599" s="257">
        <f>IF(N599="nulová",J599,0)</f>
        <v>0</v>
      </c>
      <c r="BJ599" s="17" t="s">
        <v>14</v>
      </c>
      <c r="BK599" s="257">
        <f>ROUND(I599*H599,2)</f>
        <v>0</v>
      </c>
      <c r="BL599" s="17" t="s">
        <v>256</v>
      </c>
      <c r="BM599" s="256" t="s">
        <v>948</v>
      </c>
    </row>
    <row r="600" s="2" customFormat="1">
      <c r="A600" s="38"/>
      <c r="B600" s="39"/>
      <c r="C600" s="40"/>
      <c r="D600" s="258" t="s">
        <v>261</v>
      </c>
      <c r="E600" s="40"/>
      <c r="F600" s="259" t="s">
        <v>949</v>
      </c>
      <c r="G600" s="40"/>
      <c r="H600" s="40"/>
      <c r="I600" s="156"/>
      <c r="J600" s="40"/>
      <c r="K600" s="40"/>
      <c r="L600" s="44"/>
      <c r="M600" s="260"/>
      <c r="N600" s="261"/>
      <c r="O600" s="91"/>
      <c r="P600" s="91"/>
      <c r="Q600" s="91"/>
      <c r="R600" s="91"/>
      <c r="S600" s="91"/>
      <c r="T600" s="92"/>
      <c r="U600" s="38"/>
      <c r="V600" s="38"/>
      <c r="W600" s="38"/>
      <c r="X600" s="38"/>
      <c r="Y600" s="38"/>
      <c r="Z600" s="38"/>
      <c r="AA600" s="38"/>
      <c r="AB600" s="38"/>
      <c r="AC600" s="38"/>
      <c r="AD600" s="38"/>
      <c r="AE600" s="38"/>
      <c r="AT600" s="17" t="s">
        <v>261</v>
      </c>
      <c r="AU600" s="17" t="s">
        <v>91</v>
      </c>
    </row>
    <row r="601" s="13" customFormat="1">
      <c r="A601" s="13"/>
      <c r="B601" s="262"/>
      <c r="C601" s="263"/>
      <c r="D601" s="258" t="s">
        <v>263</v>
      </c>
      <c r="E601" s="264" t="s">
        <v>1</v>
      </c>
      <c r="F601" s="265" t="s">
        <v>950</v>
      </c>
      <c r="G601" s="263"/>
      <c r="H601" s="266">
        <v>0</v>
      </c>
      <c r="I601" s="267"/>
      <c r="J601" s="263"/>
      <c r="K601" s="263"/>
      <c r="L601" s="268"/>
      <c r="M601" s="269"/>
      <c r="N601" s="270"/>
      <c r="O601" s="270"/>
      <c r="P601" s="270"/>
      <c r="Q601" s="270"/>
      <c r="R601" s="270"/>
      <c r="S601" s="270"/>
      <c r="T601" s="271"/>
      <c r="U601" s="13"/>
      <c r="V601" s="13"/>
      <c r="W601" s="13"/>
      <c r="X601" s="13"/>
      <c r="Y601" s="13"/>
      <c r="Z601" s="13"/>
      <c r="AA601" s="13"/>
      <c r="AB601" s="13"/>
      <c r="AC601" s="13"/>
      <c r="AD601" s="13"/>
      <c r="AE601" s="13"/>
      <c r="AT601" s="272" t="s">
        <v>263</v>
      </c>
      <c r="AU601" s="272" t="s">
        <v>91</v>
      </c>
      <c r="AV601" s="13" t="s">
        <v>91</v>
      </c>
      <c r="AW601" s="13" t="s">
        <v>36</v>
      </c>
      <c r="AX601" s="13" t="s">
        <v>82</v>
      </c>
      <c r="AY601" s="272" t="s">
        <v>250</v>
      </c>
    </row>
    <row r="602" s="15" customFormat="1">
      <c r="A602" s="15"/>
      <c r="B602" s="284"/>
      <c r="C602" s="285"/>
      <c r="D602" s="258" t="s">
        <v>263</v>
      </c>
      <c r="E602" s="286" t="s">
        <v>1</v>
      </c>
      <c r="F602" s="287" t="s">
        <v>951</v>
      </c>
      <c r="G602" s="285"/>
      <c r="H602" s="286" t="s">
        <v>1</v>
      </c>
      <c r="I602" s="288"/>
      <c r="J602" s="285"/>
      <c r="K602" s="285"/>
      <c r="L602" s="289"/>
      <c r="M602" s="290"/>
      <c r="N602" s="291"/>
      <c r="O602" s="291"/>
      <c r="P602" s="291"/>
      <c r="Q602" s="291"/>
      <c r="R602" s="291"/>
      <c r="S602" s="291"/>
      <c r="T602" s="292"/>
      <c r="U602" s="15"/>
      <c r="V602" s="15"/>
      <c r="W602" s="15"/>
      <c r="X602" s="15"/>
      <c r="Y602" s="15"/>
      <c r="Z602" s="15"/>
      <c r="AA602" s="15"/>
      <c r="AB602" s="15"/>
      <c r="AC602" s="15"/>
      <c r="AD602" s="15"/>
      <c r="AE602" s="15"/>
      <c r="AT602" s="293" t="s">
        <v>263</v>
      </c>
      <c r="AU602" s="293" t="s">
        <v>91</v>
      </c>
      <c r="AV602" s="15" t="s">
        <v>14</v>
      </c>
      <c r="AW602" s="15" t="s">
        <v>36</v>
      </c>
      <c r="AX602" s="15" t="s">
        <v>82</v>
      </c>
      <c r="AY602" s="293" t="s">
        <v>250</v>
      </c>
    </row>
    <row r="603" s="13" customFormat="1">
      <c r="A603" s="13"/>
      <c r="B603" s="262"/>
      <c r="C603" s="263"/>
      <c r="D603" s="258" t="s">
        <v>263</v>
      </c>
      <c r="E603" s="264" t="s">
        <v>1</v>
      </c>
      <c r="F603" s="265" t="s">
        <v>952</v>
      </c>
      <c r="G603" s="263"/>
      <c r="H603" s="266">
        <v>2</v>
      </c>
      <c r="I603" s="267"/>
      <c r="J603" s="263"/>
      <c r="K603" s="263"/>
      <c r="L603" s="268"/>
      <c r="M603" s="269"/>
      <c r="N603" s="270"/>
      <c r="O603" s="270"/>
      <c r="P603" s="270"/>
      <c r="Q603" s="270"/>
      <c r="R603" s="270"/>
      <c r="S603" s="270"/>
      <c r="T603" s="271"/>
      <c r="U603" s="13"/>
      <c r="V603" s="13"/>
      <c r="W603" s="13"/>
      <c r="X603" s="13"/>
      <c r="Y603" s="13"/>
      <c r="Z603" s="13"/>
      <c r="AA603" s="13"/>
      <c r="AB603" s="13"/>
      <c r="AC603" s="13"/>
      <c r="AD603" s="13"/>
      <c r="AE603" s="13"/>
      <c r="AT603" s="272" t="s">
        <v>263</v>
      </c>
      <c r="AU603" s="272" t="s">
        <v>91</v>
      </c>
      <c r="AV603" s="13" t="s">
        <v>91</v>
      </c>
      <c r="AW603" s="13" t="s">
        <v>36</v>
      </c>
      <c r="AX603" s="13" t="s">
        <v>82</v>
      </c>
      <c r="AY603" s="272" t="s">
        <v>250</v>
      </c>
    </row>
    <row r="604" s="13" customFormat="1">
      <c r="A604" s="13"/>
      <c r="B604" s="262"/>
      <c r="C604" s="263"/>
      <c r="D604" s="258" t="s">
        <v>263</v>
      </c>
      <c r="E604" s="264" t="s">
        <v>1</v>
      </c>
      <c r="F604" s="265" t="s">
        <v>953</v>
      </c>
      <c r="G604" s="263"/>
      <c r="H604" s="266">
        <v>2</v>
      </c>
      <c r="I604" s="267"/>
      <c r="J604" s="263"/>
      <c r="K604" s="263"/>
      <c r="L604" s="268"/>
      <c r="M604" s="269"/>
      <c r="N604" s="270"/>
      <c r="O604" s="270"/>
      <c r="P604" s="270"/>
      <c r="Q604" s="270"/>
      <c r="R604" s="270"/>
      <c r="S604" s="270"/>
      <c r="T604" s="271"/>
      <c r="U604" s="13"/>
      <c r="V604" s="13"/>
      <c r="W604" s="13"/>
      <c r="X604" s="13"/>
      <c r="Y604" s="13"/>
      <c r="Z604" s="13"/>
      <c r="AA604" s="13"/>
      <c r="AB604" s="13"/>
      <c r="AC604" s="13"/>
      <c r="AD604" s="13"/>
      <c r="AE604" s="13"/>
      <c r="AT604" s="272" t="s">
        <v>263</v>
      </c>
      <c r="AU604" s="272" t="s">
        <v>91</v>
      </c>
      <c r="AV604" s="13" t="s">
        <v>91</v>
      </c>
      <c r="AW604" s="13" t="s">
        <v>36</v>
      </c>
      <c r="AX604" s="13" t="s">
        <v>82</v>
      </c>
      <c r="AY604" s="272" t="s">
        <v>250</v>
      </c>
    </row>
    <row r="605" s="13" customFormat="1">
      <c r="A605" s="13"/>
      <c r="B605" s="262"/>
      <c r="C605" s="263"/>
      <c r="D605" s="258" t="s">
        <v>263</v>
      </c>
      <c r="E605" s="264" t="s">
        <v>1</v>
      </c>
      <c r="F605" s="265" t="s">
        <v>954</v>
      </c>
      <c r="G605" s="263"/>
      <c r="H605" s="266">
        <v>2</v>
      </c>
      <c r="I605" s="267"/>
      <c r="J605" s="263"/>
      <c r="K605" s="263"/>
      <c r="L605" s="268"/>
      <c r="M605" s="269"/>
      <c r="N605" s="270"/>
      <c r="O605" s="270"/>
      <c r="P605" s="270"/>
      <c r="Q605" s="270"/>
      <c r="R605" s="270"/>
      <c r="S605" s="270"/>
      <c r="T605" s="271"/>
      <c r="U605" s="13"/>
      <c r="V605" s="13"/>
      <c r="W605" s="13"/>
      <c r="X605" s="13"/>
      <c r="Y605" s="13"/>
      <c r="Z605" s="13"/>
      <c r="AA605" s="13"/>
      <c r="AB605" s="13"/>
      <c r="AC605" s="13"/>
      <c r="AD605" s="13"/>
      <c r="AE605" s="13"/>
      <c r="AT605" s="272" t="s">
        <v>263</v>
      </c>
      <c r="AU605" s="272" t="s">
        <v>91</v>
      </c>
      <c r="AV605" s="13" t="s">
        <v>91</v>
      </c>
      <c r="AW605" s="13" t="s">
        <v>36</v>
      </c>
      <c r="AX605" s="13" t="s">
        <v>82</v>
      </c>
      <c r="AY605" s="272" t="s">
        <v>250</v>
      </c>
    </row>
    <row r="606" s="13" customFormat="1">
      <c r="A606" s="13"/>
      <c r="B606" s="262"/>
      <c r="C606" s="263"/>
      <c r="D606" s="258" t="s">
        <v>263</v>
      </c>
      <c r="E606" s="264" t="s">
        <v>1</v>
      </c>
      <c r="F606" s="265" t="s">
        <v>955</v>
      </c>
      <c r="G606" s="263"/>
      <c r="H606" s="266">
        <v>2</v>
      </c>
      <c r="I606" s="267"/>
      <c r="J606" s="263"/>
      <c r="K606" s="263"/>
      <c r="L606" s="268"/>
      <c r="M606" s="269"/>
      <c r="N606" s="270"/>
      <c r="O606" s="270"/>
      <c r="P606" s="270"/>
      <c r="Q606" s="270"/>
      <c r="R606" s="270"/>
      <c r="S606" s="270"/>
      <c r="T606" s="271"/>
      <c r="U606" s="13"/>
      <c r="V606" s="13"/>
      <c r="W606" s="13"/>
      <c r="X606" s="13"/>
      <c r="Y606" s="13"/>
      <c r="Z606" s="13"/>
      <c r="AA606" s="13"/>
      <c r="AB606" s="13"/>
      <c r="AC606" s="13"/>
      <c r="AD606" s="13"/>
      <c r="AE606" s="13"/>
      <c r="AT606" s="272" t="s">
        <v>263</v>
      </c>
      <c r="AU606" s="272" t="s">
        <v>91</v>
      </c>
      <c r="AV606" s="13" t="s">
        <v>91</v>
      </c>
      <c r="AW606" s="13" t="s">
        <v>36</v>
      </c>
      <c r="AX606" s="13" t="s">
        <v>82</v>
      </c>
      <c r="AY606" s="272" t="s">
        <v>250</v>
      </c>
    </row>
    <row r="607" s="13" customFormat="1">
      <c r="A607" s="13"/>
      <c r="B607" s="262"/>
      <c r="C607" s="263"/>
      <c r="D607" s="258" t="s">
        <v>263</v>
      </c>
      <c r="E607" s="264" t="s">
        <v>1</v>
      </c>
      <c r="F607" s="265" t="s">
        <v>956</v>
      </c>
      <c r="G607" s="263"/>
      <c r="H607" s="266">
        <v>2</v>
      </c>
      <c r="I607" s="267"/>
      <c r="J607" s="263"/>
      <c r="K607" s="263"/>
      <c r="L607" s="268"/>
      <c r="M607" s="269"/>
      <c r="N607" s="270"/>
      <c r="O607" s="270"/>
      <c r="P607" s="270"/>
      <c r="Q607" s="270"/>
      <c r="R607" s="270"/>
      <c r="S607" s="270"/>
      <c r="T607" s="271"/>
      <c r="U607" s="13"/>
      <c r="V607" s="13"/>
      <c r="W607" s="13"/>
      <c r="X607" s="13"/>
      <c r="Y607" s="13"/>
      <c r="Z607" s="13"/>
      <c r="AA607" s="13"/>
      <c r="AB607" s="13"/>
      <c r="AC607" s="13"/>
      <c r="AD607" s="13"/>
      <c r="AE607" s="13"/>
      <c r="AT607" s="272" t="s">
        <v>263</v>
      </c>
      <c r="AU607" s="272" t="s">
        <v>91</v>
      </c>
      <c r="AV607" s="13" t="s">
        <v>91</v>
      </c>
      <c r="AW607" s="13" t="s">
        <v>36</v>
      </c>
      <c r="AX607" s="13" t="s">
        <v>82</v>
      </c>
      <c r="AY607" s="272" t="s">
        <v>250</v>
      </c>
    </row>
    <row r="608" s="15" customFormat="1">
      <c r="A608" s="15"/>
      <c r="B608" s="284"/>
      <c r="C608" s="285"/>
      <c r="D608" s="258" t="s">
        <v>263</v>
      </c>
      <c r="E608" s="286" t="s">
        <v>1</v>
      </c>
      <c r="F608" s="287" t="s">
        <v>957</v>
      </c>
      <c r="G608" s="285"/>
      <c r="H608" s="286" t="s">
        <v>1</v>
      </c>
      <c r="I608" s="288"/>
      <c r="J608" s="285"/>
      <c r="K608" s="285"/>
      <c r="L608" s="289"/>
      <c r="M608" s="290"/>
      <c r="N608" s="291"/>
      <c r="O608" s="291"/>
      <c r="P608" s="291"/>
      <c r="Q608" s="291"/>
      <c r="R608" s="291"/>
      <c r="S608" s="291"/>
      <c r="T608" s="292"/>
      <c r="U608" s="15"/>
      <c r="V608" s="15"/>
      <c r="W608" s="15"/>
      <c r="X608" s="15"/>
      <c r="Y608" s="15"/>
      <c r="Z608" s="15"/>
      <c r="AA608" s="15"/>
      <c r="AB608" s="15"/>
      <c r="AC608" s="15"/>
      <c r="AD608" s="15"/>
      <c r="AE608" s="15"/>
      <c r="AT608" s="293" t="s">
        <v>263</v>
      </c>
      <c r="AU608" s="293" t="s">
        <v>91</v>
      </c>
      <c r="AV608" s="15" t="s">
        <v>14</v>
      </c>
      <c r="AW608" s="15" t="s">
        <v>36</v>
      </c>
      <c r="AX608" s="15" t="s">
        <v>82</v>
      </c>
      <c r="AY608" s="293" t="s">
        <v>250</v>
      </c>
    </row>
    <row r="609" s="13" customFormat="1">
      <c r="A609" s="13"/>
      <c r="B609" s="262"/>
      <c r="C609" s="263"/>
      <c r="D609" s="258" t="s">
        <v>263</v>
      </c>
      <c r="E609" s="264" t="s">
        <v>1</v>
      </c>
      <c r="F609" s="265" t="s">
        <v>958</v>
      </c>
      <c r="G609" s="263"/>
      <c r="H609" s="266">
        <v>2</v>
      </c>
      <c r="I609" s="267"/>
      <c r="J609" s="263"/>
      <c r="K609" s="263"/>
      <c r="L609" s="268"/>
      <c r="M609" s="269"/>
      <c r="N609" s="270"/>
      <c r="O609" s="270"/>
      <c r="P609" s="270"/>
      <c r="Q609" s="270"/>
      <c r="R609" s="270"/>
      <c r="S609" s="270"/>
      <c r="T609" s="271"/>
      <c r="U609" s="13"/>
      <c r="V609" s="13"/>
      <c r="W609" s="13"/>
      <c r="X609" s="13"/>
      <c r="Y609" s="13"/>
      <c r="Z609" s="13"/>
      <c r="AA609" s="13"/>
      <c r="AB609" s="13"/>
      <c r="AC609" s="13"/>
      <c r="AD609" s="13"/>
      <c r="AE609" s="13"/>
      <c r="AT609" s="272" t="s">
        <v>263</v>
      </c>
      <c r="AU609" s="272" t="s">
        <v>91</v>
      </c>
      <c r="AV609" s="13" t="s">
        <v>91</v>
      </c>
      <c r="AW609" s="13" t="s">
        <v>36</v>
      </c>
      <c r="AX609" s="13" t="s">
        <v>82</v>
      </c>
      <c r="AY609" s="272" t="s">
        <v>250</v>
      </c>
    </row>
    <row r="610" s="13" customFormat="1">
      <c r="A610" s="13"/>
      <c r="B610" s="262"/>
      <c r="C610" s="263"/>
      <c r="D610" s="258" t="s">
        <v>263</v>
      </c>
      <c r="E610" s="264" t="s">
        <v>1</v>
      </c>
      <c r="F610" s="265" t="s">
        <v>959</v>
      </c>
      <c r="G610" s="263"/>
      <c r="H610" s="266">
        <v>0</v>
      </c>
      <c r="I610" s="267"/>
      <c r="J610" s="263"/>
      <c r="K610" s="263"/>
      <c r="L610" s="268"/>
      <c r="M610" s="269"/>
      <c r="N610" s="270"/>
      <c r="O610" s="270"/>
      <c r="P610" s="270"/>
      <c r="Q610" s="270"/>
      <c r="R610" s="270"/>
      <c r="S610" s="270"/>
      <c r="T610" s="271"/>
      <c r="U610" s="13"/>
      <c r="V610" s="13"/>
      <c r="W610" s="13"/>
      <c r="X610" s="13"/>
      <c r="Y610" s="13"/>
      <c r="Z610" s="13"/>
      <c r="AA610" s="13"/>
      <c r="AB610" s="13"/>
      <c r="AC610" s="13"/>
      <c r="AD610" s="13"/>
      <c r="AE610" s="13"/>
      <c r="AT610" s="272" t="s">
        <v>263</v>
      </c>
      <c r="AU610" s="272" t="s">
        <v>91</v>
      </c>
      <c r="AV610" s="13" t="s">
        <v>91</v>
      </c>
      <c r="AW610" s="13" t="s">
        <v>36</v>
      </c>
      <c r="AX610" s="13" t="s">
        <v>82</v>
      </c>
      <c r="AY610" s="272" t="s">
        <v>250</v>
      </c>
    </row>
    <row r="611" s="15" customFormat="1">
      <c r="A611" s="15"/>
      <c r="B611" s="284"/>
      <c r="C611" s="285"/>
      <c r="D611" s="258" t="s">
        <v>263</v>
      </c>
      <c r="E611" s="286" t="s">
        <v>1</v>
      </c>
      <c r="F611" s="287" t="s">
        <v>960</v>
      </c>
      <c r="G611" s="285"/>
      <c r="H611" s="286" t="s">
        <v>1</v>
      </c>
      <c r="I611" s="288"/>
      <c r="J611" s="285"/>
      <c r="K611" s="285"/>
      <c r="L611" s="289"/>
      <c r="M611" s="290"/>
      <c r="N611" s="291"/>
      <c r="O611" s="291"/>
      <c r="P611" s="291"/>
      <c r="Q611" s="291"/>
      <c r="R611" s="291"/>
      <c r="S611" s="291"/>
      <c r="T611" s="292"/>
      <c r="U611" s="15"/>
      <c r="V611" s="15"/>
      <c r="W611" s="15"/>
      <c r="X611" s="15"/>
      <c r="Y611" s="15"/>
      <c r="Z611" s="15"/>
      <c r="AA611" s="15"/>
      <c r="AB611" s="15"/>
      <c r="AC611" s="15"/>
      <c r="AD611" s="15"/>
      <c r="AE611" s="15"/>
      <c r="AT611" s="293" t="s">
        <v>263</v>
      </c>
      <c r="AU611" s="293" t="s">
        <v>91</v>
      </c>
      <c r="AV611" s="15" t="s">
        <v>14</v>
      </c>
      <c r="AW611" s="15" t="s">
        <v>36</v>
      </c>
      <c r="AX611" s="15" t="s">
        <v>82</v>
      </c>
      <c r="AY611" s="293" t="s">
        <v>250</v>
      </c>
    </row>
    <row r="612" s="13" customFormat="1">
      <c r="A612" s="13"/>
      <c r="B612" s="262"/>
      <c r="C612" s="263"/>
      <c r="D612" s="258" t="s">
        <v>263</v>
      </c>
      <c r="E612" s="264" t="s">
        <v>1</v>
      </c>
      <c r="F612" s="265" t="s">
        <v>958</v>
      </c>
      <c r="G612" s="263"/>
      <c r="H612" s="266">
        <v>2</v>
      </c>
      <c r="I612" s="267"/>
      <c r="J612" s="263"/>
      <c r="K612" s="263"/>
      <c r="L612" s="268"/>
      <c r="M612" s="269"/>
      <c r="N612" s="270"/>
      <c r="O612" s="270"/>
      <c r="P612" s="270"/>
      <c r="Q612" s="270"/>
      <c r="R612" s="270"/>
      <c r="S612" s="270"/>
      <c r="T612" s="271"/>
      <c r="U612" s="13"/>
      <c r="V612" s="13"/>
      <c r="W612" s="13"/>
      <c r="X612" s="13"/>
      <c r="Y612" s="13"/>
      <c r="Z612" s="13"/>
      <c r="AA612" s="13"/>
      <c r="AB612" s="13"/>
      <c r="AC612" s="13"/>
      <c r="AD612" s="13"/>
      <c r="AE612" s="13"/>
      <c r="AT612" s="272" t="s">
        <v>263</v>
      </c>
      <c r="AU612" s="272" t="s">
        <v>91</v>
      </c>
      <c r="AV612" s="13" t="s">
        <v>91</v>
      </c>
      <c r="AW612" s="13" t="s">
        <v>36</v>
      </c>
      <c r="AX612" s="13" t="s">
        <v>82</v>
      </c>
      <c r="AY612" s="272" t="s">
        <v>250</v>
      </c>
    </row>
    <row r="613" s="13" customFormat="1">
      <c r="A613" s="13"/>
      <c r="B613" s="262"/>
      <c r="C613" s="263"/>
      <c r="D613" s="258" t="s">
        <v>263</v>
      </c>
      <c r="E613" s="264" t="s">
        <v>1</v>
      </c>
      <c r="F613" s="265" t="s">
        <v>961</v>
      </c>
      <c r="G613" s="263"/>
      <c r="H613" s="266">
        <v>0</v>
      </c>
      <c r="I613" s="267"/>
      <c r="J613" s="263"/>
      <c r="K613" s="263"/>
      <c r="L613" s="268"/>
      <c r="M613" s="269"/>
      <c r="N613" s="270"/>
      <c r="O613" s="270"/>
      <c r="P613" s="270"/>
      <c r="Q613" s="270"/>
      <c r="R613" s="270"/>
      <c r="S613" s="270"/>
      <c r="T613" s="271"/>
      <c r="U613" s="13"/>
      <c r="V613" s="13"/>
      <c r="W613" s="13"/>
      <c r="X613" s="13"/>
      <c r="Y613" s="13"/>
      <c r="Z613" s="13"/>
      <c r="AA613" s="13"/>
      <c r="AB613" s="13"/>
      <c r="AC613" s="13"/>
      <c r="AD613" s="13"/>
      <c r="AE613" s="13"/>
      <c r="AT613" s="272" t="s">
        <v>263</v>
      </c>
      <c r="AU613" s="272" t="s">
        <v>91</v>
      </c>
      <c r="AV613" s="13" t="s">
        <v>91</v>
      </c>
      <c r="AW613" s="13" t="s">
        <v>36</v>
      </c>
      <c r="AX613" s="13" t="s">
        <v>82</v>
      </c>
      <c r="AY613" s="272" t="s">
        <v>250</v>
      </c>
    </row>
    <row r="614" s="15" customFormat="1">
      <c r="A614" s="15"/>
      <c r="B614" s="284"/>
      <c r="C614" s="285"/>
      <c r="D614" s="258" t="s">
        <v>263</v>
      </c>
      <c r="E614" s="286" t="s">
        <v>1</v>
      </c>
      <c r="F614" s="287" t="s">
        <v>962</v>
      </c>
      <c r="G614" s="285"/>
      <c r="H614" s="286" t="s">
        <v>1</v>
      </c>
      <c r="I614" s="288"/>
      <c r="J614" s="285"/>
      <c r="K614" s="285"/>
      <c r="L614" s="289"/>
      <c r="M614" s="290"/>
      <c r="N614" s="291"/>
      <c r="O614" s="291"/>
      <c r="P614" s="291"/>
      <c r="Q614" s="291"/>
      <c r="R614" s="291"/>
      <c r="S614" s="291"/>
      <c r="T614" s="292"/>
      <c r="U614" s="15"/>
      <c r="V614" s="15"/>
      <c r="W614" s="15"/>
      <c r="X614" s="15"/>
      <c r="Y614" s="15"/>
      <c r="Z614" s="15"/>
      <c r="AA614" s="15"/>
      <c r="AB614" s="15"/>
      <c r="AC614" s="15"/>
      <c r="AD614" s="15"/>
      <c r="AE614" s="15"/>
      <c r="AT614" s="293" t="s">
        <v>263</v>
      </c>
      <c r="AU614" s="293" t="s">
        <v>91</v>
      </c>
      <c r="AV614" s="15" t="s">
        <v>14</v>
      </c>
      <c r="AW614" s="15" t="s">
        <v>36</v>
      </c>
      <c r="AX614" s="15" t="s">
        <v>82</v>
      </c>
      <c r="AY614" s="293" t="s">
        <v>250</v>
      </c>
    </row>
    <row r="615" s="13" customFormat="1">
      <c r="A615" s="13"/>
      <c r="B615" s="262"/>
      <c r="C615" s="263"/>
      <c r="D615" s="258" t="s">
        <v>263</v>
      </c>
      <c r="E615" s="264" t="s">
        <v>1</v>
      </c>
      <c r="F615" s="265" t="s">
        <v>963</v>
      </c>
      <c r="G615" s="263"/>
      <c r="H615" s="266">
        <v>1</v>
      </c>
      <c r="I615" s="267"/>
      <c r="J615" s="263"/>
      <c r="K615" s="263"/>
      <c r="L615" s="268"/>
      <c r="M615" s="269"/>
      <c r="N615" s="270"/>
      <c r="O615" s="270"/>
      <c r="P615" s="270"/>
      <c r="Q615" s="270"/>
      <c r="R615" s="270"/>
      <c r="S615" s="270"/>
      <c r="T615" s="271"/>
      <c r="U615" s="13"/>
      <c r="V615" s="13"/>
      <c r="W615" s="13"/>
      <c r="X615" s="13"/>
      <c r="Y615" s="13"/>
      <c r="Z615" s="13"/>
      <c r="AA615" s="13"/>
      <c r="AB615" s="13"/>
      <c r="AC615" s="13"/>
      <c r="AD615" s="13"/>
      <c r="AE615" s="13"/>
      <c r="AT615" s="272" t="s">
        <v>263</v>
      </c>
      <c r="AU615" s="272" t="s">
        <v>91</v>
      </c>
      <c r="AV615" s="13" t="s">
        <v>91</v>
      </c>
      <c r="AW615" s="13" t="s">
        <v>36</v>
      </c>
      <c r="AX615" s="13" t="s">
        <v>82</v>
      </c>
      <c r="AY615" s="272" t="s">
        <v>250</v>
      </c>
    </row>
    <row r="616" s="13" customFormat="1">
      <c r="A616" s="13"/>
      <c r="B616" s="262"/>
      <c r="C616" s="263"/>
      <c r="D616" s="258" t="s">
        <v>263</v>
      </c>
      <c r="E616" s="264" t="s">
        <v>1</v>
      </c>
      <c r="F616" s="265" t="s">
        <v>964</v>
      </c>
      <c r="G616" s="263"/>
      <c r="H616" s="266">
        <v>1</v>
      </c>
      <c r="I616" s="267"/>
      <c r="J616" s="263"/>
      <c r="K616" s="263"/>
      <c r="L616" s="268"/>
      <c r="M616" s="269"/>
      <c r="N616" s="270"/>
      <c r="O616" s="270"/>
      <c r="P616" s="270"/>
      <c r="Q616" s="270"/>
      <c r="R616" s="270"/>
      <c r="S616" s="270"/>
      <c r="T616" s="271"/>
      <c r="U616" s="13"/>
      <c r="V616" s="13"/>
      <c r="W616" s="13"/>
      <c r="X616" s="13"/>
      <c r="Y616" s="13"/>
      <c r="Z616" s="13"/>
      <c r="AA616" s="13"/>
      <c r="AB616" s="13"/>
      <c r="AC616" s="13"/>
      <c r="AD616" s="13"/>
      <c r="AE616" s="13"/>
      <c r="AT616" s="272" t="s">
        <v>263</v>
      </c>
      <c r="AU616" s="272" t="s">
        <v>91</v>
      </c>
      <c r="AV616" s="13" t="s">
        <v>91</v>
      </c>
      <c r="AW616" s="13" t="s">
        <v>36</v>
      </c>
      <c r="AX616" s="13" t="s">
        <v>82</v>
      </c>
      <c r="AY616" s="272" t="s">
        <v>250</v>
      </c>
    </row>
    <row r="617" s="13" customFormat="1">
      <c r="A617" s="13"/>
      <c r="B617" s="262"/>
      <c r="C617" s="263"/>
      <c r="D617" s="258" t="s">
        <v>263</v>
      </c>
      <c r="E617" s="264" t="s">
        <v>1</v>
      </c>
      <c r="F617" s="265" t="s">
        <v>965</v>
      </c>
      <c r="G617" s="263"/>
      <c r="H617" s="266">
        <v>1</v>
      </c>
      <c r="I617" s="267"/>
      <c r="J617" s="263"/>
      <c r="K617" s="263"/>
      <c r="L617" s="268"/>
      <c r="M617" s="269"/>
      <c r="N617" s="270"/>
      <c r="O617" s="270"/>
      <c r="P617" s="270"/>
      <c r="Q617" s="270"/>
      <c r="R617" s="270"/>
      <c r="S617" s="270"/>
      <c r="T617" s="271"/>
      <c r="U617" s="13"/>
      <c r="V617" s="13"/>
      <c r="W617" s="13"/>
      <c r="X617" s="13"/>
      <c r="Y617" s="13"/>
      <c r="Z617" s="13"/>
      <c r="AA617" s="13"/>
      <c r="AB617" s="13"/>
      <c r="AC617" s="13"/>
      <c r="AD617" s="13"/>
      <c r="AE617" s="13"/>
      <c r="AT617" s="272" t="s">
        <v>263</v>
      </c>
      <c r="AU617" s="272" t="s">
        <v>91</v>
      </c>
      <c r="AV617" s="13" t="s">
        <v>91</v>
      </c>
      <c r="AW617" s="13" t="s">
        <v>36</v>
      </c>
      <c r="AX617" s="13" t="s">
        <v>82</v>
      </c>
      <c r="AY617" s="272" t="s">
        <v>250</v>
      </c>
    </row>
    <row r="618" s="14" customFormat="1">
      <c r="A618" s="14"/>
      <c r="B618" s="273"/>
      <c r="C618" s="274"/>
      <c r="D618" s="258" t="s">
        <v>263</v>
      </c>
      <c r="E618" s="275" t="s">
        <v>1</v>
      </c>
      <c r="F618" s="276" t="s">
        <v>265</v>
      </c>
      <c r="G618" s="274"/>
      <c r="H618" s="277">
        <v>17</v>
      </c>
      <c r="I618" s="278"/>
      <c r="J618" s="274"/>
      <c r="K618" s="274"/>
      <c r="L618" s="279"/>
      <c r="M618" s="280"/>
      <c r="N618" s="281"/>
      <c r="O618" s="281"/>
      <c r="P618" s="281"/>
      <c r="Q618" s="281"/>
      <c r="R618" s="281"/>
      <c r="S618" s="281"/>
      <c r="T618" s="282"/>
      <c r="U618" s="14"/>
      <c r="V618" s="14"/>
      <c r="W618" s="14"/>
      <c r="X618" s="14"/>
      <c r="Y618" s="14"/>
      <c r="Z618" s="14"/>
      <c r="AA618" s="14"/>
      <c r="AB618" s="14"/>
      <c r="AC618" s="14"/>
      <c r="AD618" s="14"/>
      <c r="AE618" s="14"/>
      <c r="AT618" s="283" t="s">
        <v>263</v>
      </c>
      <c r="AU618" s="283" t="s">
        <v>91</v>
      </c>
      <c r="AV618" s="14" t="s">
        <v>256</v>
      </c>
      <c r="AW618" s="14" t="s">
        <v>36</v>
      </c>
      <c r="AX618" s="14" t="s">
        <v>14</v>
      </c>
      <c r="AY618" s="283" t="s">
        <v>250</v>
      </c>
    </row>
    <row r="619" s="2" customFormat="1" ht="16.5" customHeight="1">
      <c r="A619" s="38"/>
      <c r="B619" s="39"/>
      <c r="C619" s="294" t="s">
        <v>966</v>
      </c>
      <c r="D619" s="294" t="s">
        <v>643</v>
      </c>
      <c r="E619" s="295" t="s">
        <v>967</v>
      </c>
      <c r="F619" s="296" t="s">
        <v>968</v>
      </c>
      <c r="G619" s="297" t="s">
        <v>189</v>
      </c>
      <c r="H619" s="298">
        <v>17</v>
      </c>
      <c r="I619" s="299"/>
      <c r="J619" s="300">
        <f>ROUND(I619*H619,2)</f>
        <v>0</v>
      </c>
      <c r="K619" s="296" t="s">
        <v>1</v>
      </c>
      <c r="L619" s="301"/>
      <c r="M619" s="302" t="s">
        <v>1</v>
      </c>
      <c r="N619" s="303" t="s">
        <v>47</v>
      </c>
      <c r="O619" s="91"/>
      <c r="P619" s="254">
        <f>O619*H619</f>
        <v>0</v>
      </c>
      <c r="Q619" s="254">
        <v>0.0050000000000000001</v>
      </c>
      <c r="R619" s="254">
        <f>Q619*H619</f>
        <v>0.085000000000000006</v>
      </c>
      <c r="S619" s="254">
        <v>0</v>
      </c>
      <c r="T619" s="255">
        <f>S619*H619</f>
        <v>0</v>
      </c>
      <c r="U619" s="38"/>
      <c r="V619" s="38"/>
      <c r="W619" s="38"/>
      <c r="X619" s="38"/>
      <c r="Y619" s="38"/>
      <c r="Z619" s="38"/>
      <c r="AA619" s="38"/>
      <c r="AB619" s="38"/>
      <c r="AC619" s="38"/>
      <c r="AD619" s="38"/>
      <c r="AE619" s="38"/>
      <c r="AR619" s="256" t="s">
        <v>285</v>
      </c>
      <c r="AT619" s="256" t="s">
        <v>643</v>
      </c>
      <c r="AU619" s="256" t="s">
        <v>91</v>
      </c>
      <c r="AY619" s="17" t="s">
        <v>250</v>
      </c>
      <c r="BE619" s="257">
        <f>IF(N619="základní",J619,0)</f>
        <v>0</v>
      </c>
      <c r="BF619" s="257">
        <f>IF(N619="snížená",J619,0)</f>
        <v>0</v>
      </c>
      <c r="BG619" s="257">
        <f>IF(N619="zákl. přenesená",J619,0)</f>
        <v>0</v>
      </c>
      <c r="BH619" s="257">
        <f>IF(N619="sníž. přenesená",J619,0)</f>
        <v>0</v>
      </c>
      <c r="BI619" s="257">
        <f>IF(N619="nulová",J619,0)</f>
        <v>0</v>
      </c>
      <c r="BJ619" s="17" t="s">
        <v>14</v>
      </c>
      <c r="BK619" s="257">
        <f>ROUND(I619*H619,2)</f>
        <v>0</v>
      </c>
      <c r="BL619" s="17" t="s">
        <v>256</v>
      </c>
      <c r="BM619" s="256" t="s">
        <v>969</v>
      </c>
    </row>
    <row r="620" s="2" customFormat="1" ht="21.75" customHeight="1">
      <c r="A620" s="38"/>
      <c r="B620" s="39"/>
      <c r="C620" s="245" t="s">
        <v>970</v>
      </c>
      <c r="D620" s="245" t="s">
        <v>252</v>
      </c>
      <c r="E620" s="246" t="s">
        <v>971</v>
      </c>
      <c r="F620" s="247" t="s">
        <v>972</v>
      </c>
      <c r="G620" s="248" t="s">
        <v>189</v>
      </c>
      <c r="H620" s="249">
        <v>5</v>
      </c>
      <c r="I620" s="250"/>
      <c r="J620" s="251">
        <f>ROUND(I620*H620,2)</f>
        <v>0</v>
      </c>
      <c r="K620" s="247" t="s">
        <v>255</v>
      </c>
      <c r="L620" s="44"/>
      <c r="M620" s="252" t="s">
        <v>1</v>
      </c>
      <c r="N620" s="253" t="s">
        <v>47</v>
      </c>
      <c r="O620" s="91"/>
      <c r="P620" s="254">
        <f>O620*H620</f>
        <v>0</v>
      </c>
      <c r="Q620" s="254">
        <v>2.5018799999999999</v>
      </c>
      <c r="R620" s="254">
        <f>Q620*H620</f>
        <v>12.509399999999999</v>
      </c>
      <c r="S620" s="254">
        <v>0</v>
      </c>
      <c r="T620" s="255">
        <f>S620*H620</f>
        <v>0</v>
      </c>
      <c r="U620" s="38"/>
      <c r="V620" s="38"/>
      <c r="W620" s="38"/>
      <c r="X620" s="38"/>
      <c r="Y620" s="38"/>
      <c r="Z620" s="38"/>
      <c r="AA620" s="38"/>
      <c r="AB620" s="38"/>
      <c r="AC620" s="38"/>
      <c r="AD620" s="38"/>
      <c r="AE620" s="38"/>
      <c r="AR620" s="256" t="s">
        <v>256</v>
      </c>
      <c r="AT620" s="256" t="s">
        <v>252</v>
      </c>
      <c r="AU620" s="256" t="s">
        <v>91</v>
      </c>
      <c r="AY620" s="17" t="s">
        <v>250</v>
      </c>
      <c r="BE620" s="257">
        <f>IF(N620="základní",J620,0)</f>
        <v>0</v>
      </c>
      <c r="BF620" s="257">
        <f>IF(N620="snížená",J620,0)</f>
        <v>0</v>
      </c>
      <c r="BG620" s="257">
        <f>IF(N620="zákl. přenesená",J620,0)</f>
        <v>0</v>
      </c>
      <c r="BH620" s="257">
        <f>IF(N620="sníž. přenesená",J620,0)</f>
        <v>0</v>
      </c>
      <c r="BI620" s="257">
        <f>IF(N620="nulová",J620,0)</f>
        <v>0</v>
      </c>
      <c r="BJ620" s="17" t="s">
        <v>14</v>
      </c>
      <c r="BK620" s="257">
        <f>ROUND(I620*H620,2)</f>
        <v>0</v>
      </c>
      <c r="BL620" s="17" t="s">
        <v>256</v>
      </c>
      <c r="BM620" s="256" t="s">
        <v>973</v>
      </c>
    </row>
    <row r="621" s="2" customFormat="1">
      <c r="A621" s="38"/>
      <c r="B621" s="39"/>
      <c r="C621" s="40"/>
      <c r="D621" s="258" t="s">
        <v>261</v>
      </c>
      <c r="E621" s="40"/>
      <c r="F621" s="259" t="s">
        <v>974</v>
      </c>
      <c r="G621" s="40"/>
      <c r="H621" s="40"/>
      <c r="I621" s="156"/>
      <c r="J621" s="40"/>
      <c r="K621" s="40"/>
      <c r="L621" s="44"/>
      <c r="M621" s="260"/>
      <c r="N621" s="261"/>
      <c r="O621" s="91"/>
      <c r="P621" s="91"/>
      <c r="Q621" s="91"/>
      <c r="R621" s="91"/>
      <c r="S621" s="91"/>
      <c r="T621" s="92"/>
      <c r="U621" s="38"/>
      <c r="V621" s="38"/>
      <c r="W621" s="38"/>
      <c r="X621" s="38"/>
      <c r="Y621" s="38"/>
      <c r="Z621" s="38"/>
      <c r="AA621" s="38"/>
      <c r="AB621" s="38"/>
      <c r="AC621" s="38"/>
      <c r="AD621" s="38"/>
      <c r="AE621" s="38"/>
      <c r="AT621" s="17" t="s">
        <v>261</v>
      </c>
      <c r="AU621" s="17" t="s">
        <v>91</v>
      </c>
    </row>
    <row r="622" s="13" customFormat="1">
      <c r="A622" s="13"/>
      <c r="B622" s="262"/>
      <c r="C622" s="263"/>
      <c r="D622" s="258" t="s">
        <v>263</v>
      </c>
      <c r="E622" s="264" t="s">
        <v>1</v>
      </c>
      <c r="F622" s="265" t="s">
        <v>950</v>
      </c>
      <c r="G622" s="263"/>
      <c r="H622" s="266">
        <v>0</v>
      </c>
      <c r="I622" s="267"/>
      <c r="J622" s="263"/>
      <c r="K622" s="263"/>
      <c r="L622" s="268"/>
      <c r="M622" s="269"/>
      <c r="N622" s="270"/>
      <c r="O622" s="270"/>
      <c r="P622" s="270"/>
      <c r="Q622" s="270"/>
      <c r="R622" s="270"/>
      <c r="S622" s="270"/>
      <c r="T622" s="271"/>
      <c r="U622" s="13"/>
      <c r="V622" s="13"/>
      <c r="W622" s="13"/>
      <c r="X622" s="13"/>
      <c r="Y622" s="13"/>
      <c r="Z622" s="13"/>
      <c r="AA622" s="13"/>
      <c r="AB622" s="13"/>
      <c r="AC622" s="13"/>
      <c r="AD622" s="13"/>
      <c r="AE622" s="13"/>
      <c r="AT622" s="272" t="s">
        <v>263</v>
      </c>
      <c r="AU622" s="272" t="s">
        <v>91</v>
      </c>
      <c r="AV622" s="13" t="s">
        <v>91</v>
      </c>
      <c r="AW622" s="13" t="s">
        <v>36</v>
      </c>
      <c r="AX622" s="13" t="s">
        <v>82</v>
      </c>
      <c r="AY622" s="272" t="s">
        <v>250</v>
      </c>
    </row>
    <row r="623" s="13" customFormat="1">
      <c r="A623" s="13"/>
      <c r="B623" s="262"/>
      <c r="C623" s="263"/>
      <c r="D623" s="258" t="s">
        <v>263</v>
      </c>
      <c r="E623" s="264" t="s">
        <v>1</v>
      </c>
      <c r="F623" s="265" t="s">
        <v>975</v>
      </c>
      <c r="G623" s="263"/>
      <c r="H623" s="266">
        <v>0</v>
      </c>
      <c r="I623" s="267"/>
      <c r="J623" s="263"/>
      <c r="K623" s="263"/>
      <c r="L623" s="268"/>
      <c r="M623" s="269"/>
      <c r="N623" s="270"/>
      <c r="O623" s="270"/>
      <c r="P623" s="270"/>
      <c r="Q623" s="270"/>
      <c r="R623" s="270"/>
      <c r="S623" s="270"/>
      <c r="T623" s="271"/>
      <c r="U623" s="13"/>
      <c r="V623" s="13"/>
      <c r="W623" s="13"/>
      <c r="X623" s="13"/>
      <c r="Y623" s="13"/>
      <c r="Z623" s="13"/>
      <c r="AA623" s="13"/>
      <c r="AB623" s="13"/>
      <c r="AC623" s="13"/>
      <c r="AD623" s="13"/>
      <c r="AE623" s="13"/>
      <c r="AT623" s="272" t="s">
        <v>263</v>
      </c>
      <c r="AU623" s="272" t="s">
        <v>91</v>
      </c>
      <c r="AV623" s="13" t="s">
        <v>91</v>
      </c>
      <c r="AW623" s="13" t="s">
        <v>36</v>
      </c>
      <c r="AX623" s="13" t="s">
        <v>82</v>
      </c>
      <c r="AY623" s="272" t="s">
        <v>250</v>
      </c>
    </row>
    <row r="624" s="15" customFormat="1">
      <c r="A624" s="15"/>
      <c r="B624" s="284"/>
      <c r="C624" s="285"/>
      <c r="D624" s="258" t="s">
        <v>263</v>
      </c>
      <c r="E624" s="286" t="s">
        <v>1</v>
      </c>
      <c r="F624" s="287" t="s">
        <v>957</v>
      </c>
      <c r="G624" s="285"/>
      <c r="H624" s="286" t="s">
        <v>1</v>
      </c>
      <c r="I624" s="288"/>
      <c r="J624" s="285"/>
      <c r="K624" s="285"/>
      <c r="L624" s="289"/>
      <c r="M624" s="290"/>
      <c r="N624" s="291"/>
      <c r="O624" s="291"/>
      <c r="P624" s="291"/>
      <c r="Q624" s="291"/>
      <c r="R624" s="291"/>
      <c r="S624" s="291"/>
      <c r="T624" s="292"/>
      <c r="U624" s="15"/>
      <c r="V624" s="15"/>
      <c r="W624" s="15"/>
      <c r="X624" s="15"/>
      <c r="Y624" s="15"/>
      <c r="Z624" s="15"/>
      <c r="AA624" s="15"/>
      <c r="AB624" s="15"/>
      <c r="AC624" s="15"/>
      <c r="AD624" s="15"/>
      <c r="AE624" s="15"/>
      <c r="AT624" s="293" t="s">
        <v>263</v>
      </c>
      <c r="AU624" s="293" t="s">
        <v>91</v>
      </c>
      <c r="AV624" s="15" t="s">
        <v>14</v>
      </c>
      <c r="AW624" s="15" t="s">
        <v>36</v>
      </c>
      <c r="AX624" s="15" t="s">
        <v>82</v>
      </c>
      <c r="AY624" s="293" t="s">
        <v>250</v>
      </c>
    </row>
    <row r="625" s="13" customFormat="1">
      <c r="A625" s="13"/>
      <c r="B625" s="262"/>
      <c r="C625" s="263"/>
      <c r="D625" s="258" t="s">
        <v>263</v>
      </c>
      <c r="E625" s="264" t="s">
        <v>1</v>
      </c>
      <c r="F625" s="265" t="s">
        <v>976</v>
      </c>
      <c r="G625" s="263"/>
      <c r="H625" s="266">
        <v>2</v>
      </c>
      <c r="I625" s="267"/>
      <c r="J625" s="263"/>
      <c r="K625" s="263"/>
      <c r="L625" s="268"/>
      <c r="M625" s="269"/>
      <c r="N625" s="270"/>
      <c r="O625" s="270"/>
      <c r="P625" s="270"/>
      <c r="Q625" s="270"/>
      <c r="R625" s="270"/>
      <c r="S625" s="270"/>
      <c r="T625" s="271"/>
      <c r="U625" s="13"/>
      <c r="V625" s="13"/>
      <c r="W625" s="13"/>
      <c r="X625" s="13"/>
      <c r="Y625" s="13"/>
      <c r="Z625" s="13"/>
      <c r="AA625" s="13"/>
      <c r="AB625" s="13"/>
      <c r="AC625" s="13"/>
      <c r="AD625" s="13"/>
      <c r="AE625" s="13"/>
      <c r="AT625" s="272" t="s">
        <v>263</v>
      </c>
      <c r="AU625" s="272" t="s">
        <v>91</v>
      </c>
      <c r="AV625" s="13" t="s">
        <v>91</v>
      </c>
      <c r="AW625" s="13" t="s">
        <v>36</v>
      </c>
      <c r="AX625" s="13" t="s">
        <v>82</v>
      </c>
      <c r="AY625" s="272" t="s">
        <v>250</v>
      </c>
    </row>
    <row r="626" s="13" customFormat="1">
      <c r="A626" s="13"/>
      <c r="B626" s="262"/>
      <c r="C626" s="263"/>
      <c r="D626" s="258" t="s">
        <v>263</v>
      </c>
      <c r="E626" s="264" t="s">
        <v>1</v>
      </c>
      <c r="F626" s="265" t="s">
        <v>977</v>
      </c>
      <c r="G626" s="263"/>
      <c r="H626" s="266">
        <v>1</v>
      </c>
      <c r="I626" s="267"/>
      <c r="J626" s="263"/>
      <c r="K626" s="263"/>
      <c r="L626" s="268"/>
      <c r="M626" s="269"/>
      <c r="N626" s="270"/>
      <c r="O626" s="270"/>
      <c r="P626" s="270"/>
      <c r="Q626" s="270"/>
      <c r="R626" s="270"/>
      <c r="S626" s="270"/>
      <c r="T626" s="271"/>
      <c r="U626" s="13"/>
      <c r="V626" s="13"/>
      <c r="W626" s="13"/>
      <c r="X626" s="13"/>
      <c r="Y626" s="13"/>
      <c r="Z626" s="13"/>
      <c r="AA626" s="13"/>
      <c r="AB626" s="13"/>
      <c r="AC626" s="13"/>
      <c r="AD626" s="13"/>
      <c r="AE626" s="13"/>
      <c r="AT626" s="272" t="s">
        <v>263</v>
      </c>
      <c r="AU626" s="272" t="s">
        <v>91</v>
      </c>
      <c r="AV626" s="13" t="s">
        <v>91</v>
      </c>
      <c r="AW626" s="13" t="s">
        <v>36</v>
      </c>
      <c r="AX626" s="13" t="s">
        <v>82</v>
      </c>
      <c r="AY626" s="272" t="s">
        <v>250</v>
      </c>
    </row>
    <row r="627" s="15" customFormat="1">
      <c r="A627" s="15"/>
      <c r="B627" s="284"/>
      <c r="C627" s="285"/>
      <c r="D627" s="258" t="s">
        <v>263</v>
      </c>
      <c r="E627" s="286" t="s">
        <v>1</v>
      </c>
      <c r="F627" s="287" t="s">
        <v>978</v>
      </c>
      <c r="G627" s="285"/>
      <c r="H627" s="286" t="s">
        <v>1</v>
      </c>
      <c r="I627" s="288"/>
      <c r="J627" s="285"/>
      <c r="K627" s="285"/>
      <c r="L627" s="289"/>
      <c r="M627" s="290"/>
      <c r="N627" s="291"/>
      <c r="O627" s="291"/>
      <c r="P627" s="291"/>
      <c r="Q627" s="291"/>
      <c r="R627" s="291"/>
      <c r="S627" s="291"/>
      <c r="T627" s="292"/>
      <c r="U627" s="15"/>
      <c r="V627" s="15"/>
      <c r="W627" s="15"/>
      <c r="X627" s="15"/>
      <c r="Y627" s="15"/>
      <c r="Z627" s="15"/>
      <c r="AA627" s="15"/>
      <c r="AB627" s="15"/>
      <c r="AC627" s="15"/>
      <c r="AD627" s="15"/>
      <c r="AE627" s="15"/>
      <c r="AT627" s="293" t="s">
        <v>263</v>
      </c>
      <c r="AU627" s="293" t="s">
        <v>91</v>
      </c>
      <c r="AV627" s="15" t="s">
        <v>14</v>
      </c>
      <c r="AW627" s="15" t="s">
        <v>36</v>
      </c>
      <c r="AX627" s="15" t="s">
        <v>82</v>
      </c>
      <c r="AY627" s="293" t="s">
        <v>250</v>
      </c>
    </row>
    <row r="628" s="13" customFormat="1">
      <c r="A628" s="13"/>
      <c r="B628" s="262"/>
      <c r="C628" s="263"/>
      <c r="D628" s="258" t="s">
        <v>263</v>
      </c>
      <c r="E628" s="264" t="s">
        <v>1</v>
      </c>
      <c r="F628" s="265" t="s">
        <v>979</v>
      </c>
      <c r="G628" s="263"/>
      <c r="H628" s="266">
        <v>2</v>
      </c>
      <c r="I628" s="267"/>
      <c r="J628" s="263"/>
      <c r="K628" s="263"/>
      <c r="L628" s="268"/>
      <c r="M628" s="269"/>
      <c r="N628" s="270"/>
      <c r="O628" s="270"/>
      <c r="P628" s="270"/>
      <c r="Q628" s="270"/>
      <c r="R628" s="270"/>
      <c r="S628" s="270"/>
      <c r="T628" s="271"/>
      <c r="U628" s="13"/>
      <c r="V628" s="13"/>
      <c r="W628" s="13"/>
      <c r="X628" s="13"/>
      <c r="Y628" s="13"/>
      <c r="Z628" s="13"/>
      <c r="AA628" s="13"/>
      <c r="AB628" s="13"/>
      <c r="AC628" s="13"/>
      <c r="AD628" s="13"/>
      <c r="AE628" s="13"/>
      <c r="AT628" s="272" t="s">
        <v>263</v>
      </c>
      <c r="AU628" s="272" t="s">
        <v>91</v>
      </c>
      <c r="AV628" s="13" t="s">
        <v>91</v>
      </c>
      <c r="AW628" s="13" t="s">
        <v>36</v>
      </c>
      <c r="AX628" s="13" t="s">
        <v>82</v>
      </c>
      <c r="AY628" s="272" t="s">
        <v>250</v>
      </c>
    </row>
    <row r="629" s="13" customFormat="1">
      <c r="A629" s="13"/>
      <c r="B629" s="262"/>
      <c r="C629" s="263"/>
      <c r="D629" s="258" t="s">
        <v>263</v>
      </c>
      <c r="E629" s="264" t="s">
        <v>1</v>
      </c>
      <c r="F629" s="265" t="s">
        <v>980</v>
      </c>
      <c r="G629" s="263"/>
      <c r="H629" s="266">
        <v>0</v>
      </c>
      <c r="I629" s="267"/>
      <c r="J629" s="263"/>
      <c r="K629" s="263"/>
      <c r="L629" s="268"/>
      <c r="M629" s="269"/>
      <c r="N629" s="270"/>
      <c r="O629" s="270"/>
      <c r="P629" s="270"/>
      <c r="Q629" s="270"/>
      <c r="R629" s="270"/>
      <c r="S629" s="270"/>
      <c r="T629" s="271"/>
      <c r="U629" s="13"/>
      <c r="V629" s="13"/>
      <c r="W629" s="13"/>
      <c r="X629" s="13"/>
      <c r="Y629" s="13"/>
      <c r="Z629" s="13"/>
      <c r="AA629" s="13"/>
      <c r="AB629" s="13"/>
      <c r="AC629" s="13"/>
      <c r="AD629" s="13"/>
      <c r="AE629" s="13"/>
      <c r="AT629" s="272" t="s">
        <v>263</v>
      </c>
      <c r="AU629" s="272" t="s">
        <v>91</v>
      </c>
      <c r="AV629" s="13" t="s">
        <v>91</v>
      </c>
      <c r="AW629" s="13" t="s">
        <v>36</v>
      </c>
      <c r="AX629" s="13" t="s">
        <v>82</v>
      </c>
      <c r="AY629" s="272" t="s">
        <v>250</v>
      </c>
    </row>
    <row r="630" s="13" customFormat="1">
      <c r="A630" s="13"/>
      <c r="B630" s="262"/>
      <c r="C630" s="263"/>
      <c r="D630" s="258" t="s">
        <v>263</v>
      </c>
      <c r="E630" s="264" t="s">
        <v>1</v>
      </c>
      <c r="F630" s="265" t="s">
        <v>961</v>
      </c>
      <c r="G630" s="263"/>
      <c r="H630" s="266">
        <v>0</v>
      </c>
      <c r="I630" s="267"/>
      <c r="J630" s="263"/>
      <c r="K630" s="263"/>
      <c r="L630" s="268"/>
      <c r="M630" s="269"/>
      <c r="N630" s="270"/>
      <c r="O630" s="270"/>
      <c r="P630" s="270"/>
      <c r="Q630" s="270"/>
      <c r="R630" s="270"/>
      <c r="S630" s="270"/>
      <c r="T630" s="271"/>
      <c r="U630" s="13"/>
      <c r="V630" s="13"/>
      <c r="W630" s="13"/>
      <c r="X630" s="13"/>
      <c r="Y630" s="13"/>
      <c r="Z630" s="13"/>
      <c r="AA630" s="13"/>
      <c r="AB630" s="13"/>
      <c r="AC630" s="13"/>
      <c r="AD630" s="13"/>
      <c r="AE630" s="13"/>
      <c r="AT630" s="272" t="s">
        <v>263</v>
      </c>
      <c r="AU630" s="272" t="s">
        <v>91</v>
      </c>
      <c r="AV630" s="13" t="s">
        <v>91</v>
      </c>
      <c r="AW630" s="13" t="s">
        <v>36</v>
      </c>
      <c r="AX630" s="13" t="s">
        <v>82</v>
      </c>
      <c r="AY630" s="272" t="s">
        <v>250</v>
      </c>
    </row>
    <row r="631" s="13" customFormat="1">
      <c r="A631" s="13"/>
      <c r="B631" s="262"/>
      <c r="C631" s="263"/>
      <c r="D631" s="258" t="s">
        <v>263</v>
      </c>
      <c r="E631" s="264" t="s">
        <v>1</v>
      </c>
      <c r="F631" s="265" t="s">
        <v>981</v>
      </c>
      <c r="G631" s="263"/>
      <c r="H631" s="266">
        <v>0</v>
      </c>
      <c r="I631" s="267"/>
      <c r="J631" s="263"/>
      <c r="K631" s="263"/>
      <c r="L631" s="268"/>
      <c r="M631" s="269"/>
      <c r="N631" s="270"/>
      <c r="O631" s="270"/>
      <c r="P631" s="270"/>
      <c r="Q631" s="270"/>
      <c r="R631" s="270"/>
      <c r="S631" s="270"/>
      <c r="T631" s="271"/>
      <c r="U631" s="13"/>
      <c r="V631" s="13"/>
      <c r="W631" s="13"/>
      <c r="X631" s="13"/>
      <c r="Y631" s="13"/>
      <c r="Z631" s="13"/>
      <c r="AA631" s="13"/>
      <c r="AB631" s="13"/>
      <c r="AC631" s="13"/>
      <c r="AD631" s="13"/>
      <c r="AE631" s="13"/>
      <c r="AT631" s="272" t="s">
        <v>263</v>
      </c>
      <c r="AU631" s="272" t="s">
        <v>91</v>
      </c>
      <c r="AV631" s="13" t="s">
        <v>91</v>
      </c>
      <c r="AW631" s="13" t="s">
        <v>36</v>
      </c>
      <c r="AX631" s="13" t="s">
        <v>82</v>
      </c>
      <c r="AY631" s="272" t="s">
        <v>250</v>
      </c>
    </row>
    <row r="632" s="14" customFormat="1">
      <c r="A632" s="14"/>
      <c r="B632" s="273"/>
      <c r="C632" s="274"/>
      <c r="D632" s="258" t="s">
        <v>263</v>
      </c>
      <c r="E632" s="275" t="s">
        <v>1</v>
      </c>
      <c r="F632" s="276" t="s">
        <v>265</v>
      </c>
      <c r="G632" s="274"/>
      <c r="H632" s="277">
        <v>5</v>
      </c>
      <c r="I632" s="278"/>
      <c r="J632" s="274"/>
      <c r="K632" s="274"/>
      <c r="L632" s="279"/>
      <c r="M632" s="280"/>
      <c r="N632" s="281"/>
      <c r="O632" s="281"/>
      <c r="P632" s="281"/>
      <c r="Q632" s="281"/>
      <c r="R632" s="281"/>
      <c r="S632" s="281"/>
      <c r="T632" s="282"/>
      <c r="U632" s="14"/>
      <c r="V632" s="14"/>
      <c r="W632" s="14"/>
      <c r="X632" s="14"/>
      <c r="Y632" s="14"/>
      <c r="Z632" s="14"/>
      <c r="AA632" s="14"/>
      <c r="AB632" s="14"/>
      <c r="AC632" s="14"/>
      <c r="AD632" s="14"/>
      <c r="AE632" s="14"/>
      <c r="AT632" s="283" t="s">
        <v>263</v>
      </c>
      <c r="AU632" s="283" t="s">
        <v>91</v>
      </c>
      <c r="AV632" s="14" t="s">
        <v>256</v>
      </c>
      <c r="AW632" s="14" t="s">
        <v>36</v>
      </c>
      <c r="AX632" s="14" t="s">
        <v>14</v>
      </c>
      <c r="AY632" s="283" t="s">
        <v>250</v>
      </c>
    </row>
    <row r="633" s="2" customFormat="1" ht="16.5" customHeight="1">
      <c r="A633" s="38"/>
      <c r="B633" s="39"/>
      <c r="C633" s="294" t="s">
        <v>982</v>
      </c>
      <c r="D633" s="294" t="s">
        <v>643</v>
      </c>
      <c r="E633" s="295" t="s">
        <v>983</v>
      </c>
      <c r="F633" s="296" t="s">
        <v>984</v>
      </c>
      <c r="G633" s="297" t="s">
        <v>189</v>
      </c>
      <c r="H633" s="298">
        <v>5</v>
      </c>
      <c r="I633" s="299"/>
      <c r="J633" s="300">
        <f>ROUND(I633*H633,2)</f>
        <v>0</v>
      </c>
      <c r="K633" s="296" t="s">
        <v>1</v>
      </c>
      <c r="L633" s="301"/>
      <c r="M633" s="302" t="s">
        <v>1</v>
      </c>
      <c r="N633" s="303" t="s">
        <v>47</v>
      </c>
      <c r="O633" s="91"/>
      <c r="P633" s="254">
        <f>O633*H633</f>
        <v>0</v>
      </c>
      <c r="Q633" s="254">
        <v>0.029999999999999999</v>
      </c>
      <c r="R633" s="254">
        <f>Q633*H633</f>
        <v>0.14999999999999999</v>
      </c>
      <c r="S633" s="254">
        <v>0</v>
      </c>
      <c r="T633" s="255">
        <f>S633*H633</f>
        <v>0</v>
      </c>
      <c r="U633" s="38"/>
      <c r="V633" s="38"/>
      <c r="W633" s="38"/>
      <c r="X633" s="38"/>
      <c r="Y633" s="38"/>
      <c r="Z633" s="38"/>
      <c r="AA633" s="38"/>
      <c r="AB633" s="38"/>
      <c r="AC633" s="38"/>
      <c r="AD633" s="38"/>
      <c r="AE633" s="38"/>
      <c r="AR633" s="256" t="s">
        <v>285</v>
      </c>
      <c r="AT633" s="256" t="s">
        <v>643</v>
      </c>
      <c r="AU633" s="256" t="s">
        <v>91</v>
      </c>
      <c r="AY633" s="17" t="s">
        <v>250</v>
      </c>
      <c r="BE633" s="257">
        <f>IF(N633="základní",J633,0)</f>
        <v>0</v>
      </c>
      <c r="BF633" s="257">
        <f>IF(N633="snížená",J633,0)</f>
        <v>0</v>
      </c>
      <c r="BG633" s="257">
        <f>IF(N633="zákl. přenesená",J633,0)</f>
        <v>0</v>
      </c>
      <c r="BH633" s="257">
        <f>IF(N633="sníž. přenesená",J633,0)</f>
        <v>0</v>
      </c>
      <c r="BI633" s="257">
        <f>IF(N633="nulová",J633,0)</f>
        <v>0</v>
      </c>
      <c r="BJ633" s="17" t="s">
        <v>14</v>
      </c>
      <c r="BK633" s="257">
        <f>ROUND(I633*H633,2)</f>
        <v>0</v>
      </c>
      <c r="BL633" s="17" t="s">
        <v>256</v>
      </c>
      <c r="BM633" s="256" t="s">
        <v>985</v>
      </c>
    </row>
    <row r="634" s="2" customFormat="1" ht="21.75" customHeight="1">
      <c r="A634" s="38"/>
      <c r="B634" s="39"/>
      <c r="C634" s="245" t="s">
        <v>986</v>
      </c>
      <c r="D634" s="245" t="s">
        <v>252</v>
      </c>
      <c r="E634" s="246" t="s">
        <v>987</v>
      </c>
      <c r="F634" s="247" t="s">
        <v>988</v>
      </c>
      <c r="G634" s="248" t="s">
        <v>189</v>
      </c>
      <c r="H634" s="249">
        <v>2</v>
      </c>
      <c r="I634" s="250"/>
      <c r="J634" s="251">
        <f>ROUND(I634*H634,2)</f>
        <v>0</v>
      </c>
      <c r="K634" s="247" t="s">
        <v>255</v>
      </c>
      <c r="L634" s="44"/>
      <c r="M634" s="252" t="s">
        <v>1</v>
      </c>
      <c r="N634" s="253" t="s">
        <v>47</v>
      </c>
      <c r="O634" s="91"/>
      <c r="P634" s="254">
        <f>O634*H634</f>
        <v>0</v>
      </c>
      <c r="Q634" s="254">
        <v>3.75475</v>
      </c>
      <c r="R634" s="254">
        <f>Q634*H634</f>
        <v>7.5095000000000001</v>
      </c>
      <c r="S634" s="254">
        <v>0</v>
      </c>
      <c r="T634" s="255">
        <f>S634*H634</f>
        <v>0</v>
      </c>
      <c r="U634" s="38"/>
      <c r="V634" s="38"/>
      <c r="W634" s="38"/>
      <c r="X634" s="38"/>
      <c r="Y634" s="38"/>
      <c r="Z634" s="38"/>
      <c r="AA634" s="38"/>
      <c r="AB634" s="38"/>
      <c r="AC634" s="38"/>
      <c r="AD634" s="38"/>
      <c r="AE634" s="38"/>
      <c r="AR634" s="256" t="s">
        <v>256</v>
      </c>
      <c r="AT634" s="256" t="s">
        <v>252</v>
      </c>
      <c r="AU634" s="256" t="s">
        <v>91</v>
      </c>
      <c r="AY634" s="17" t="s">
        <v>250</v>
      </c>
      <c r="BE634" s="257">
        <f>IF(N634="základní",J634,0)</f>
        <v>0</v>
      </c>
      <c r="BF634" s="257">
        <f>IF(N634="snížená",J634,0)</f>
        <v>0</v>
      </c>
      <c r="BG634" s="257">
        <f>IF(N634="zákl. přenesená",J634,0)</f>
        <v>0</v>
      </c>
      <c r="BH634" s="257">
        <f>IF(N634="sníž. přenesená",J634,0)</f>
        <v>0</v>
      </c>
      <c r="BI634" s="257">
        <f>IF(N634="nulová",J634,0)</f>
        <v>0</v>
      </c>
      <c r="BJ634" s="17" t="s">
        <v>14</v>
      </c>
      <c r="BK634" s="257">
        <f>ROUND(I634*H634,2)</f>
        <v>0</v>
      </c>
      <c r="BL634" s="17" t="s">
        <v>256</v>
      </c>
      <c r="BM634" s="256" t="s">
        <v>989</v>
      </c>
    </row>
    <row r="635" s="2" customFormat="1">
      <c r="A635" s="38"/>
      <c r="B635" s="39"/>
      <c r="C635" s="40"/>
      <c r="D635" s="258" t="s">
        <v>261</v>
      </c>
      <c r="E635" s="40"/>
      <c r="F635" s="259" t="s">
        <v>974</v>
      </c>
      <c r="G635" s="40"/>
      <c r="H635" s="40"/>
      <c r="I635" s="156"/>
      <c r="J635" s="40"/>
      <c r="K635" s="40"/>
      <c r="L635" s="44"/>
      <c r="M635" s="260"/>
      <c r="N635" s="261"/>
      <c r="O635" s="91"/>
      <c r="P635" s="91"/>
      <c r="Q635" s="91"/>
      <c r="R635" s="91"/>
      <c r="S635" s="91"/>
      <c r="T635" s="92"/>
      <c r="U635" s="38"/>
      <c r="V635" s="38"/>
      <c r="W635" s="38"/>
      <c r="X635" s="38"/>
      <c r="Y635" s="38"/>
      <c r="Z635" s="38"/>
      <c r="AA635" s="38"/>
      <c r="AB635" s="38"/>
      <c r="AC635" s="38"/>
      <c r="AD635" s="38"/>
      <c r="AE635" s="38"/>
      <c r="AT635" s="17" t="s">
        <v>261</v>
      </c>
      <c r="AU635" s="17" t="s">
        <v>91</v>
      </c>
    </row>
    <row r="636" s="13" customFormat="1">
      <c r="A636" s="13"/>
      <c r="B636" s="262"/>
      <c r="C636" s="263"/>
      <c r="D636" s="258" t="s">
        <v>263</v>
      </c>
      <c r="E636" s="264" t="s">
        <v>1</v>
      </c>
      <c r="F636" s="265" t="s">
        <v>950</v>
      </c>
      <c r="G636" s="263"/>
      <c r="H636" s="266">
        <v>0</v>
      </c>
      <c r="I636" s="267"/>
      <c r="J636" s="263"/>
      <c r="K636" s="263"/>
      <c r="L636" s="268"/>
      <c r="M636" s="269"/>
      <c r="N636" s="270"/>
      <c r="O636" s="270"/>
      <c r="P636" s="270"/>
      <c r="Q636" s="270"/>
      <c r="R636" s="270"/>
      <c r="S636" s="270"/>
      <c r="T636" s="271"/>
      <c r="U636" s="13"/>
      <c r="V636" s="13"/>
      <c r="W636" s="13"/>
      <c r="X636" s="13"/>
      <c r="Y636" s="13"/>
      <c r="Z636" s="13"/>
      <c r="AA636" s="13"/>
      <c r="AB636" s="13"/>
      <c r="AC636" s="13"/>
      <c r="AD636" s="13"/>
      <c r="AE636" s="13"/>
      <c r="AT636" s="272" t="s">
        <v>263</v>
      </c>
      <c r="AU636" s="272" t="s">
        <v>91</v>
      </c>
      <c r="AV636" s="13" t="s">
        <v>91</v>
      </c>
      <c r="AW636" s="13" t="s">
        <v>36</v>
      </c>
      <c r="AX636" s="13" t="s">
        <v>82</v>
      </c>
      <c r="AY636" s="272" t="s">
        <v>250</v>
      </c>
    </row>
    <row r="637" s="13" customFormat="1">
      <c r="A637" s="13"/>
      <c r="B637" s="262"/>
      <c r="C637" s="263"/>
      <c r="D637" s="258" t="s">
        <v>263</v>
      </c>
      <c r="E637" s="264" t="s">
        <v>1</v>
      </c>
      <c r="F637" s="265" t="s">
        <v>990</v>
      </c>
      <c r="G637" s="263"/>
      <c r="H637" s="266">
        <v>1</v>
      </c>
      <c r="I637" s="267"/>
      <c r="J637" s="263"/>
      <c r="K637" s="263"/>
      <c r="L637" s="268"/>
      <c r="M637" s="269"/>
      <c r="N637" s="270"/>
      <c r="O637" s="270"/>
      <c r="P637" s="270"/>
      <c r="Q637" s="270"/>
      <c r="R637" s="270"/>
      <c r="S637" s="270"/>
      <c r="T637" s="271"/>
      <c r="U637" s="13"/>
      <c r="V637" s="13"/>
      <c r="W637" s="13"/>
      <c r="X637" s="13"/>
      <c r="Y637" s="13"/>
      <c r="Z637" s="13"/>
      <c r="AA637" s="13"/>
      <c r="AB637" s="13"/>
      <c r="AC637" s="13"/>
      <c r="AD637" s="13"/>
      <c r="AE637" s="13"/>
      <c r="AT637" s="272" t="s">
        <v>263</v>
      </c>
      <c r="AU637" s="272" t="s">
        <v>91</v>
      </c>
      <c r="AV637" s="13" t="s">
        <v>91</v>
      </c>
      <c r="AW637" s="13" t="s">
        <v>36</v>
      </c>
      <c r="AX637" s="13" t="s">
        <v>82</v>
      </c>
      <c r="AY637" s="272" t="s">
        <v>250</v>
      </c>
    </row>
    <row r="638" s="13" customFormat="1">
      <c r="A638" s="13"/>
      <c r="B638" s="262"/>
      <c r="C638" s="263"/>
      <c r="D638" s="258" t="s">
        <v>263</v>
      </c>
      <c r="E638" s="264" t="s">
        <v>1</v>
      </c>
      <c r="F638" s="265" t="s">
        <v>991</v>
      </c>
      <c r="G638" s="263"/>
      <c r="H638" s="266">
        <v>1</v>
      </c>
      <c r="I638" s="267"/>
      <c r="J638" s="263"/>
      <c r="K638" s="263"/>
      <c r="L638" s="268"/>
      <c r="M638" s="269"/>
      <c r="N638" s="270"/>
      <c r="O638" s="270"/>
      <c r="P638" s="270"/>
      <c r="Q638" s="270"/>
      <c r="R638" s="270"/>
      <c r="S638" s="270"/>
      <c r="T638" s="271"/>
      <c r="U638" s="13"/>
      <c r="V638" s="13"/>
      <c r="W638" s="13"/>
      <c r="X638" s="13"/>
      <c r="Y638" s="13"/>
      <c r="Z638" s="13"/>
      <c r="AA638" s="13"/>
      <c r="AB638" s="13"/>
      <c r="AC638" s="13"/>
      <c r="AD638" s="13"/>
      <c r="AE638" s="13"/>
      <c r="AT638" s="272" t="s">
        <v>263</v>
      </c>
      <c r="AU638" s="272" t="s">
        <v>91</v>
      </c>
      <c r="AV638" s="13" t="s">
        <v>91</v>
      </c>
      <c r="AW638" s="13" t="s">
        <v>36</v>
      </c>
      <c r="AX638" s="13" t="s">
        <v>82</v>
      </c>
      <c r="AY638" s="272" t="s">
        <v>250</v>
      </c>
    </row>
    <row r="639" s="13" customFormat="1">
      <c r="A639" s="13"/>
      <c r="B639" s="262"/>
      <c r="C639" s="263"/>
      <c r="D639" s="258" t="s">
        <v>263</v>
      </c>
      <c r="E639" s="264" t="s">
        <v>1</v>
      </c>
      <c r="F639" s="265" t="s">
        <v>959</v>
      </c>
      <c r="G639" s="263"/>
      <c r="H639" s="266">
        <v>0</v>
      </c>
      <c r="I639" s="267"/>
      <c r="J639" s="263"/>
      <c r="K639" s="263"/>
      <c r="L639" s="268"/>
      <c r="M639" s="269"/>
      <c r="N639" s="270"/>
      <c r="O639" s="270"/>
      <c r="P639" s="270"/>
      <c r="Q639" s="270"/>
      <c r="R639" s="270"/>
      <c r="S639" s="270"/>
      <c r="T639" s="271"/>
      <c r="U639" s="13"/>
      <c r="V639" s="13"/>
      <c r="W639" s="13"/>
      <c r="X639" s="13"/>
      <c r="Y639" s="13"/>
      <c r="Z639" s="13"/>
      <c r="AA639" s="13"/>
      <c r="AB639" s="13"/>
      <c r="AC639" s="13"/>
      <c r="AD639" s="13"/>
      <c r="AE639" s="13"/>
      <c r="AT639" s="272" t="s">
        <v>263</v>
      </c>
      <c r="AU639" s="272" t="s">
        <v>91</v>
      </c>
      <c r="AV639" s="13" t="s">
        <v>91</v>
      </c>
      <c r="AW639" s="13" t="s">
        <v>36</v>
      </c>
      <c r="AX639" s="13" t="s">
        <v>82</v>
      </c>
      <c r="AY639" s="272" t="s">
        <v>250</v>
      </c>
    </row>
    <row r="640" s="13" customFormat="1">
      <c r="A640" s="13"/>
      <c r="B640" s="262"/>
      <c r="C640" s="263"/>
      <c r="D640" s="258" t="s">
        <v>263</v>
      </c>
      <c r="E640" s="264" t="s">
        <v>1</v>
      </c>
      <c r="F640" s="265" t="s">
        <v>980</v>
      </c>
      <c r="G640" s="263"/>
      <c r="H640" s="266">
        <v>0</v>
      </c>
      <c r="I640" s="267"/>
      <c r="J640" s="263"/>
      <c r="K640" s="263"/>
      <c r="L640" s="268"/>
      <c r="M640" s="269"/>
      <c r="N640" s="270"/>
      <c r="O640" s="270"/>
      <c r="P640" s="270"/>
      <c r="Q640" s="270"/>
      <c r="R640" s="270"/>
      <c r="S640" s="270"/>
      <c r="T640" s="271"/>
      <c r="U640" s="13"/>
      <c r="V640" s="13"/>
      <c r="W640" s="13"/>
      <c r="X640" s="13"/>
      <c r="Y640" s="13"/>
      <c r="Z640" s="13"/>
      <c r="AA640" s="13"/>
      <c r="AB640" s="13"/>
      <c r="AC640" s="13"/>
      <c r="AD640" s="13"/>
      <c r="AE640" s="13"/>
      <c r="AT640" s="272" t="s">
        <v>263</v>
      </c>
      <c r="AU640" s="272" t="s">
        <v>91</v>
      </c>
      <c r="AV640" s="13" t="s">
        <v>91</v>
      </c>
      <c r="AW640" s="13" t="s">
        <v>36</v>
      </c>
      <c r="AX640" s="13" t="s">
        <v>82</v>
      </c>
      <c r="AY640" s="272" t="s">
        <v>250</v>
      </c>
    </row>
    <row r="641" s="13" customFormat="1">
      <c r="A641" s="13"/>
      <c r="B641" s="262"/>
      <c r="C641" s="263"/>
      <c r="D641" s="258" t="s">
        <v>263</v>
      </c>
      <c r="E641" s="264" t="s">
        <v>1</v>
      </c>
      <c r="F641" s="265" t="s">
        <v>961</v>
      </c>
      <c r="G641" s="263"/>
      <c r="H641" s="266">
        <v>0</v>
      </c>
      <c r="I641" s="267"/>
      <c r="J641" s="263"/>
      <c r="K641" s="263"/>
      <c r="L641" s="268"/>
      <c r="M641" s="269"/>
      <c r="N641" s="270"/>
      <c r="O641" s="270"/>
      <c r="P641" s="270"/>
      <c r="Q641" s="270"/>
      <c r="R641" s="270"/>
      <c r="S641" s="270"/>
      <c r="T641" s="271"/>
      <c r="U641" s="13"/>
      <c r="V641" s="13"/>
      <c r="W641" s="13"/>
      <c r="X641" s="13"/>
      <c r="Y641" s="13"/>
      <c r="Z641" s="13"/>
      <c r="AA641" s="13"/>
      <c r="AB641" s="13"/>
      <c r="AC641" s="13"/>
      <c r="AD641" s="13"/>
      <c r="AE641" s="13"/>
      <c r="AT641" s="272" t="s">
        <v>263</v>
      </c>
      <c r="AU641" s="272" t="s">
        <v>91</v>
      </c>
      <c r="AV641" s="13" t="s">
        <v>91</v>
      </c>
      <c r="AW641" s="13" t="s">
        <v>36</v>
      </c>
      <c r="AX641" s="13" t="s">
        <v>82</v>
      </c>
      <c r="AY641" s="272" t="s">
        <v>250</v>
      </c>
    </row>
    <row r="642" s="13" customFormat="1">
      <c r="A642" s="13"/>
      <c r="B642" s="262"/>
      <c r="C642" s="263"/>
      <c r="D642" s="258" t="s">
        <v>263</v>
      </c>
      <c r="E642" s="264" t="s">
        <v>1</v>
      </c>
      <c r="F642" s="265" t="s">
        <v>981</v>
      </c>
      <c r="G642" s="263"/>
      <c r="H642" s="266">
        <v>0</v>
      </c>
      <c r="I642" s="267"/>
      <c r="J642" s="263"/>
      <c r="K642" s="263"/>
      <c r="L642" s="268"/>
      <c r="M642" s="269"/>
      <c r="N642" s="270"/>
      <c r="O642" s="270"/>
      <c r="P642" s="270"/>
      <c r="Q642" s="270"/>
      <c r="R642" s="270"/>
      <c r="S642" s="270"/>
      <c r="T642" s="271"/>
      <c r="U642" s="13"/>
      <c r="V642" s="13"/>
      <c r="W642" s="13"/>
      <c r="X642" s="13"/>
      <c r="Y642" s="13"/>
      <c r="Z642" s="13"/>
      <c r="AA642" s="13"/>
      <c r="AB642" s="13"/>
      <c r="AC642" s="13"/>
      <c r="AD642" s="13"/>
      <c r="AE642" s="13"/>
      <c r="AT642" s="272" t="s">
        <v>263</v>
      </c>
      <c r="AU642" s="272" t="s">
        <v>91</v>
      </c>
      <c r="AV642" s="13" t="s">
        <v>91</v>
      </c>
      <c r="AW642" s="13" t="s">
        <v>36</v>
      </c>
      <c r="AX642" s="13" t="s">
        <v>82</v>
      </c>
      <c r="AY642" s="272" t="s">
        <v>250</v>
      </c>
    </row>
    <row r="643" s="14" customFormat="1">
      <c r="A643" s="14"/>
      <c r="B643" s="273"/>
      <c r="C643" s="274"/>
      <c r="D643" s="258" t="s">
        <v>263</v>
      </c>
      <c r="E643" s="275" t="s">
        <v>1</v>
      </c>
      <c r="F643" s="276" t="s">
        <v>265</v>
      </c>
      <c r="G643" s="274"/>
      <c r="H643" s="277">
        <v>2</v>
      </c>
      <c r="I643" s="278"/>
      <c r="J643" s="274"/>
      <c r="K643" s="274"/>
      <c r="L643" s="279"/>
      <c r="M643" s="280"/>
      <c r="N643" s="281"/>
      <c r="O643" s="281"/>
      <c r="P643" s="281"/>
      <c r="Q643" s="281"/>
      <c r="R643" s="281"/>
      <c r="S643" s="281"/>
      <c r="T643" s="282"/>
      <c r="U643" s="14"/>
      <c r="V643" s="14"/>
      <c r="W643" s="14"/>
      <c r="X643" s="14"/>
      <c r="Y643" s="14"/>
      <c r="Z643" s="14"/>
      <c r="AA643" s="14"/>
      <c r="AB643" s="14"/>
      <c r="AC643" s="14"/>
      <c r="AD643" s="14"/>
      <c r="AE643" s="14"/>
      <c r="AT643" s="283" t="s">
        <v>263</v>
      </c>
      <c r="AU643" s="283" t="s">
        <v>91</v>
      </c>
      <c r="AV643" s="14" t="s">
        <v>256</v>
      </c>
      <c r="AW643" s="14" t="s">
        <v>36</v>
      </c>
      <c r="AX643" s="14" t="s">
        <v>14</v>
      </c>
      <c r="AY643" s="283" t="s">
        <v>250</v>
      </c>
    </row>
    <row r="644" s="2" customFormat="1" ht="16.5" customHeight="1">
      <c r="A644" s="38"/>
      <c r="B644" s="39"/>
      <c r="C644" s="294" t="s">
        <v>992</v>
      </c>
      <c r="D644" s="294" t="s">
        <v>643</v>
      </c>
      <c r="E644" s="295" t="s">
        <v>993</v>
      </c>
      <c r="F644" s="296" t="s">
        <v>994</v>
      </c>
      <c r="G644" s="297" t="s">
        <v>189</v>
      </c>
      <c r="H644" s="298">
        <v>2</v>
      </c>
      <c r="I644" s="299"/>
      <c r="J644" s="300">
        <f>ROUND(I644*H644,2)</f>
        <v>0</v>
      </c>
      <c r="K644" s="296" t="s">
        <v>1</v>
      </c>
      <c r="L644" s="301"/>
      <c r="M644" s="302" t="s">
        <v>1</v>
      </c>
      <c r="N644" s="303" t="s">
        <v>47</v>
      </c>
      <c r="O644" s="91"/>
      <c r="P644" s="254">
        <f>O644*H644</f>
        <v>0</v>
      </c>
      <c r="Q644" s="254">
        <v>0.070000000000000007</v>
      </c>
      <c r="R644" s="254">
        <f>Q644*H644</f>
        <v>0.14000000000000001</v>
      </c>
      <c r="S644" s="254">
        <v>0</v>
      </c>
      <c r="T644" s="255">
        <f>S644*H644</f>
        <v>0</v>
      </c>
      <c r="U644" s="38"/>
      <c r="V644" s="38"/>
      <c r="W644" s="38"/>
      <c r="X644" s="38"/>
      <c r="Y644" s="38"/>
      <c r="Z644" s="38"/>
      <c r="AA644" s="38"/>
      <c r="AB644" s="38"/>
      <c r="AC644" s="38"/>
      <c r="AD644" s="38"/>
      <c r="AE644" s="38"/>
      <c r="AR644" s="256" t="s">
        <v>285</v>
      </c>
      <c r="AT644" s="256" t="s">
        <v>643</v>
      </c>
      <c r="AU644" s="256" t="s">
        <v>91</v>
      </c>
      <c r="AY644" s="17" t="s">
        <v>250</v>
      </c>
      <c r="BE644" s="257">
        <f>IF(N644="základní",J644,0)</f>
        <v>0</v>
      </c>
      <c r="BF644" s="257">
        <f>IF(N644="snížená",J644,0)</f>
        <v>0</v>
      </c>
      <c r="BG644" s="257">
        <f>IF(N644="zákl. přenesená",J644,0)</f>
        <v>0</v>
      </c>
      <c r="BH644" s="257">
        <f>IF(N644="sníž. přenesená",J644,0)</f>
        <v>0</v>
      </c>
      <c r="BI644" s="257">
        <f>IF(N644="nulová",J644,0)</f>
        <v>0</v>
      </c>
      <c r="BJ644" s="17" t="s">
        <v>14</v>
      </c>
      <c r="BK644" s="257">
        <f>ROUND(I644*H644,2)</f>
        <v>0</v>
      </c>
      <c r="BL644" s="17" t="s">
        <v>256</v>
      </c>
      <c r="BM644" s="256" t="s">
        <v>995</v>
      </c>
    </row>
    <row r="645" s="2" customFormat="1" ht="21.75" customHeight="1">
      <c r="A645" s="38"/>
      <c r="B645" s="39"/>
      <c r="C645" s="245" t="s">
        <v>996</v>
      </c>
      <c r="D645" s="245" t="s">
        <v>252</v>
      </c>
      <c r="E645" s="246" t="s">
        <v>997</v>
      </c>
      <c r="F645" s="247" t="s">
        <v>998</v>
      </c>
      <c r="G645" s="248" t="s">
        <v>189</v>
      </c>
      <c r="H645" s="249">
        <v>10</v>
      </c>
      <c r="I645" s="250"/>
      <c r="J645" s="251">
        <f>ROUND(I645*H645,2)</f>
        <v>0</v>
      </c>
      <c r="K645" s="247" t="s">
        <v>255</v>
      </c>
      <c r="L645" s="44"/>
      <c r="M645" s="252" t="s">
        <v>1</v>
      </c>
      <c r="N645" s="253" t="s">
        <v>47</v>
      </c>
      <c r="O645" s="91"/>
      <c r="P645" s="254">
        <f>O645*H645</f>
        <v>0</v>
      </c>
      <c r="Q645" s="254">
        <v>0.10940999999999999</v>
      </c>
      <c r="R645" s="254">
        <f>Q645*H645</f>
        <v>1.0940999999999999</v>
      </c>
      <c r="S645" s="254">
        <v>0</v>
      </c>
      <c r="T645" s="255">
        <f>S645*H645</f>
        <v>0</v>
      </c>
      <c r="U645" s="38"/>
      <c r="V645" s="38"/>
      <c r="W645" s="38"/>
      <c r="X645" s="38"/>
      <c r="Y645" s="38"/>
      <c r="Z645" s="38"/>
      <c r="AA645" s="38"/>
      <c r="AB645" s="38"/>
      <c r="AC645" s="38"/>
      <c r="AD645" s="38"/>
      <c r="AE645" s="38"/>
      <c r="AR645" s="256" t="s">
        <v>256</v>
      </c>
      <c r="AT645" s="256" t="s">
        <v>252</v>
      </c>
      <c r="AU645" s="256" t="s">
        <v>91</v>
      </c>
      <c r="AY645" s="17" t="s">
        <v>250</v>
      </c>
      <c r="BE645" s="257">
        <f>IF(N645="základní",J645,0)</f>
        <v>0</v>
      </c>
      <c r="BF645" s="257">
        <f>IF(N645="snížená",J645,0)</f>
        <v>0</v>
      </c>
      <c r="BG645" s="257">
        <f>IF(N645="zákl. přenesená",J645,0)</f>
        <v>0</v>
      </c>
      <c r="BH645" s="257">
        <f>IF(N645="sníž. přenesená",J645,0)</f>
        <v>0</v>
      </c>
      <c r="BI645" s="257">
        <f>IF(N645="nulová",J645,0)</f>
        <v>0</v>
      </c>
      <c r="BJ645" s="17" t="s">
        <v>14</v>
      </c>
      <c r="BK645" s="257">
        <f>ROUND(I645*H645,2)</f>
        <v>0</v>
      </c>
      <c r="BL645" s="17" t="s">
        <v>256</v>
      </c>
      <c r="BM645" s="256" t="s">
        <v>999</v>
      </c>
    </row>
    <row r="646" s="2" customFormat="1">
      <c r="A646" s="38"/>
      <c r="B646" s="39"/>
      <c r="C646" s="40"/>
      <c r="D646" s="258" t="s">
        <v>261</v>
      </c>
      <c r="E646" s="40"/>
      <c r="F646" s="259" t="s">
        <v>1000</v>
      </c>
      <c r="G646" s="40"/>
      <c r="H646" s="40"/>
      <c r="I646" s="156"/>
      <c r="J646" s="40"/>
      <c r="K646" s="40"/>
      <c r="L646" s="44"/>
      <c r="M646" s="260"/>
      <c r="N646" s="261"/>
      <c r="O646" s="91"/>
      <c r="P646" s="91"/>
      <c r="Q646" s="91"/>
      <c r="R646" s="91"/>
      <c r="S646" s="91"/>
      <c r="T646" s="92"/>
      <c r="U646" s="38"/>
      <c r="V646" s="38"/>
      <c r="W646" s="38"/>
      <c r="X646" s="38"/>
      <c r="Y646" s="38"/>
      <c r="Z646" s="38"/>
      <c r="AA646" s="38"/>
      <c r="AB646" s="38"/>
      <c r="AC646" s="38"/>
      <c r="AD646" s="38"/>
      <c r="AE646" s="38"/>
      <c r="AT646" s="17" t="s">
        <v>261</v>
      </c>
      <c r="AU646" s="17" t="s">
        <v>91</v>
      </c>
    </row>
    <row r="647" s="13" customFormat="1">
      <c r="A647" s="13"/>
      <c r="B647" s="262"/>
      <c r="C647" s="263"/>
      <c r="D647" s="258" t="s">
        <v>263</v>
      </c>
      <c r="E647" s="264" t="s">
        <v>1</v>
      </c>
      <c r="F647" s="265" t="s">
        <v>950</v>
      </c>
      <c r="G647" s="263"/>
      <c r="H647" s="266">
        <v>0</v>
      </c>
      <c r="I647" s="267"/>
      <c r="J647" s="263"/>
      <c r="K647" s="263"/>
      <c r="L647" s="268"/>
      <c r="M647" s="269"/>
      <c r="N647" s="270"/>
      <c r="O647" s="270"/>
      <c r="P647" s="270"/>
      <c r="Q647" s="270"/>
      <c r="R647" s="270"/>
      <c r="S647" s="270"/>
      <c r="T647" s="271"/>
      <c r="U647" s="13"/>
      <c r="V647" s="13"/>
      <c r="W647" s="13"/>
      <c r="X647" s="13"/>
      <c r="Y647" s="13"/>
      <c r="Z647" s="13"/>
      <c r="AA647" s="13"/>
      <c r="AB647" s="13"/>
      <c r="AC647" s="13"/>
      <c r="AD647" s="13"/>
      <c r="AE647" s="13"/>
      <c r="AT647" s="272" t="s">
        <v>263</v>
      </c>
      <c r="AU647" s="272" t="s">
        <v>91</v>
      </c>
      <c r="AV647" s="13" t="s">
        <v>91</v>
      </c>
      <c r="AW647" s="13" t="s">
        <v>36</v>
      </c>
      <c r="AX647" s="13" t="s">
        <v>82</v>
      </c>
      <c r="AY647" s="272" t="s">
        <v>250</v>
      </c>
    </row>
    <row r="648" s="13" customFormat="1">
      <c r="A648" s="13"/>
      <c r="B648" s="262"/>
      <c r="C648" s="263"/>
      <c r="D648" s="258" t="s">
        <v>263</v>
      </c>
      <c r="E648" s="264" t="s">
        <v>1</v>
      </c>
      <c r="F648" s="265" t="s">
        <v>1001</v>
      </c>
      <c r="G648" s="263"/>
      <c r="H648" s="266">
        <v>2</v>
      </c>
      <c r="I648" s="267"/>
      <c r="J648" s="263"/>
      <c r="K648" s="263"/>
      <c r="L648" s="268"/>
      <c r="M648" s="269"/>
      <c r="N648" s="270"/>
      <c r="O648" s="270"/>
      <c r="P648" s="270"/>
      <c r="Q648" s="270"/>
      <c r="R648" s="270"/>
      <c r="S648" s="270"/>
      <c r="T648" s="271"/>
      <c r="U648" s="13"/>
      <c r="V648" s="13"/>
      <c r="W648" s="13"/>
      <c r="X648" s="13"/>
      <c r="Y648" s="13"/>
      <c r="Z648" s="13"/>
      <c r="AA648" s="13"/>
      <c r="AB648" s="13"/>
      <c r="AC648" s="13"/>
      <c r="AD648" s="13"/>
      <c r="AE648" s="13"/>
      <c r="AT648" s="272" t="s">
        <v>263</v>
      </c>
      <c r="AU648" s="272" t="s">
        <v>91</v>
      </c>
      <c r="AV648" s="13" t="s">
        <v>91</v>
      </c>
      <c r="AW648" s="13" t="s">
        <v>36</v>
      </c>
      <c r="AX648" s="13" t="s">
        <v>82</v>
      </c>
      <c r="AY648" s="272" t="s">
        <v>250</v>
      </c>
    </row>
    <row r="649" s="13" customFormat="1">
      <c r="A649" s="13"/>
      <c r="B649" s="262"/>
      <c r="C649" s="263"/>
      <c r="D649" s="258" t="s">
        <v>263</v>
      </c>
      <c r="E649" s="264" t="s">
        <v>1</v>
      </c>
      <c r="F649" s="265" t="s">
        <v>1002</v>
      </c>
      <c r="G649" s="263"/>
      <c r="H649" s="266">
        <v>6</v>
      </c>
      <c r="I649" s="267"/>
      <c r="J649" s="263"/>
      <c r="K649" s="263"/>
      <c r="L649" s="268"/>
      <c r="M649" s="269"/>
      <c r="N649" s="270"/>
      <c r="O649" s="270"/>
      <c r="P649" s="270"/>
      <c r="Q649" s="270"/>
      <c r="R649" s="270"/>
      <c r="S649" s="270"/>
      <c r="T649" s="271"/>
      <c r="U649" s="13"/>
      <c r="V649" s="13"/>
      <c r="W649" s="13"/>
      <c r="X649" s="13"/>
      <c r="Y649" s="13"/>
      <c r="Z649" s="13"/>
      <c r="AA649" s="13"/>
      <c r="AB649" s="13"/>
      <c r="AC649" s="13"/>
      <c r="AD649" s="13"/>
      <c r="AE649" s="13"/>
      <c r="AT649" s="272" t="s">
        <v>263</v>
      </c>
      <c r="AU649" s="272" t="s">
        <v>91</v>
      </c>
      <c r="AV649" s="13" t="s">
        <v>91</v>
      </c>
      <c r="AW649" s="13" t="s">
        <v>36</v>
      </c>
      <c r="AX649" s="13" t="s">
        <v>82</v>
      </c>
      <c r="AY649" s="272" t="s">
        <v>250</v>
      </c>
    </row>
    <row r="650" s="13" customFormat="1">
      <c r="A650" s="13"/>
      <c r="B650" s="262"/>
      <c r="C650" s="263"/>
      <c r="D650" s="258" t="s">
        <v>263</v>
      </c>
      <c r="E650" s="264" t="s">
        <v>1</v>
      </c>
      <c r="F650" s="265" t="s">
        <v>959</v>
      </c>
      <c r="G650" s="263"/>
      <c r="H650" s="266">
        <v>0</v>
      </c>
      <c r="I650" s="267"/>
      <c r="J650" s="263"/>
      <c r="K650" s="263"/>
      <c r="L650" s="268"/>
      <c r="M650" s="269"/>
      <c r="N650" s="270"/>
      <c r="O650" s="270"/>
      <c r="P650" s="270"/>
      <c r="Q650" s="270"/>
      <c r="R650" s="270"/>
      <c r="S650" s="270"/>
      <c r="T650" s="271"/>
      <c r="U650" s="13"/>
      <c r="V650" s="13"/>
      <c r="W650" s="13"/>
      <c r="X650" s="13"/>
      <c r="Y650" s="13"/>
      <c r="Z650" s="13"/>
      <c r="AA650" s="13"/>
      <c r="AB650" s="13"/>
      <c r="AC650" s="13"/>
      <c r="AD650" s="13"/>
      <c r="AE650" s="13"/>
      <c r="AT650" s="272" t="s">
        <v>263</v>
      </c>
      <c r="AU650" s="272" t="s">
        <v>91</v>
      </c>
      <c r="AV650" s="13" t="s">
        <v>91</v>
      </c>
      <c r="AW650" s="13" t="s">
        <v>36</v>
      </c>
      <c r="AX650" s="13" t="s">
        <v>82</v>
      </c>
      <c r="AY650" s="272" t="s">
        <v>250</v>
      </c>
    </row>
    <row r="651" s="13" customFormat="1">
      <c r="A651" s="13"/>
      <c r="B651" s="262"/>
      <c r="C651" s="263"/>
      <c r="D651" s="258" t="s">
        <v>263</v>
      </c>
      <c r="E651" s="264" t="s">
        <v>1</v>
      </c>
      <c r="F651" s="265" t="s">
        <v>980</v>
      </c>
      <c r="G651" s="263"/>
      <c r="H651" s="266">
        <v>0</v>
      </c>
      <c r="I651" s="267"/>
      <c r="J651" s="263"/>
      <c r="K651" s="263"/>
      <c r="L651" s="268"/>
      <c r="M651" s="269"/>
      <c r="N651" s="270"/>
      <c r="O651" s="270"/>
      <c r="P651" s="270"/>
      <c r="Q651" s="270"/>
      <c r="R651" s="270"/>
      <c r="S651" s="270"/>
      <c r="T651" s="271"/>
      <c r="U651" s="13"/>
      <c r="V651" s="13"/>
      <c r="W651" s="13"/>
      <c r="X651" s="13"/>
      <c r="Y651" s="13"/>
      <c r="Z651" s="13"/>
      <c r="AA651" s="13"/>
      <c r="AB651" s="13"/>
      <c r="AC651" s="13"/>
      <c r="AD651" s="13"/>
      <c r="AE651" s="13"/>
      <c r="AT651" s="272" t="s">
        <v>263</v>
      </c>
      <c r="AU651" s="272" t="s">
        <v>91</v>
      </c>
      <c r="AV651" s="13" t="s">
        <v>91</v>
      </c>
      <c r="AW651" s="13" t="s">
        <v>36</v>
      </c>
      <c r="AX651" s="13" t="s">
        <v>82</v>
      </c>
      <c r="AY651" s="272" t="s">
        <v>250</v>
      </c>
    </row>
    <row r="652" s="13" customFormat="1">
      <c r="A652" s="13"/>
      <c r="B652" s="262"/>
      <c r="C652" s="263"/>
      <c r="D652" s="258" t="s">
        <v>263</v>
      </c>
      <c r="E652" s="264" t="s">
        <v>1</v>
      </c>
      <c r="F652" s="265" t="s">
        <v>961</v>
      </c>
      <c r="G652" s="263"/>
      <c r="H652" s="266">
        <v>0</v>
      </c>
      <c r="I652" s="267"/>
      <c r="J652" s="263"/>
      <c r="K652" s="263"/>
      <c r="L652" s="268"/>
      <c r="M652" s="269"/>
      <c r="N652" s="270"/>
      <c r="O652" s="270"/>
      <c r="P652" s="270"/>
      <c r="Q652" s="270"/>
      <c r="R652" s="270"/>
      <c r="S652" s="270"/>
      <c r="T652" s="271"/>
      <c r="U652" s="13"/>
      <c r="V652" s="13"/>
      <c r="W652" s="13"/>
      <c r="X652" s="13"/>
      <c r="Y652" s="13"/>
      <c r="Z652" s="13"/>
      <c r="AA652" s="13"/>
      <c r="AB652" s="13"/>
      <c r="AC652" s="13"/>
      <c r="AD652" s="13"/>
      <c r="AE652" s="13"/>
      <c r="AT652" s="272" t="s">
        <v>263</v>
      </c>
      <c r="AU652" s="272" t="s">
        <v>91</v>
      </c>
      <c r="AV652" s="13" t="s">
        <v>91</v>
      </c>
      <c r="AW652" s="13" t="s">
        <v>36</v>
      </c>
      <c r="AX652" s="13" t="s">
        <v>82</v>
      </c>
      <c r="AY652" s="272" t="s">
        <v>250</v>
      </c>
    </row>
    <row r="653" s="13" customFormat="1">
      <c r="A653" s="13"/>
      <c r="B653" s="262"/>
      <c r="C653" s="263"/>
      <c r="D653" s="258" t="s">
        <v>263</v>
      </c>
      <c r="E653" s="264" t="s">
        <v>1</v>
      </c>
      <c r="F653" s="265" t="s">
        <v>1003</v>
      </c>
      <c r="G653" s="263"/>
      <c r="H653" s="266">
        <v>2</v>
      </c>
      <c r="I653" s="267"/>
      <c r="J653" s="263"/>
      <c r="K653" s="263"/>
      <c r="L653" s="268"/>
      <c r="M653" s="269"/>
      <c r="N653" s="270"/>
      <c r="O653" s="270"/>
      <c r="P653" s="270"/>
      <c r="Q653" s="270"/>
      <c r="R653" s="270"/>
      <c r="S653" s="270"/>
      <c r="T653" s="271"/>
      <c r="U653" s="13"/>
      <c r="V653" s="13"/>
      <c r="W653" s="13"/>
      <c r="X653" s="13"/>
      <c r="Y653" s="13"/>
      <c r="Z653" s="13"/>
      <c r="AA653" s="13"/>
      <c r="AB653" s="13"/>
      <c r="AC653" s="13"/>
      <c r="AD653" s="13"/>
      <c r="AE653" s="13"/>
      <c r="AT653" s="272" t="s">
        <v>263</v>
      </c>
      <c r="AU653" s="272" t="s">
        <v>91</v>
      </c>
      <c r="AV653" s="13" t="s">
        <v>91</v>
      </c>
      <c r="AW653" s="13" t="s">
        <v>36</v>
      </c>
      <c r="AX653" s="13" t="s">
        <v>82</v>
      </c>
      <c r="AY653" s="272" t="s">
        <v>250</v>
      </c>
    </row>
    <row r="654" s="14" customFormat="1">
      <c r="A654" s="14"/>
      <c r="B654" s="273"/>
      <c r="C654" s="274"/>
      <c r="D654" s="258" t="s">
        <v>263</v>
      </c>
      <c r="E654" s="275" t="s">
        <v>1</v>
      </c>
      <c r="F654" s="276" t="s">
        <v>265</v>
      </c>
      <c r="G654" s="274"/>
      <c r="H654" s="277">
        <v>10</v>
      </c>
      <c r="I654" s="278"/>
      <c r="J654" s="274"/>
      <c r="K654" s="274"/>
      <c r="L654" s="279"/>
      <c r="M654" s="280"/>
      <c r="N654" s="281"/>
      <c r="O654" s="281"/>
      <c r="P654" s="281"/>
      <c r="Q654" s="281"/>
      <c r="R654" s="281"/>
      <c r="S654" s="281"/>
      <c r="T654" s="282"/>
      <c r="U654" s="14"/>
      <c r="V654" s="14"/>
      <c r="W654" s="14"/>
      <c r="X654" s="14"/>
      <c r="Y654" s="14"/>
      <c r="Z654" s="14"/>
      <c r="AA654" s="14"/>
      <c r="AB654" s="14"/>
      <c r="AC654" s="14"/>
      <c r="AD654" s="14"/>
      <c r="AE654" s="14"/>
      <c r="AT654" s="283" t="s">
        <v>263</v>
      </c>
      <c r="AU654" s="283" t="s">
        <v>91</v>
      </c>
      <c r="AV654" s="14" t="s">
        <v>256</v>
      </c>
      <c r="AW654" s="14" t="s">
        <v>36</v>
      </c>
      <c r="AX654" s="14" t="s">
        <v>14</v>
      </c>
      <c r="AY654" s="283" t="s">
        <v>250</v>
      </c>
    </row>
    <row r="655" s="2" customFormat="1" ht="16.5" customHeight="1">
      <c r="A655" s="38"/>
      <c r="B655" s="39"/>
      <c r="C655" s="294" t="s">
        <v>1004</v>
      </c>
      <c r="D655" s="294" t="s">
        <v>643</v>
      </c>
      <c r="E655" s="295" t="s">
        <v>1005</v>
      </c>
      <c r="F655" s="296" t="s">
        <v>1006</v>
      </c>
      <c r="G655" s="297" t="s">
        <v>189</v>
      </c>
      <c r="H655" s="298">
        <v>10</v>
      </c>
      <c r="I655" s="299"/>
      <c r="J655" s="300">
        <f>ROUND(I655*H655,2)</f>
        <v>0</v>
      </c>
      <c r="K655" s="296" t="s">
        <v>1</v>
      </c>
      <c r="L655" s="301"/>
      <c r="M655" s="302" t="s">
        <v>1</v>
      </c>
      <c r="N655" s="303" t="s">
        <v>47</v>
      </c>
      <c r="O655" s="91"/>
      <c r="P655" s="254">
        <f>O655*H655</f>
        <v>0</v>
      </c>
      <c r="Q655" s="254">
        <v>0.0064999999999999997</v>
      </c>
      <c r="R655" s="254">
        <f>Q655*H655</f>
        <v>0.065000000000000002</v>
      </c>
      <c r="S655" s="254">
        <v>0</v>
      </c>
      <c r="T655" s="255">
        <f>S655*H655</f>
        <v>0</v>
      </c>
      <c r="U655" s="38"/>
      <c r="V655" s="38"/>
      <c r="W655" s="38"/>
      <c r="X655" s="38"/>
      <c r="Y655" s="38"/>
      <c r="Z655" s="38"/>
      <c r="AA655" s="38"/>
      <c r="AB655" s="38"/>
      <c r="AC655" s="38"/>
      <c r="AD655" s="38"/>
      <c r="AE655" s="38"/>
      <c r="AR655" s="256" t="s">
        <v>285</v>
      </c>
      <c r="AT655" s="256" t="s">
        <v>643</v>
      </c>
      <c r="AU655" s="256" t="s">
        <v>91</v>
      </c>
      <c r="AY655" s="17" t="s">
        <v>250</v>
      </c>
      <c r="BE655" s="257">
        <f>IF(N655="základní",J655,0)</f>
        <v>0</v>
      </c>
      <c r="BF655" s="257">
        <f>IF(N655="snížená",J655,0)</f>
        <v>0</v>
      </c>
      <c r="BG655" s="257">
        <f>IF(N655="zákl. přenesená",J655,0)</f>
        <v>0</v>
      </c>
      <c r="BH655" s="257">
        <f>IF(N655="sníž. přenesená",J655,0)</f>
        <v>0</v>
      </c>
      <c r="BI655" s="257">
        <f>IF(N655="nulová",J655,0)</f>
        <v>0</v>
      </c>
      <c r="BJ655" s="17" t="s">
        <v>14</v>
      </c>
      <c r="BK655" s="257">
        <f>ROUND(I655*H655,2)</f>
        <v>0</v>
      </c>
      <c r="BL655" s="17" t="s">
        <v>256</v>
      </c>
      <c r="BM655" s="256" t="s">
        <v>1007</v>
      </c>
    </row>
    <row r="656" s="2" customFormat="1" ht="16.5" customHeight="1">
      <c r="A656" s="38"/>
      <c r="B656" s="39"/>
      <c r="C656" s="294" t="s">
        <v>1008</v>
      </c>
      <c r="D656" s="294" t="s">
        <v>643</v>
      </c>
      <c r="E656" s="295" t="s">
        <v>1009</v>
      </c>
      <c r="F656" s="296" t="s">
        <v>1010</v>
      </c>
      <c r="G656" s="297" t="s">
        <v>189</v>
      </c>
      <c r="H656" s="298">
        <v>10</v>
      </c>
      <c r="I656" s="299"/>
      <c r="J656" s="300">
        <f>ROUND(I656*H656,2)</f>
        <v>0</v>
      </c>
      <c r="K656" s="296" t="s">
        <v>1</v>
      </c>
      <c r="L656" s="301"/>
      <c r="M656" s="302" t="s">
        <v>1</v>
      </c>
      <c r="N656" s="303" t="s">
        <v>47</v>
      </c>
      <c r="O656" s="91"/>
      <c r="P656" s="254">
        <f>O656*H656</f>
        <v>0</v>
      </c>
      <c r="Q656" s="254">
        <v>0.0033</v>
      </c>
      <c r="R656" s="254">
        <f>Q656*H656</f>
        <v>0.033000000000000002</v>
      </c>
      <c r="S656" s="254">
        <v>0</v>
      </c>
      <c r="T656" s="255">
        <f>S656*H656</f>
        <v>0</v>
      </c>
      <c r="U656" s="38"/>
      <c r="V656" s="38"/>
      <c r="W656" s="38"/>
      <c r="X656" s="38"/>
      <c r="Y656" s="38"/>
      <c r="Z656" s="38"/>
      <c r="AA656" s="38"/>
      <c r="AB656" s="38"/>
      <c r="AC656" s="38"/>
      <c r="AD656" s="38"/>
      <c r="AE656" s="38"/>
      <c r="AR656" s="256" t="s">
        <v>285</v>
      </c>
      <c r="AT656" s="256" t="s">
        <v>643</v>
      </c>
      <c r="AU656" s="256" t="s">
        <v>91</v>
      </c>
      <c r="AY656" s="17" t="s">
        <v>250</v>
      </c>
      <c r="BE656" s="257">
        <f>IF(N656="základní",J656,0)</f>
        <v>0</v>
      </c>
      <c r="BF656" s="257">
        <f>IF(N656="snížená",J656,0)</f>
        <v>0</v>
      </c>
      <c r="BG656" s="257">
        <f>IF(N656="zákl. přenesená",J656,0)</f>
        <v>0</v>
      </c>
      <c r="BH656" s="257">
        <f>IF(N656="sníž. přenesená",J656,0)</f>
        <v>0</v>
      </c>
      <c r="BI656" s="257">
        <f>IF(N656="nulová",J656,0)</f>
        <v>0</v>
      </c>
      <c r="BJ656" s="17" t="s">
        <v>14</v>
      </c>
      <c r="BK656" s="257">
        <f>ROUND(I656*H656,2)</f>
        <v>0</v>
      </c>
      <c r="BL656" s="17" t="s">
        <v>256</v>
      </c>
      <c r="BM656" s="256" t="s">
        <v>1011</v>
      </c>
    </row>
    <row r="657" s="2" customFormat="1" ht="16.5" customHeight="1">
      <c r="A657" s="38"/>
      <c r="B657" s="39"/>
      <c r="C657" s="294" t="s">
        <v>1012</v>
      </c>
      <c r="D657" s="294" t="s">
        <v>643</v>
      </c>
      <c r="E657" s="295" t="s">
        <v>1013</v>
      </c>
      <c r="F657" s="296" t="s">
        <v>1014</v>
      </c>
      <c r="G657" s="297" t="s">
        <v>189</v>
      </c>
      <c r="H657" s="298">
        <v>10</v>
      </c>
      <c r="I657" s="299"/>
      <c r="J657" s="300">
        <f>ROUND(I657*H657,2)</f>
        <v>0</v>
      </c>
      <c r="K657" s="296" t="s">
        <v>1</v>
      </c>
      <c r="L657" s="301"/>
      <c r="M657" s="302" t="s">
        <v>1</v>
      </c>
      <c r="N657" s="303" t="s">
        <v>47</v>
      </c>
      <c r="O657" s="91"/>
      <c r="P657" s="254">
        <f>O657*H657</f>
        <v>0</v>
      </c>
      <c r="Q657" s="254">
        <v>0.00040000000000000002</v>
      </c>
      <c r="R657" s="254">
        <f>Q657*H657</f>
        <v>0.0040000000000000001</v>
      </c>
      <c r="S657" s="254">
        <v>0</v>
      </c>
      <c r="T657" s="255">
        <f>S657*H657</f>
        <v>0</v>
      </c>
      <c r="U657" s="38"/>
      <c r="V657" s="38"/>
      <c r="W657" s="38"/>
      <c r="X657" s="38"/>
      <c r="Y657" s="38"/>
      <c r="Z657" s="38"/>
      <c r="AA657" s="38"/>
      <c r="AB657" s="38"/>
      <c r="AC657" s="38"/>
      <c r="AD657" s="38"/>
      <c r="AE657" s="38"/>
      <c r="AR657" s="256" t="s">
        <v>285</v>
      </c>
      <c r="AT657" s="256" t="s">
        <v>643</v>
      </c>
      <c r="AU657" s="256" t="s">
        <v>91</v>
      </c>
      <c r="AY657" s="17" t="s">
        <v>250</v>
      </c>
      <c r="BE657" s="257">
        <f>IF(N657="základní",J657,0)</f>
        <v>0</v>
      </c>
      <c r="BF657" s="257">
        <f>IF(N657="snížená",J657,0)</f>
        <v>0</v>
      </c>
      <c r="BG657" s="257">
        <f>IF(N657="zákl. přenesená",J657,0)</f>
        <v>0</v>
      </c>
      <c r="BH657" s="257">
        <f>IF(N657="sníž. přenesená",J657,0)</f>
        <v>0</v>
      </c>
      <c r="BI657" s="257">
        <f>IF(N657="nulová",J657,0)</f>
        <v>0</v>
      </c>
      <c r="BJ657" s="17" t="s">
        <v>14</v>
      </c>
      <c r="BK657" s="257">
        <f>ROUND(I657*H657,2)</f>
        <v>0</v>
      </c>
      <c r="BL657" s="17" t="s">
        <v>256</v>
      </c>
      <c r="BM657" s="256" t="s">
        <v>1015</v>
      </c>
    </row>
    <row r="658" s="2" customFormat="1" ht="16.5" customHeight="1">
      <c r="A658" s="38"/>
      <c r="B658" s="39"/>
      <c r="C658" s="294" t="s">
        <v>1016</v>
      </c>
      <c r="D658" s="294" t="s">
        <v>643</v>
      </c>
      <c r="E658" s="295" t="s">
        <v>1017</v>
      </c>
      <c r="F658" s="296" t="s">
        <v>1018</v>
      </c>
      <c r="G658" s="297" t="s">
        <v>189</v>
      </c>
      <c r="H658" s="298">
        <v>10</v>
      </c>
      <c r="I658" s="299"/>
      <c r="J658" s="300">
        <f>ROUND(I658*H658,2)</f>
        <v>0</v>
      </c>
      <c r="K658" s="296" t="s">
        <v>1</v>
      </c>
      <c r="L658" s="301"/>
      <c r="M658" s="302" t="s">
        <v>1</v>
      </c>
      <c r="N658" s="303" t="s">
        <v>47</v>
      </c>
      <c r="O658" s="91"/>
      <c r="P658" s="254">
        <f>O658*H658</f>
        <v>0</v>
      </c>
      <c r="Q658" s="254">
        <v>0.00014999999999999999</v>
      </c>
      <c r="R658" s="254">
        <f>Q658*H658</f>
        <v>0.0014999999999999998</v>
      </c>
      <c r="S658" s="254">
        <v>0</v>
      </c>
      <c r="T658" s="255">
        <f>S658*H658</f>
        <v>0</v>
      </c>
      <c r="U658" s="38"/>
      <c r="V658" s="38"/>
      <c r="W658" s="38"/>
      <c r="X658" s="38"/>
      <c r="Y658" s="38"/>
      <c r="Z658" s="38"/>
      <c r="AA658" s="38"/>
      <c r="AB658" s="38"/>
      <c r="AC658" s="38"/>
      <c r="AD658" s="38"/>
      <c r="AE658" s="38"/>
      <c r="AR658" s="256" t="s">
        <v>285</v>
      </c>
      <c r="AT658" s="256" t="s">
        <v>643</v>
      </c>
      <c r="AU658" s="256" t="s">
        <v>91</v>
      </c>
      <c r="AY658" s="17" t="s">
        <v>250</v>
      </c>
      <c r="BE658" s="257">
        <f>IF(N658="základní",J658,0)</f>
        <v>0</v>
      </c>
      <c r="BF658" s="257">
        <f>IF(N658="snížená",J658,0)</f>
        <v>0</v>
      </c>
      <c r="BG658" s="257">
        <f>IF(N658="zákl. přenesená",J658,0)</f>
        <v>0</v>
      </c>
      <c r="BH658" s="257">
        <f>IF(N658="sníž. přenesená",J658,0)</f>
        <v>0</v>
      </c>
      <c r="BI658" s="257">
        <f>IF(N658="nulová",J658,0)</f>
        <v>0</v>
      </c>
      <c r="BJ658" s="17" t="s">
        <v>14</v>
      </c>
      <c r="BK658" s="257">
        <f>ROUND(I658*H658,2)</f>
        <v>0</v>
      </c>
      <c r="BL658" s="17" t="s">
        <v>256</v>
      </c>
      <c r="BM658" s="256" t="s">
        <v>1019</v>
      </c>
    </row>
    <row r="659" s="2" customFormat="1" ht="16.5" customHeight="1">
      <c r="A659" s="38"/>
      <c r="B659" s="39"/>
      <c r="C659" s="294" t="s">
        <v>1020</v>
      </c>
      <c r="D659" s="294" t="s">
        <v>643</v>
      </c>
      <c r="E659" s="295" t="s">
        <v>1021</v>
      </c>
      <c r="F659" s="296" t="s">
        <v>1022</v>
      </c>
      <c r="G659" s="297" t="s">
        <v>189</v>
      </c>
      <c r="H659" s="298">
        <v>10</v>
      </c>
      <c r="I659" s="299"/>
      <c r="J659" s="300">
        <f>ROUND(I659*H659,2)</f>
        <v>0</v>
      </c>
      <c r="K659" s="296" t="s">
        <v>1</v>
      </c>
      <c r="L659" s="301"/>
      <c r="M659" s="302" t="s">
        <v>1</v>
      </c>
      <c r="N659" s="303" t="s">
        <v>47</v>
      </c>
      <c r="O659" s="91"/>
      <c r="P659" s="254">
        <f>O659*H659</f>
        <v>0</v>
      </c>
      <c r="Q659" s="254">
        <v>5.0000000000000002E-05</v>
      </c>
      <c r="R659" s="254">
        <f>Q659*H659</f>
        <v>0.00050000000000000001</v>
      </c>
      <c r="S659" s="254">
        <v>0</v>
      </c>
      <c r="T659" s="255">
        <f>S659*H659</f>
        <v>0</v>
      </c>
      <c r="U659" s="38"/>
      <c r="V659" s="38"/>
      <c r="W659" s="38"/>
      <c r="X659" s="38"/>
      <c r="Y659" s="38"/>
      <c r="Z659" s="38"/>
      <c r="AA659" s="38"/>
      <c r="AB659" s="38"/>
      <c r="AC659" s="38"/>
      <c r="AD659" s="38"/>
      <c r="AE659" s="38"/>
      <c r="AR659" s="256" t="s">
        <v>285</v>
      </c>
      <c r="AT659" s="256" t="s">
        <v>643</v>
      </c>
      <c r="AU659" s="256" t="s">
        <v>91</v>
      </c>
      <c r="AY659" s="17" t="s">
        <v>250</v>
      </c>
      <c r="BE659" s="257">
        <f>IF(N659="základní",J659,0)</f>
        <v>0</v>
      </c>
      <c r="BF659" s="257">
        <f>IF(N659="snížená",J659,0)</f>
        <v>0</v>
      </c>
      <c r="BG659" s="257">
        <f>IF(N659="zákl. přenesená",J659,0)</f>
        <v>0</v>
      </c>
      <c r="BH659" s="257">
        <f>IF(N659="sníž. přenesená",J659,0)</f>
        <v>0</v>
      </c>
      <c r="BI659" s="257">
        <f>IF(N659="nulová",J659,0)</f>
        <v>0</v>
      </c>
      <c r="BJ659" s="17" t="s">
        <v>14</v>
      </c>
      <c r="BK659" s="257">
        <f>ROUND(I659*H659,2)</f>
        <v>0</v>
      </c>
      <c r="BL659" s="17" t="s">
        <v>256</v>
      </c>
      <c r="BM659" s="256" t="s">
        <v>1023</v>
      </c>
    </row>
    <row r="660" s="2" customFormat="1" ht="21.75" customHeight="1">
      <c r="A660" s="38"/>
      <c r="B660" s="39"/>
      <c r="C660" s="245" t="s">
        <v>1024</v>
      </c>
      <c r="D660" s="245" t="s">
        <v>252</v>
      </c>
      <c r="E660" s="246" t="s">
        <v>1025</v>
      </c>
      <c r="F660" s="247" t="s">
        <v>1026</v>
      </c>
      <c r="G660" s="248" t="s">
        <v>179</v>
      </c>
      <c r="H660" s="249">
        <v>2800</v>
      </c>
      <c r="I660" s="250"/>
      <c r="J660" s="251">
        <f>ROUND(I660*H660,2)</f>
        <v>0</v>
      </c>
      <c r="K660" s="247" t="s">
        <v>255</v>
      </c>
      <c r="L660" s="44"/>
      <c r="M660" s="252" t="s">
        <v>1</v>
      </c>
      <c r="N660" s="253" t="s">
        <v>47</v>
      </c>
      <c r="O660" s="91"/>
      <c r="P660" s="254">
        <f>O660*H660</f>
        <v>0</v>
      </c>
      <c r="Q660" s="254">
        <v>4.0000000000000003E-05</v>
      </c>
      <c r="R660" s="254">
        <f>Q660*H660</f>
        <v>0.112</v>
      </c>
      <c r="S660" s="254">
        <v>0</v>
      </c>
      <c r="T660" s="255">
        <f>S660*H660</f>
        <v>0</v>
      </c>
      <c r="U660" s="38"/>
      <c r="V660" s="38"/>
      <c r="W660" s="38"/>
      <c r="X660" s="38"/>
      <c r="Y660" s="38"/>
      <c r="Z660" s="38"/>
      <c r="AA660" s="38"/>
      <c r="AB660" s="38"/>
      <c r="AC660" s="38"/>
      <c r="AD660" s="38"/>
      <c r="AE660" s="38"/>
      <c r="AR660" s="256" t="s">
        <v>256</v>
      </c>
      <c r="AT660" s="256" t="s">
        <v>252</v>
      </c>
      <c r="AU660" s="256" t="s">
        <v>91</v>
      </c>
      <c r="AY660" s="17" t="s">
        <v>250</v>
      </c>
      <c r="BE660" s="257">
        <f>IF(N660="základní",J660,0)</f>
        <v>0</v>
      </c>
      <c r="BF660" s="257">
        <f>IF(N660="snížená",J660,0)</f>
        <v>0</v>
      </c>
      <c r="BG660" s="257">
        <f>IF(N660="zákl. přenesená",J660,0)</f>
        <v>0</v>
      </c>
      <c r="BH660" s="257">
        <f>IF(N660="sníž. přenesená",J660,0)</f>
        <v>0</v>
      </c>
      <c r="BI660" s="257">
        <f>IF(N660="nulová",J660,0)</f>
        <v>0</v>
      </c>
      <c r="BJ660" s="17" t="s">
        <v>14</v>
      </c>
      <c r="BK660" s="257">
        <f>ROUND(I660*H660,2)</f>
        <v>0</v>
      </c>
      <c r="BL660" s="17" t="s">
        <v>256</v>
      </c>
      <c r="BM660" s="256" t="s">
        <v>1027</v>
      </c>
    </row>
    <row r="661" s="2" customFormat="1">
      <c r="A661" s="38"/>
      <c r="B661" s="39"/>
      <c r="C661" s="40"/>
      <c r="D661" s="258" t="s">
        <v>261</v>
      </c>
      <c r="E661" s="40"/>
      <c r="F661" s="259" t="s">
        <v>1028</v>
      </c>
      <c r="G661" s="40"/>
      <c r="H661" s="40"/>
      <c r="I661" s="156"/>
      <c r="J661" s="40"/>
      <c r="K661" s="40"/>
      <c r="L661" s="44"/>
      <c r="M661" s="260"/>
      <c r="N661" s="261"/>
      <c r="O661" s="91"/>
      <c r="P661" s="91"/>
      <c r="Q661" s="91"/>
      <c r="R661" s="91"/>
      <c r="S661" s="91"/>
      <c r="T661" s="92"/>
      <c r="U661" s="38"/>
      <c r="V661" s="38"/>
      <c r="W661" s="38"/>
      <c r="X661" s="38"/>
      <c r="Y661" s="38"/>
      <c r="Z661" s="38"/>
      <c r="AA661" s="38"/>
      <c r="AB661" s="38"/>
      <c r="AC661" s="38"/>
      <c r="AD661" s="38"/>
      <c r="AE661" s="38"/>
      <c r="AT661" s="17" t="s">
        <v>261</v>
      </c>
      <c r="AU661" s="17" t="s">
        <v>91</v>
      </c>
    </row>
    <row r="662" s="13" customFormat="1">
      <c r="A662" s="13"/>
      <c r="B662" s="262"/>
      <c r="C662" s="263"/>
      <c r="D662" s="258" t="s">
        <v>263</v>
      </c>
      <c r="E662" s="264" t="s">
        <v>1</v>
      </c>
      <c r="F662" s="265" t="s">
        <v>1029</v>
      </c>
      <c r="G662" s="263"/>
      <c r="H662" s="266">
        <v>2800</v>
      </c>
      <c r="I662" s="267"/>
      <c r="J662" s="263"/>
      <c r="K662" s="263"/>
      <c r="L662" s="268"/>
      <c r="M662" s="269"/>
      <c r="N662" s="270"/>
      <c r="O662" s="270"/>
      <c r="P662" s="270"/>
      <c r="Q662" s="270"/>
      <c r="R662" s="270"/>
      <c r="S662" s="270"/>
      <c r="T662" s="271"/>
      <c r="U662" s="13"/>
      <c r="V662" s="13"/>
      <c r="W662" s="13"/>
      <c r="X662" s="13"/>
      <c r="Y662" s="13"/>
      <c r="Z662" s="13"/>
      <c r="AA662" s="13"/>
      <c r="AB662" s="13"/>
      <c r="AC662" s="13"/>
      <c r="AD662" s="13"/>
      <c r="AE662" s="13"/>
      <c r="AT662" s="272" t="s">
        <v>263</v>
      </c>
      <c r="AU662" s="272" t="s">
        <v>91</v>
      </c>
      <c r="AV662" s="13" t="s">
        <v>91</v>
      </c>
      <c r="AW662" s="13" t="s">
        <v>36</v>
      </c>
      <c r="AX662" s="13" t="s">
        <v>82</v>
      </c>
      <c r="AY662" s="272" t="s">
        <v>250</v>
      </c>
    </row>
    <row r="663" s="14" customFormat="1">
      <c r="A663" s="14"/>
      <c r="B663" s="273"/>
      <c r="C663" s="274"/>
      <c r="D663" s="258" t="s">
        <v>263</v>
      </c>
      <c r="E663" s="275" t="s">
        <v>1</v>
      </c>
      <c r="F663" s="276" t="s">
        <v>265</v>
      </c>
      <c r="G663" s="274"/>
      <c r="H663" s="277">
        <v>2800</v>
      </c>
      <c r="I663" s="278"/>
      <c r="J663" s="274"/>
      <c r="K663" s="274"/>
      <c r="L663" s="279"/>
      <c r="M663" s="280"/>
      <c r="N663" s="281"/>
      <c r="O663" s="281"/>
      <c r="P663" s="281"/>
      <c r="Q663" s="281"/>
      <c r="R663" s="281"/>
      <c r="S663" s="281"/>
      <c r="T663" s="282"/>
      <c r="U663" s="14"/>
      <c r="V663" s="14"/>
      <c r="W663" s="14"/>
      <c r="X663" s="14"/>
      <c r="Y663" s="14"/>
      <c r="Z663" s="14"/>
      <c r="AA663" s="14"/>
      <c r="AB663" s="14"/>
      <c r="AC663" s="14"/>
      <c r="AD663" s="14"/>
      <c r="AE663" s="14"/>
      <c r="AT663" s="283" t="s">
        <v>263</v>
      </c>
      <c r="AU663" s="283" t="s">
        <v>91</v>
      </c>
      <c r="AV663" s="14" t="s">
        <v>256</v>
      </c>
      <c r="AW663" s="14" t="s">
        <v>36</v>
      </c>
      <c r="AX663" s="14" t="s">
        <v>14</v>
      </c>
      <c r="AY663" s="283" t="s">
        <v>250</v>
      </c>
    </row>
    <row r="664" s="2" customFormat="1" ht="21.75" customHeight="1">
      <c r="A664" s="38"/>
      <c r="B664" s="39"/>
      <c r="C664" s="245" t="s">
        <v>1030</v>
      </c>
      <c r="D664" s="245" t="s">
        <v>252</v>
      </c>
      <c r="E664" s="246" t="s">
        <v>1031</v>
      </c>
      <c r="F664" s="247" t="s">
        <v>1032</v>
      </c>
      <c r="G664" s="248" t="s">
        <v>179</v>
      </c>
      <c r="H664" s="249">
        <v>8450</v>
      </c>
      <c r="I664" s="250"/>
      <c r="J664" s="251">
        <f>ROUND(I664*H664,2)</f>
        <v>0</v>
      </c>
      <c r="K664" s="247" t="s">
        <v>255</v>
      </c>
      <c r="L664" s="44"/>
      <c r="M664" s="252" t="s">
        <v>1</v>
      </c>
      <c r="N664" s="253" t="s">
        <v>47</v>
      </c>
      <c r="O664" s="91"/>
      <c r="P664" s="254">
        <f>O664*H664</f>
        <v>0</v>
      </c>
      <c r="Q664" s="254">
        <v>5.0000000000000002E-05</v>
      </c>
      <c r="R664" s="254">
        <f>Q664*H664</f>
        <v>0.42250000000000004</v>
      </c>
      <c r="S664" s="254">
        <v>0</v>
      </c>
      <c r="T664" s="255">
        <f>S664*H664</f>
        <v>0</v>
      </c>
      <c r="U664" s="38"/>
      <c r="V664" s="38"/>
      <c r="W664" s="38"/>
      <c r="X664" s="38"/>
      <c r="Y664" s="38"/>
      <c r="Z664" s="38"/>
      <c r="AA664" s="38"/>
      <c r="AB664" s="38"/>
      <c r="AC664" s="38"/>
      <c r="AD664" s="38"/>
      <c r="AE664" s="38"/>
      <c r="AR664" s="256" t="s">
        <v>256</v>
      </c>
      <c r="AT664" s="256" t="s">
        <v>252</v>
      </c>
      <c r="AU664" s="256" t="s">
        <v>91</v>
      </c>
      <c r="AY664" s="17" t="s">
        <v>250</v>
      </c>
      <c r="BE664" s="257">
        <f>IF(N664="základní",J664,0)</f>
        <v>0</v>
      </c>
      <c r="BF664" s="257">
        <f>IF(N664="snížená",J664,0)</f>
        <v>0</v>
      </c>
      <c r="BG664" s="257">
        <f>IF(N664="zákl. přenesená",J664,0)</f>
        <v>0</v>
      </c>
      <c r="BH664" s="257">
        <f>IF(N664="sníž. přenesená",J664,0)</f>
        <v>0</v>
      </c>
      <c r="BI664" s="257">
        <f>IF(N664="nulová",J664,0)</f>
        <v>0</v>
      </c>
      <c r="BJ664" s="17" t="s">
        <v>14</v>
      </c>
      <c r="BK664" s="257">
        <f>ROUND(I664*H664,2)</f>
        <v>0</v>
      </c>
      <c r="BL664" s="17" t="s">
        <v>256</v>
      </c>
      <c r="BM664" s="256" t="s">
        <v>1033</v>
      </c>
    </row>
    <row r="665" s="2" customFormat="1">
      <c r="A665" s="38"/>
      <c r="B665" s="39"/>
      <c r="C665" s="40"/>
      <c r="D665" s="258" t="s">
        <v>261</v>
      </c>
      <c r="E665" s="40"/>
      <c r="F665" s="259" t="s">
        <v>1028</v>
      </c>
      <c r="G665" s="40"/>
      <c r="H665" s="40"/>
      <c r="I665" s="156"/>
      <c r="J665" s="40"/>
      <c r="K665" s="40"/>
      <c r="L665" s="44"/>
      <c r="M665" s="260"/>
      <c r="N665" s="261"/>
      <c r="O665" s="91"/>
      <c r="P665" s="91"/>
      <c r="Q665" s="91"/>
      <c r="R665" s="91"/>
      <c r="S665" s="91"/>
      <c r="T665" s="92"/>
      <c r="U665" s="38"/>
      <c r="V665" s="38"/>
      <c r="W665" s="38"/>
      <c r="X665" s="38"/>
      <c r="Y665" s="38"/>
      <c r="Z665" s="38"/>
      <c r="AA665" s="38"/>
      <c r="AB665" s="38"/>
      <c r="AC665" s="38"/>
      <c r="AD665" s="38"/>
      <c r="AE665" s="38"/>
      <c r="AT665" s="17" t="s">
        <v>261</v>
      </c>
      <c r="AU665" s="17" t="s">
        <v>91</v>
      </c>
    </row>
    <row r="666" s="13" customFormat="1">
      <c r="A666" s="13"/>
      <c r="B666" s="262"/>
      <c r="C666" s="263"/>
      <c r="D666" s="258" t="s">
        <v>263</v>
      </c>
      <c r="E666" s="264" t="s">
        <v>1</v>
      </c>
      <c r="F666" s="265" t="s">
        <v>1034</v>
      </c>
      <c r="G666" s="263"/>
      <c r="H666" s="266">
        <v>2800</v>
      </c>
      <c r="I666" s="267"/>
      <c r="J666" s="263"/>
      <c r="K666" s="263"/>
      <c r="L666" s="268"/>
      <c r="M666" s="269"/>
      <c r="N666" s="270"/>
      <c r="O666" s="270"/>
      <c r="P666" s="270"/>
      <c r="Q666" s="270"/>
      <c r="R666" s="270"/>
      <c r="S666" s="270"/>
      <c r="T666" s="271"/>
      <c r="U666" s="13"/>
      <c r="V666" s="13"/>
      <c r="W666" s="13"/>
      <c r="X666" s="13"/>
      <c r="Y666" s="13"/>
      <c r="Z666" s="13"/>
      <c r="AA666" s="13"/>
      <c r="AB666" s="13"/>
      <c r="AC666" s="13"/>
      <c r="AD666" s="13"/>
      <c r="AE666" s="13"/>
      <c r="AT666" s="272" t="s">
        <v>263</v>
      </c>
      <c r="AU666" s="272" t="s">
        <v>91</v>
      </c>
      <c r="AV666" s="13" t="s">
        <v>91</v>
      </c>
      <c r="AW666" s="13" t="s">
        <v>36</v>
      </c>
      <c r="AX666" s="13" t="s">
        <v>82</v>
      </c>
      <c r="AY666" s="272" t="s">
        <v>250</v>
      </c>
    </row>
    <row r="667" s="13" customFormat="1">
      <c r="A667" s="13"/>
      <c r="B667" s="262"/>
      <c r="C667" s="263"/>
      <c r="D667" s="258" t="s">
        <v>263</v>
      </c>
      <c r="E667" s="264" t="s">
        <v>1</v>
      </c>
      <c r="F667" s="265" t="s">
        <v>1035</v>
      </c>
      <c r="G667" s="263"/>
      <c r="H667" s="266">
        <v>2800</v>
      </c>
      <c r="I667" s="267"/>
      <c r="J667" s="263"/>
      <c r="K667" s="263"/>
      <c r="L667" s="268"/>
      <c r="M667" s="269"/>
      <c r="N667" s="270"/>
      <c r="O667" s="270"/>
      <c r="P667" s="270"/>
      <c r="Q667" s="270"/>
      <c r="R667" s="270"/>
      <c r="S667" s="270"/>
      <c r="T667" s="271"/>
      <c r="U667" s="13"/>
      <c r="V667" s="13"/>
      <c r="W667" s="13"/>
      <c r="X667" s="13"/>
      <c r="Y667" s="13"/>
      <c r="Z667" s="13"/>
      <c r="AA667" s="13"/>
      <c r="AB667" s="13"/>
      <c r="AC667" s="13"/>
      <c r="AD667" s="13"/>
      <c r="AE667" s="13"/>
      <c r="AT667" s="272" t="s">
        <v>263</v>
      </c>
      <c r="AU667" s="272" t="s">
        <v>91</v>
      </c>
      <c r="AV667" s="13" t="s">
        <v>91</v>
      </c>
      <c r="AW667" s="13" t="s">
        <v>36</v>
      </c>
      <c r="AX667" s="13" t="s">
        <v>82</v>
      </c>
      <c r="AY667" s="272" t="s">
        <v>250</v>
      </c>
    </row>
    <row r="668" s="13" customFormat="1">
      <c r="A668" s="13"/>
      <c r="B668" s="262"/>
      <c r="C668" s="263"/>
      <c r="D668" s="258" t="s">
        <v>263</v>
      </c>
      <c r="E668" s="264" t="s">
        <v>1</v>
      </c>
      <c r="F668" s="265" t="s">
        <v>1034</v>
      </c>
      <c r="G668" s="263"/>
      <c r="H668" s="266">
        <v>2800</v>
      </c>
      <c r="I668" s="267"/>
      <c r="J668" s="263"/>
      <c r="K668" s="263"/>
      <c r="L668" s="268"/>
      <c r="M668" s="269"/>
      <c r="N668" s="270"/>
      <c r="O668" s="270"/>
      <c r="P668" s="270"/>
      <c r="Q668" s="270"/>
      <c r="R668" s="270"/>
      <c r="S668" s="270"/>
      <c r="T668" s="271"/>
      <c r="U668" s="13"/>
      <c r="V668" s="13"/>
      <c r="W668" s="13"/>
      <c r="X668" s="13"/>
      <c r="Y668" s="13"/>
      <c r="Z668" s="13"/>
      <c r="AA668" s="13"/>
      <c r="AB668" s="13"/>
      <c r="AC668" s="13"/>
      <c r="AD668" s="13"/>
      <c r="AE668" s="13"/>
      <c r="AT668" s="272" t="s">
        <v>263</v>
      </c>
      <c r="AU668" s="272" t="s">
        <v>91</v>
      </c>
      <c r="AV668" s="13" t="s">
        <v>91</v>
      </c>
      <c r="AW668" s="13" t="s">
        <v>36</v>
      </c>
      <c r="AX668" s="13" t="s">
        <v>82</v>
      </c>
      <c r="AY668" s="272" t="s">
        <v>250</v>
      </c>
    </row>
    <row r="669" s="13" customFormat="1">
      <c r="A669" s="13"/>
      <c r="B669" s="262"/>
      <c r="C669" s="263"/>
      <c r="D669" s="258" t="s">
        <v>263</v>
      </c>
      <c r="E669" s="264" t="s">
        <v>1</v>
      </c>
      <c r="F669" s="265" t="s">
        <v>1036</v>
      </c>
      <c r="G669" s="263"/>
      <c r="H669" s="266">
        <v>50</v>
      </c>
      <c r="I669" s="267"/>
      <c r="J669" s="263"/>
      <c r="K669" s="263"/>
      <c r="L669" s="268"/>
      <c r="M669" s="269"/>
      <c r="N669" s="270"/>
      <c r="O669" s="270"/>
      <c r="P669" s="270"/>
      <c r="Q669" s="270"/>
      <c r="R669" s="270"/>
      <c r="S669" s="270"/>
      <c r="T669" s="271"/>
      <c r="U669" s="13"/>
      <c r="V669" s="13"/>
      <c r="W669" s="13"/>
      <c r="X669" s="13"/>
      <c r="Y669" s="13"/>
      <c r="Z669" s="13"/>
      <c r="AA669" s="13"/>
      <c r="AB669" s="13"/>
      <c r="AC669" s="13"/>
      <c r="AD669" s="13"/>
      <c r="AE669" s="13"/>
      <c r="AT669" s="272" t="s">
        <v>263</v>
      </c>
      <c r="AU669" s="272" t="s">
        <v>91</v>
      </c>
      <c r="AV669" s="13" t="s">
        <v>91</v>
      </c>
      <c r="AW669" s="13" t="s">
        <v>36</v>
      </c>
      <c r="AX669" s="13" t="s">
        <v>82</v>
      </c>
      <c r="AY669" s="272" t="s">
        <v>250</v>
      </c>
    </row>
    <row r="670" s="14" customFormat="1">
      <c r="A670" s="14"/>
      <c r="B670" s="273"/>
      <c r="C670" s="274"/>
      <c r="D670" s="258" t="s">
        <v>263</v>
      </c>
      <c r="E670" s="275" t="s">
        <v>1</v>
      </c>
      <c r="F670" s="276" t="s">
        <v>265</v>
      </c>
      <c r="G670" s="274"/>
      <c r="H670" s="277">
        <v>8450</v>
      </c>
      <c r="I670" s="278"/>
      <c r="J670" s="274"/>
      <c r="K670" s="274"/>
      <c r="L670" s="279"/>
      <c r="M670" s="280"/>
      <c r="N670" s="281"/>
      <c r="O670" s="281"/>
      <c r="P670" s="281"/>
      <c r="Q670" s="281"/>
      <c r="R670" s="281"/>
      <c r="S670" s="281"/>
      <c r="T670" s="282"/>
      <c r="U670" s="14"/>
      <c r="V670" s="14"/>
      <c r="W670" s="14"/>
      <c r="X670" s="14"/>
      <c r="Y670" s="14"/>
      <c r="Z670" s="14"/>
      <c r="AA670" s="14"/>
      <c r="AB670" s="14"/>
      <c r="AC670" s="14"/>
      <c r="AD670" s="14"/>
      <c r="AE670" s="14"/>
      <c r="AT670" s="283" t="s">
        <v>263</v>
      </c>
      <c r="AU670" s="283" t="s">
        <v>91</v>
      </c>
      <c r="AV670" s="14" t="s">
        <v>256</v>
      </c>
      <c r="AW670" s="14" t="s">
        <v>36</v>
      </c>
      <c r="AX670" s="14" t="s">
        <v>14</v>
      </c>
      <c r="AY670" s="283" t="s">
        <v>250</v>
      </c>
    </row>
    <row r="671" s="2" customFormat="1" ht="21.75" customHeight="1">
      <c r="A671" s="38"/>
      <c r="B671" s="39"/>
      <c r="C671" s="245" t="s">
        <v>1037</v>
      </c>
      <c r="D671" s="245" t="s">
        <v>252</v>
      </c>
      <c r="E671" s="246" t="s">
        <v>1038</v>
      </c>
      <c r="F671" s="247" t="s">
        <v>1039</v>
      </c>
      <c r="G671" s="248" t="s">
        <v>189</v>
      </c>
      <c r="H671" s="249">
        <v>24</v>
      </c>
      <c r="I671" s="250"/>
      <c r="J671" s="251">
        <f>ROUND(I671*H671,2)</f>
        <v>0</v>
      </c>
      <c r="K671" s="247" t="s">
        <v>255</v>
      </c>
      <c r="L671" s="44"/>
      <c r="M671" s="252" t="s">
        <v>1</v>
      </c>
      <c r="N671" s="253" t="s">
        <v>47</v>
      </c>
      <c r="O671" s="91"/>
      <c r="P671" s="254">
        <f>O671*H671</f>
        <v>0</v>
      </c>
      <c r="Q671" s="254">
        <v>0.0020799999999999998</v>
      </c>
      <c r="R671" s="254">
        <f>Q671*H671</f>
        <v>0.049919999999999992</v>
      </c>
      <c r="S671" s="254">
        <v>0</v>
      </c>
      <c r="T671" s="255">
        <f>S671*H671</f>
        <v>0</v>
      </c>
      <c r="U671" s="38"/>
      <c r="V671" s="38"/>
      <c r="W671" s="38"/>
      <c r="X671" s="38"/>
      <c r="Y671" s="38"/>
      <c r="Z671" s="38"/>
      <c r="AA671" s="38"/>
      <c r="AB671" s="38"/>
      <c r="AC671" s="38"/>
      <c r="AD671" s="38"/>
      <c r="AE671" s="38"/>
      <c r="AR671" s="256" t="s">
        <v>256</v>
      </c>
      <c r="AT671" s="256" t="s">
        <v>252</v>
      </c>
      <c r="AU671" s="256" t="s">
        <v>91</v>
      </c>
      <c r="AY671" s="17" t="s">
        <v>250</v>
      </c>
      <c r="BE671" s="257">
        <f>IF(N671="základní",J671,0)</f>
        <v>0</v>
      </c>
      <c r="BF671" s="257">
        <f>IF(N671="snížená",J671,0)</f>
        <v>0</v>
      </c>
      <c r="BG671" s="257">
        <f>IF(N671="zákl. přenesená",J671,0)</f>
        <v>0</v>
      </c>
      <c r="BH671" s="257">
        <f>IF(N671="sníž. přenesená",J671,0)</f>
        <v>0</v>
      </c>
      <c r="BI671" s="257">
        <f>IF(N671="nulová",J671,0)</f>
        <v>0</v>
      </c>
      <c r="BJ671" s="17" t="s">
        <v>14</v>
      </c>
      <c r="BK671" s="257">
        <f>ROUND(I671*H671,2)</f>
        <v>0</v>
      </c>
      <c r="BL671" s="17" t="s">
        <v>256</v>
      </c>
      <c r="BM671" s="256" t="s">
        <v>1040</v>
      </c>
    </row>
    <row r="672" s="2" customFormat="1">
      <c r="A672" s="38"/>
      <c r="B672" s="39"/>
      <c r="C672" s="40"/>
      <c r="D672" s="258" t="s">
        <v>261</v>
      </c>
      <c r="E672" s="40"/>
      <c r="F672" s="259" t="s">
        <v>1028</v>
      </c>
      <c r="G672" s="40"/>
      <c r="H672" s="40"/>
      <c r="I672" s="156"/>
      <c r="J672" s="40"/>
      <c r="K672" s="40"/>
      <c r="L672" s="44"/>
      <c r="M672" s="260"/>
      <c r="N672" s="261"/>
      <c r="O672" s="91"/>
      <c r="P672" s="91"/>
      <c r="Q672" s="91"/>
      <c r="R672" s="91"/>
      <c r="S672" s="91"/>
      <c r="T672" s="92"/>
      <c r="U672" s="38"/>
      <c r="V672" s="38"/>
      <c r="W672" s="38"/>
      <c r="X672" s="38"/>
      <c r="Y672" s="38"/>
      <c r="Z672" s="38"/>
      <c r="AA672" s="38"/>
      <c r="AB672" s="38"/>
      <c r="AC672" s="38"/>
      <c r="AD672" s="38"/>
      <c r="AE672" s="38"/>
      <c r="AT672" s="17" t="s">
        <v>261</v>
      </c>
      <c r="AU672" s="17" t="s">
        <v>91</v>
      </c>
    </row>
    <row r="673" s="15" customFormat="1">
      <c r="A673" s="15"/>
      <c r="B673" s="284"/>
      <c r="C673" s="285"/>
      <c r="D673" s="258" t="s">
        <v>263</v>
      </c>
      <c r="E673" s="286" t="s">
        <v>1</v>
      </c>
      <c r="F673" s="287" t="s">
        <v>1041</v>
      </c>
      <c r="G673" s="285"/>
      <c r="H673" s="286" t="s">
        <v>1</v>
      </c>
      <c r="I673" s="288"/>
      <c r="J673" s="285"/>
      <c r="K673" s="285"/>
      <c r="L673" s="289"/>
      <c r="M673" s="290"/>
      <c r="N673" s="291"/>
      <c r="O673" s="291"/>
      <c r="P673" s="291"/>
      <c r="Q673" s="291"/>
      <c r="R673" s="291"/>
      <c r="S673" s="291"/>
      <c r="T673" s="292"/>
      <c r="U673" s="15"/>
      <c r="V673" s="15"/>
      <c r="W673" s="15"/>
      <c r="X673" s="15"/>
      <c r="Y673" s="15"/>
      <c r="Z673" s="15"/>
      <c r="AA673" s="15"/>
      <c r="AB673" s="15"/>
      <c r="AC673" s="15"/>
      <c r="AD673" s="15"/>
      <c r="AE673" s="15"/>
      <c r="AT673" s="293" t="s">
        <v>263</v>
      </c>
      <c r="AU673" s="293" t="s">
        <v>91</v>
      </c>
      <c r="AV673" s="15" t="s">
        <v>14</v>
      </c>
      <c r="AW673" s="15" t="s">
        <v>36</v>
      </c>
      <c r="AX673" s="15" t="s">
        <v>82</v>
      </c>
      <c r="AY673" s="293" t="s">
        <v>250</v>
      </c>
    </row>
    <row r="674" s="13" customFormat="1">
      <c r="A674" s="13"/>
      <c r="B674" s="262"/>
      <c r="C674" s="263"/>
      <c r="D674" s="258" t="s">
        <v>263</v>
      </c>
      <c r="E674" s="264" t="s">
        <v>1</v>
      </c>
      <c r="F674" s="265" t="s">
        <v>1042</v>
      </c>
      <c r="G674" s="263"/>
      <c r="H674" s="266">
        <v>0</v>
      </c>
      <c r="I674" s="267"/>
      <c r="J674" s="263"/>
      <c r="K674" s="263"/>
      <c r="L674" s="268"/>
      <c r="M674" s="269"/>
      <c r="N674" s="270"/>
      <c r="O674" s="270"/>
      <c r="P674" s="270"/>
      <c r="Q674" s="270"/>
      <c r="R674" s="270"/>
      <c r="S674" s="270"/>
      <c r="T674" s="271"/>
      <c r="U674" s="13"/>
      <c r="V674" s="13"/>
      <c r="W674" s="13"/>
      <c r="X674" s="13"/>
      <c r="Y674" s="13"/>
      <c r="Z674" s="13"/>
      <c r="AA674" s="13"/>
      <c r="AB674" s="13"/>
      <c r="AC674" s="13"/>
      <c r="AD674" s="13"/>
      <c r="AE674" s="13"/>
      <c r="AT674" s="272" t="s">
        <v>263</v>
      </c>
      <c r="AU674" s="272" t="s">
        <v>91</v>
      </c>
      <c r="AV674" s="13" t="s">
        <v>91</v>
      </c>
      <c r="AW674" s="13" t="s">
        <v>36</v>
      </c>
      <c r="AX674" s="13" t="s">
        <v>82</v>
      </c>
      <c r="AY674" s="272" t="s">
        <v>250</v>
      </c>
    </row>
    <row r="675" s="15" customFormat="1">
      <c r="A675" s="15"/>
      <c r="B675" s="284"/>
      <c r="C675" s="285"/>
      <c r="D675" s="258" t="s">
        <v>263</v>
      </c>
      <c r="E675" s="286" t="s">
        <v>1</v>
      </c>
      <c r="F675" s="287" t="s">
        <v>1043</v>
      </c>
      <c r="G675" s="285"/>
      <c r="H675" s="286" t="s">
        <v>1</v>
      </c>
      <c r="I675" s="288"/>
      <c r="J675" s="285"/>
      <c r="K675" s="285"/>
      <c r="L675" s="289"/>
      <c r="M675" s="290"/>
      <c r="N675" s="291"/>
      <c r="O675" s="291"/>
      <c r="P675" s="291"/>
      <c r="Q675" s="291"/>
      <c r="R675" s="291"/>
      <c r="S675" s="291"/>
      <c r="T675" s="292"/>
      <c r="U675" s="15"/>
      <c r="V675" s="15"/>
      <c r="W675" s="15"/>
      <c r="X675" s="15"/>
      <c r="Y675" s="15"/>
      <c r="Z675" s="15"/>
      <c r="AA675" s="15"/>
      <c r="AB675" s="15"/>
      <c r="AC675" s="15"/>
      <c r="AD675" s="15"/>
      <c r="AE675" s="15"/>
      <c r="AT675" s="293" t="s">
        <v>263</v>
      </c>
      <c r="AU675" s="293" t="s">
        <v>91</v>
      </c>
      <c r="AV675" s="15" t="s">
        <v>14</v>
      </c>
      <c r="AW675" s="15" t="s">
        <v>36</v>
      </c>
      <c r="AX675" s="15" t="s">
        <v>82</v>
      </c>
      <c r="AY675" s="293" t="s">
        <v>250</v>
      </c>
    </row>
    <row r="676" s="13" customFormat="1">
      <c r="A676" s="13"/>
      <c r="B676" s="262"/>
      <c r="C676" s="263"/>
      <c r="D676" s="258" t="s">
        <v>263</v>
      </c>
      <c r="E676" s="264" t="s">
        <v>1</v>
      </c>
      <c r="F676" s="265" t="s">
        <v>1042</v>
      </c>
      <c r="G676" s="263"/>
      <c r="H676" s="266">
        <v>0</v>
      </c>
      <c r="I676" s="267"/>
      <c r="J676" s="263"/>
      <c r="K676" s="263"/>
      <c r="L676" s="268"/>
      <c r="M676" s="269"/>
      <c r="N676" s="270"/>
      <c r="O676" s="270"/>
      <c r="P676" s="270"/>
      <c r="Q676" s="270"/>
      <c r="R676" s="270"/>
      <c r="S676" s="270"/>
      <c r="T676" s="271"/>
      <c r="U676" s="13"/>
      <c r="V676" s="13"/>
      <c r="W676" s="13"/>
      <c r="X676" s="13"/>
      <c r="Y676" s="13"/>
      <c r="Z676" s="13"/>
      <c r="AA676" s="13"/>
      <c r="AB676" s="13"/>
      <c r="AC676" s="13"/>
      <c r="AD676" s="13"/>
      <c r="AE676" s="13"/>
      <c r="AT676" s="272" t="s">
        <v>263</v>
      </c>
      <c r="AU676" s="272" t="s">
        <v>91</v>
      </c>
      <c r="AV676" s="13" t="s">
        <v>91</v>
      </c>
      <c r="AW676" s="13" t="s">
        <v>36</v>
      </c>
      <c r="AX676" s="13" t="s">
        <v>82</v>
      </c>
      <c r="AY676" s="272" t="s">
        <v>250</v>
      </c>
    </row>
    <row r="677" s="15" customFormat="1">
      <c r="A677" s="15"/>
      <c r="B677" s="284"/>
      <c r="C677" s="285"/>
      <c r="D677" s="258" t="s">
        <v>263</v>
      </c>
      <c r="E677" s="286" t="s">
        <v>1</v>
      </c>
      <c r="F677" s="287" t="s">
        <v>1044</v>
      </c>
      <c r="G677" s="285"/>
      <c r="H677" s="286" t="s">
        <v>1</v>
      </c>
      <c r="I677" s="288"/>
      <c r="J677" s="285"/>
      <c r="K677" s="285"/>
      <c r="L677" s="289"/>
      <c r="M677" s="290"/>
      <c r="N677" s="291"/>
      <c r="O677" s="291"/>
      <c r="P677" s="291"/>
      <c r="Q677" s="291"/>
      <c r="R677" s="291"/>
      <c r="S677" s="291"/>
      <c r="T677" s="292"/>
      <c r="U677" s="15"/>
      <c r="V677" s="15"/>
      <c r="W677" s="15"/>
      <c r="X677" s="15"/>
      <c r="Y677" s="15"/>
      <c r="Z677" s="15"/>
      <c r="AA677" s="15"/>
      <c r="AB677" s="15"/>
      <c r="AC677" s="15"/>
      <c r="AD677" s="15"/>
      <c r="AE677" s="15"/>
      <c r="AT677" s="293" t="s">
        <v>263</v>
      </c>
      <c r="AU677" s="293" t="s">
        <v>91</v>
      </c>
      <c r="AV677" s="15" t="s">
        <v>14</v>
      </c>
      <c r="AW677" s="15" t="s">
        <v>36</v>
      </c>
      <c r="AX677" s="15" t="s">
        <v>82</v>
      </c>
      <c r="AY677" s="293" t="s">
        <v>250</v>
      </c>
    </row>
    <row r="678" s="13" customFormat="1">
      <c r="A678" s="13"/>
      <c r="B678" s="262"/>
      <c r="C678" s="263"/>
      <c r="D678" s="258" t="s">
        <v>263</v>
      </c>
      <c r="E678" s="264" t="s">
        <v>1</v>
      </c>
      <c r="F678" s="265" t="s">
        <v>1045</v>
      </c>
      <c r="G678" s="263"/>
      <c r="H678" s="266">
        <v>15</v>
      </c>
      <c r="I678" s="267"/>
      <c r="J678" s="263"/>
      <c r="K678" s="263"/>
      <c r="L678" s="268"/>
      <c r="M678" s="269"/>
      <c r="N678" s="270"/>
      <c r="O678" s="270"/>
      <c r="P678" s="270"/>
      <c r="Q678" s="270"/>
      <c r="R678" s="270"/>
      <c r="S678" s="270"/>
      <c r="T678" s="271"/>
      <c r="U678" s="13"/>
      <c r="V678" s="13"/>
      <c r="W678" s="13"/>
      <c r="X678" s="13"/>
      <c r="Y678" s="13"/>
      <c r="Z678" s="13"/>
      <c r="AA678" s="13"/>
      <c r="AB678" s="13"/>
      <c r="AC678" s="13"/>
      <c r="AD678" s="13"/>
      <c r="AE678" s="13"/>
      <c r="AT678" s="272" t="s">
        <v>263</v>
      </c>
      <c r="AU678" s="272" t="s">
        <v>91</v>
      </c>
      <c r="AV678" s="13" t="s">
        <v>91</v>
      </c>
      <c r="AW678" s="13" t="s">
        <v>36</v>
      </c>
      <c r="AX678" s="13" t="s">
        <v>82</v>
      </c>
      <c r="AY678" s="272" t="s">
        <v>250</v>
      </c>
    </row>
    <row r="679" s="15" customFormat="1">
      <c r="A679" s="15"/>
      <c r="B679" s="284"/>
      <c r="C679" s="285"/>
      <c r="D679" s="258" t="s">
        <v>263</v>
      </c>
      <c r="E679" s="286" t="s">
        <v>1</v>
      </c>
      <c r="F679" s="287" t="s">
        <v>1046</v>
      </c>
      <c r="G679" s="285"/>
      <c r="H679" s="286" t="s">
        <v>1</v>
      </c>
      <c r="I679" s="288"/>
      <c r="J679" s="285"/>
      <c r="K679" s="285"/>
      <c r="L679" s="289"/>
      <c r="M679" s="290"/>
      <c r="N679" s="291"/>
      <c r="O679" s="291"/>
      <c r="P679" s="291"/>
      <c r="Q679" s="291"/>
      <c r="R679" s="291"/>
      <c r="S679" s="291"/>
      <c r="T679" s="292"/>
      <c r="U679" s="15"/>
      <c r="V679" s="15"/>
      <c r="W679" s="15"/>
      <c r="X679" s="15"/>
      <c r="Y679" s="15"/>
      <c r="Z679" s="15"/>
      <c r="AA679" s="15"/>
      <c r="AB679" s="15"/>
      <c r="AC679" s="15"/>
      <c r="AD679" s="15"/>
      <c r="AE679" s="15"/>
      <c r="AT679" s="293" t="s">
        <v>263</v>
      </c>
      <c r="AU679" s="293" t="s">
        <v>91</v>
      </c>
      <c r="AV679" s="15" t="s">
        <v>14</v>
      </c>
      <c r="AW679" s="15" t="s">
        <v>36</v>
      </c>
      <c r="AX679" s="15" t="s">
        <v>82</v>
      </c>
      <c r="AY679" s="293" t="s">
        <v>250</v>
      </c>
    </row>
    <row r="680" s="13" customFormat="1">
      <c r="A680" s="13"/>
      <c r="B680" s="262"/>
      <c r="C680" s="263"/>
      <c r="D680" s="258" t="s">
        <v>263</v>
      </c>
      <c r="E680" s="264" t="s">
        <v>1</v>
      </c>
      <c r="F680" s="265" t="s">
        <v>1047</v>
      </c>
      <c r="G680" s="263"/>
      <c r="H680" s="266">
        <v>3</v>
      </c>
      <c r="I680" s="267"/>
      <c r="J680" s="263"/>
      <c r="K680" s="263"/>
      <c r="L680" s="268"/>
      <c r="M680" s="269"/>
      <c r="N680" s="270"/>
      <c r="O680" s="270"/>
      <c r="P680" s="270"/>
      <c r="Q680" s="270"/>
      <c r="R680" s="270"/>
      <c r="S680" s="270"/>
      <c r="T680" s="271"/>
      <c r="U680" s="13"/>
      <c r="V680" s="13"/>
      <c r="W680" s="13"/>
      <c r="X680" s="13"/>
      <c r="Y680" s="13"/>
      <c r="Z680" s="13"/>
      <c r="AA680" s="13"/>
      <c r="AB680" s="13"/>
      <c r="AC680" s="13"/>
      <c r="AD680" s="13"/>
      <c r="AE680" s="13"/>
      <c r="AT680" s="272" t="s">
        <v>263</v>
      </c>
      <c r="AU680" s="272" t="s">
        <v>91</v>
      </c>
      <c r="AV680" s="13" t="s">
        <v>91</v>
      </c>
      <c r="AW680" s="13" t="s">
        <v>36</v>
      </c>
      <c r="AX680" s="13" t="s">
        <v>82</v>
      </c>
      <c r="AY680" s="272" t="s">
        <v>250</v>
      </c>
    </row>
    <row r="681" s="15" customFormat="1">
      <c r="A681" s="15"/>
      <c r="B681" s="284"/>
      <c r="C681" s="285"/>
      <c r="D681" s="258" t="s">
        <v>263</v>
      </c>
      <c r="E681" s="286" t="s">
        <v>1</v>
      </c>
      <c r="F681" s="287" t="s">
        <v>1048</v>
      </c>
      <c r="G681" s="285"/>
      <c r="H681" s="286" t="s">
        <v>1</v>
      </c>
      <c r="I681" s="288"/>
      <c r="J681" s="285"/>
      <c r="K681" s="285"/>
      <c r="L681" s="289"/>
      <c r="M681" s="290"/>
      <c r="N681" s="291"/>
      <c r="O681" s="291"/>
      <c r="P681" s="291"/>
      <c r="Q681" s="291"/>
      <c r="R681" s="291"/>
      <c r="S681" s="291"/>
      <c r="T681" s="292"/>
      <c r="U681" s="15"/>
      <c r="V681" s="15"/>
      <c r="W681" s="15"/>
      <c r="X681" s="15"/>
      <c r="Y681" s="15"/>
      <c r="Z681" s="15"/>
      <c r="AA681" s="15"/>
      <c r="AB681" s="15"/>
      <c r="AC681" s="15"/>
      <c r="AD681" s="15"/>
      <c r="AE681" s="15"/>
      <c r="AT681" s="293" t="s">
        <v>263</v>
      </c>
      <c r="AU681" s="293" t="s">
        <v>91</v>
      </c>
      <c r="AV681" s="15" t="s">
        <v>14</v>
      </c>
      <c r="AW681" s="15" t="s">
        <v>36</v>
      </c>
      <c r="AX681" s="15" t="s">
        <v>82</v>
      </c>
      <c r="AY681" s="293" t="s">
        <v>250</v>
      </c>
    </row>
    <row r="682" s="13" customFormat="1">
      <c r="A682" s="13"/>
      <c r="B682" s="262"/>
      <c r="C682" s="263"/>
      <c r="D682" s="258" t="s">
        <v>263</v>
      </c>
      <c r="E682" s="264" t="s">
        <v>1</v>
      </c>
      <c r="F682" s="265" t="s">
        <v>1042</v>
      </c>
      <c r="G682" s="263"/>
      <c r="H682" s="266">
        <v>0</v>
      </c>
      <c r="I682" s="267"/>
      <c r="J682" s="263"/>
      <c r="K682" s="263"/>
      <c r="L682" s="268"/>
      <c r="M682" s="269"/>
      <c r="N682" s="270"/>
      <c r="O682" s="270"/>
      <c r="P682" s="270"/>
      <c r="Q682" s="270"/>
      <c r="R682" s="270"/>
      <c r="S682" s="270"/>
      <c r="T682" s="271"/>
      <c r="U682" s="13"/>
      <c r="V682" s="13"/>
      <c r="W682" s="13"/>
      <c r="X682" s="13"/>
      <c r="Y682" s="13"/>
      <c r="Z682" s="13"/>
      <c r="AA682" s="13"/>
      <c r="AB682" s="13"/>
      <c r="AC682" s="13"/>
      <c r="AD682" s="13"/>
      <c r="AE682" s="13"/>
      <c r="AT682" s="272" t="s">
        <v>263</v>
      </c>
      <c r="AU682" s="272" t="s">
        <v>91</v>
      </c>
      <c r="AV682" s="13" t="s">
        <v>91</v>
      </c>
      <c r="AW682" s="13" t="s">
        <v>36</v>
      </c>
      <c r="AX682" s="13" t="s">
        <v>82</v>
      </c>
      <c r="AY682" s="272" t="s">
        <v>250</v>
      </c>
    </row>
    <row r="683" s="15" customFormat="1">
      <c r="A683" s="15"/>
      <c r="B683" s="284"/>
      <c r="C683" s="285"/>
      <c r="D683" s="258" t="s">
        <v>263</v>
      </c>
      <c r="E683" s="286" t="s">
        <v>1</v>
      </c>
      <c r="F683" s="287" t="s">
        <v>1049</v>
      </c>
      <c r="G683" s="285"/>
      <c r="H683" s="286" t="s">
        <v>1</v>
      </c>
      <c r="I683" s="288"/>
      <c r="J683" s="285"/>
      <c r="K683" s="285"/>
      <c r="L683" s="289"/>
      <c r="M683" s="290"/>
      <c r="N683" s="291"/>
      <c r="O683" s="291"/>
      <c r="P683" s="291"/>
      <c r="Q683" s="291"/>
      <c r="R683" s="291"/>
      <c r="S683" s="291"/>
      <c r="T683" s="292"/>
      <c r="U683" s="15"/>
      <c r="V683" s="15"/>
      <c r="W683" s="15"/>
      <c r="X683" s="15"/>
      <c r="Y683" s="15"/>
      <c r="Z683" s="15"/>
      <c r="AA683" s="15"/>
      <c r="AB683" s="15"/>
      <c r="AC683" s="15"/>
      <c r="AD683" s="15"/>
      <c r="AE683" s="15"/>
      <c r="AT683" s="293" t="s">
        <v>263</v>
      </c>
      <c r="AU683" s="293" t="s">
        <v>91</v>
      </c>
      <c r="AV683" s="15" t="s">
        <v>14</v>
      </c>
      <c r="AW683" s="15" t="s">
        <v>36</v>
      </c>
      <c r="AX683" s="15" t="s">
        <v>82</v>
      </c>
      <c r="AY683" s="293" t="s">
        <v>250</v>
      </c>
    </row>
    <row r="684" s="13" customFormat="1">
      <c r="A684" s="13"/>
      <c r="B684" s="262"/>
      <c r="C684" s="263"/>
      <c r="D684" s="258" t="s">
        <v>263</v>
      </c>
      <c r="E684" s="264" t="s">
        <v>1</v>
      </c>
      <c r="F684" s="265" t="s">
        <v>1042</v>
      </c>
      <c r="G684" s="263"/>
      <c r="H684" s="266">
        <v>0</v>
      </c>
      <c r="I684" s="267"/>
      <c r="J684" s="263"/>
      <c r="K684" s="263"/>
      <c r="L684" s="268"/>
      <c r="M684" s="269"/>
      <c r="N684" s="270"/>
      <c r="O684" s="270"/>
      <c r="P684" s="270"/>
      <c r="Q684" s="270"/>
      <c r="R684" s="270"/>
      <c r="S684" s="270"/>
      <c r="T684" s="271"/>
      <c r="U684" s="13"/>
      <c r="V684" s="13"/>
      <c r="W684" s="13"/>
      <c r="X684" s="13"/>
      <c r="Y684" s="13"/>
      <c r="Z684" s="13"/>
      <c r="AA684" s="13"/>
      <c r="AB684" s="13"/>
      <c r="AC684" s="13"/>
      <c r="AD684" s="13"/>
      <c r="AE684" s="13"/>
      <c r="AT684" s="272" t="s">
        <v>263</v>
      </c>
      <c r="AU684" s="272" t="s">
        <v>91</v>
      </c>
      <c r="AV684" s="13" t="s">
        <v>91</v>
      </c>
      <c r="AW684" s="13" t="s">
        <v>36</v>
      </c>
      <c r="AX684" s="13" t="s">
        <v>82</v>
      </c>
      <c r="AY684" s="272" t="s">
        <v>250</v>
      </c>
    </row>
    <row r="685" s="15" customFormat="1">
      <c r="A685" s="15"/>
      <c r="B685" s="284"/>
      <c r="C685" s="285"/>
      <c r="D685" s="258" t="s">
        <v>263</v>
      </c>
      <c r="E685" s="286" t="s">
        <v>1</v>
      </c>
      <c r="F685" s="287" t="s">
        <v>1050</v>
      </c>
      <c r="G685" s="285"/>
      <c r="H685" s="286" t="s">
        <v>1</v>
      </c>
      <c r="I685" s="288"/>
      <c r="J685" s="285"/>
      <c r="K685" s="285"/>
      <c r="L685" s="289"/>
      <c r="M685" s="290"/>
      <c r="N685" s="291"/>
      <c r="O685" s="291"/>
      <c r="P685" s="291"/>
      <c r="Q685" s="291"/>
      <c r="R685" s="291"/>
      <c r="S685" s="291"/>
      <c r="T685" s="292"/>
      <c r="U685" s="15"/>
      <c r="V685" s="15"/>
      <c r="W685" s="15"/>
      <c r="X685" s="15"/>
      <c r="Y685" s="15"/>
      <c r="Z685" s="15"/>
      <c r="AA685" s="15"/>
      <c r="AB685" s="15"/>
      <c r="AC685" s="15"/>
      <c r="AD685" s="15"/>
      <c r="AE685" s="15"/>
      <c r="AT685" s="293" t="s">
        <v>263</v>
      </c>
      <c r="AU685" s="293" t="s">
        <v>91</v>
      </c>
      <c r="AV685" s="15" t="s">
        <v>14</v>
      </c>
      <c r="AW685" s="15" t="s">
        <v>36</v>
      </c>
      <c r="AX685" s="15" t="s">
        <v>82</v>
      </c>
      <c r="AY685" s="293" t="s">
        <v>250</v>
      </c>
    </row>
    <row r="686" s="13" customFormat="1">
      <c r="A686" s="13"/>
      <c r="B686" s="262"/>
      <c r="C686" s="263"/>
      <c r="D686" s="258" t="s">
        <v>263</v>
      </c>
      <c r="E686" s="264" t="s">
        <v>1</v>
      </c>
      <c r="F686" s="265" t="s">
        <v>1051</v>
      </c>
      <c r="G686" s="263"/>
      <c r="H686" s="266">
        <v>6</v>
      </c>
      <c r="I686" s="267"/>
      <c r="J686" s="263"/>
      <c r="K686" s="263"/>
      <c r="L686" s="268"/>
      <c r="M686" s="269"/>
      <c r="N686" s="270"/>
      <c r="O686" s="270"/>
      <c r="P686" s="270"/>
      <c r="Q686" s="270"/>
      <c r="R686" s="270"/>
      <c r="S686" s="270"/>
      <c r="T686" s="271"/>
      <c r="U686" s="13"/>
      <c r="V686" s="13"/>
      <c r="W686" s="13"/>
      <c r="X686" s="13"/>
      <c r="Y686" s="13"/>
      <c r="Z686" s="13"/>
      <c r="AA686" s="13"/>
      <c r="AB686" s="13"/>
      <c r="AC686" s="13"/>
      <c r="AD686" s="13"/>
      <c r="AE686" s="13"/>
      <c r="AT686" s="272" t="s">
        <v>263</v>
      </c>
      <c r="AU686" s="272" t="s">
        <v>91</v>
      </c>
      <c r="AV686" s="13" t="s">
        <v>91</v>
      </c>
      <c r="AW686" s="13" t="s">
        <v>36</v>
      </c>
      <c r="AX686" s="13" t="s">
        <v>82</v>
      </c>
      <c r="AY686" s="272" t="s">
        <v>250</v>
      </c>
    </row>
    <row r="687" s="14" customFormat="1">
      <c r="A687" s="14"/>
      <c r="B687" s="273"/>
      <c r="C687" s="274"/>
      <c r="D687" s="258" t="s">
        <v>263</v>
      </c>
      <c r="E687" s="275" t="s">
        <v>191</v>
      </c>
      <c r="F687" s="276" t="s">
        <v>265</v>
      </c>
      <c r="G687" s="274"/>
      <c r="H687" s="277">
        <v>24</v>
      </c>
      <c r="I687" s="278"/>
      <c r="J687" s="274"/>
      <c r="K687" s="274"/>
      <c r="L687" s="279"/>
      <c r="M687" s="280"/>
      <c r="N687" s="281"/>
      <c r="O687" s="281"/>
      <c r="P687" s="281"/>
      <c r="Q687" s="281"/>
      <c r="R687" s="281"/>
      <c r="S687" s="281"/>
      <c r="T687" s="282"/>
      <c r="U687" s="14"/>
      <c r="V687" s="14"/>
      <c r="W687" s="14"/>
      <c r="X687" s="14"/>
      <c r="Y687" s="14"/>
      <c r="Z687" s="14"/>
      <c r="AA687" s="14"/>
      <c r="AB687" s="14"/>
      <c r="AC687" s="14"/>
      <c r="AD687" s="14"/>
      <c r="AE687" s="14"/>
      <c r="AT687" s="283" t="s">
        <v>263</v>
      </c>
      <c r="AU687" s="283" t="s">
        <v>91</v>
      </c>
      <c r="AV687" s="14" t="s">
        <v>256</v>
      </c>
      <c r="AW687" s="14" t="s">
        <v>36</v>
      </c>
      <c r="AX687" s="14" t="s">
        <v>14</v>
      </c>
      <c r="AY687" s="283" t="s">
        <v>250</v>
      </c>
    </row>
    <row r="688" s="2" customFormat="1" ht="21.75" customHeight="1">
      <c r="A688" s="38"/>
      <c r="B688" s="39"/>
      <c r="C688" s="245" t="s">
        <v>1052</v>
      </c>
      <c r="D688" s="245" t="s">
        <v>252</v>
      </c>
      <c r="E688" s="246" t="s">
        <v>1053</v>
      </c>
      <c r="F688" s="247" t="s">
        <v>1054</v>
      </c>
      <c r="G688" s="248" t="s">
        <v>189</v>
      </c>
      <c r="H688" s="249">
        <v>435</v>
      </c>
      <c r="I688" s="250"/>
      <c r="J688" s="251">
        <f>ROUND(I688*H688,2)</f>
        <v>0</v>
      </c>
      <c r="K688" s="247" t="s">
        <v>255</v>
      </c>
      <c r="L688" s="44"/>
      <c r="M688" s="252" t="s">
        <v>1</v>
      </c>
      <c r="N688" s="253" t="s">
        <v>47</v>
      </c>
      <c r="O688" s="91"/>
      <c r="P688" s="254">
        <f>O688*H688</f>
        <v>0</v>
      </c>
      <c r="Q688" s="254">
        <v>0.0040699999999999998</v>
      </c>
      <c r="R688" s="254">
        <f>Q688*H688</f>
        <v>1.7704499999999999</v>
      </c>
      <c r="S688" s="254">
        <v>0</v>
      </c>
      <c r="T688" s="255">
        <f>S688*H688</f>
        <v>0</v>
      </c>
      <c r="U688" s="38"/>
      <c r="V688" s="38"/>
      <c r="W688" s="38"/>
      <c r="X688" s="38"/>
      <c r="Y688" s="38"/>
      <c r="Z688" s="38"/>
      <c r="AA688" s="38"/>
      <c r="AB688" s="38"/>
      <c r="AC688" s="38"/>
      <c r="AD688" s="38"/>
      <c r="AE688" s="38"/>
      <c r="AR688" s="256" t="s">
        <v>256</v>
      </c>
      <c r="AT688" s="256" t="s">
        <v>252</v>
      </c>
      <c r="AU688" s="256" t="s">
        <v>91</v>
      </c>
      <c r="AY688" s="17" t="s">
        <v>250</v>
      </c>
      <c r="BE688" s="257">
        <f>IF(N688="základní",J688,0)</f>
        <v>0</v>
      </c>
      <c r="BF688" s="257">
        <f>IF(N688="snížená",J688,0)</f>
        <v>0</v>
      </c>
      <c r="BG688" s="257">
        <f>IF(N688="zákl. přenesená",J688,0)</f>
        <v>0</v>
      </c>
      <c r="BH688" s="257">
        <f>IF(N688="sníž. přenesená",J688,0)</f>
        <v>0</v>
      </c>
      <c r="BI688" s="257">
        <f>IF(N688="nulová",J688,0)</f>
        <v>0</v>
      </c>
      <c r="BJ688" s="17" t="s">
        <v>14</v>
      </c>
      <c r="BK688" s="257">
        <f>ROUND(I688*H688,2)</f>
        <v>0</v>
      </c>
      <c r="BL688" s="17" t="s">
        <v>256</v>
      </c>
      <c r="BM688" s="256" t="s">
        <v>1055</v>
      </c>
    </row>
    <row r="689" s="2" customFormat="1">
      <c r="A689" s="38"/>
      <c r="B689" s="39"/>
      <c r="C689" s="40"/>
      <c r="D689" s="258" t="s">
        <v>261</v>
      </c>
      <c r="E689" s="40"/>
      <c r="F689" s="259" t="s">
        <v>1028</v>
      </c>
      <c r="G689" s="40"/>
      <c r="H689" s="40"/>
      <c r="I689" s="156"/>
      <c r="J689" s="40"/>
      <c r="K689" s="40"/>
      <c r="L689" s="44"/>
      <c r="M689" s="260"/>
      <c r="N689" s="261"/>
      <c r="O689" s="91"/>
      <c r="P689" s="91"/>
      <c r="Q689" s="91"/>
      <c r="R689" s="91"/>
      <c r="S689" s="91"/>
      <c r="T689" s="92"/>
      <c r="U689" s="38"/>
      <c r="V689" s="38"/>
      <c r="W689" s="38"/>
      <c r="X689" s="38"/>
      <c r="Y689" s="38"/>
      <c r="Z689" s="38"/>
      <c r="AA689" s="38"/>
      <c r="AB689" s="38"/>
      <c r="AC689" s="38"/>
      <c r="AD689" s="38"/>
      <c r="AE689" s="38"/>
      <c r="AT689" s="17" t="s">
        <v>261</v>
      </c>
      <c r="AU689" s="17" t="s">
        <v>91</v>
      </c>
    </row>
    <row r="690" s="15" customFormat="1">
      <c r="A690" s="15"/>
      <c r="B690" s="284"/>
      <c r="C690" s="285"/>
      <c r="D690" s="258" t="s">
        <v>263</v>
      </c>
      <c r="E690" s="286" t="s">
        <v>1</v>
      </c>
      <c r="F690" s="287" t="s">
        <v>1041</v>
      </c>
      <c r="G690" s="285"/>
      <c r="H690" s="286" t="s">
        <v>1</v>
      </c>
      <c r="I690" s="288"/>
      <c r="J690" s="285"/>
      <c r="K690" s="285"/>
      <c r="L690" s="289"/>
      <c r="M690" s="290"/>
      <c r="N690" s="291"/>
      <c r="O690" s="291"/>
      <c r="P690" s="291"/>
      <c r="Q690" s="291"/>
      <c r="R690" s="291"/>
      <c r="S690" s="291"/>
      <c r="T690" s="292"/>
      <c r="U690" s="15"/>
      <c r="V690" s="15"/>
      <c r="W690" s="15"/>
      <c r="X690" s="15"/>
      <c r="Y690" s="15"/>
      <c r="Z690" s="15"/>
      <c r="AA690" s="15"/>
      <c r="AB690" s="15"/>
      <c r="AC690" s="15"/>
      <c r="AD690" s="15"/>
      <c r="AE690" s="15"/>
      <c r="AT690" s="293" t="s">
        <v>263</v>
      </c>
      <c r="AU690" s="293" t="s">
        <v>91</v>
      </c>
      <c r="AV690" s="15" t="s">
        <v>14</v>
      </c>
      <c r="AW690" s="15" t="s">
        <v>36</v>
      </c>
      <c r="AX690" s="15" t="s">
        <v>82</v>
      </c>
      <c r="AY690" s="293" t="s">
        <v>250</v>
      </c>
    </row>
    <row r="691" s="13" customFormat="1">
      <c r="A691" s="13"/>
      <c r="B691" s="262"/>
      <c r="C691" s="263"/>
      <c r="D691" s="258" t="s">
        <v>263</v>
      </c>
      <c r="E691" s="264" t="s">
        <v>1</v>
      </c>
      <c r="F691" s="265" t="s">
        <v>1056</v>
      </c>
      <c r="G691" s="263"/>
      <c r="H691" s="266">
        <v>18</v>
      </c>
      <c r="I691" s="267"/>
      <c r="J691" s="263"/>
      <c r="K691" s="263"/>
      <c r="L691" s="268"/>
      <c r="M691" s="269"/>
      <c r="N691" s="270"/>
      <c r="O691" s="270"/>
      <c r="P691" s="270"/>
      <c r="Q691" s="270"/>
      <c r="R691" s="270"/>
      <c r="S691" s="270"/>
      <c r="T691" s="271"/>
      <c r="U691" s="13"/>
      <c r="V691" s="13"/>
      <c r="W691" s="13"/>
      <c r="X691" s="13"/>
      <c r="Y691" s="13"/>
      <c r="Z691" s="13"/>
      <c r="AA691" s="13"/>
      <c r="AB691" s="13"/>
      <c r="AC691" s="13"/>
      <c r="AD691" s="13"/>
      <c r="AE691" s="13"/>
      <c r="AT691" s="272" t="s">
        <v>263</v>
      </c>
      <c r="AU691" s="272" t="s">
        <v>91</v>
      </c>
      <c r="AV691" s="13" t="s">
        <v>91</v>
      </c>
      <c r="AW691" s="13" t="s">
        <v>36</v>
      </c>
      <c r="AX691" s="13" t="s">
        <v>82</v>
      </c>
      <c r="AY691" s="272" t="s">
        <v>250</v>
      </c>
    </row>
    <row r="692" s="13" customFormat="1">
      <c r="A692" s="13"/>
      <c r="B692" s="262"/>
      <c r="C692" s="263"/>
      <c r="D692" s="258" t="s">
        <v>263</v>
      </c>
      <c r="E692" s="264" t="s">
        <v>1</v>
      </c>
      <c r="F692" s="265" t="s">
        <v>1057</v>
      </c>
      <c r="G692" s="263"/>
      <c r="H692" s="266">
        <v>24</v>
      </c>
      <c r="I692" s="267"/>
      <c r="J692" s="263"/>
      <c r="K692" s="263"/>
      <c r="L692" s="268"/>
      <c r="M692" s="269"/>
      <c r="N692" s="270"/>
      <c r="O692" s="270"/>
      <c r="P692" s="270"/>
      <c r="Q692" s="270"/>
      <c r="R692" s="270"/>
      <c r="S692" s="270"/>
      <c r="T692" s="271"/>
      <c r="U692" s="13"/>
      <c r="V692" s="13"/>
      <c r="W692" s="13"/>
      <c r="X692" s="13"/>
      <c r="Y692" s="13"/>
      <c r="Z692" s="13"/>
      <c r="AA692" s="13"/>
      <c r="AB692" s="13"/>
      <c r="AC692" s="13"/>
      <c r="AD692" s="13"/>
      <c r="AE692" s="13"/>
      <c r="AT692" s="272" t="s">
        <v>263</v>
      </c>
      <c r="AU692" s="272" t="s">
        <v>91</v>
      </c>
      <c r="AV692" s="13" t="s">
        <v>91</v>
      </c>
      <c r="AW692" s="13" t="s">
        <v>36</v>
      </c>
      <c r="AX692" s="13" t="s">
        <v>82</v>
      </c>
      <c r="AY692" s="272" t="s">
        <v>250</v>
      </c>
    </row>
    <row r="693" s="13" customFormat="1">
      <c r="A693" s="13"/>
      <c r="B693" s="262"/>
      <c r="C693" s="263"/>
      <c r="D693" s="258" t="s">
        <v>263</v>
      </c>
      <c r="E693" s="264" t="s">
        <v>1</v>
      </c>
      <c r="F693" s="265" t="s">
        <v>1058</v>
      </c>
      <c r="G693" s="263"/>
      <c r="H693" s="266">
        <v>18</v>
      </c>
      <c r="I693" s="267"/>
      <c r="J693" s="263"/>
      <c r="K693" s="263"/>
      <c r="L693" s="268"/>
      <c r="M693" s="269"/>
      <c r="N693" s="270"/>
      <c r="O693" s="270"/>
      <c r="P693" s="270"/>
      <c r="Q693" s="270"/>
      <c r="R693" s="270"/>
      <c r="S693" s="270"/>
      <c r="T693" s="271"/>
      <c r="U693" s="13"/>
      <c r="V693" s="13"/>
      <c r="W693" s="13"/>
      <c r="X693" s="13"/>
      <c r="Y693" s="13"/>
      <c r="Z693" s="13"/>
      <c r="AA693" s="13"/>
      <c r="AB693" s="13"/>
      <c r="AC693" s="13"/>
      <c r="AD693" s="13"/>
      <c r="AE693" s="13"/>
      <c r="AT693" s="272" t="s">
        <v>263</v>
      </c>
      <c r="AU693" s="272" t="s">
        <v>91</v>
      </c>
      <c r="AV693" s="13" t="s">
        <v>91</v>
      </c>
      <c r="AW693" s="13" t="s">
        <v>36</v>
      </c>
      <c r="AX693" s="13" t="s">
        <v>82</v>
      </c>
      <c r="AY693" s="272" t="s">
        <v>250</v>
      </c>
    </row>
    <row r="694" s="13" customFormat="1">
      <c r="A694" s="13"/>
      <c r="B694" s="262"/>
      <c r="C694" s="263"/>
      <c r="D694" s="258" t="s">
        <v>263</v>
      </c>
      <c r="E694" s="264" t="s">
        <v>1</v>
      </c>
      <c r="F694" s="265" t="s">
        <v>1059</v>
      </c>
      <c r="G694" s="263"/>
      <c r="H694" s="266">
        <v>12</v>
      </c>
      <c r="I694" s="267"/>
      <c r="J694" s="263"/>
      <c r="K694" s="263"/>
      <c r="L694" s="268"/>
      <c r="M694" s="269"/>
      <c r="N694" s="270"/>
      <c r="O694" s="270"/>
      <c r="P694" s="270"/>
      <c r="Q694" s="270"/>
      <c r="R694" s="270"/>
      <c r="S694" s="270"/>
      <c r="T694" s="271"/>
      <c r="U694" s="13"/>
      <c r="V694" s="13"/>
      <c r="W694" s="13"/>
      <c r="X694" s="13"/>
      <c r="Y694" s="13"/>
      <c r="Z694" s="13"/>
      <c r="AA694" s="13"/>
      <c r="AB694" s="13"/>
      <c r="AC694" s="13"/>
      <c r="AD694" s="13"/>
      <c r="AE694" s="13"/>
      <c r="AT694" s="272" t="s">
        <v>263</v>
      </c>
      <c r="AU694" s="272" t="s">
        <v>91</v>
      </c>
      <c r="AV694" s="13" t="s">
        <v>91</v>
      </c>
      <c r="AW694" s="13" t="s">
        <v>36</v>
      </c>
      <c r="AX694" s="13" t="s">
        <v>82</v>
      </c>
      <c r="AY694" s="272" t="s">
        <v>250</v>
      </c>
    </row>
    <row r="695" s="15" customFormat="1">
      <c r="A695" s="15"/>
      <c r="B695" s="284"/>
      <c r="C695" s="285"/>
      <c r="D695" s="258" t="s">
        <v>263</v>
      </c>
      <c r="E695" s="286" t="s">
        <v>1</v>
      </c>
      <c r="F695" s="287" t="s">
        <v>1043</v>
      </c>
      <c r="G695" s="285"/>
      <c r="H695" s="286" t="s">
        <v>1</v>
      </c>
      <c r="I695" s="288"/>
      <c r="J695" s="285"/>
      <c r="K695" s="285"/>
      <c r="L695" s="289"/>
      <c r="M695" s="290"/>
      <c r="N695" s="291"/>
      <c r="O695" s="291"/>
      <c r="P695" s="291"/>
      <c r="Q695" s="291"/>
      <c r="R695" s="291"/>
      <c r="S695" s="291"/>
      <c r="T695" s="292"/>
      <c r="U695" s="15"/>
      <c r="V695" s="15"/>
      <c r="W695" s="15"/>
      <c r="X695" s="15"/>
      <c r="Y695" s="15"/>
      <c r="Z695" s="15"/>
      <c r="AA695" s="15"/>
      <c r="AB695" s="15"/>
      <c r="AC695" s="15"/>
      <c r="AD695" s="15"/>
      <c r="AE695" s="15"/>
      <c r="AT695" s="293" t="s">
        <v>263</v>
      </c>
      <c r="AU695" s="293" t="s">
        <v>91</v>
      </c>
      <c r="AV695" s="15" t="s">
        <v>14</v>
      </c>
      <c r="AW695" s="15" t="s">
        <v>36</v>
      </c>
      <c r="AX695" s="15" t="s">
        <v>82</v>
      </c>
      <c r="AY695" s="293" t="s">
        <v>250</v>
      </c>
    </row>
    <row r="696" s="13" customFormat="1">
      <c r="A696" s="13"/>
      <c r="B696" s="262"/>
      <c r="C696" s="263"/>
      <c r="D696" s="258" t="s">
        <v>263</v>
      </c>
      <c r="E696" s="264" t="s">
        <v>1</v>
      </c>
      <c r="F696" s="265" t="s">
        <v>1060</v>
      </c>
      <c r="G696" s="263"/>
      <c r="H696" s="266">
        <v>21</v>
      </c>
      <c r="I696" s="267"/>
      <c r="J696" s="263"/>
      <c r="K696" s="263"/>
      <c r="L696" s="268"/>
      <c r="M696" s="269"/>
      <c r="N696" s="270"/>
      <c r="O696" s="270"/>
      <c r="P696" s="270"/>
      <c r="Q696" s="270"/>
      <c r="R696" s="270"/>
      <c r="S696" s="270"/>
      <c r="T696" s="271"/>
      <c r="U696" s="13"/>
      <c r="V696" s="13"/>
      <c r="W696" s="13"/>
      <c r="X696" s="13"/>
      <c r="Y696" s="13"/>
      <c r="Z696" s="13"/>
      <c r="AA696" s="13"/>
      <c r="AB696" s="13"/>
      <c r="AC696" s="13"/>
      <c r="AD696" s="13"/>
      <c r="AE696" s="13"/>
      <c r="AT696" s="272" t="s">
        <v>263</v>
      </c>
      <c r="AU696" s="272" t="s">
        <v>91</v>
      </c>
      <c r="AV696" s="13" t="s">
        <v>91</v>
      </c>
      <c r="AW696" s="13" t="s">
        <v>36</v>
      </c>
      <c r="AX696" s="13" t="s">
        <v>82</v>
      </c>
      <c r="AY696" s="272" t="s">
        <v>250</v>
      </c>
    </row>
    <row r="697" s="13" customFormat="1">
      <c r="A697" s="13"/>
      <c r="B697" s="262"/>
      <c r="C697" s="263"/>
      <c r="D697" s="258" t="s">
        <v>263</v>
      </c>
      <c r="E697" s="264" t="s">
        <v>1</v>
      </c>
      <c r="F697" s="265" t="s">
        <v>1061</v>
      </c>
      <c r="G697" s="263"/>
      <c r="H697" s="266">
        <v>28</v>
      </c>
      <c r="I697" s="267"/>
      <c r="J697" s="263"/>
      <c r="K697" s="263"/>
      <c r="L697" s="268"/>
      <c r="M697" s="269"/>
      <c r="N697" s="270"/>
      <c r="O697" s="270"/>
      <c r="P697" s="270"/>
      <c r="Q697" s="270"/>
      <c r="R697" s="270"/>
      <c r="S697" s="270"/>
      <c r="T697" s="271"/>
      <c r="U697" s="13"/>
      <c r="V697" s="13"/>
      <c r="W697" s="13"/>
      <c r="X697" s="13"/>
      <c r="Y697" s="13"/>
      <c r="Z697" s="13"/>
      <c r="AA697" s="13"/>
      <c r="AB697" s="13"/>
      <c r="AC697" s="13"/>
      <c r="AD697" s="13"/>
      <c r="AE697" s="13"/>
      <c r="AT697" s="272" t="s">
        <v>263</v>
      </c>
      <c r="AU697" s="272" t="s">
        <v>91</v>
      </c>
      <c r="AV697" s="13" t="s">
        <v>91</v>
      </c>
      <c r="AW697" s="13" t="s">
        <v>36</v>
      </c>
      <c r="AX697" s="13" t="s">
        <v>82</v>
      </c>
      <c r="AY697" s="272" t="s">
        <v>250</v>
      </c>
    </row>
    <row r="698" s="13" customFormat="1">
      <c r="A698" s="13"/>
      <c r="B698" s="262"/>
      <c r="C698" s="263"/>
      <c r="D698" s="258" t="s">
        <v>263</v>
      </c>
      <c r="E698" s="264" t="s">
        <v>1</v>
      </c>
      <c r="F698" s="265" t="s">
        <v>1062</v>
      </c>
      <c r="G698" s="263"/>
      <c r="H698" s="266">
        <v>21</v>
      </c>
      <c r="I698" s="267"/>
      <c r="J698" s="263"/>
      <c r="K698" s="263"/>
      <c r="L698" s="268"/>
      <c r="M698" s="269"/>
      <c r="N698" s="270"/>
      <c r="O698" s="270"/>
      <c r="P698" s="270"/>
      <c r="Q698" s="270"/>
      <c r="R698" s="270"/>
      <c r="S698" s="270"/>
      <c r="T698" s="271"/>
      <c r="U698" s="13"/>
      <c r="V698" s="13"/>
      <c r="W698" s="13"/>
      <c r="X698" s="13"/>
      <c r="Y698" s="13"/>
      <c r="Z698" s="13"/>
      <c r="AA698" s="13"/>
      <c r="AB698" s="13"/>
      <c r="AC698" s="13"/>
      <c r="AD698" s="13"/>
      <c r="AE698" s="13"/>
      <c r="AT698" s="272" t="s">
        <v>263</v>
      </c>
      <c r="AU698" s="272" t="s">
        <v>91</v>
      </c>
      <c r="AV698" s="13" t="s">
        <v>91</v>
      </c>
      <c r="AW698" s="13" t="s">
        <v>36</v>
      </c>
      <c r="AX698" s="13" t="s">
        <v>82</v>
      </c>
      <c r="AY698" s="272" t="s">
        <v>250</v>
      </c>
    </row>
    <row r="699" s="13" customFormat="1">
      <c r="A699" s="13"/>
      <c r="B699" s="262"/>
      <c r="C699" s="263"/>
      <c r="D699" s="258" t="s">
        <v>263</v>
      </c>
      <c r="E699" s="264" t="s">
        <v>1</v>
      </c>
      <c r="F699" s="265" t="s">
        <v>1063</v>
      </c>
      <c r="G699" s="263"/>
      <c r="H699" s="266">
        <v>14</v>
      </c>
      <c r="I699" s="267"/>
      <c r="J699" s="263"/>
      <c r="K699" s="263"/>
      <c r="L699" s="268"/>
      <c r="M699" s="269"/>
      <c r="N699" s="270"/>
      <c r="O699" s="270"/>
      <c r="P699" s="270"/>
      <c r="Q699" s="270"/>
      <c r="R699" s="270"/>
      <c r="S699" s="270"/>
      <c r="T699" s="271"/>
      <c r="U699" s="13"/>
      <c r="V699" s="13"/>
      <c r="W699" s="13"/>
      <c r="X699" s="13"/>
      <c r="Y699" s="13"/>
      <c r="Z699" s="13"/>
      <c r="AA699" s="13"/>
      <c r="AB699" s="13"/>
      <c r="AC699" s="13"/>
      <c r="AD699" s="13"/>
      <c r="AE699" s="13"/>
      <c r="AT699" s="272" t="s">
        <v>263</v>
      </c>
      <c r="AU699" s="272" t="s">
        <v>91</v>
      </c>
      <c r="AV699" s="13" t="s">
        <v>91</v>
      </c>
      <c r="AW699" s="13" t="s">
        <v>36</v>
      </c>
      <c r="AX699" s="13" t="s">
        <v>82</v>
      </c>
      <c r="AY699" s="272" t="s">
        <v>250</v>
      </c>
    </row>
    <row r="700" s="15" customFormat="1">
      <c r="A700" s="15"/>
      <c r="B700" s="284"/>
      <c r="C700" s="285"/>
      <c r="D700" s="258" t="s">
        <v>263</v>
      </c>
      <c r="E700" s="286" t="s">
        <v>1</v>
      </c>
      <c r="F700" s="287" t="s">
        <v>1044</v>
      </c>
      <c r="G700" s="285"/>
      <c r="H700" s="286" t="s">
        <v>1</v>
      </c>
      <c r="I700" s="288"/>
      <c r="J700" s="285"/>
      <c r="K700" s="285"/>
      <c r="L700" s="289"/>
      <c r="M700" s="290"/>
      <c r="N700" s="291"/>
      <c r="O700" s="291"/>
      <c r="P700" s="291"/>
      <c r="Q700" s="291"/>
      <c r="R700" s="291"/>
      <c r="S700" s="291"/>
      <c r="T700" s="292"/>
      <c r="U700" s="15"/>
      <c r="V700" s="15"/>
      <c r="W700" s="15"/>
      <c r="X700" s="15"/>
      <c r="Y700" s="15"/>
      <c r="Z700" s="15"/>
      <c r="AA700" s="15"/>
      <c r="AB700" s="15"/>
      <c r="AC700" s="15"/>
      <c r="AD700" s="15"/>
      <c r="AE700" s="15"/>
      <c r="AT700" s="293" t="s">
        <v>263</v>
      </c>
      <c r="AU700" s="293" t="s">
        <v>91</v>
      </c>
      <c r="AV700" s="15" t="s">
        <v>14</v>
      </c>
      <c r="AW700" s="15" t="s">
        <v>36</v>
      </c>
      <c r="AX700" s="15" t="s">
        <v>82</v>
      </c>
      <c r="AY700" s="293" t="s">
        <v>250</v>
      </c>
    </row>
    <row r="701" s="13" customFormat="1">
      <c r="A701" s="13"/>
      <c r="B701" s="262"/>
      <c r="C701" s="263"/>
      <c r="D701" s="258" t="s">
        <v>263</v>
      </c>
      <c r="E701" s="264" t="s">
        <v>1</v>
      </c>
      <c r="F701" s="265" t="s">
        <v>1064</v>
      </c>
      <c r="G701" s="263"/>
      <c r="H701" s="266">
        <v>9</v>
      </c>
      <c r="I701" s="267"/>
      <c r="J701" s="263"/>
      <c r="K701" s="263"/>
      <c r="L701" s="268"/>
      <c r="M701" s="269"/>
      <c r="N701" s="270"/>
      <c r="O701" s="270"/>
      <c r="P701" s="270"/>
      <c r="Q701" s="270"/>
      <c r="R701" s="270"/>
      <c r="S701" s="270"/>
      <c r="T701" s="271"/>
      <c r="U701" s="13"/>
      <c r="V701" s="13"/>
      <c r="W701" s="13"/>
      <c r="X701" s="13"/>
      <c r="Y701" s="13"/>
      <c r="Z701" s="13"/>
      <c r="AA701" s="13"/>
      <c r="AB701" s="13"/>
      <c r="AC701" s="13"/>
      <c r="AD701" s="13"/>
      <c r="AE701" s="13"/>
      <c r="AT701" s="272" t="s">
        <v>263</v>
      </c>
      <c r="AU701" s="272" t="s">
        <v>91</v>
      </c>
      <c r="AV701" s="13" t="s">
        <v>91</v>
      </c>
      <c r="AW701" s="13" t="s">
        <v>36</v>
      </c>
      <c r="AX701" s="13" t="s">
        <v>82</v>
      </c>
      <c r="AY701" s="272" t="s">
        <v>250</v>
      </c>
    </row>
    <row r="702" s="13" customFormat="1">
      <c r="A702" s="13"/>
      <c r="B702" s="262"/>
      <c r="C702" s="263"/>
      <c r="D702" s="258" t="s">
        <v>263</v>
      </c>
      <c r="E702" s="264" t="s">
        <v>1</v>
      </c>
      <c r="F702" s="265" t="s">
        <v>1065</v>
      </c>
      <c r="G702" s="263"/>
      <c r="H702" s="266">
        <v>12</v>
      </c>
      <c r="I702" s="267"/>
      <c r="J702" s="263"/>
      <c r="K702" s="263"/>
      <c r="L702" s="268"/>
      <c r="M702" s="269"/>
      <c r="N702" s="270"/>
      <c r="O702" s="270"/>
      <c r="P702" s="270"/>
      <c r="Q702" s="270"/>
      <c r="R702" s="270"/>
      <c r="S702" s="270"/>
      <c r="T702" s="271"/>
      <c r="U702" s="13"/>
      <c r="V702" s="13"/>
      <c r="W702" s="13"/>
      <c r="X702" s="13"/>
      <c r="Y702" s="13"/>
      <c r="Z702" s="13"/>
      <c r="AA702" s="13"/>
      <c r="AB702" s="13"/>
      <c r="AC702" s="13"/>
      <c r="AD702" s="13"/>
      <c r="AE702" s="13"/>
      <c r="AT702" s="272" t="s">
        <v>263</v>
      </c>
      <c r="AU702" s="272" t="s">
        <v>91</v>
      </c>
      <c r="AV702" s="13" t="s">
        <v>91</v>
      </c>
      <c r="AW702" s="13" t="s">
        <v>36</v>
      </c>
      <c r="AX702" s="13" t="s">
        <v>82</v>
      </c>
      <c r="AY702" s="272" t="s">
        <v>250</v>
      </c>
    </row>
    <row r="703" s="13" customFormat="1">
      <c r="A703" s="13"/>
      <c r="B703" s="262"/>
      <c r="C703" s="263"/>
      <c r="D703" s="258" t="s">
        <v>263</v>
      </c>
      <c r="E703" s="264" t="s">
        <v>1</v>
      </c>
      <c r="F703" s="265" t="s">
        <v>1066</v>
      </c>
      <c r="G703" s="263"/>
      <c r="H703" s="266">
        <v>9</v>
      </c>
      <c r="I703" s="267"/>
      <c r="J703" s="263"/>
      <c r="K703" s="263"/>
      <c r="L703" s="268"/>
      <c r="M703" s="269"/>
      <c r="N703" s="270"/>
      <c r="O703" s="270"/>
      <c r="P703" s="270"/>
      <c r="Q703" s="270"/>
      <c r="R703" s="270"/>
      <c r="S703" s="270"/>
      <c r="T703" s="271"/>
      <c r="U703" s="13"/>
      <c r="V703" s="13"/>
      <c r="W703" s="13"/>
      <c r="X703" s="13"/>
      <c r="Y703" s="13"/>
      <c r="Z703" s="13"/>
      <c r="AA703" s="13"/>
      <c r="AB703" s="13"/>
      <c r="AC703" s="13"/>
      <c r="AD703" s="13"/>
      <c r="AE703" s="13"/>
      <c r="AT703" s="272" t="s">
        <v>263</v>
      </c>
      <c r="AU703" s="272" t="s">
        <v>91</v>
      </c>
      <c r="AV703" s="13" t="s">
        <v>91</v>
      </c>
      <c r="AW703" s="13" t="s">
        <v>36</v>
      </c>
      <c r="AX703" s="13" t="s">
        <v>82</v>
      </c>
      <c r="AY703" s="272" t="s">
        <v>250</v>
      </c>
    </row>
    <row r="704" s="13" customFormat="1">
      <c r="A704" s="13"/>
      <c r="B704" s="262"/>
      <c r="C704" s="263"/>
      <c r="D704" s="258" t="s">
        <v>263</v>
      </c>
      <c r="E704" s="264" t="s">
        <v>1</v>
      </c>
      <c r="F704" s="265" t="s">
        <v>1067</v>
      </c>
      <c r="G704" s="263"/>
      <c r="H704" s="266">
        <v>6</v>
      </c>
      <c r="I704" s="267"/>
      <c r="J704" s="263"/>
      <c r="K704" s="263"/>
      <c r="L704" s="268"/>
      <c r="M704" s="269"/>
      <c r="N704" s="270"/>
      <c r="O704" s="270"/>
      <c r="P704" s="270"/>
      <c r="Q704" s="270"/>
      <c r="R704" s="270"/>
      <c r="S704" s="270"/>
      <c r="T704" s="271"/>
      <c r="U704" s="13"/>
      <c r="V704" s="13"/>
      <c r="W704" s="13"/>
      <c r="X704" s="13"/>
      <c r="Y704" s="13"/>
      <c r="Z704" s="13"/>
      <c r="AA704" s="13"/>
      <c r="AB704" s="13"/>
      <c r="AC704" s="13"/>
      <c r="AD704" s="13"/>
      <c r="AE704" s="13"/>
      <c r="AT704" s="272" t="s">
        <v>263</v>
      </c>
      <c r="AU704" s="272" t="s">
        <v>91</v>
      </c>
      <c r="AV704" s="13" t="s">
        <v>91</v>
      </c>
      <c r="AW704" s="13" t="s">
        <v>36</v>
      </c>
      <c r="AX704" s="13" t="s">
        <v>82</v>
      </c>
      <c r="AY704" s="272" t="s">
        <v>250</v>
      </c>
    </row>
    <row r="705" s="15" customFormat="1">
      <c r="A705" s="15"/>
      <c r="B705" s="284"/>
      <c r="C705" s="285"/>
      <c r="D705" s="258" t="s">
        <v>263</v>
      </c>
      <c r="E705" s="286" t="s">
        <v>1</v>
      </c>
      <c r="F705" s="287" t="s">
        <v>1046</v>
      </c>
      <c r="G705" s="285"/>
      <c r="H705" s="286" t="s">
        <v>1</v>
      </c>
      <c r="I705" s="288"/>
      <c r="J705" s="285"/>
      <c r="K705" s="285"/>
      <c r="L705" s="289"/>
      <c r="M705" s="290"/>
      <c r="N705" s="291"/>
      <c r="O705" s="291"/>
      <c r="P705" s="291"/>
      <c r="Q705" s="291"/>
      <c r="R705" s="291"/>
      <c r="S705" s="291"/>
      <c r="T705" s="292"/>
      <c r="U705" s="15"/>
      <c r="V705" s="15"/>
      <c r="W705" s="15"/>
      <c r="X705" s="15"/>
      <c r="Y705" s="15"/>
      <c r="Z705" s="15"/>
      <c r="AA705" s="15"/>
      <c r="AB705" s="15"/>
      <c r="AC705" s="15"/>
      <c r="AD705" s="15"/>
      <c r="AE705" s="15"/>
      <c r="AT705" s="293" t="s">
        <v>263</v>
      </c>
      <c r="AU705" s="293" t="s">
        <v>91</v>
      </c>
      <c r="AV705" s="15" t="s">
        <v>14</v>
      </c>
      <c r="AW705" s="15" t="s">
        <v>36</v>
      </c>
      <c r="AX705" s="15" t="s">
        <v>82</v>
      </c>
      <c r="AY705" s="293" t="s">
        <v>250</v>
      </c>
    </row>
    <row r="706" s="13" customFormat="1">
      <c r="A706" s="13"/>
      <c r="B706" s="262"/>
      <c r="C706" s="263"/>
      <c r="D706" s="258" t="s">
        <v>263</v>
      </c>
      <c r="E706" s="264" t="s">
        <v>1</v>
      </c>
      <c r="F706" s="265" t="s">
        <v>1068</v>
      </c>
      <c r="G706" s="263"/>
      <c r="H706" s="266">
        <v>3</v>
      </c>
      <c r="I706" s="267"/>
      <c r="J706" s="263"/>
      <c r="K706" s="263"/>
      <c r="L706" s="268"/>
      <c r="M706" s="269"/>
      <c r="N706" s="270"/>
      <c r="O706" s="270"/>
      <c r="P706" s="270"/>
      <c r="Q706" s="270"/>
      <c r="R706" s="270"/>
      <c r="S706" s="270"/>
      <c r="T706" s="271"/>
      <c r="U706" s="13"/>
      <c r="V706" s="13"/>
      <c r="W706" s="13"/>
      <c r="X706" s="13"/>
      <c r="Y706" s="13"/>
      <c r="Z706" s="13"/>
      <c r="AA706" s="13"/>
      <c r="AB706" s="13"/>
      <c r="AC706" s="13"/>
      <c r="AD706" s="13"/>
      <c r="AE706" s="13"/>
      <c r="AT706" s="272" t="s">
        <v>263</v>
      </c>
      <c r="AU706" s="272" t="s">
        <v>91</v>
      </c>
      <c r="AV706" s="13" t="s">
        <v>91</v>
      </c>
      <c r="AW706" s="13" t="s">
        <v>36</v>
      </c>
      <c r="AX706" s="13" t="s">
        <v>82</v>
      </c>
      <c r="AY706" s="272" t="s">
        <v>250</v>
      </c>
    </row>
    <row r="707" s="13" customFormat="1">
      <c r="A707" s="13"/>
      <c r="B707" s="262"/>
      <c r="C707" s="263"/>
      <c r="D707" s="258" t="s">
        <v>263</v>
      </c>
      <c r="E707" s="264" t="s">
        <v>1</v>
      </c>
      <c r="F707" s="265" t="s">
        <v>1069</v>
      </c>
      <c r="G707" s="263"/>
      <c r="H707" s="266">
        <v>4</v>
      </c>
      <c r="I707" s="267"/>
      <c r="J707" s="263"/>
      <c r="K707" s="263"/>
      <c r="L707" s="268"/>
      <c r="M707" s="269"/>
      <c r="N707" s="270"/>
      <c r="O707" s="270"/>
      <c r="P707" s="270"/>
      <c r="Q707" s="270"/>
      <c r="R707" s="270"/>
      <c r="S707" s="270"/>
      <c r="T707" s="271"/>
      <c r="U707" s="13"/>
      <c r="V707" s="13"/>
      <c r="W707" s="13"/>
      <c r="X707" s="13"/>
      <c r="Y707" s="13"/>
      <c r="Z707" s="13"/>
      <c r="AA707" s="13"/>
      <c r="AB707" s="13"/>
      <c r="AC707" s="13"/>
      <c r="AD707" s="13"/>
      <c r="AE707" s="13"/>
      <c r="AT707" s="272" t="s">
        <v>263</v>
      </c>
      <c r="AU707" s="272" t="s">
        <v>91</v>
      </c>
      <c r="AV707" s="13" t="s">
        <v>91</v>
      </c>
      <c r="AW707" s="13" t="s">
        <v>36</v>
      </c>
      <c r="AX707" s="13" t="s">
        <v>82</v>
      </c>
      <c r="AY707" s="272" t="s">
        <v>250</v>
      </c>
    </row>
    <row r="708" s="13" customFormat="1">
      <c r="A708" s="13"/>
      <c r="B708" s="262"/>
      <c r="C708" s="263"/>
      <c r="D708" s="258" t="s">
        <v>263</v>
      </c>
      <c r="E708" s="264" t="s">
        <v>1</v>
      </c>
      <c r="F708" s="265" t="s">
        <v>1070</v>
      </c>
      <c r="G708" s="263"/>
      <c r="H708" s="266">
        <v>3</v>
      </c>
      <c r="I708" s="267"/>
      <c r="J708" s="263"/>
      <c r="K708" s="263"/>
      <c r="L708" s="268"/>
      <c r="M708" s="269"/>
      <c r="N708" s="270"/>
      <c r="O708" s="270"/>
      <c r="P708" s="270"/>
      <c r="Q708" s="270"/>
      <c r="R708" s="270"/>
      <c r="S708" s="270"/>
      <c r="T708" s="271"/>
      <c r="U708" s="13"/>
      <c r="V708" s="13"/>
      <c r="W708" s="13"/>
      <c r="X708" s="13"/>
      <c r="Y708" s="13"/>
      <c r="Z708" s="13"/>
      <c r="AA708" s="13"/>
      <c r="AB708" s="13"/>
      <c r="AC708" s="13"/>
      <c r="AD708" s="13"/>
      <c r="AE708" s="13"/>
      <c r="AT708" s="272" t="s">
        <v>263</v>
      </c>
      <c r="AU708" s="272" t="s">
        <v>91</v>
      </c>
      <c r="AV708" s="13" t="s">
        <v>91</v>
      </c>
      <c r="AW708" s="13" t="s">
        <v>36</v>
      </c>
      <c r="AX708" s="13" t="s">
        <v>82</v>
      </c>
      <c r="AY708" s="272" t="s">
        <v>250</v>
      </c>
    </row>
    <row r="709" s="13" customFormat="1">
      <c r="A709" s="13"/>
      <c r="B709" s="262"/>
      <c r="C709" s="263"/>
      <c r="D709" s="258" t="s">
        <v>263</v>
      </c>
      <c r="E709" s="264" t="s">
        <v>1</v>
      </c>
      <c r="F709" s="265" t="s">
        <v>1071</v>
      </c>
      <c r="G709" s="263"/>
      <c r="H709" s="266">
        <v>2</v>
      </c>
      <c r="I709" s="267"/>
      <c r="J709" s="263"/>
      <c r="K709" s="263"/>
      <c r="L709" s="268"/>
      <c r="M709" s="269"/>
      <c r="N709" s="270"/>
      <c r="O709" s="270"/>
      <c r="P709" s="270"/>
      <c r="Q709" s="270"/>
      <c r="R709" s="270"/>
      <c r="S709" s="270"/>
      <c r="T709" s="271"/>
      <c r="U709" s="13"/>
      <c r="V709" s="13"/>
      <c r="W709" s="13"/>
      <c r="X709" s="13"/>
      <c r="Y709" s="13"/>
      <c r="Z709" s="13"/>
      <c r="AA709" s="13"/>
      <c r="AB709" s="13"/>
      <c r="AC709" s="13"/>
      <c r="AD709" s="13"/>
      <c r="AE709" s="13"/>
      <c r="AT709" s="272" t="s">
        <v>263</v>
      </c>
      <c r="AU709" s="272" t="s">
        <v>91</v>
      </c>
      <c r="AV709" s="13" t="s">
        <v>91</v>
      </c>
      <c r="AW709" s="13" t="s">
        <v>36</v>
      </c>
      <c r="AX709" s="13" t="s">
        <v>82</v>
      </c>
      <c r="AY709" s="272" t="s">
        <v>250</v>
      </c>
    </row>
    <row r="710" s="15" customFormat="1">
      <c r="A710" s="15"/>
      <c r="B710" s="284"/>
      <c r="C710" s="285"/>
      <c r="D710" s="258" t="s">
        <v>263</v>
      </c>
      <c r="E710" s="286" t="s">
        <v>1</v>
      </c>
      <c r="F710" s="287" t="s">
        <v>1048</v>
      </c>
      <c r="G710" s="285"/>
      <c r="H710" s="286" t="s">
        <v>1</v>
      </c>
      <c r="I710" s="288"/>
      <c r="J710" s="285"/>
      <c r="K710" s="285"/>
      <c r="L710" s="289"/>
      <c r="M710" s="290"/>
      <c r="N710" s="291"/>
      <c r="O710" s="291"/>
      <c r="P710" s="291"/>
      <c r="Q710" s="291"/>
      <c r="R710" s="291"/>
      <c r="S710" s="291"/>
      <c r="T710" s="292"/>
      <c r="U710" s="15"/>
      <c r="V710" s="15"/>
      <c r="W710" s="15"/>
      <c r="X710" s="15"/>
      <c r="Y710" s="15"/>
      <c r="Z710" s="15"/>
      <c r="AA710" s="15"/>
      <c r="AB710" s="15"/>
      <c r="AC710" s="15"/>
      <c r="AD710" s="15"/>
      <c r="AE710" s="15"/>
      <c r="AT710" s="293" t="s">
        <v>263</v>
      </c>
      <c r="AU710" s="293" t="s">
        <v>91</v>
      </c>
      <c r="AV710" s="15" t="s">
        <v>14</v>
      </c>
      <c r="AW710" s="15" t="s">
        <v>36</v>
      </c>
      <c r="AX710" s="15" t="s">
        <v>82</v>
      </c>
      <c r="AY710" s="293" t="s">
        <v>250</v>
      </c>
    </row>
    <row r="711" s="13" customFormat="1">
      <c r="A711" s="13"/>
      <c r="B711" s="262"/>
      <c r="C711" s="263"/>
      <c r="D711" s="258" t="s">
        <v>263</v>
      </c>
      <c r="E711" s="264" t="s">
        <v>1</v>
      </c>
      <c r="F711" s="265" t="s">
        <v>1060</v>
      </c>
      <c r="G711" s="263"/>
      <c r="H711" s="266">
        <v>21</v>
      </c>
      <c r="I711" s="267"/>
      <c r="J711" s="263"/>
      <c r="K711" s="263"/>
      <c r="L711" s="268"/>
      <c r="M711" s="269"/>
      <c r="N711" s="270"/>
      <c r="O711" s="270"/>
      <c r="P711" s="270"/>
      <c r="Q711" s="270"/>
      <c r="R711" s="270"/>
      <c r="S711" s="270"/>
      <c r="T711" s="271"/>
      <c r="U711" s="13"/>
      <c r="V711" s="13"/>
      <c r="W711" s="13"/>
      <c r="X711" s="13"/>
      <c r="Y711" s="13"/>
      <c r="Z711" s="13"/>
      <c r="AA711" s="13"/>
      <c r="AB711" s="13"/>
      <c r="AC711" s="13"/>
      <c r="AD711" s="13"/>
      <c r="AE711" s="13"/>
      <c r="AT711" s="272" t="s">
        <v>263</v>
      </c>
      <c r="AU711" s="272" t="s">
        <v>91</v>
      </c>
      <c r="AV711" s="13" t="s">
        <v>91</v>
      </c>
      <c r="AW711" s="13" t="s">
        <v>36</v>
      </c>
      <c r="AX711" s="13" t="s">
        <v>82</v>
      </c>
      <c r="AY711" s="272" t="s">
        <v>250</v>
      </c>
    </row>
    <row r="712" s="13" customFormat="1">
      <c r="A712" s="13"/>
      <c r="B712" s="262"/>
      <c r="C712" s="263"/>
      <c r="D712" s="258" t="s">
        <v>263</v>
      </c>
      <c r="E712" s="264" t="s">
        <v>1</v>
      </c>
      <c r="F712" s="265" t="s">
        <v>1061</v>
      </c>
      <c r="G712" s="263"/>
      <c r="H712" s="266">
        <v>28</v>
      </c>
      <c r="I712" s="267"/>
      <c r="J712" s="263"/>
      <c r="K712" s="263"/>
      <c r="L712" s="268"/>
      <c r="M712" s="269"/>
      <c r="N712" s="270"/>
      <c r="O712" s="270"/>
      <c r="P712" s="270"/>
      <c r="Q712" s="270"/>
      <c r="R712" s="270"/>
      <c r="S712" s="270"/>
      <c r="T712" s="271"/>
      <c r="U712" s="13"/>
      <c r="V712" s="13"/>
      <c r="W712" s="13"/>
      <c r="X712" s="13"/>
      <c r="Y712" s="13"/>
      <c r="Z712" s="13"/>
      <c r="AA712" s="13"/>
      <c r="AB712" s="13"/>
      <c r="AC712" s="13"/>
      <c r="AD712" s="13"/>
      <c r="AE712" s="13"/>
      <c r="AT712" s="272" t="s">
        <v>263</v>
      </c>
      <c r="AU712" s="272" t="s">
        <v>91</v>
      </c>
      <c r="AV712" s="13" t="s">
        <v>91</v>
      </c>
      <c r="AW712" s="13" t="s">
        <v>36</v>
      </c>
      <c r="AX712" s="13" t="s">
        <v>82</v>
      </c>
      <c r="AY712" s="272" t="s">
        <v>250</v>
      </c>
    </row>
    <row r="713" s="13" customFormat="1">
      <c r="A713" s="13"/>
      <c r="B713" s="262"/>
      <c r="C713" s="263"/>
      <c r="D713" s="258" t="s">
        <v>263</v>
      </c>
      <c r="E713" s="264" t="s">
        <v>1</v>
      </c>
      <c r="F713" s="265" t="s">
        <v>1062</v>
      </c>
      <c r="G713" s="263"/>
      <c r="H713" s="266">
        <v>21</v>
      </c>
      <c r="I713" s="267"/>
      <c r="J713" s="263"/>
      <c r="K713" s="263"/>
      <c r="L713" s="268"/>
      <c r="M713" s="269"/>
      <c r="N713" s="270"/>
      <c r="O713" s="270"/>
      <c r="P713" s="270"/>
      <c r="Q713" s="270"/>
      <c r="R713" s="270"/>
      <c r="S713" s="270"/>
      <c r="T713" s="271"/>
      <c r="U713" s="13"/>
      <c r="V713" s="13"/>
      <c r="W713" s="13"/>
      <c r="X713" s="13"/>
      <c r="Y713" s="13"/>
      <c r="Z713" s="13"/>
      <c r="AA713" s="13"/>
      <c r="AB713" s="13"/>
      <c r="AC713" s="13"/>
      <c r="AD713" s="13"/>
      <c r="AE713" s="13"/>
      <c r="AT713" s="272" t="s">
        <v>263</v>
      </c>
      <c r="AU713" s="272" t="s">
        <v>91</v>
      </c>
      <c r="AV713" s="13" t="s">
        <v>91</v>
      </c>
      <c r="AW713" s="13" t="s">
        <v>36</v>
      </c>
      <c r="AX713" s="13" t="s">
        <v>82</v>
      </c>
      <c r="AY713" s="272" t="s">
        <v>250</v>
      </c>
    </row>
    <row r="714" s="13" customFormat="1">
      <c r="A714" s="13"/>
      <c r="B714" s="262"/>
      <c r="C714" s="263"/>
      <c r="D714" s="258" t="s">
        <v>263</v>
      </c>
      <c r="E714" s="264" t="s">
        <v>1</v>
      </c>
      <c r="F714" s="265" t="s">
        <v>1063</v>
      </c>
      <c r="G714" s="263"/>
      <c r="H714" s="266">
        <v>14</v>
      </c>
      <c r="I714" s="267"/>
      <c r="J714" s="263"/>
      <c r="K714" s="263"/>
      <c r="L714" s="268"/>
      <c r="M714" s="269"/>
      <c r="N714" s="270"/>
      <c r="O714" s="270"/>
      <c r="P714" s="270"/>
      <c r="Q714" s="270"/>
      <c r="R714" s="270"/>
      <c r="S714" s="270"/>
      <c r="T714" s="271"/>
      <c r="U714" s="13"/>
      <c r="V714" s="13"/>
      <c r="W714" s="13"/>
      <c r="X714" s="13"/>
      <c r="Y714" s="13"/>
      <c r="Z714" s="13"/>
      <c r="AA714" s="13"/>
      <c r="AB714" s="13"/>
      <c r="AC714" s="13"/>
      <c r="AD714" s="13"/>
      <c r="AE714" s="13"/>
      <c r="AT714" s="272" t="s">
        <v>263</v>
      </c>
      <c r="AU714" s="272" t="s">
        <v>91</v>
      </c>
      <c r="AV714" s="13" t="s">
        <v>91</v>
      </c>
      <c r="AW714" s="13" t="s">
        <v>36</v>
      </c>
      <c r="AX714" s="13" t="s">
        <v>82</v>
      </c>
      <c r="AY714" s="272" t="s">
        <v>250</v>
      </c>
    </row>
    <row r="715" s="15" customFormat="1">
      <c r="A715" s="15"/>
      <c r="B715" s="284"/>
      <c r="C715" s="285"/>
      <c r="D715" s="258" t="s">
        <v>263</v>
      </c>
      <c r="E715" s="286" t="s">
        <v>1</v>
      </c>
      <c r="F715" s="287" t="s">
        <v>1049</v>
      </c>
      <c r="G715" s="285"/>
      <c r="H715" s="286" t="s">
        <v>1</v>
      </c>
      <c r="I715" s="288"/>
      <c r="J715" s="285"/>
      <c r="K715" s="285"/>
      <c r="L715" s="289"/>
      <c r="M715" s="290"/>
      <c r="N715" s="291"/>
      <c r="O715" s="291"/>
      <c r="P715" s="291"/>
      <c r="Q715" s="291"/>
      <c r="R715" s="291"/>
      <c r="S715" s="291"/>
      <c r="T715" s="292"/>
      <c r="U715" s="15"/>
      <c r="V715" s="15"/>
      <c r="W715" s="15"/>
      <c r="X715" s="15"/>
      <c r="Y715" s="15"/>
      <c r="Z715" s="15"/>
      <c r="AA715" s="15"/>
      <c r="AB715" s="15"/>
      <c r="AC715" s="15"/>
      <c r="AD715" s="15"/>
      <c r="AE715" s="15"/>
      <c r="AT715" s="293" t="s">
        <v>263</v>
      </c>
      <c r="AU715" s="293" t="s">
        <v>91</v>
      </c>
      <c r="AV715" s="15" t="s">
        <v>14</v>
      </c>
      <c r="AW715" s="15" t="s">
        <v>36</v>
      </c>
      <c r="AX715" s="15" t="s">
        <v>82</v>
      </c>
      <c r="AY715" s="293" t="s">
        <v>250</v>
      </c>
    </row>
    <row r="716" s="13" customFormat="1">
      <c r="A716" s="13"/>
      <c r="B716" s="262"/>
      <c r="C716" s="263"/>
      <c r="D716" s="258" t="s">
        <v>263</v>
      </c>
      <c r="E716" s="264" t="s">
        <v>1</v>
      </c>
      <c r="F716" s="265" t="s">
        <v>1060</v>
      </c>
      <c r="G716" s="263"/>
      <c r="H716" s="266">
        <v>21</v>
      </c>
      <c r="I716" s="267"/>
      <c r="J716" s="263"/>
      <c r="K716" s="263"/>
      <c r="L716" s="268"/>
      <c r="M716" s="269"/>
      <c r="N716" s="270"/>
      <c r="O716" s="270"/>
      <c r="P716" s="270"/>
      <c r="Q716" s="270"/>
      <c r="R716" s="270"/>
      <c r="S716" s="270"/>
      <c r="T716" s="271"/>
      <c r="U716" s="13"/>
      <c r="V716" s="13"/>
      <c r="W716" s="13"/>
      <c r="X716" s="13"/>
      <c r="Y716" s="13"/>
      <c r="Z716" s="13"/>
      <c r="AA716" s="13"/>
      <c r="AB716" s="13"/>
      <c r="AC716" s="13"/>
      <c r="AD716" s="13"/>
      <c r="AE716" s="13"/>
      <c r="AT716" s="272" t="s">
        <v>263</v>
      </c>
      <c r="AU716" s="272" t="s">
        <v>91</v>
      </c>
      <c r="AV716" s="13" t="s">
        <v>91</v>
      </c>
      <c r="AW716" s="13" t="s">
        <v>36</v>
      </c>
      <c r="AX716" s="13" t="s">
        <v>82</v>
      </c>
      <c r="AY716" s="272" t="s">
        <v>250</v>
      </c>
    </row>
    <row r="717" s="13" customFormat="1">
      <c r="A717" s="13"/>
      <c r="B717" s="262"/>
      <c r="C717" s="263"/>
      <c r="D717" s="258" t="s">
        <v>263</v>
      </c>
      <c r="E717" s="264" t="s">
        <v>1</v>
      </c>
      <c r="F717" s="265" t="s">
        <v>1061</v>
      </c>
      <c r="G717" s="263"/>
      <c r="H717" s="266">
        <v>28</v>
      </c>
      <c r="I717" s="267"/>
      <c r="J717" s="263"/>
      <c r="K717" s="263"/>
      <c r="L717" s="268"/>
      <c r="M717" s="269"/>
      <c r="N717" s="270"/>
      <c r="O717" s="270"/>
      <c r="P717" s="270"/>
      <c r="Q717" s="270"/>
      <c r="R717" s="270"/>
      <c r="S717" s="270"/>
      <c r="T717" s="271"/>
      <c r="U717" s="13"/>
      <c r="V717" s="13"/>
      <c r="W717" s="13"/>
      <c r="X717" s="13"/>
      <c r="Y717" s="13"/>
      <c r="Z717" s="13"/>
      <c r="AA717" s="13"/>
      <c r="AB717" s="13"/>
      <c r="AC717" s="13"/>
      <c r="AD717" s="13"/>
      <c r="AE717" s="13"/>
      <c r="AT717" s="272" t="s">
        <v>263</v>
      </c>
      <c r="AU717" s="272" t="s">
        <v>91</v>
      </c>
      <c r="AV717" s="13" t="s">
        <v>91</v>
      </c>
      <c r="AW717" s="13" t="s">
        <v>36</v>
      </c>
      <c r="AX717" s="13" t="s">
        <v>82</v>
      </c>
      <c r="AY717" s="272" t="s">
        <v>250</v>
      </c>
    </row>
    <row r="718" s="13" customFormat="1">
      <c r="A718" s="13"/>
      <c r="B718" s="262"/>
      <c r="C718" s="263"/>
      <c r="D718" s="258" t="s">
        <v>263</v>
      </c>
      <c r="E718" s="264" t="s">
        <v>1</v>
      </c>
      <c r="F718" s="265" t="s">
        <v>1062</v>
      </c>
      <c r="G718" s="263"/>
      <c r="H718" s="266">
        <v>21</v>
      </c>
      <c r="I718" s="267"/>
      <c r="J718" s="263"/>
      <c r="K718" s="263"/>
      <c r="L718" s="268"/>
      <c r="M718" s="269"/>
      <c r="N718" s="270"/>
      <c r="O718" s="270"/>
      <c r="P718" s="270"/>
      <c r="Q718" s="270"/>
      <c r="R718" s="270"/>
      <c r="S718" s="270"/>
      <c r="T718" s="271"/>
      <c r="U718" s="13"/>
      <c r="V718" s="13"/>
      <c r="W718" s="13"/>
      <c r="X718" s="13"/>
      <c r="Y718" s="13"/>
      <c r="Z718" s="13"/>
      <c r="AA718" s="13"/>
      <c r="AB718" s="13"/>
      <c r="AC718" s="13"/>
      <c r="AD718" s="13"/>
      <c r="AE718" s="13"/>
      <c r="AT718" s="272" t="s">
        <v>263</v>
      </c>
      <c r="AU718" s="272" t="s">
        <v>91</v>
      </c>
      <c r="AV718" s="13" t="s">
        <v>91</v>
      </c>
      <c r="AW718" s="13" t="s">
        <v>36</v>
      </c>
      <c r="AX718" s="13" t="s">
        <v>82</v>
      </c>
      <c r="AY718" s="272" t="s">
        <v>250</v>
      </c>
    </row>
    <row r="719" s="13" customFormat="1">
      <c r="A719" s="13"/>
      <c r="B719" s="262"/>
      <c r="C719" s="263"/>
      <c r="D719" s="258" t="s">
        <v>263</v>
      </c>
      <c r="E719" s="264" t="s">
        <v>1</v>
      </c>
      <c r="F719" s="265" t="s">
        <v>1063</v>
      </c>
      <c r="G719" s="263"/>
      <c r="H719" s="266">
        <v>14</v>
      </c>
      <c r="I719" s="267"/>
      <c r="J719" s="263"/>
      <c r="K719" s="263"/>
      <c r="L719" s="268"/>
      <c r="M719" s="269"/>
      <c r="N719" s="270"/>
      <c r="O719" s="270"/>
      <c r="P719" s="270"/>
      <c r="Q719" s="270"/>
      <c r="R719" s="270"/>
      <c r="S719" s="270"/>
      <c r="T719" s="271"/>
      <c r="U719" s="13"/>
      <c r="V719" s="13"/>
      <c r="W719" s="13"/>
      <c r="X719" s="13"/>
      <c r="Y719" s="13"/>
      <c r="Z719" s="13"/>
      <c r="AA719" s="13"/>
      <c r="AB719" s="13"/>
      <c r="AC719" s="13"/>
      <c r="AD719" s="13"/>
      <c r="AE719" s="13"/>
      <c r="AT719" s="272" t="s">
        <v>263</v>
      </c>
      <c r="AU719" s="272" t="s">
        <v>91</v>
      </c>
      <c r="AV719" s="13" t="s">
        <v>91</v>
      </c>
      <c r="AW719" s="13" t="s">
        <v>36</v>
      </c>
      <c r="AX719" s="13" t="s">
        <v>82</v>
      </c>
      <c r="AY719" s="272" t="s">
        <v>250</v>
      </c>
    </row>
    <row r="720" s="15" customFormat="1">
      <c r="A720" s="15"/>
      <c r="B720" s="284"/>
      <c r="C720" s="285"/>
      <c r="D720" s="258" t="s">
        <v>263</v>
      </c>
      <c r="E720" s="286" t="s">
        <v>1</v>
      </c>
      <c r="F720" s="287" t="s">
        <v>1050</v>
      </c>
      <c r="G720" s="285"/>
      <c r="H720" s="286" t="s">
        <v>1</v>
      </c>
      <c r="I720" s="288"/>
      <c r="J720" s="285"/>
      <c r="K720" s="285"/>
      <c r="L720" s="289"/>
      <c r="M720" s="290"/>
      <c r="N720" s="291"/>
      <c r="O720" s="291"/>
      <c r="P720" s="291"/>
      <c r="Q720" s="291"/>
      <c r="R720" s="291"/>
      <c r="S720" s="291"/>
      <c r="T720" s="292"/>
      <c r="U720" s="15"/>
      <c r="V720" s="15"/>
      <c r="W720" s="15"/>
      <c r="X720" s="15"/>
      <c r="Y720" s="15"/>
      <c r="Z720" s="15"/>
      <c r="AA720" s="15"/>
      <c r="AB720" s="15"/>
      <c r="AC720" s="15"/>
      <c r="AD720" s="15"/>
      <c r="AE720" s="15"/>
      <c r="AT720" s="293" t="s">
        <v>263</v>
      </c>
      <c r="AU720" s="293" t="s">
        <v>91</v>
      </c>
      <c r="AV720" s="15" t="s">
        <v>14</v>
      </c>
      <c r="AW720" s="15" t="s">
        <v>36</v>
      </c>
      <c r="AX720" s="15" t="s">
        <v>82</v>
      </c>
      <c r="AY720" s="293" t="s">
        <v>250</v>
      </c>
    </row>
    <row r="721" s="13" customFormat="1">
      <c r="A721" s="13"/>
      <c r="B721" s="262"/>
      <c r="C721" s="263"/>
      <c r="D721" s="258" t="s">
        <v>263</v>
      </c>
      <c r="E721" s="264" t="s">
        <v>1</v>
      </c>
      <c r="F721" s="265" t="s">
        <v>1056</v>
      </c>
      <c r="G721" s="263"/>
      <c r="H721" s="266">
        <v>18</v>
      </c>
      <c r="I721" s="267"/>
      <c r="J721" s="263"/>
      <c r="K721" s="263"/>
      <c r="L721" s="268"/>
      <c r="M721" s="269"/>
      <c r="N721" s="270"/>
      <c r="O721" s="270"/>
      <c r="P721" s="270"/>
      <c r="Q721" s="270"/>
      <c r="R721" s="270"/>
      <c r="S721" s="270"/>
      <c r="T721" s="271"/>
      <c r="U721" s="13"/>
      <c r="V721" s="13"/>
      <c r="W721" s="13"/>
      <c r="X721" s="13"/>
      <c r="Y721" s="13"/>
      <c r="Z721" s="13"/>
      <c r="AA721" s="13"/>
      <c r="AB721" s="13"/>
      <c r="AC721" s="13"/>
      <c r="AD721" s="13"/>
      <c r="AE721" s="13"/>
      <c r="AT721" s="272" t="s">
        <v>263</v>
      </c>
      <c r="AU721" s="272" t="s">
        <v>91</v>
      </c>
      <c r="AV721" s="13" t="s">
        <v>91</v>
      </c>
      <c r="AW721" s="13" t="s">
        <v>36</v>
      </c>
      <c r="AX721" s="13" t="s">
        <v>82</v>
      </c>
      <c r="AY721" s="272" t="s">
        <v>250</v>
      </c>
    </row>
    <row r="722" s="13" customFormat="1">
      <c r="A722" s="13"/>
      <c r="B722" s="262"/>
      <c r="C722" s="263"/>
      <c r="D722" s="258" t="s">
        <v>263</v>
      </c>
      <c r="E722" s="264" t="s">
        <v>1</v>
      </c>
      <c r="F722" s="265" t="s">
        <v>1072</v>
      </c>
      <c r="G722" s="263"/>
      <c r="H722" s="266">
        <v>20</v>
      </c>
      <c r="I722" s="267"/>
      <c r="J722" s="263"/>
      <c r="K722" s="263"/>
      <c r="L722" s="268"/>
      <c r="M722" s="269"/>
      <c r="N722" s="270"/>
      <c r="O722" s="270"/>
      <c r="P722" s="270"/>
      <c r="Q722" s="270"/>
      <c r="R722" s="270"/>
      <c r="S722" s="270"/>
      <c r="T722" s="271"/>
      <c r="U722" s="13"/>
      <c r="V722" s="13"/>
      <c r="W722" s="13"/>
      <c r="X722" s="13"/>
      <c r="Y722" s="13"/>
      <c r="Z722" s="13"/>
      <c r="AA722" s="13"/>
      <c r="AB722" s="13"/>
      <c r="AC722" s="13"/>
      <c r="AD722" s="13"/>
      <c r="AE722" s="13"/>
      <c r="AT722" s="272" t="s">
        <v>263</v>
      </c>
      <c r="AU722" s="272" t="s">
        <v>91</v>
      </c>
      <c r="AV722" s="13" t="s">
        <v>91</v>
      </c>
      <c r="AW722" s="13" t="s">
        <v>36</v>
      </c>
      <c r="AX722" s="13" t="s">
        <v>82</v>
      </c>
      <c r="AY722" s="272" t="s">
        <v>250</v>
      </c>
    </row>
    <row r="723" s="13" customFormat="1">
      <c r="A723" s="13"/>
      <c r="B723" s="262"/>
      <c r="C723" s="263"/>
      <c r="D723" s="258" t="s">
        <v>263</v>
      </c>
      <c r="E723" s="264" t="s">
        <v>1</v>
      </c>
      <c r="F723" s="265" t="s">
        <v>1073</v>
      </c>
      <c r="G723" s="263"/>
      <c r="H723" s="266">
        <v>15</v>
      </c>
      <c r="I723" s="267"/>
      <c r="J723" s="263"/>
      <c r="K723" s="263"/>
      <c r="L723" s="268"/>
      <c r="M723" s="269"/>
      <c r="N723" s="270"/>
      <c r="O723" s="270"/>
      <c r="P723" s="270"/>
      <c r="Q723" s="270"/>
      <c r="R723" s="270"/>
      <c r="S723" s="270"/>
      <c r="T723" s="271"/>
      <c r="U723" s="13"/>
      <c r="V723" s="13"/>
      <c r="W723" s="13"/>
      <c r="X723" s="13"/>
      <c r="Y723" s="13"/>
      <c r="Z723" s="13"/>
      <c r="AA723" s="13"/>
      <c r="AB723" s="13"/>
      <c r="AC723" s="13"/>
      <c r="AD723" s="13"/>
      <c r="AE723" s="13"/>
      <c r="AT723" s="272" t="s">
        <v>263</v>
      </c>
      <c r="AU723" s="272" t="s">
        <v>91</v>
      </c>
      <c r="AV723" s="13" t="s">
        <v>91</v>
      </c>
      <c r="AW723" s="13" t="s">
        <v>36</v>
      </c>
      <c r="AX723" s="13" t="s">
        <v>82</v>
      </c>
      <c r="AY723" s="272" t="s">
        <v>250</v>
      </c>
    </row>
    <row r="724" s="13" customFormat="1">
      <c r="A724" s="13"/>
      <c r="B724" s="262"/>
      <c r="C724" s="263"/>
      <c r="D724" s="258" t="s">
        <v>263</v>
      </c>
      <c r="E724" s="264" t="s">
        <v>1</v>
      </c>
      <c r="F724" s="265" t="s">
        <v>1074</v>
      </c>
      <c r="G724" s="263"/>
      <c r="H724" s="266">
        <v>10</v>
      </c>
      <c r="I724" s="267"/>
      <c r="J724" s="263"/>
      <c r="K724" s="263"/>
      <c r="L724" s="268"/>
      <c r="M724" s="269"/>
      <c r="N724" s="270"/>
      <c r="O724" s="270"/>
      <c r="P724" s="270"/>
      <c r="Q724" s="270"/>
      <c r="R724" s="270"/>
      <c r="S724" s="270"/>
      <c r="T724" s="271"/>
      <c r="U724" s="13"/>
      <c r="V724" s="13"/>
      <c r="W724" s="13"/>
      <c r="X724" s="13"/>
      <c r="Y724" s="13"/>
      <c r="Z724" s="13"/>
      <c r="AA724" s="13"/>
      <c r="AB724" s="13"/>
      <c r="AC724" s="13"/>
      <c r="AD724" s="13"/>
      <c r="AE724" s="13"/>
      <c r="AT724" s="272" t="s">
        <v>263</v>
      </c>
      <c r="AU724" s="272" t="s">
        <v>91</v>
      </c>
      <c r="AV724" s="13" t="s">
        <v>91</v>
      </c>
      <c r="AW724" s="13" t="s">
        <v>36</v>
      </c>
      <c r="AX724" s="13" t="s">
        <v>82</v>
      </c>
      <c r="AY724" s="272" t="s">
        <v>250</v>
      </c>
    </row>
    <row r="725" s="14" customFormat="1">
      <c r="A725" s="14"/>
      <c r="B725" s="273"/>
      <c r="C725" s="274"/>
      <c r="D725" s="258" t="s">
        <v>263</v>
      </c>
      <c r="E725" s="275" t="s">
        <v>188</v>
      </c>
      <c r="F725" s="276" t="s">
        <v>265</v>
      </c>
      <c r="G725" s="274"/>
      <c r="H725" s="277">
        <v>435</v>
      </c>
      <c r="I725" s="278"/>
      <c r="J725" s="274"/>
      <c r="K725" s="274"/>
      <c r="L725" s="279"/>
      <c r="M725" s="280"/>
      <c r="N725" s="281"/>
      <c r="O725" s="281"/>
      <c r="P725" s="281"/>
      <c r="Q725" s="281"/>
      <c r="R725" s="281"/>
      <c r="S725" s="281"/>
      <c r="T725" s="282"/>
      <c r="U725" s="14"/>
      <c r="V725" s="14"/>
      <c r="W725" s="14"/>
      <c r="X725" s="14"/>
      <c r="Y725" s="14"/>
      <c r="Z725" s="14"/>
      <c r="AA725" s="14"/>
      <c r="AB725" s="14"/>
      <c r="AC725" s="14"/>
      <c r="AD725" s="14"/>
      <c r="AE725" s="14"/>
      <c r="AT725" s="283" t="s">
        <v>263</v>
      </c>
      <c r="AU725" s="283" t="s">
        <v>91</v>
      </c>
      <c r="AV725" s="14" t="s">
        <v>256</v>
      </c>
      <c r="AW725" s="14" t="s">
        <v>36</v>
      </c>
      <c r="AX725" s="14" t="s">
        <v>14</v>
      </c>
      <c r="AY725" s="283" t="s">
        <v>250</v>
      </c>
    </row>
    <row r="726" s="2" customFormat="1" ht="33" customHeight="1">
      <c r="A726" s="38"/>
      <c r="B726" s="39"/>
      <c r="C726" s="245" t="s">
        <v>1075</v>
      </c>
      <c r="D726" s="245" t="s">
        <v>252</v>
      </c>
      <c r="E726" s="246" t="s">
        <v>1076</v>
      </c>
      <c r="F726" s="247" t="s">
        <v>1077</v>
      </c>
      <c r="G726" s="248" t="s">
        <v>179</v>
      </c>
      <c r="H726" s="249">
        <v>11250</v>
      </c>
      <c r="I726" s="250"/>
      <c r="J726" s="251">
        <f>ROUND(I726*H726,2)</f>
        <v>0</v>
      </c>
      <c r="K726" s="247" t="s">
        <v>255</v>
      </c>
      <c r="L726" s="44"/>
      <c r="M726" s="252" t="s">
        <v>1</v>
      </c>
      <c r="N726" s="253" t="s">
        <v>47</v>
      </c>
      <c r="O726" s="91"/>
      <c r="P726" s="254">
        <f>O726*H726</f>
        <v>0</v>
      </c>
      <c r="Q726" s="254">
        <v>0</v>
      </c>
      <c r="R726" s="254">
        <f>Q726*H726</f>
        <v>0</v>
      </c>
      <c r="S726" s="254">
        <v>0</v>
      </c>
      <c r="T726" s="255">
        <f>S726*H726</f>
        <v>0</v>
      </c>
      <c r="U726" s="38"/>
      <c r="V726" s="38"/>
      <c r="W726" s="38"/>
      <c r="X726" s="38"/>
      <c r="Y726" s="38"/>
      <c r="Z726" s="38"/>
      <c r="AA726" s="38"/>
      <c r="AB726" s="38"/>
      <c r="AC726" s="38"/>
      <c r="AD726" s="38"/>
      <c r="AE726" s="38"/>
      <c r="AR726" s="256" t="s">
        <v>256</v>
      </c>
      <c r="AT726" s="256" t="s">
        <v>252</v>
      </c>
      <c r="AU726" s="256" t="s">
        <v>91</v>
      </c>
      <c r="AY726" s="17" t="s">
        <v>250</v>
      </c>
      <c r="BE726" s="257">
        <f>IF(N726="základní",J726,0)</f>
        <v>0</v>
      </c>
      <c r="BF726" s="257">
        <f>IF(N726="snížená",J726,0)</f>
        <v>0</v>
      </c>
      <c r="BG726" s="257">
        <f>IF(N726="zákl. přenesená",J726,0)</f>
        <v>0</v>
      </c>
      <c r="BH726" s="257">
        <f>IF(N726="sníž. přenesená",J726,0)</f>
        <v>0</v>
      </c>
      <c r="BI726" s="257">
        <f>IF(N726="nulová",J726,0)</f>
        <v>0</v>
      </c>
      <c r="BJ726" s="17" t="s">
        <v>14</v>
      </c>
      <c r="BK726" s="257">
        <f>ROUND(I726*H726,2)</f>
        <v>0</v>
      </c>
      <c r="BL726" s="17" t="s">
        <v>256</v>
      </c>
      <c r="BM726" s="256" t="s">
        <v>1078</v>
      </c>
    </row>
    <row r="727" s="2" customFormat="1">
      <c r="A727" s="38"/>
      <c r="B727" s="39"/>
      <c r="C727" s="40"/>
      <c r="D727" s="258" t="s">
        <v>261</v>
      </c>
      <c r="E727" s="40"/>
      <c r="F727" s="259" t="s">
        <v>1079</v>
      </c>
      <c r="G727" s="40"/>
      <c r="H727" s="40"/>
      <c r="I727" s="156"/>
      <c r="J727" s="40"/>
      <c r="K727" s="40"/>
      <c r="L727" s="44"/>
      <c r="M727" s="260"/>
      <c r="N727" s="261"/>
      <c r="O727" s="91"/>
      <c r="P727" s="91"/>
      <c r="Q727" s="91"/>
      <c r="R727" s="91"/>
      <c r="S727" s="91"/>
      <c r="T727" s="92"/>
      <c r="U727" s="38"/>
      <c r="V727" s="38"/>
      <c r="W727" s="38"/>
      <c r="X727" s="38"/>
      <c r="Y727" s="38"/>
      <c r="Z727" s="38"/>
      <c r="AA727" s="38"/>
      <c r="AB727" s="38"/>
      <c r="AC727" s="38"/>
      <c r="AD727" s="38"/>
      <c r="AE727" s="38"/>
      <c r="AT727" s="17" t="s">
        <v>261</v>
      </c>
      <c r="AU727" s="17" t="s">
        <v>91</v>
      </c>
    </row>
    <row r="728" s="13" customFormat="1">
      <c r="A728" s="13"/>
      <c r="B728" s="262"/>
      <c r="C728" s="263"/>
      <c r="D728" s="258" t="s">
        <v>263</v>
      </c>
      <c r="E728" s="264" t="s">
        <v>1</v>
      </c>
      <c r="F728" s="265" t="s">
        <v>1029</v>
      </c>
      <c r="G728" s="263"/>
      <c r="H728" s="266">
        <v>2800</v>
      </c>
      <c r="I728" s="267"/>
      <c r="J728" s="263"/>
      <c r="K728" s="263"/>
      <c r="L728" s="268"/>
      <c r="M728" s="269"/>
      <c r="N728" s="270"/>
      <c r="O728" s="270"/>
      <c r="P728" s="270"/>
      <c r="Q728" s="270"/>
      <c r="R728" s="270"/>
      <c r="S728" s="270"/>
      <c r="T728" s="271"/>
      <c r="U728" s="13"/>
      <c r="V728" s="13"/>
      <c r="W728" s="13"/>
      <c r="X728" s="13"/>
      <c r="Y728" s="13"/>
      <c r="Z728" s="13"/>
      <c r="AA728" s="13"/>
      <c r="AB728" s="13"/>
      <c r="AC728" s="13"/>
      <c r="AD728" s="13"/>
      <c r="AE728" s="13"/>
      <c r="AT728" s="272" t="s">
        <v>263</v>
      </c>
      <c r="AU728" s="272" t="s">
        <v>91</v>
      </c>
      <c r="AV728" s="13" t="s">
        <v>91</v>
      </c>
      <c r="AW728" s="13" t="s">
        <v>36</v>
      </c>
      <c r="AX728" s="13" t="s">
        <v>82</v>
      </c>
      <c r="AY728" s="272" t="s">
        <v>250</v>
      </c>
    </row>
    <row r="729" s="13" customFormat="1">
      <c r="A729" s="13"/>
      <c r="B729" s="262"/>
      <c r="C729" s="263"/>
      <c r="D729" s="258" t="s">
        <v>263</v>
      </c>
      <c r="E729" s="264" t="s">
        <v>1</v>
      </c>
      <c r="F729" s="265" t="s">
        <v>1034</v>
      </c>
      <c r="G729" s="263"/>
      <c r="H729" s="266">
        <v>2800</v>
      </c>
      <c r="I729" s="267"/>
      <c r="J729" s="263"/>
      <c r="K729" s="263"/>
      <c r="L729" s="268"/>
      <c r="M729" s="269"/>
      <c r="N729" s="270"/>
      <c r="O729" s="270"/>
      <c r="P729" s="270"/>
      <c r="Q729" s="270"/>
      <c r="R729" s="270"/>
      <c r="S729" s="270"/>
      <c r="T729" s="271"/>
      <c r="U729" s="13"/>
      <c r="V729" s="13"/>
      <c r="W729" s="13"/>
      <c r="X729" s="13"/>
      <c r="Y729" s="13"/>
      <c r="Z729" s="13"/>
      <c r="AA729" s="13"/>
      <c r="AB729" s="13"/>
      <c r="AC729" s="13"/>
      <c r="AD729" s="13"/>
      <c r="AE729" s="13"/>
      <c r="AT729" s="272" t="s">
        <v>263</v>
      </c>
      <c r="AU729" s="272" t="s">
        <v>91</v>
      </c>
      <c r="AV729" s="13" t="s">
        <v>91</v>
      </c>
      <c r="AW729" s="13" t="s">
        <v>36</v>
      </c>
      <c r="AX729" s="13" t="s">
        <v>82</v>
      </c>
      <c r="AY729" s="272" t="s">
        <v>250</v>
      </c>
    </row>
    <row r="730" s="13" customFormat="1">
      <c r="A730" s="13"/>
      <c r="B730" s="262"/>
      <c r="C730" s="263"/>
      <c r="D730" s="258" t="s">
        <v>263</v>
      </c>
      <c r="E730" s="264" t="s">
        <v>1</v>
      </c>
      <c r="F730" s="265" t="s">
        <v>1035</v>
      </c>
      <c r="G730" s="263"/>
      <c r="H730" s="266">
        <v>2800</v>
      </c>
      <c r="I730" s="267"/>
      <c r="J730" s="263"/>
      <c r="K730" s="263"/>
      <c r="L730" s="268"/>
      <c r="M730" s="269"/>
      <c r="N730" s="270"/>
      <c r="O730" s="270"/>
      <c r="P730" s="270"/>
      <c r="Q730" s="270"/>
      <c r="R730" s="270"/>
      <c r="S730" s="270"/>
      <c r="T730" s="271"/>
      <c r="U730" s="13"/>
      <c r="V730" s="13"/>
      <c r="W730" s="13"/>
      <c r="X730" s="13"/>
      <c r="Y730" s="13"/>
      <c r="Z730" s="13"/>
      <c r="AA730" s="13"/>
      <c r="AB730" s="13"/>
      <c r="AC730" s="13"/>
      <c r="AD730" s="13"/>
      <c r="AE730" s="13"/>
      <c r="AT730" s="272" t="s">
        <v>263</v>
      </c>
      <c r="AU730" s="272" t="s">
        <v>91</v>
      </c>
      <c r="AV730" s="13" t="s">
        <v>91</v>
      </c>
      <c r="AW730" s="13" t="s">
        <v>36</v>
      </c>
      <c r="AX730" s="13" t="s">
        <v>82</v>
      </c>
      <c r="AY730" s="272" t="s">
        <v>250</v>
      </c>
    </row>
    <row r="731" s="13" customFormat="1">
      <c r="A731" s="13"/>
      <c r="B731" s="262"/>
      <c r="C731" s="263"/>
      <c r="D731" s="258" t="s">
        <v>263</v>
      </c>
      <c r="E731" s="264" t="s">
        <v>1</v>
      </c>
      <c r="F731" s="265" t="s">
        <v>1034</v>
      </c>
      <c r="G731" s="263"/>
      <c r="H731" s="266">
        <v>2800</v>
      </c>
      <c r="I731" s="267"/>
      <c r="J731" s="263"/>
      <c r="K731" s="263"/>
      <c r="L731" s="268"/>
      <c r="M731" s="269"/>
      <c r="N731" s="270"/>
      <c r="O731" s="270"/>
      <c r="P731" s="270"/>
      <c r="Q731" s="270"/>
      <c r="R731" s="270"/>
      <c r="S731" s="270"/>
      <c r="T731" s="271"/>
      <c r="U731" s="13"/>
      <c r="V731" s="13"/>
      <c r="W731" s="13"/>
      <c r="X731" s="13"/>
      <c r="Y731" s="13"/>
      <c r="Z731" s="13"/>
      <c r="AA731" s="13"/>
      <c r="AB731" s="13"/>
      <c r="AC731" s="13"/>
      <c r="AD731" s="13"/>
      <c r="AE731" s="13"/>
      <c r="AT731" s="272" t="s">
        <v>263</v>
      </c>
      <c r="AU731" s="272" t="s">
        <v>91</v>
      </c>
      <c r="AV731" s="13" t="s">
        <v>91</v>
      </c>
      <c r="AW731" s="13" t="s">
        <v>36</v>
      </c>
      <c r="AX731" s="13" t="s">
        <v>82</v>
      </c>
      <c r="AY731" s="272" t="s">
        <v>250</v>
      </c>
    </row>
    <row r="732" s="13" customFormat="1">
      <c r="A732" s="13"/>
      <c r="B732" s="262"/>
      <c r="C732" s="263"/>
      <c r="D732" s="258" t="s">
        <v>263</v>
      </c>
      <c r="E732" s="264" t="s">
        <v>1</v>
      </c>
      <c r="F732" s="265" t="s">
        <v>1080</v>
      </c>
      <c r="G732" s="263"/>
      <c r="H732" s="266">
        <v>50</v>
      </c>
      <c r="I732" s="267"/>
      <c r="J732" s="263"/>
      <c r="K732" s="263"/>
      <c r="L732" s="268"/>
      <c r="M732" s="269"/>
      <c r="N732" s="270"/>
      <c r="O732" s="270"/>
      <c r="P732" s="270"/>
      <c r="Q732" s="270"/>
      <c r="R732" s="270"/>
      <c r="S732" s="270"/>
      <c r="T732" s="271"/>
      <c r="U732" s="13"/>
      <c r="V732" s="13"/>
      <c r="W732" s="13"/>
      <c r="X732" s="13"/>
      <c r="Y732" s="13"/>
      <c r="Z732" s="13"/>
      <c r="AA732" s="13"/>
      <c r="AB732" s="13"/>
      <c r="AC732" s="13"/>
      <c r="AD732" s="13"/>
      <c r="AE732" s="13"/>
      <c r="AT732" s="272" t="s">
        <v>263</v>
      </c>
      <c r="AU732" s="272" t="s">
        <v>91</v>
      </c>
      <c r="AV732" s="13" t="s">
        <v>91</v>
      </c>
      <c r="AW732" s="13" t="s">
        <v>36</v>
      </c>
      <c r="AX732" s="13" t="s">
        <v>82</v>
      </c>
      <c r="AY732" s="272" t="s">
        <v>250</v>
      </c>
    </row>
    <row r="733" s="14" customFormat="1">
      <c r="A733" s="14"/>
      <c r="B733" s="273"/>
      <c r="C733" s="274"/>
      <c r="D733" s="258" t="s">
        <v>263</v>
      </c>
      <c r="E733" s="275" t="s">
        <v>1</v>
      </c>
      <c r="F733" s="276" t="s">
        <v>265</v>
      </c>
      <c r="G733" s="274"/>
      <c r="H733" s="277">
        <v>11250</v>
      </c>
      <c r="I733" s="278"/>
      <c r="J733" s="274"/>
      <c r="K733" s="274"/>
      <c r="L733" s="279"/>
      <c r="M733" s="280"/>
      <c r="N733" s="281"/>
      <c r="O733" s="281"/>
      <c r="P733" s="281"/>
      <c r="Q733" s="281"/>
      <c r="R733" s="281"/>
      <c r="S733" s="281"/>
      <c r="T733" s="282"/>
      <c r="U733" s="14"/>
      <c r="V733" s="14"/>
      <c r="W733" s="14"/>
      <c r="X733" s="14"/>
      <c r="Y733" s="14"/>
      <c r="Z733" s="14"/>
      <c r="AA733" s="14"/>
      <c r="AB733" s="14"/>
      <c r="AC733" s="14"/>
      <c r="AD733" s="14"/>
      <c r="AE733" s="14"/>
      <c r="AT733" s="283" t="s">
        <v>263</v>
      </c>
      <c r="AU733" s="283" t="s">
        <v>91</v>
      </c>
      <c r="AV733" s="14" t="s">
        <v>256</v>
      </c>
      <c r="AW733" s="14" t="s">
        <v>36</v>
      </c>
      <c r="AX733" s="14" t="s">
        <v>14</v>
      </c>
      <c r="AY733" s="283" t="s">
        <v>250</v>
      </c>
    </row>
    <row r="734" s="2" customFormat="1" ht="33" customHeight="1">
      <c r="A734" s="38"/>
      <c r="B734" s="39"/>
      <c r="C734" s="245" t="s">
        <v>1081</v>
      </c>
      <c r="D734" s="245" t="s">
        <v>252</v>
      </c>
      <c r="E734" s="246" t="s">
        <v>1082</v>
      </c>
      <c r="F734" s="247" t="s">
        <v>1083</v>
      </c>
      <c r="G734" s="248" t="s">
        <v>168</v>
      </c>
      <c r="H734" s="249">
        <v>459</v>
      </c>
      <c r="I734" s="250"/>
      <c r="J734" s="251">
        <f>ROUND(I734*H734,2)</f>
        <v>0</v>
      </c>
      <c r="K734" s="247" t="s">
        <v>255</v>
      </c>
      <c r="L734" s="44"/>
      <c r="M734" s="252" t="s">
        <v>1</v>
      </c>
      <c r="N734" s="253" t="s">
        <v>47</v>
      </c>
      <c r="O734" s="91"/>
      <c r="P734" s="254">
        <f>O734*H734</f>
        <v>0</v>
      </c>
      <c r="Q734" s="254">
        <v>1.0000000000000001E-05</v>
      </c>
      <c r="R734" s="254">
        <f>Q734*H734</f>
        <v>0.0045900000000000003</v>
      </c>
      <c r="S734" s="254">
        <v>0</v>
      </c>
      <c r="T734" s="255">
        <f>S734*H734</f>
        <v>0</v>
      </c>
      <c r="U734" s="38"/>
      <c r="V734" s="38"/>
      <c r="W734" s="38"/>
      <c r="X734" s="38"/>
      <c r="Y734" s="38"/>
      <c r="Z734" s="38"/>
      <c r="AA734" s="38"/>
      <c r="AB734" s="38"/>
      <c r="AC734" s="38"/>
      <c r="AD734" s="38"/>
      <c r="AE734" s="38"/>
      <c r="AR734" s="256" t="s">
        <v>256</v>
      </c>
      <c r="AT734" s="256" t="s">
        <v>252</v>
      </c>
      <c r="AU734" s="256" t="s">
        <v>91</v>
      </c>
      <c r="AY734" s="17" t="s">
        <v>250</v>
      </c>
      <c r="BE734" s="257">
        <f>IF(N734="základní",J734,0)</f>
        <v>0</v>
      </c>
      <c r="BF734" s="257">
        <f>IF(N734="snížená",J734,0)</f>
        <v>0</v>
      </c>
      <c r="BG734" s="257">
        <f>IF(N734="zákl. přenesená",J734,0)</f>
        <v>0</v>
      </c>
      <c r="BH734" s="257">
        <f>IF(N734="sníž. přenesená",J734,0)</f>
        <v>0</v>
      </c>
      <c r="BI734" s="257">
        <f>IF(N734="nulová",J734,0)</f>
        <v>0</v>
      </c>
      <c r="BJ734" s="17" t="s">
        <v>14</v>
      </c>
      <c r="BK734" s="257">
        <f>ROUND(I734*H734,2)</f>
        <v>0</v>
      </c>
      <c r="BL734" s="17" t="s">
        <v>256</v>
      </c>
      <c r="BM734" s="256" t="s">
        <v>1084</v>
      </c>
    </row>
    <row r="735" s="2" customFormat="1">
      <c r="A735" s="38"/>
      <c r="B735" s="39"/>
      <c r="C735" s="40"/>
      <c r="D735" s="258" t="s">
        <v>261</v>
      </c>
      <c r="E735" s="40"/>
      <c r="F735" s="259" t="s">
        <v>1079</v>
      </c>
      <c r="G735" s="40"/>
      <c r="H735" s="40"/>
      <c r="I735" s="156"/>
      <c r="J735" s="40"/>
      <c r="K735" s="40"/>
      <c r="L735" s="44"/>
      <c r="M735" s="260"/>
      <c r="N735" s="261"/>
      <c r="O735" s="91"/>
      <c r="P735" s="91"/>
      <c r="Q735" s="91"/>
      <c r="R735" s="91"/>
      <c r="S735" s="91"/>
      <c r="T735" s="92"/>
      <c r="U735" s="38"/>
      <c r="V735" s="38"/>
      <c r="W735" s="38"/>
      <c r="X735" s="38"/>
      <c r="Y735" s="38"/>
      <c r="Z735" s="38"/>
      <c r="AA735" s="38"/>
      <c r="AB735" s="38"/>
      <c r="AC735" s="38"/>
      <c r="AD735" s="38"/>
      <c r="AE735" s="38"/>
      <c r="AT735" s="17" t="s">
        <v>261</v>
      </c>
      <c r="AU735" s="17" t="s">
        <v>91</v>
      </c>
    </row>
    <row r="736" s="13" customFormat="1">
      <c r="A736" s="13"/>
      <c r="B736" s="262"/>
      <c r="C736" s="263"/>
      <c r="D736" s="258" t="s">
        <v>263</v>
      </c>
      <c r="E736" s="264" t="s">
        <v>1</v>
      </c>
      <c r="F736" s="265" t="s">
        <v>1085</v>
      </c>
      <c r="G736" s="263"/>
      <c r="H736" s="266">
        <v>435</v>
      </c>
      <c r="I736" s="267"/>
      <c r="J736" s="263"/>
      <c r="K736" s="263"/>
      <c r="L736" s="268"/>
      <c r="M736" s="269"/>
      <c r="N736" s="270"/>
      <c r="O736" s="270"/>
      <c r="P736" s="270"/>
      <c r="Q736" s="270"/>
      <c r="R736" s="270"/>
      <c r="S736" s="270"/>
      <c r="T736" s="271"/>
      <c r="U736" s="13"/>
      <c r="V736" s="13"/>
      <c r="W736" s="13"/>
      <c r="X736" s="13"/>
      <c r="Y736" s="13"/>
      <c r="Z736" s="13"/>
      <c r="AA736" s="13"/>
      <c r="AB736" s="13"/>
      <c r="AC736" s="13"/>
      <c r="AD736" s="13"/>
      <c r="AE736" s="13"/>
      <c r="AT736" s="272" t="s">
        <v>263</v>
      </c>
      <c r="AU736" s="272" t="s">
        <v>91</v>
      </c>
      <c r="AV736" s="13" t="s">
        <v>91</v>
      </c>
      <c r="AW736" s="13" t="s">
        <v>36</v>
      </c>
      <c r="AX736" s="13" t="s">
        <v>82</v>
      </c>
      <c r="AY736" s="272" t="s">
        <v>250</v>
      </c>
    </row>
    <row r="737" s="13" customFormat="1">
      <c r="A737" s="13"/>
      <c r="B737" s="262"/>
      <c r="C737" s="263"/>
      <c r="D737" s="258" t="s">
        <v>263</v>
      </c>
      <c r="E737" s="264" t="s">
        <v>1</v>
      </c>
      <c r="F737" s="265" t="s">
        <v>1086</v>
      </c>
      <c r="G737" s="263"/>
      <c r="H737" s="266">
        <v>24</v>
      </c>
      <c r="I737" s="267"/>
      <c r="J737" s="263"/>
      <c r="K737" s="263"/>
      <c r="L737" s="268"/>
      <c r="M737" s="269"/>
      <c r="N737" s="270"/>
      <c r="O737" s="270"/>
      <c r="P737" s="270"/>
      <c r="Q737" s="270"/>
      <c r="R737" s="270"/>
      <c r="S737" s="270"/>
      <c r="T737" s="271"/>
      <c r="U737" s="13"/>
      <c r="V737" s="13"/>
      <c r="W737" s="13"/>
      <c r="X737" s="13"/>
      <c r="Y737" s="13"/>
      <c r="Z737" s="13"/>
      <c r="AA737" s="13"/>
      <c r="AB737" s="13"/>
      <c r="AC737" s="13"/>
      <c r="AD737" s="13"/>
      <c r="AE737" s="13"/>
      <c r="AT737" s="272" t="s">
        <v>263</v>
      </c>
      <c r="AU737" s="272" t="s">
        <v>91</v>
      </c>
      <c r="AV737" s="13" t="s">
        <v>91</v>
      </c>
      <c r="AW737" s="13" t="s">
        <v>36</v>
      </c>
      <c r="AX737" s="13" t="s">
        <v>82</v>
      </c>
      <c r="AY737" s="272" t="s">
        <v>250</v>
      </c>
    </row>
    <row r="738" s="14" customFormat="1">
      <c r="A738" s="14"/>
      <c r="B738" s="273"/>
      <c r="C738" s="274"/>
      <c r="D738" s="258" t="s">
        <v>263</v>
      </c>
      <c r="E738" s="275" t="s">
        <v>1</v>
      </c>
      <c r="F738" s="276" t="s">
        <v>265</v>
      </c>
      <c r="G738" s="274"/>
      <c r="H738" s="277">
        <v>459</v>
      </c>
      <c r="I738" s="278"/>
      <c r="J738" s="274"/>
      <c r="K738" s="274"/>
      <c r="L738" s="279"/>
      <c r="M738" s="280"/>
      <c r="N738" s="281"/>
      <c r="O738" s="281"/>
      <c r="P738" s="281"/>
      <c r="Q738" s="281"/>
      <c r="R738" s="281"/>
      <c r="S738" s="281"/>
      <c r="T738" s="282"/>
      <c r="U738" s="14"/>
      <c r="V738" s="14"/>
      <c r="W738" s="14"/>
      <c r="X738" s="14"/>
      <c r="Y738" s="14"/>
      <c r="Z738" s="14"/>
      <c r="AA738" s="14"/>
      <c r="AB738" s="14"/>
      <c r="AC738" s="14"/>
      <c r="AD738" s="14"/>
      <c r="AE738" s="14"/>
      <c r="AT738" s="283" t="s">
        <v>263</v>
      </c>
      <c r="AU738" s="283" t="s">
        <v>91</v>
      </c>
      <c r="AV738" s="14" t="s">
        <v>256</v>
      </c>
      <c r="AW738" s="14" t="s">
        <v>36</v>
      </c>
      <c r="AX738" s="14" t="s">
        <v>14</v>
      </c>
      <c r="AY738" s="283" t="s">
        <v>250</v>
      </c>
    </row>
    <row r="739" s="2" customFormat="1" ht="44.25" customHeight="1">
      <c r="A739" s="38"/>
      <c r="B739" s="39"/>
      <c r="C739" s="245" t="s">
        <v>1087</v>
      </c>
      <c r="D739" s="245" t="s">
        <v>252</v>
      </c>
      <c r="E739" s="246" t="s">
        <v>1088</v>
      </c>
      <c r="F739" s="247" t="s">
        <v>1089</v>
      </c>
      <c r="G739" s="248" t="s">
        <v>179</v>
      </c>
      <c r="H739" s="249">
        <v>465</v>
      </c>
      <c r="I739" s="250"/>
      <c r="J739" s="251">
        <f>ROUND(I739*H739,2)</f>
        <v>0</v>
      </c>
      <c r="K739" s="247" t="s">
        <v>255</v>
      </c>
      <c r="L739" s="44"/>
      <c r="M739" s="252" t="s">
        <v>1</v>
      </c>
      <c r="N739" s="253" t="s">
        <v>47</v>
      </c>
      <c r="O739" s="91"/>
      <c r="P739" s="254">
        <f>O739*H739</f>
        <v>0</v>
      </c>
      <c r="Q739" s="254">
        <v>0.1295</v>
      </c>
      <c r="R739" s="254">
        <f>Q739*H739</f>
        <v>60.217500000000001</v>
      </c>
      <c r="S739" s="254">
        <v>0</v>
      </c>
      <c r="T739" s="255">
        <f>S739*H739</f>
        <v>0</v>
      </c>
      <c r="U739" s="38"/>
      <c r="V739" s="38"/>
      <c r="W739" s="38"/>
      <c r="X739" s="38"/>
      <c r="Y739" s="38"/>
      <c r="Z739" s="38"/>
      <c r="AA739" s="38"/>
      <c r="AB739" s="38"/>
      <c r="AC739" s="38"/>
      <c r="AD739" s="38"/>
      <c r="AE739" s="38"/>
      <c r="AR739" s="256" t="s">
        <v>256</v>
      </c>
      <c r="AT739" s="256" t="s">
        <v>252</v>
      </c>
      <c r="AU739" s="256" t="s">
        <v>91</v>
      </c>
      <c r="AY739" s="17" t="s">
        <v>250</v>
      </c>
      <c r="BE739" s="257">
        <f>IF(N739="základní",J739,0)</f>
        <v>0</v>
      </c>
      <c r="BF739" s="257">
        <f>IF(N739="snížená",J739,0)</f>
        <v>0</v>
      </c>
      <c r="BG739" s="257">
        <f>IF(N739="zákl. přenesená",J739,0)</f>
        <v>0</v>
      </c>
      <c r="BH739" s="257">
        <f>IF(N739="sníž. přenesená",J739,0)</f>
        <v>0</v>
      </c>
      <c r="BI739" s="257">
        <f>IF(N739="nulová",J739,0)</f>
        <v>0</v>
      </c>
      <c r="BJ739" s="17" t="s">
        <v>14</v>
      </c>
      <c r="BK739" s="257">
        <f>ROUND(I739*H739,2)</f>
        <v>0</v>
      </c>
      <c r="BL739" s="17" t="s">
        <v>256</v>
      </c>
      <c r="BM739" s="256" t="s">
        <v>1090</v>
      </c>
    </row>
    <row r="740" s="2" customFormat="1">
      <c r="A740" s="38"/>
      <c r="B740" s="39"/>
      <c r="C740" s="40"/>
      <c r="D740" s="258" t="s">
        <v>261</v>
      </c>
      <c r="E740" s="40"/>
      <c r="F740" s="259" t="s">
        <v>1091</v>
      </c>
      <c r="G740" s="40"/>
      <c r="H740" s="40"/>
      <c r="I740" s="156"/>
      <c r="J740" s="40"/>
      <c r="K740" s="40"/>
      <c r="L740" s="44"/>
      <c r="M740" s="260"/>
      <c r="N740" s="261"/>
      <c r="O740" s="91"/>
      <c r="P740" s="91"/>
      <c r="Q740" s="91"/>
      <c r="R740" s="91"/>
      <c r="S740" s="91"/>
      <c r="T740" s="92"/>
      <c r="U740" s="38"/>
      <c r="V740" s="38"/>
      <c r="W740" s="38"/>
      <c r="X740" s="38"/>
      <c r="Y740" s="38"/>
      <c r="Z740" s="38"/>
      <c r="AA740" s="38"/>
      <c r="AB740" s="38"/>
      <c r="AC740" s="38"/>
      <c r="AD740" s="38"/>
      <c r="AE740" s="38"/>
      <c r="AT740" s="17" t="s">
        <v>261</v>
      </c>
      <c r="AU740" s="17" t="s">
        <v>91</v>
      </c>
    </row>
    <row r="741" s="13" customFormat="1">
      <c r="A741" s="13"/>
      <c r="B741" s="262"/>
      <c r="C741" s="263"/>
      <c r="D741" s="258" t="s">
        <v>263</v>
      </c>
      <c r="E741" s="264" t="s">
        <v>1</v>
      </c>
      <c r="F741" s="265" t="s">
        <v>1092</v>
      </c>
      <c r="G741" s="263"/>
      <c r="H741" s="266">
        <v>465</v>
      </c>
      <c r="I741" s="267"/>
      <c r="J741" s="263"/>
      <c r="K741" s="263"/>
      <c r="L741" s="268"/>
      <c r="M741" s="269"/>
      <c r="N741" s="270"/>
      <c r="O741" s="270"/>
      <c r="P741" s="270"/>
      <c r="Q741" s="270"/>
      <c r="R741" s="270"/>
      <c r="S741" s="270"/>
      <c r="T741" s="271"/>
      <c r="U741" s="13"/>
      <c r="V741" s="13"/>
      <c r="W741" s="13"/>
      <c r="X741" s="13"/>
      <c r="Y741" s="13"/>
      <c r="Z741" s="13"/>
      <c r="AA741" s="13"/>
      <c r="AB741" s="13"/>
      <c r="AC741" s="13"/>
      <c r="AD741" s="13"/>
      <c r="AE741" s="13"/>
      <c r="AT741" s="272" t="s">
        <v>263</v>
      </c>
      <c r="AU741" s="272" t="s">
        <v>91</v>
      </c>
      <c r="AV741" s="13" t="s">
        <v>91</v>
      </c>
      <c r="AW741" s="13" t="s">
        <v>36</v>
      </c>
      <c r="AX741" s="13" t="s">
        <v>82</v>
      </c>
      <c r="AY741" s="272" t="s">
        <v>250</v>
      </c>
    </row>
    <row r="742" s="14" customFormat="1">
      <c r="A742" s="14"/>
      <c r="B742" s="273"/>
      <c r="C742" s="274"/>
      <c r="D742" s="258" t="s">
        <v>263</v>
      </c>
      <c r="E742" s="275" t="s">
        <v>200</v>
      </c>
      <c r="F742" s="276" t="s">
        <v>265</v>
      </c>
      <c r="G742" s="274"/>
      <c r="H742" s="277">
        <v>465</v>
      </c>
      <c r="I742" s="278"/>
      <c r="J742" s="274"/>
      <c r="K742" s="274"/>
      <c r="L742" s="279"/>
      <c r="M742" s="280"/>
      <c r="N742" s="281"/>
      <c r="O742" s="281"/>
      <c r="P742" s="281"/>
      <c r="Q742" s="281"/>
      <c r="R742" s="281"/>
      <c r="S742" s="281"/>
      <c r="T742" s="282"/>
      <c r="U742" s="14"/>
      <c r="V742" s="14"/>
      <c r="W742" s="14"/>
      <c r="X742" s="14"/>
      <c r="Y742" s="14"/>
      <c r="Z742" s="14"/>
      <c r="AA742" s="14"/>
      <c r="AB742" s="14"/>
      <c r="AC742" s="14"/>
      <c r="AD742" s="14"/>
      <c r="AE742" s="14"/>
      <c r="AT742" s="283" t="s">
        <v>263</v>
      </c>
      <c r="AU742" s="283" t="s">
        <v>91</v>
      </c>
      <c r="AV742" s="14" t="s">
        <v>256</v>
      </c>
      <c r="AW742" s="14" t="s">
        <v>36</v>
      </c>
      <c r="AX742" s="14" t="s">
        <v>14</v>
      </c>
      <c r="AY742" s="283" t="s">
        <v>250</v>
      </c>
    </row>
    <row r="743" s="2" customFormat="1" ht="21.75" customHeight="1">
      <c r="A743" s="38"/>
      <c r="B743" s="39"/>
      <c r="C743" s="294" t="s">
        <v>1093</v>
      </c>
      <c r="D743" s="294" t="s">
        <v>643</v>
      </c>
      <c r="E743" s="295" t="s">
        <v>1094</v>
      </c>
      <c r="F743" s="296" t="s">
        <v>1095</v>
      </c>
      <c r="G743" s="297" t="s">
        <v>189</v>
      </c>
      <c r="H743" s="298">
        <v>465</v>
      </c>
      <c r="I743" s="299"/>
      <c r="J743" s="300">
        <f>ROUND(I743*H743,2)</f>
        <v>0</v>
      </c>
      <c r="K743" s="296" t="s">
        <v>1</v>
      </c>
      <c r="L743" s="301"/>
      <c r="M743" s="302" t="s">
        <v>1</v>
      </c>
      <c r="N743" s="303" t="s">
        <v>47</v>
      </c>
      <c r="O743" s="91"/>
      <c r="P743" s="254">
        <f>O743*H743</f>
        <v>0</v>
      </c>
      <c r="Q743" s="254">
        <v>0.035000000000000003</v>
      </c>
      <c r="R743" s="254">
        <f>Q743*H743</f>
        <v>16.275000000000002</v>
      </c>
      <c r="S743" s="254">
        <v>0</v>
      </c>
      <c r="T743" s="255">
        <f>S743*H743</f>
        <v>0</v>
      </c>
      <c r="U743" s="38"/>
      <c r="V743" s="38"/>
      <c r="W743" s="38"/>
      <c r="X743" s="38"/>
      <c r="Y743" s="38"/>
      <c r="Z743" s="38"/>
      <c r="AA743" s="38"/>
      <c r="AB743" s="38"/>
      <c r="AC743" s="38"/>
      <c r="AD743" s="38"/>
      <c r="AE743" s="38"/>
      <c r="AR743" s="256" t="s">
        <v>285</v>
      </c>
      <c r="AT743" s="256" t="s">
        <v>643</v>
      </c>
      <c r="AU743" s="256" t="s">
        <v>91</v>
      </c>
      <c r="AY743" s="17" t="s">
        <v>250</v>
      </c>
      <c r="BE743" s="257">
        <f>IF(N743="základní",J743,0)</f>
        <v>0</v>
      </c>
      <c r="BF743" s="257">
        <f>IF(N743="snížená",J743,0)</f>
        <v>0</v>
      </c>
      <c r="BG743" s="257">
        <f>IF(N743="zákl. přenesená",J743,0)</f>
        <v>0</v>
      </c>
      <c r="BH743" s="257">
        <f>IF(N743="sníž. přenesená",J743,0)</f>
        <v>0</v>
      </c>
      <c r="BI743" s="257">
        <f>IF(N743="nulová",J743,0)</f>
        <v>0</v>
      </c>
      <c r="BJ743" s="17" t="s">
        <v>14</v>
      </c>
      <c r="BK743" s="257">
        <f>ROUND(I743*H743,2)</f>
        <v>0</v>
      </c>
      <c r="BL743" s="17" t="s">
        <v>256</v>
      </c>
      <c r="BM743" s="256" t="s">
        <v>1096</v>
      </c>
    </row>
    <row r="744" s="2" customFormat="1" ht="44.25" customHeight="1">
      <c r="A744" s="38"/>
      <c r="B744" s="39"/>
      <c r="C744" s="245" t="s">
        <v>1097</v>
      </c>
      <c r="D744" s="245" t="s">
        <v>252</v>
      </c>
      <c r="E744" s="246" t="s">
        <v>1098</v>
      </c>
      <c r="F744" s="247" t="s">
        <v>1099</v>
      </c>
      <c r="G744" s="248" t="s">
        <v>179</v>
      </c>
      <c r="H744" s="249">
        <v>2085</v>
      </c>
      <c r="I744" s="250"/>
      <c r="J744" s="251">
        <f>ROUND(I744*H744,2)</f>
        <v>0</v>
      </c>
      <c r="K744" s="247" t="s">
        <v>255</v>
      </c>
      <c r="L744" s="44"/>
      <c r="M744" s="252" t="s">
        <v>1</v>
      </c>
      <c r="N744" s="253" t="s">
        <v>47</v>
      </c>
      <c r="O744" s="91"/>
      <c r="P744" s="254">
        <f>O744*H744</f>
        <v>0</v>
      </c>
      <c r="Q744" s="254">
        <v>0.16849</v>
      </c>
      <c r="R744" s="254">
        <f>Q744*H744</f>
        <v>351.30165</v>
      </c>
      <c r="S744" s="254">
        <v>0</v>
      </c>
      <c r="T744" s="255">
        <f>S744*H744</f>
        <v>0</v>
      </c>
      <c r="U744" s="38"/>
      <c r="V744" s="38"/>
      <c r="W744" s="38"/>
      <c r="X744" s="38"/>
      <c r="Y744" s="38"/>
      <c r="Z744" s="38"/>
      <c r="AA744" s="38"/>
      <c r="AB744" s="38"/>
      <c r="AC744" s="38"/>
      <c r="AD744" s="38"/>
      <c r="AE744" s="38"/>
      <c r="AR744" s="256" t="s">
        <v>256</v>
      </c>
      <c r="AT744" s="256" t="s">
        <v>252</v>
      </c>
      <c r="AU744" s="256" t="s">
        <v>91</v>
      </c>
      <c r="AY744" s="17" t="s">
        <v>250</v>
      </c>
      <c r="BE744" s="257">
        <f>IF(N744="základní",J744,0)</f>
        <v>0</v>
      </c>
      <c r="BF744" s="257">
        <f>IF(N744="snížená",J744,0)</f>
        <v>0</v>
      </c>
      <c r="BG744" s="257">
        <f>IF(N744="zákl. přenesená",J744,0)</f>
        <v>0</v>
      </c>
      <c r="BH744" s="257">
        <f>IF(N744="sníž. přenesená",J744,0)</f>
        <v>0</v>
      </c>
      <c r="BI744" s="257">
        <f>IF(N744="nulová",J744,0)</f>
        <v>0</v>
      </c>
      <c r="BJ744" s="17" t="s">
        <v>14</v>
      </c>
      <c r="BK744" s="257">
        <f>ROUND(I744*H744,2)</f>
        <v>0</v>
      </c>
      <c r="BL744" s="17" t="s">
        <v>256</v>
      </c>
      <c r="BM744" s="256" t="s">
        <v>1100</v>
      </c>
    </row>
    <row r="745" s="2" customFormat="1">
      <c r="A745" s="38"/>
      <c r="B745" s="39"/>
      <c r="C745" s="40"/>
      <c r="D745" s="258" t="s">
        <v>261</v>
      </c>
      <c r="E745" s="40"/>
      <c r="F745" s="259" t="s">
        <v>1101</v>
      </c>
      <c r="G745" s="40"/>
      <c r="H745" s="40"/>
      <c r="I745" s="156"/>
      <c r="J745" s="40"/>
      <c r="K745" s="40"/>
      <c r="L745" s="44"/>
      <c r="M745" s="260"/>
      <c r="N745" s="261"/>
      <c r="O745" s="91"/>
      <c r="P745" s="91"/>
      <c r="Q745" s="91"/>
      <c r="R745" s="91"/>
      <c r="S745" s="91"/>
      <c r="T745" s="92"/>
      <c r="U745" s="38"/>
      <c r="V745" s="38"/>
      <c r="W745" s="38"/>
      <c r="X745" s="38"/>
      <c r="Y745" s="38"/>
      <c r="Z745" s="38"/>
      <c r="AA745" s="38"/>
      <c r="AB745" s="38"/>
      <c r="AC745" s="38"/>
      <c r="AD745" s="38"/>
      <c r="AE745" s="38"/>
      <c r="AT745" s="17" t="s">
        <v>261</v>
      </c>
      <c r="AU745" s="17" t="s">
        <v>91</v>
      </c>
    </row>
    <row r="746" s="13" customFormat="1">
      <c r="A746" s="13"/>
      <c r="B746" s="262"/>
      <c r="C746" s="263"/>
      <c r="D746" s="258" t="s">
        <v>263</v>
      </c>
      <c r="E746" s="264" t="s">
        <v>1</v>
      </c>
      <c r="F746" s="265" t="s">
        <v>1102</v>
      </c>
      <c r="G746" s="263"/>
      <c r="H746" s="266">
        <v>2085</v>
      </c>
      <c r="I746" s="267"/>
      <c r="J746" s="263"/>
      <c r="K746" s="263"/>
      <c r="L746" s="268"/>
      <c r="M746" s="269"/>
      <c r="N746" s="270"/>
      <c r="O746" s="270"/>
      <c r="P746" s="270"/>
      <c r="Q746" s="270"/>
      <c r="R746" s="270"/>
      <c r="S746" s="270"/>
      <c r="T746" s="271"/>
      <c r="U746" s="13"/>
      <c r="V746" s="13"/>
      <c r="W746" s="13"/>
      <c r="X746" s="13"/>
      <c r="Y746" s="13"/>
      <c r="Z746" s="13"/>
      <c r="AA746" s="13"/>
      <c r="AB746" s="13"/>
      <c r="AC746" s="13"/>
      <c r="AD746" s="13"/>
      <c r="AE746" s="13"/>
      <c r="AT746" s="272" t="s">
        <v>263</v>
      </c>
      <c r="AU746" s="272" t="s">
        <v>91</v>
      </c>
      <c r="AV746" s="13" t="s">
        <v>91</v>
      </c>
      <c r="AW746" s="13" t="s">
        <v>36</v>
      </c>
      <c r="AX746" s="13" t="s">
        <v>82</v>
      </c>
      <c r="AY746" s="272" t="s">
        <v>250</v>
      </c>
    </row>
    <row r="747" s="14" customFormat="1">
      <c r="A747" s="14"/>
      <c r="B747" s="273"/>
      <c r="C747" s="274"/>
      <c r="D747" s="258" t="s">
        <v>263</v>
      </c>
      <c r="E747" s="275" t="s">
        <v>203</v>
      </c>
      <c r="F747" s="276" t="s">
        <v>265</v>
      </c>
      <c r="G747" s="274"/>
      <c r="H747" s="277">
        <v>2085</v>
      </c>
      <c r="I747" s="278"/>
      <c r="J747" s="274"/>
      <c r="K747" s="274"/>
      <c r="L747" s="279"/>
      <c r="M747" s="280"/>
      <c r="N747" s="281"/>
      <c r="O747" s="281"/>
      <c r="P747" s="281"/>
      <c r="Q747" s="281"/>
      <c r="R747" s="281"/>
      <c r="S747" s="281"/>
      <c r="T747" s="282"/>
      <c r="U747" s="14"/>
      <c r="V747" s="14"/>
      <c r="W747" s="14"/>
      <c r="X747" s="14"/>
      <c r="Y747" s="14"/>
      <c r="Z747" s="14"/>
      <c r="AA747" s="14"/>
      <c r="AB747" s="14"/>
      <c r="AC747" s="14"/>
      <c r="AD747" s="14"/>
      <c r="AE747" s="14"/>
      <c r="AT747" s="283" t="s">
        <v>263</v>
      </c>
      <c r="AU747" s="283" t="s">
        <v>91</v>
      </c>
      <c r="AV747" s="14" t="s">
        <v>256</v>
      </c>
      <c r="AW747" s="14" t="s">
        <v>36</v>
      </c>
      <c r="AX747" s="14" t="s">
        <v>14</v>
      </c>
      <c r="AY747" s="283" t="s">
        <v>250</v>
      </c>
    </row>
    <row r="748" s="2" customFormat="1" ht="16.5" customHeight="1">
      <c r="A748" s="38"/>
      <c r="B748" s="39"/>
      <c r="C748" s="294" t="s">
        <v>1103</v>
      </c>
      <c r="D748" s="294" t="s">
        <v>643</v>
      </c>
      <c r="E748" s="295" t="s">
        <v>1104</v>
      </c>
      <c r="F748" s="296" t="s">
        <v>1105</v>
      </c>
      <c r="G748" s="297" t="s">
        <v>179</v>
      </c>
      <c r="H748" s="298">
        <v>1685</v>
      </c>
      <c r="I748" s="299"/>
      <c r="J748" s="300">
        <f>ROUND(I748*H748,2)</f>
        <v>0</v>
      </c>
      <c r="K748" s="296" t="s">
        <v>1</v>
      </c>
      <c r="L748" s="301"/>
      <c r="M748" s="302" t="s">
        <v>1</v>
      </c>
      <c r="N748" s="303" t="s">
        <v>47</v>
      </c>
      <c r="O748" s="91"/>
      <c r="P748" s="254">
        <f>O748*H748</f>
        <v>0</v>
      </c>
      <c r="Q748" s="254">
        <v>0.125</v>
      </c>
      <c r="R748" s="254">
        <f>Q748*H748</f>
        <v>210.625</v>
      </c>
      <c r="S748" s="254">
        <v>0</v>
      </c>
      <c r="T748" s="255">
        <f>S748*H748</f>
        <v>0</v>
      </c>
      <c r="U748" s="38"/>
      <c r="V748" s="38"/>
      <c r="W748" s="38"/>
      <c r="X748" s="38"/>
      <c r="Y748" s="38"/>
      <c r="Z748" s="38"/>
      <c r="AA748" s="38"/>
      <c r="AB748" s="38"/>
      <c r="AC748" s="38"/>
      <c r="AD748" s="38"/>
      <c r="AE748" s="38"/>
      <c r="AR748" s="256" t="s">
        <v>285</v>
      </c>
      <c r="AT748" s="256" t="s">
        <v>643</v>
      </c>
      <c r="AU748" s="256" t="s">
        <v>91</v>
      </c>
      <c r="AY748" s="17" t="s">
        <v>250</v>
      </c>
      <c r="BE748" s="257">
        <f>IF(N748="základní",J748,0)</f>
        <v>0</v>
      </c>
      <c r="BF748" s="257">
        <f>IF(N748="snížená",J748,0)</f>
        <v>0</v>
      </c>
      <c r="BG748" s="257">
        <f>IF(N748="zákl. přenesená",J748,0)</f>
        <v>0</v>
      </c>
      <c r="BH748" s="257">
        <f>IF(N748="sníž. přenesená",J748,0)</f>
        <v>0</v>
      </c>
      <c r="BI748" s="257">
        <f>IF(N748="nulová",J748,0)</f>
        <v>0</v>
      </c>
      <c r="BJ748" s="17" t="s">
        <v>14</v>
      </c>
      <c r="BK748" s="257">
        <f>ROUND(I748*H748,2)</f>
        <v>0</v>
      </c>
      <c r="BL748" s="17" t="s">
        <v>256</v>
      </c>
      <c r="BM748" s="256" t="s">
        <v>1106</v>
      </c>
    </row>
    <row r="749" s="2" customFormat="1" ht="21.75" customHeight="1">
      <c r="A749" s="38"/>
      <c r="B749" s="39"/>
      <c r="C749" s="294" t="s">
        <v>1107</v>
      </c>
      <c r="D749" s="294" t="s">
        <v>643</v>
      </c>
      <c r="E749" s="295" t="s">
        <v>1108</v>
      </c>
      <c r="F749" s="296" t="s">
        <v>1109</v>
      </c>
      <c r="G749" s="297" t="s">
        <v>179</v>
      </c>
      <c r="H749" s="298">
        <v>80</v>
      </c>
      <c r="I749" s="299"/>
      <c r="J749" s="300">
        <f>ROUND(I749*H749,2)</f>
        <v>0</v>
      </c>
      <c r="K749" s="296" t="s">
        <v>1</v>
      </c>
      <c r="L749" s="301"/>
      <c r="M749" s="302" t="s">
        <v>1</v>
      </c>
      <c r="N749" s="303" t="s">
        <v>47</v>
      </c>
      <c r="O749" s="91"/>
      <c r="P749" s="254">
        <f>O749*H749</f>
        <v>0</v>
      </c>
      <c r="Q749" s="254">
        <v>0.125</v>
      </c>
      <c r="R749" s="254">
        <f>Q749*H749</f>
        <v>10</v>
      </c>
      <c r="S749" s="254">
        <v>0</v>
      </c>
      <c r="T749" s="255">
        <f>S749*H749</f>
        <v>0</v>
      </c>
      <c r="U749" s="38"/>
      <c r="V749" s="38"/>
      <c r="W749" s="38"/>
      <c r="X749" s="38"/>
      <c r="Y749" s="38"/>
      <c r="Z749" s="38"/>
      <c r="AA749" s="38"/>
      <c r="AB749" s="38"/>
      <c r="AC749" s="38"/>
      <c r="AD749" s="38"/>
      <c r="AE749" s="38"/>
      <c r="AR749" s="256" t="s">
        <v>285</v>
      </c>
      <c r="AT749" s="256" t="s">
        <v>643</v>
      </c>
      <c r="AU749" s="256" t="s">
        <v>91</v>
      </c>
      <c r="AY749" s="17" t="s">
        <v>250</v>
      </c>
      <c r="BE749" s="257">
        <f>IF(N749="základní",J749,0)</f>
        <v>0</v>
      </c>
      <c r="BF749" s="257">
        <f>IF(N749="snížená",J749,0)</f>
        <v>0</v>
      </c>
      <c r="BG749" s="257">
        <f>IF(N749="zákl. přenesená",J749,0)</f>
        <v>0</v>
      </c>
      <c r="BH749" s="257">
        <f>IF(N749="sníž. přenesená",J749,0)</f>
        <v>0</v>
      </c>
      <c r="BI749" s="257">
        <f>IF(N749="nulová",J749,0)</f>
        <v>0</v>
      </c>
      <c r="BJ749" s="17" t="s">
        <v>14</v>
      </c>
      <c r="BK749" s="257">
        <f>ROUND(I749*H749,2)</f>
        <v>0</v>
      </c>
      <c r="BL749" s="17" t="s">
        <v>256</v>
      </c>
      <c r="BM749" s="256" t="s">
        <v>1110</v>
      </c>
    </row>
    <row r="750" s="2" customFormat="1" ht="21.75" customHeight="1">
      <c r="A750" s="38"/>
      <c r="B750" s="39"/>
      <c r="C750" s="294" t="s">
        <v>1111</v>
      </c>
      <c r="D750" s="294" t="s">
        <v>643</v>
      </c>
      <c r="E750" s="295" t="s">
        <v>1112</v>
      </c>
      <c r="F750" s="296" t="s">
        <v>1113</v>
      </c>
      <c r="G750" s="297" t="s">
        <v>179</v>
      </c>
      <c r="H750" s="298">
        <v>80</v>
      </c>
      <c r="I750" s="299"/>
      <c r="J750" s="300">
        <f>ROUND(I750*H750,2)</f>
        <v>0</v>
      </c>
      <c r="K750" s="296" t="s">
        <v>1</v>
      </c>
      <c r="L750" s="301"/>
      <c r="M750" s="302" t="s">
        <v>1</v>
      </c>
      <c r="N750" s="303" t="s">
        <v>47</v>
      </c>
      <c r="O750" s="91"/>
      <c r="P750" s="254">
        <f>O750*H750</f>
        <v>0</v>
      </c>
      <c r="Q750" s="254">
        <v>0.125</v>
      </c>
      <c r="R750" s="254">
        <f>Q750*H750</f>
        <v>10</v>
      </c>
      <c r="S750" s="254">
        <v>0</v>
      </c>
      <c r="T750" s="255">
        <f>S750*H750</f>
        <v>0</v>
      </c>
      <c r="U750" s="38"/>
      <c r="V750" s="38"/>
      <c r="W750" s="38"/>
      <c r="X750" s="38"/>
      <c r="Y750" s="38"/>
      <c r="Z750" s="38"/>
      <c r="AA750" s="38"/>
      <c r="AB750" s="38"/>
      <c r="AC750" s="38"/>
      <c r="AD750" s="38"/>
      <c r="AE750" s="38"/>
      <c r="AR750" s="256" t="s">
        <v>285</v>
      </c>
      <c r="AT750" s="256" t="s">
        <v>643</v>
      </c>
      <c r="AU750" s="256" t="s">
        <v>91</v>
      </c>
      <c r="AY750" s="17" t="s">
        <v>250</v>
      </c>
      <c r="BE750" s="257">
        <f>IF(N750="základní",J750,0)</f>
        <v>0</v>
      </c>
      <c r="BF750" s="257">
        <f>IF(N750="snížená",J750,0)</f>
        <v>0</v>
      </c>
      <c r="BG750" s="257">
        <f>IF(N750="zákl. přenesená",J750,0)</f>
        <v>0</v>
      </c>
      <c r="BH750" s="257">
        <f>IF(N750="sníž. přenesená",J750,0)</f>
        <v>0</v>
      </c>
      <c r="BI750" s="257">
        <f>IF(N750="nulová",J750,0)</f>
        <v>0</v>
      </c>
      <c r="BJ750" s="17" t="s">
        <v>14</v>
      </c>
      <c r="BK750" s="257">
        <f>ROUND(I750*H750,2)</f>
        <v>0</v>
      </c>
      <c r="BL750" s="17" t="s">
        <v>256</v>
      </c>
      <c r="BM750" s="256" t="s">
        <v>1114</v>
      </c>
    </row>
    <row r="751" s="2" customFormat="1" ht="21.75" customHeight="1">
      <c r="A751" s="38"/>
      <c r="B751" s="39"/>
      <c r="C751" s="294" t="s">
        <v>1115</v>
      </c>
      <c r="D751" s="294" t="s">
        <v>643</v>
      </c>
      <c r="E751" s="295" t="s">
        <v>1116</v>
      </c>
      <c r="F751" s="296" t="s">
        <v>1117</v>
      </c>
      <c r="G751" s="297" t="s">
        <v>179</v>
      </c>
      <c r="H751" s="298">
        <v>80</v>
      </c>
      <c r="I751" s="299"/>
      <c r="J751" s="300">
        <f>ROUND(I751*H751,2)</f>
        <v>0</v>
      </c>
      <c r="K751" s="296" t="s">
        <v>1</v>
      </c>
      <c r="L751" s="301"/>
      <c r="M751" s="302" t="s">
        <v>1</v>
      </c>
      <c r="N751" s="303" t="s">
        <v>47</v>
      </c>
      <c r="O751" s="91"/>
      <c r="P751" s="254">
        <f>O751*H751</f>
        <v>0</v>
      </c>
      <c r="Q751" s="254">
        <v>0.125</v>
      </c>
      <c r="R751" s="254">
        <f>Q751*H751</f>
        <v>10</v>
      </c>
      <c r="S751" s="254">
        <v>0</v>
      </c>
      <c r="T751" s="255">
        <f>S751*H751</f>
        <v>0</v>
      </c>
      <c r="U751" s="38"/>
      <c r="V751" s="38"/>
      <c r="W751" s="38"/>
      <c r="X751" s="38"/>
      <c r="Y751" s="38"/>
      <c r="Z751" s="38"/>
      <c r="AA751" s="38"/>
      <c r="AB751" s="38"/>
      <c r="AC751" s="38"/>
      <c r="AD751" s="38"/>
      <c r="AE751" s="38"/>
      <c r="AR751" s="256" t="s">
        <v>285</v>
      </c>
      <c r="AT751" s="256" t="s">
        <v>643</v>
      </c>
      <c r="AU751" s="256" t="s">
        <v>91</v>
      </c>
      <c r="AY751" s="17" t="s">
        <v>250</v>
      </c>
      <c r="BE751" s="257">
        <f>IF(N751="základní",J751,0)</f>
        <v>0</v>
      </c>
      <c r="BF751" s="257">
        <f>IF(N751="snížená",J751,0)</f>
        <v>0</v>
      </c>
      <c r="BG751" s="257">
        <f>IF(N751="zákl. přenesená",J751,0)</f>
        <v>0</v>
      </c>
      <c r="BH751" s="257">
        <f>IF(N751="sníž. přenesená",J751,0)</f>
        <v>0</v>
      </c>
      <c r="BI751" s="257">
        <f>IF(N751="nulová",J751,0)</f>
        <v>0</v>
      </c>
      <c r="BJ751" s="17" t="s">
        <v>14</v>
      </c>
      <c r="BK751" s="257">
        <f>ROUND(I751*H751,2)</f>
        <v>0</v>
      </c>
      <c r="BL751" s="17" t="s">
        <v>256</v>
      </c>
      <c r="BM751" s="256" t="s">
        <v>1118</v>
      </c>
    </row>
    <row r="752" s="2" customFormat="1" ht="21.75" customHeight="1">
      <c r="A752" s="38"/>
      <c r="B752" s="39"/>
      <c r="C752" s="294" t="s">
        <v>1119</v>
      </c>
      <c r="D752" s="294" t="s">
        <v>643</v>
      </c>
      <c r="E752" s="295" t="s">
        <v>1120</v>
      </c>
      <c r="F752" s="296" t="s">
        <v>1121</v>
      </c>
      <c r="G752" s="297" t="s">
        <v>179</v>
      </c>
      <c r="H752" s="298">
        <v>80</v>
      </c>
      <c r="I752" s="299"/>
      <c r="J752" s="300">
        <f>ROUND(I752*H752,2)</f>
        <v>0</v>
      </c>
      <c r="K752" s="296" t="s">
        <v>1</v>
      </c>
      <c r="L752" s="301"/>
      <c r="M752" s="302" t="s">
        <v>1</v>
      </c>
      <c r="N752" s="303" t="s">
        <v>47</v>
      </c>
      <c r="O752" s="91"/>
      <c r="P752" s="254">
        <f>O752*H752</f>
        <v>0</v>
      </c>
      <c r="Q752" s="254">
        <v>0.125</v>
      </c>
      <c r="R752" s="254">
        <f>Q752*H752</f>
        <v>10</v>
      </c>
      <c r="S752" s="254">
        <v>0</v>
      </c>
      <c r="T752" s="255">
        <f>S752*H752</f>
        <v>0</v>
      </c>
      <c r="U752" s="38"/>
      <c r="V752" s="38"/>
      <c r="W752" s="38"/>
      <c r="X752" s="38"/>
      <c r="Y752" s="38"/>
      <c r="Z752" s="38"/>
      <c r="AA752" s="38"/>
      <c r="AB752" s="38"/>
      <c r="AC752" s="38"/>
      <c r="AD752" s="38"/>
      <c r="AE752" s="38"/>
      <c r="AR752" s="256" t="s">
        <v>285</v>
      </c>
      <c r="AT752" s="256" t="s">
        <v>643</v>
      </c>
      <c r="AU752" s="256" t="s">
        <v>91</v>
      </c>
      <c r="AY752" s="17" t="s">
        <v>250</v>
      </c>
      <c r="BE752" s="257">
        <f>IF(N752="základní",J752,0)</f>
        <v>0</v>
      </c>
      <c r="BF752" s="257">
        <f>IF(N752="snížená",J752,0)</f>
        <v>0</v>
      </c>
      <c r="BG752" s="257">
        <f>IF(N752="zákl. přenesená",J752,0)</f>
        <v>0</v>
      </c>
      <c r="BH752" s="257">
        <f>IF(N752="sníž. přenesená",J752,0)</f>
        <v>0</v>
      </c>
      <c r="BI752" s="257">
        <f>IF(N752="nulová",J752,0)</f>
        <v>0</v>
      </c>
      <c r="BJ752" s="17" t="s">
        <v>14</v>
      </c>
      <c r="BK752" s="257">
        <f>ROUND(I752*H752,2)</f>
        <v>0</v>
      </c>
      <c r="BL752" s="17" t="s">
        <v>256</v>
      </c>
      <c r="BM752" s="256" t="s">
        <v>1122</v>
      </c>
    </row>
    <row r="753" s="2" customFormat="1" ht="21.75" customHeight="1">
      <c r="A753" s="38"/>
      <c r="B753" s="39"/>
      <c r="C753" s="294" t="s">
        <v>1123</v>
      </c>
      <c r="D753" s="294" t="s">
        <v>643</v>
      </c>
      <c r="E753" s="295" t="s">
        <v>1124</v>
      </c>
      <c r="F753" s="296" t="s">
        <v>1125</v>
      </c>
      <c r="G753" s="297" t="s">
        <v>179</v>
      </c>
      <c r="H753" s="298">
        <v>80</v>
      </c>
      <c r="I753" s="299"/>
      <c r="J753" s="300">
        <f>ROUND(I753*H753,2)</f>
        <v>0</v>
      </c>
      <c r="K753" s="296" t="s">
        <v>1</v>
      </c>
      <c r="L753" s="301"/>
      <c r="M753" s="302" t="s">
        <v>1</v>
      </c>
      <c r="N753" s="303" t="s">
        <v>47</v>
      </c>
      <c r="O753" s="91"/>
      <c r="P753" s="254">
        <f>O753*H753</f>
        <v>0</v>
      </c>
      <c r="Q753" s="254">
        <v>0.125</v>
      </c>
      <c r="R753" s="254">
        <f>Q753*H753</f>
        <v>10</v>
      </c>
      <c r="S753" s="254">
        <v>0</v>
      </c>
      <c r="T753" s="255">
        <f>S753*H753</f>
        <v>0</v>
      </c>
      <c r="U753" s="38"/>
      <c r="V753" s="38"/>
      <c r="W753" s="38"/>
      <c r="X753" s="38"/>
      <c r="Y753" s="38"/>
      <c r="Z753" s="38"/>
      <c r="AA753" s="38"/>
      <c r="AB753" s="38"/>
      <c r="AC753" s="38"/>
      <c r="AD753" s="38"/>
      <c r="AE753" s="38"/>
      <c r="AR753" s="256" t="s">
        <v>285</v>
      </c>
      <c r="AT753" s="256" t="s">
        <v>643</v>
      </c>
      <c r="AU753" s="256" t="s">
        <v>91</v>
      </c>
      <c r="AY753" s="17" t="s">
        <v>250</v>
      </c>
      <c r="BE753" s="257">
        <f>IF(N753="základní",J753,0)</f>
        <v>0</v>
      </c>
      <c r="BF753" s="257">
        <f>IF(N753="snížená",J753,0)</f>
        <v>0</v>
      </c>
      <c r="BG753" s="257">
        <f>IF(N753="zákl. přenesená",J753,0)</f>
        <v>0</v>
      </c>
      <c r="BH753" s="257">
        <f>IF(N753="sníž. přenesená",J753,0)</f>
        <v>0</v>
      </c>
      <c r="BI753" s="257">
        <f>IF(N753="nulová",J753,0)</f>
        <v>0</v>
      </c>
      <c r="BJ753" s="17" t="s">
        <v>14</v>
      </c>
      <c r="BK753" s="257">
        <f>ROUND(I753*H753,2)</f>
        <v>0</v>
      </c>
      <c r="BL753" s="17" t="s">
        <v>256</v>
      </c>
      <c r="BM753" s="256" t="s">
        <v>1126</v>
      </c>
    </row>
    <row r="754" s="2" customFormat="1" ht="21.75" customHeight="1">
      <c r="A754" s="38"/>
      <c r="B754" s="39"/>
      <c r="C754" s="245" t="s">
        <v>1127</v>
      </c>
      <c r="D754" s="245" t="s">
        <v>252</v>
      </c>
      <c r="E754" s="246" t="s">
        <v>1128</v>
      </c>
      <c r="F754" s="247" t="s">
        <v>1129</v>
      </c>
      <c r="G754" s="248" t="s">
        <v>208</v>
      </c>
      <c r="H754" s="249">
        <v>134.96299999999999</v>
      </c>
      <c r="I754" s="250"/>
      <c r="J754" s="251">
        <f>ROUND(I754*H754,2)</f>
        <v>0</v>
      </c>
      <c r="K754" s="247" t="s">
        <v>255</v>
      </c>
      <c r="L754" s="44"/>
      <c r="M754" s="252" t="s">
        <v>1</v>
      </c>
      <c r="N754" s="253" t="s">
        <v>47</v>
      </c>
      <c r="O754" s="91"/>
      <c r="P754" s="254">
        <f>O754*H754</f>
        <v>0</v>
      </c>
      <c r="Q754" s="254">
        <v>2.2563399999999998</v>
      </c>
      <c r="R754" s="254">
        <f>Q754*H754</f>
        <v>304.52241541999996</v>
      </c>
      <c r="S754" s="254">
        <v>0</v>
      </c>
      <c r="T754" s="255">
        <f>S754*H754</f>
        <v>0</v>
      </c>
      <c r="U754" s="38"/>
      <c r="V754" s="38"/>
      <c r="W754" s="38"/>
      <c r="X754" s="38"/>
      <c r="Y754" s="38"/>
      <c r="Z754" s="38"/>
      <c r="AA754" s="38"/>
      <c r="AB754" s="38"/>
      <c r="AC754" s="38"/>
      <c r="AD754" s="38"/>
      <c r="AE754" s="38"/>
      <c r="AR754" s="256" t="s">
        <v>256</v>
      </c>
      <c r="AT754" s="256" t="s">
        <v>252</v>
      </c>
      <c r="AU754" s="256" t="s">
        <v>91</v>
      </c>
      <c r="AY754" s="17" t="s">
        <v>250</v>
      </c>
      <c r="BE754" s="257">
        <f>IF(N754="základní",J754,0)</f>
        <v>0</v>
      </c>
      <c r="BF754" s="257">
        <f>IF(N754="snížená",J754,0)</f>
        <v>0</v>
      </c>
      <c r="BG754" s="257">
        <f>IF(N754="zákl. přenesená",J754,0)</f>
        <v>0</v>
      </c>
      <c r="BH754" s="257">
        <f>IF(N754="sníž. přenesená",J754,0)</f>
        <v>0</v>
      </c>
      <c r="BI754" s="257">
        <f>IF(N754="nulová",J754,0)</f>
        <v>0</v>
      </c>
      <c r="BJ754" s="17" t="s">
        <v>14</v>
      </c>
      <c r="BK754" s="257">
        <f>ROUND(I754*H754,2)</f>
        <v>0</v>
      </c>
      <c r="BL754" s="17" t="s">
        <v>256</v>
      </c>
      <c r="BM754" s="256" t="s">
        <v>1130</v>
      </c>
    </row>
    <row r="755" s="13" customFormat="1">
      <c r="A755" s="13"/>
      <c r="B755" s="262"/>
      <c r="C755" s="263"/>
      <c r="D755" s="258" t="s">
        <v>263</v>
      </c>
      <c r="E755" s="264" t="s">
        <v>1</v>
      </c>
      <c r="F755" s="265" t="s">
        <v>1131</v>
      </c>
      <c r="G755" s="263"/>
      <c r="H755" s="266">
        <v>4.6500000000000004</v>
      </c>
      <c r="I755" s="267"/>
      <c r="J755" s="263"/>
      <c r="K755" s="263"/>
      <c r="L755" s="268"/>
      <c r="M755" s="269"/>
      <c r="N755" s="270"/>
      <c r="O755" s="270"/>
      <c r="P755" s="270"/>
      <c r="Q755" s="270"/>
      <c r="R755" s="270"/>
      <c r="S755" s="270"/>
      <c r="T755" s="271"/>
      <c r="U755" s="13"/>
      <c r="V755" s="13"/>
      <c r="W755" s="13"/>
      <c r="X755" s="13"/>
      <c r="Y755" s="13"/>
      <c r="Z755" s="13"/>
      <c r="AA755" s="13"/>
      <c r="AB755" s="13"/>
      <c r="AC755" s="13"/>
      <c r="AD755" s="13"/>
      <c r="AE755" s="13"/>
      <c r="AT755" s="272" t="s">
        <v>263</v>
      </c>
      <c r="AU755" s="272" t="s">
        <v>91</v>
      </c>
      <c r="AV755" s="13" t="s">
        <v>91</v>
      </c>
      <c r="AW755" s="13" t="s">
        <v>36</v>
      </c>
      <c r="AX755" s="13" t="s">
        <v>82</v>
      </c>
      <c r="AY755" s="272" t="s">
        <v>250</v>
      </c>
    </row>
    <row r="756" s="13" customFormat="1">
      <c r="A756" s="13"/>
      <c r="B756" s="262"/>
      <c r="C756" s="263"/>
      <c r="D756" s="258" t="s">
        <v>263</v>
      </c>
      <c r="E756" s="264" t="s">
        <v>1</v>
      </c>
      <c r="F756" s="265" t="s">
        <v>1132</v>
      </c>
      <c r="G756" s="263"/>
      <c r="H756" s="266">
        <v>130.31299999999999</v>
      </c>
      <c r="I756" s="267"/>
      <c r="J756" s="263"/>
      <c r="K756" s="263"/>
      <c r="L756" s="268"/>
      <c r="M756" s="269"/>
      <c r="N756" s="270"/>
      <c r="O756" s="270"/>
      <c r="P756" s="270"/>
      <c r="Q756" s="270"/>
      <c r="R756" s="270"/>
      <c r="S756" s="270"/>
      <c r="T756" s="271"/>
      <c r="U756" s="13"/>
      <c r="V756" s="13"/>
      <c r="W756" s="13"/>
      <c r="X756" s="13"/>
      <c r="Y756" s="13"/>
      <c r="Z756" s="13"/>
      <c r="AA756" s="13"/>
      <c r="AB756" s="13"/>
      <c r="AC756" s="13"/>
      <c r="AD756" s="13"/>
      <c r="AE756" s="13"/>
      <c r="AT756" s="272" t="s">
        <v>263</v>
      </c>
      <c r="AU756" s="272" t="s">
        <v>91</v>
      </c>
      <c r="AV756" s="13" t="s">
        <v>91</v>
      </c>
      <c r="AW756" s="13" t="s">
        <v>36</v>
      </c>
      <c r="AX756" s="13" t="s">
        <v>82</v>
      </c>
      <c r="AY756" s="272" t="s">
        <v>250</v>
      </c>
    </row>
    <row r="757" s="14" customFormat="1">
      <c r="A757" s="14"/>
      <c r="B757" s="273"/>
      <c r="C757" s="274"/>
      <c r="D757" s="258" t="s">
        <v>263</v>
      </c>
      <c r="E757" s="275" t="s">
        <v>1</v>
      </c>
      <c r="F757" s="276" t="s">
        <v>265</v>
      </c>
      <c r="G757" s="274"/>
      <c r="H757" s="277">
        <v>134.96299999999999</v>
      </c>
      <c r="I757" s="278"/>
      <c r="J757" s="274"/>
      <c r="K757" s="274"/>
      <c r="L757" s="279"/>
      <c r="M757" s="280"/>
      <c r="N757" s="281"/>
      <c r="O757" s="281"/>
      <c r="P757" s="281"/>
      <c r="Q757" s="281"/>
      <c r="R757" s="281"/>
      <c r="S757" s="281"/>
      <c r="T757" s="282"/>
      <c r="U757" s="14"/>
      <c r="V757" s="14"/>
      <c r="W757" s="14"/>
      <c r="X757" s="14"/>
      <c r="Y757" s="14"/>
      <c r="Z757" s="14"/>
      <c r="AA757" s="14"/>
      <c r="AB757" s="14"/>
      <c r="AC757" s="14"/>
      <c r="AD757" s="14"/>
      <c r="AE757" s="14"/>
      <c r="AT757" s="283" t="s">
        <v>263</v>
      </c>
      <c r="AU757" s="283" t="s">
        <v>91</v>
      </c>
      <c r="AV757" s="14" t="s">
        <v>256</v>
      </c>
      <c r="AW757" s="14" t="s">
        <v>36</v>
      </c>
      <c r="AX757" s="14" t="s">
        <v>14</v>
      </c>
      <c r="AY757" s="283" t="s">
        <v>250</v>
      </c>
    </row>
    <row r="758" s="2" customFormat="1" ht="21.75" customHeight="1">
      <c r="A758" s="38"/>
      <c r="B758" s="39"/>
      <c r="C758" s="245" t="s">
        <v>1133</v>
      </c>
      <c r="D758" s="245" t="s">
        <v>252</v>
      </c>
      <c r="E758" s="246" t="s">
        <v>1134</v>
      </c>
      <c r="F758" s="247" t="s">
        <v>1135</v>
      </c>
      <c r="G758" s="248" t="s">
        <v>168</v>
      </c>
      <c r="H758" s="249">
        <v>9368</v>
      </c>
      <c r="I758" s="250"/>
      <c r="J758" s="251">
        <f>ROUND(I758*H758,2)</f>
        <v>0</v>
      </c>
      <c r="K758" s="247" t="s">
        <v>255</v>
      </c>
      <c r="L758" s="44"/>
      <c r="M758" s="252" t="s">
        <v>1</v>
      </c>
      <c r="N758" s="253" t="s">
        <v>47</v>
      </c>
      <c r="O758" s="91"/>
      <c r="P758" s="254">
        <f>O758*H758</f>
        <v>0</v>
      </c>
      <c r="Q758" s="254">
        <v>0.013860000000000001</v>
      </c>
      <c r="R758" s="254">
        <f>Q758*H758</f>
        <v>129.84048000000001</v>
      </c>
      <c r="S758" s="254">
        <v>0</v>
      </c>
      <c r="T758" s="255">
        <f>S758*H758</f>
        <v>0</v>
      </c>
      <c r="U758" s="38"/>
      <c r="V758" s="38"/>
      <c r="W758" s="38"/>
      <c r="X758" s="38"/>
      <c r="Y758" s="38"/>
      <c r="Z758" s="38"/>
      <c r="AA758" s="38"/>
      <c r="AB758" s="38"/>
      <c r="AC758" s="38"/>
      <c r="AD758" s="38"/>
      <c r="AE758" s="38"/>
      <c r="AR758" s="256" t="s">
        <v>256</v>
      </c>
      <c r="AT758" s="256" t="s">
        <v>252</v>
      </c>
      <c r="AU758" s="256" t="s">
        <v>91</v>
      </c>
      <c r="AY758" s="17" t="s">
        <v>250</v>
      </c>
      <c r="BE758" s="257">
        <f>IF(N758="základní",J758,0)</f>
        <v>0</v>
      </c>
      <c r="BF758" s="257">
        <f>IF(N758="snížená",J758,0)</f>
        <v>0</v>
      </c>
      <c r="BG758" s="257">
        <f>IF(N758="zákl. přenesená",J758,0)</f>
        <v>0</v>
      </c>
      <c r="BH758" s="257">
        <f>IF(N758="sníž. přenesená",J758,0)</f>
        <v>0</v>
      </c>
      <c r="BI758" s="257">
        <f>IF(N758="nulová",J758,0)</f>
        <v>0</v>
      </c>
      <c r="BJ758" s="17" t="s">
        <v>14</v>
      </c>
      <c r="BK758" s="257">
        <f>ROUND(I758*H758,2)</f>
        <v>0</v>
      </c>
      <c r="BL758" s="17" t="s">
        <v>256</v>
      </c>
      <c r="BM758" s="256" t="s">
        <v>1136</v>
      </c>
    </row>
    <row r="759" s="2" customFormat="1">
      <c r="A759" s="38"/>
      <c r="B759" s="39"/>
      <c r="C759" s="40"/>
      <c r="D759" s="258" t="s">
        <v>261</v>
      </c>
      <c r="E759" s="40"/>
      <c r="F759" s="259" t="s">
        <v>1137</v>
      </c>
      <c r="G759" s="40"/>
      <c r="H759" s="40"/>
      <c r="I759" s="156"/>
      <c r="J759" s="40"/>
      <c r="K759" s="40"/>
      <c r="L759" s="44"/>
      <c r="M759" s="260"/>
      <c r="N759" s="261"/>
      <c r="O759" s="91"/>
      <c r="P759" s="91"/>
      <c r="Q759" s="91"/>
      <c r="R759" s="91"/>
      <c r="S759" s="91"/>
      <c r="T759" s="92"/>
      <c r="U759" s="38"/>
      <c r="V759" s="38"/>
      <c r="W759" s="38"/>
      <c r="X759" s="38"/>
      <c r="Y759" s="38"/>
      <c r="Z759" s="38"/>
      <c r="AA759" s="38"/>
      <c r="AB759" s="38"/>
      <c r="AC759" s="38"/>
      <c r="AD759" s="38"/>
      <c r="AE759" s="38"/>
      <c r="AT759" s="17" t="s">
        <v>261</v>
      </c>
      <c r="AU759" s="17" t="s">
        <v>91</v>
      </c>
    </row>
    <row r="760" s="13" customFormat="1">
      <c r="A760" s="13"/>
      <c r="B760" s="262"/>
      <c r="C760" s="263"/>
      <c r="D760" s="258" t="s">
        <v>263</v>
      </c>
      <c r="E760" s="264" t="s">
        <v>1</v>
      </c>
      <c r="F760" s="265" t="s">
        <v>1138</v>
      </c>
      <c r="G760" s="263"/>
      <c r="H760" s="266">
        <v>9368</v>
      </c>
      <c r="I760" s="267"/>
      <c r="J760" s="263"/>
      <c r="K760" s="263"/>
      <c r="L760" s="268"/>
      <c r="M760" s="269"/>
      <c r="N760" s="270"/>
      <c r="O760" s="270"/>
      <c r="P760" s="270"/>
      <c r="Q760" s="270"/>
      <c r="R760" s="270"/>
      <c r="S760" s="270"/>
      <c r="T760" s="271"/>
      <c r="U760" s="13"/>
      <c r="V760" s="13"/>
      <c r="W760" s="13"/>
      <c r="X760" s="13"/>
      <c r="Y760" s="13"/>
      <c r="Z760" s="13"/>
      <c r="AA760" s="13"/>
      <c r="AB760" s="13"/>
      <c r="AC760" s="13"/>
      <c r="AD760" s="13"/>
      <c r="AE760" s="13"/>
      <c r="AT760" s="272" t="s">
        <v>263</v>
      </c>
      <c r="AU760" s="272" t="s">
        <v>91</v>
      </c>
      <c r="AV760" s="13" t="s">
        <v>91</v>
      </c>
      <c r="AW760" s="13" t="s">
        <v>36</v>
      </c>
      <c r="AX760" s="13" t="s">
        <v>82</v>
      </c>
      <c r="AY760" s="272" t="s">
        <v>250</v>
      </c>
    </row>
    <row r="761" s="14" customFormat="1">
      <c r="A761" s="14"/>
      <c r="B761" s="273"/>
      <c r="C761" s="274"/>
      <c r="D761" s="258" t="s">
        <v>263</v>
      </c>
      <c r="E761" s="275" t="s">
        <v>1</v>
      </c>
      <c r="F761" s="276" t="s">
        <v>265</v>
      </c>
      <c r="G761" s="274"/>
      <c r="H761" s="277">
        <v>9368</v>
      </c>
      <c r="I761" s="278"/>
      <c r="J761" s="274"/>
      <c r="K761" s="274"/>
      <c r="L761" s="279"/>
      <c r="M761" s="280"/>
      <c r="N761" s="281"/>
      <c r="O761" s="281"/>
      <c r="P761" s="281"/>
      <c r="Q761" s="281"/>
      <c r="R761" s="281"/>
      <c r="S761" s="281"/>
      <c r="T761" s="282"/>
      <c r="U761" s="14"/>
      <c r="V761" s="14"/>
      <c r="W761" s="14"/>
      <c r="X761" s="14"/>
      <c r="Y761" s="14"/>
      <c r="Z761" s="14"/>
      <c r="AA761" s="14"/>
      <c r="AB761" s="14"/>
      <c r="AC761" s="14"/>
      <c r="AD761" s="14"/>
      <c r="AE761" s="14"/>
      <c r="AT761" s="283" t="s">
        <v>263</v>
      </c>
      <c r="AU761" s="283" t="s">
        <v>91</v>
      </c>
      <c r="AV761" s="14" t="s">
        <v>256</v>
      </c>
      <c r="AW761" s="14" t="s">
        <v>36</v>
      </c>
      <c r="AX761" s="14" t="s">
        <v>14</v>
      </c>
      <c r="AY761" s="283" t="s">
        <v>250</v>
      </c>
    </row>
    <row r="762" s="2" customFormat="1" ht="33" customHeight="1">
      <c r="A762" s="38"/>
      <c r="B762" s="39"/>
      <c r="C762" s="245" t="s">
        <v>1139</v>
      </c>
      <c r="D762" s="245" t="s">
        <v>252</v>
      </c>
      <c r="E762" s="246" t="s">
        <v>1140</v>
      </c>
      <c r="F762" s="247" t="s">
        <v>1141</v>
      </c>
      <c r="G762" s="248" t="s">
        <v>179</v>
      </c>
      <c r="H762" s="249">
        <v>2840</v>
      </c>
      <c r="I762" s="250"/>
      <c r="J762" s="251">
        <f>ROUND(I762*H762,2)</f>
        <v>0</v>
      </c>
      <c r="K762" s="247" t="s">
        <v>255</v>
      </c>
      <c r="L762" s="44"/>
      <c r="M762" s="252" t="s">
        <v>1</v>
      </c>
      <c r="N762" s="253" t="s">
        <v>47</v>
      </c>
      <c r="O762" s="91"/>
      <c r="P762" s="254">
        <f>O762*H762</f>
        <v>0</v>
      </c>
      <c r="Q762" s="254">
        <v>0</v>
      </c>
      <c r="R762" s="254">
        <f>Q762*H762</f>
        <v>0</v>
      </c>
      <c r="S762" s="254">
        <v>0</v>
      </c>
      <c r="T762" s="255">
        <f>S762*H762</f>
        <v>0</v>
      </c>
      <c r="U762" s="38"/>
      <c r="V762" s="38"/>
      <c r="W762" s="38"/>
      <c r="X762" s="38"/>
      <c r="Y762" s="38"/>
      <c r="Z762" s="38"/>
      <c r="AA762" s="38"/>
      <c r="AB762" s="38"/>
      <c r="AC762" s="38"/>
      <c r="AD762" s="38"/>
      <c r="AE762" s="38"/>
      <c r="AR762" s="256" t="s">
        <v>256</v>
      </c>
      <c r="AT762" s="256" t="s">
        <v>252</v>
      </c>
      <c r="AU762" s="256" t="s">
        <v>91</v>
      </c>
      <c r="AY762" s="17" t="s">
        <v>250</v>
      </c>
      <c r="BE762" s="257">
        <f>IF(N762="základní",J762,0)</f>
        <v>0</v>
      </c>
      <c r="BF762" s="257">
        <f>IF(N762="snížená",J762,0)</f>
        <v>0</v>
      </c>
      <c r="BG762" s="257">
        <f>IF(N762="zákl. přenesená",J762,0)</f>
        <v>0</v>
      </c>
      <c r="BH762" s="257">
        <f>IF(N762="sníž. přenesená",J762,0)</f>
        <v>0</v>
      </c>
      <c r="BI762" s="257">
        <f>IF(N762="nulová",J762,0)</f>
        <v>0</v>
      </c>
      <c r="BJ762" s="17" t="s">
        <v>14</v>
      </c>
      <c r="BK762" s="257">
        <f>ROUND(I762*H762,2)</f>
        <v>0</v>
      </c>
      <c r="BL762" s="17" t="s">
        <v>256</v>
      </c>
      <c r="BM762" s="256" t="s">
        <v>1142</v>
      </c>
    </row>
    <row r="763" s="2" customFormat="1">
      <c r="A763" s="38"/>
      <c r="B763" s="39"/>
      <c r="C763" s="40"/>
      <c r="D763" s="258" t="s">
        <v>261</v>
      </c>
      <c r="E763" s="40"/>
      <c r="F763" s="259" t="s">
        <v>1143</v>
      </c>
      <c r="G763" s="40"/>
      <c r="H763" s="40"/>
      <c r="I763" s="156"/>
      <c r="J763" s="40"/>
      <c r="K763" s="40"/>
      <c r="L763" s="44"/>
      <c r="M763" s="260"/>
      <c r="N763" s="261"/>
      <c r="O763" s="91"/>
      <c r="P763" s="91"/>
      <c r="Q763" s="91"/>
      <c r="R763" s="91"/>
      <c r="S763" s="91"/>
      <c r="T763" s="92"/>
      <c r="U763" s="38"/>
      <c r="V763" s="38"/>
      <c r="W763" s="38"/>
      <c r="X763" s="38"/>
      <c r="Y763" s="38"/>
      <c r="Z763" s="38"/>
      <c r="AA763" s="38"/>
      <c r="AB763" s="38"/>
      <c r="AC763" s="38"/>
      <c r="AD763" s="38"/>
      <c r="AE763" s="38"/>
      <c r="AT763" s="17" t="s">
        <v>261</v>
      </c>
      <c r="AU763" s="17" t="s">
        <v>91</v>
      </c>
    </row>
    <row r="764" s="13" customFormat="1">
      <c r="A764" s="13"/>
      <c r="B764" s="262"/>
      <c r="C764" s="263"/>
      <c r="D764" s="258" t="s">
        <v>263</v>
      </c>
      <c r="E764" s="264" t="s">
        <v>1</v>
      </c>
      <c r="F764" s="265" t="s">
        <v>193</v>
      </c>
      <c r="G764" s="263"/>
      <c r="H764" s="266">
        <v>2840</v>
      </c>
      <c r="I764" s="267"/>
      <c r="J764" s="263"/>
      <c r="K764" s="263"/>
      <c r="L764" s="268"/>
      <c r="M764" s="269"/>
      <c r="N764" s="270"/>
      <c r="O764" s="270"/>
      <c r="P764" s="270"/>
      <c r="Q764" s="270"/>
      <c r="R764" s="270"/>
      <c r="S764" s="270"/>
      <c r="T764" s="271"/>
      <c r="U764" s="13"/>
      <c r="V764" s="13"/>
      <c r="W764" s="13"/>
      <c r="X764" s="13"/>
      <c r="Y764" s="13"/>
      <c r="Z764" s="13"/>
      <c r="AA764" s="13"/>
      <c r="AB764" s="13"/>
      <c r="AC764" s="13"/>
      <c r="AD764" s="13"/>
      <c r="AE764" s="13"/>
      <c r="AT764" s="272" t="s">
        <v>263</v>
      </c>
      <c r="AU764" s="272" t="s">
        <v>91</v>
      </c>
      <c r="AV764" s="13" t="s">
        <v>91</v>
      </c>
      <c r="AW764" s="13" t="s">
        <v>36</v>
      </c>
      <c r="AX764" s="13" t="s">
        <v>82</v>
      </c>
      <c r="AY764" s="272" t="s">
        <v>250</v>
      </c>
    </row>
    <row r="765" s="14" customFormat="1">
      <c r="A765" s="14"/>
      <c r="B765" s="273"/>
      <c r="C765" s="274"/>
      <c r="D765" s="258" t="s">
        <v>263</v>
      </c>
      <c r="E765" s="275" t="s">
        <v>1</v>
      </c>
      <c r="F765" s="276" t="s">
        <v>265</v>
      </c>
      <c r="G765" s="274"/>
      <c r="H765" s="277">
        <v>2840</v>
      </c>
      <c r="I765" s="278"/>
      <c r="J765" s="274"/>
      <c r="K765" s="274"/>
      <c r="L765" s="279"/>
      <c r="M765" s="280"/>
      <c r="N765" s="281"/>
      <c r="O765" s="281"/>
      <c r="P765" s="281"/>
      <c r="Q765" s="281"/>
      <c r="R765" s="281"/>
      <c r="S765" s="281"/>
      <c r="T765" s="282"/>
      <c r="U765" s="14"/>
      <c r="V765" s="14"/>
      <c r="W765" s="14"/>
      <c r="X765" s="14"/>
      <c r="Y765" s="14"/>
      <c r="Z765" s="14"/>
      <c r="AA765" s="14"/>
      <c r="AB765" s="14"/>
      <c r="AC765" s="14"/>
      <c r="AD765" s="14"/>
      <c r="AE765" s="14"/>
      <c r="AT765" s="283" t="s">
        <v>263</v>
      </c>
      <c r="AU765" s="283" t="s">
        <v>91</v>
      </c>
      <c r="AV765" s="14" t="s">
        <v>256</v>
      </c>
      <c r="AW765" s="14" t="s">
        <v>36</v>
      </c>
      <c r="AX765" s="14" t="s">
        <v>14</v>
      </c>
      <c r="AY765" s="283" t="s">
        <v>250</v>
      </c>
    </row>
    <row r="766" s="2" customFormat="1" ht="55.5" customHeight="1">
      <c r="A766" s="38"/>
      <c r="B766" s="39"/>
      <c r="C766" s="245" t="s">
        <v>1144</v>
      </c>
      <c r="D766" s="245" t="s">
        <v>252</v>
      </c>
      <c r="E766" s="246" t="s">
        <v>1145</v>
      </c>
      <c r="F766" s="247" t="s">
        <v>1146</v>
      </c>
      <c r="G766" s="248" t="s">
        <v>179</v>
      </c>
      <c r="H766" s="249">
        <v>5640</v>
      </c>
      <c r="I766" s="250"/>
      <c r="J766" s="251">
        <f>ROUND(I766*H766,2)</f>
        <v>0</v>
      </c>
      <c r="K766" s="247" t="s">
        <v>255</v>
      </c>
      <c r="L766" s="44"/>
      <c r="M766" s="252" t="s">
        <v>1</v>
      </c>
      <c r="N766" s="253" t="s">
        <v>47</v>
      </c>
      <c r="O766" s="91"/>
      <c r="P766" s="254">
        <f>O766*H766</f>
        <v>0</v>
      </c>
      <c r="Q766" s="254">
        <v>0.00060999999999999997</v>
      </c>
      <c r="R766" s="254">
        <f>Q766*H766</f>
        <v>3.4403999999999999</v>
      </c>
      <c r="S766" s="254">
        <v>0</v>
      </c>
      <c r="T766" s="255">
        <f>S766*H766</f>
        <v>0</v>
      </c>
      <c r="U766" s="38"/>
      <c r="V766" s="38"/>
      <c r="W766" s="38"/>
      <c r="X766" s="38"/>
      <c r="Y766" s="38"/>
      <c r="Z766" s="38"/>
      <c r="AA766" s="38"/>
      <c r="AB766" s="38"/>
      <c r="AC766" s="38"/>
      <c r="AD766" s="38"/>
      <c r="AE766" s="38"/>
      <c r="AR766" s="256" t="s">
        <v>256</v>
      </c>
      <c r="AT766" s="256" t="s">
        <v>252</v>
      </c>
      <c r="AU766" s="256" t="s">
        <v>91</v>
      </c>
      <c r="AY766" s="17" t="s">
        <v>250</v>
      </c>
      <c r="BE766" s="257">
        <f>IF(N766="základní",J766,0)</f>
        <v>0</v>
      </c>
      <c r="BF766" s="257">
        <f>IF(N766="snížená",J766,0)</f>
        <v>0</v>
      </c>
      <c r="BG766" s="257">
        <f>IF(N766="zákl. přenesená",J766,0)</f>
        <v>0</v>
      </c>
      <c r="BH766" s="257">
        <f>IF(N766="sníž. přenesená",J766,0)</f>
        <v>0</v>
      </c>
      <c r="BI766" s="257">
        <f>IF(N766="nulová",J766,0)</f>
        <v>0</v>
      </c>
      <c r="BJ766" s="17" t="s">
        <v>14</v>
      </c>
      <c r="BK766" s="257">
        <f>ROUND(I766*H766,2)</f>
        <v>0</v>
      </c>
      <c r="BL766" s="17" t="s">
        <v>256</v>
      </c>
      <c r="BM766" s="256" t="s">
        <v>1147</v>
      </c>
    </row>
    <row r="767" s="2" customFormat="1">
      <c r="A767" s="38"/>
      <c r="B767" s="39"/>
      <c r="C767" s="40"/>
      <c r="D767" s="258" t="s">
        <v>261</v>
      </c>
      <c r="E767" s="40"/>
      <c r="F767" s="259" t="s">
        <v>1148</v>
      </c>
      <c r="G767" s="40"/>
      <c r="H767" s="40"/>
      <c r="I767" s="156"/>
      <c r="J767" s="40"/>
      <c r="K767" s="40"/>
      <c r="L767" s="44"/>
      <c r="M767" s="260"/>
      <c r="N767" s="261"/>
      <c r="O767" s="91"/>
      <c r="P767" s="91"/>
      <c r="Q767" s="91"/>
      <c r="R767" s="91"/>
      <c r="S767" s="91"/>
      <c r="T767" s="92"/>
      <c r="U767" s="38"/>
      <c r="V767" s="38"/>
      <c r="W767" s="38"/>
      <c r="X767" s="38"/>
      <c r="Y767" s="38"/>
      <c r="Z767" s="38"/>
      <c r="AA767" s="38"/>
      <c r="AB767" s="38"/>
      <c r="AC767" s="38"/>
      <c r="AD767" s="38"/>
      <c r="AE767" s="38"/>
      <c r="AT767" s="17" t="s">
        <v>261</v>
      </c>
      <c r="AU767" s="17" t="s">
        <v>91</v>
      </c>
    </row>
    <row r="768" s="13" customFormat="1">
      <c r="A768" s="13"/>
      <c r="B768" s="262"/>
      <c r="C768" s="263"/>
      <c r="D768" s="258" t="s">
        <v>263</v>
      </c>
      <c r="E768" s="264" t="s">
        <v>1</v>
      </c>
      <c r="F768" s="265" t="s">
        <v>1149</v>
      </c>
      <c r="G768" s="263"/>
      <c r="H768" s="266">
        <v>40</v>
      </c>
      <c r="I768" s="267"/>
      <c r="J768" s="263"/>
      <c r="K768" s="263"/>
      <c r="L768" s="268"/>
      <c r="M768" s="269"/>
      <c r="N768" s="270"/>
      <c r="O768" s="270"/>
      <c r="P768" s="270"/>
      <c r="Q768" s="270"/>
      <c r="R768" s="270"/>
      <c r="S768" s="270"/>
      <c r="T768" s="271"/>
      <c r="U768" s="13"/>
      <c r="V768" s="13"/>
      <c r="W768" s="13"/>
      <c r="X768" s="13"/>
      <c r="Y768" s="13"/>
      <c r="Z768" s="13"/>
      <c r="AA768" s="13"/>
      <c r="AB768" s="13"/>
      <c r="AC768" s="13"/>
      <c r="AD768" s="13"/>
      <c r="AE768" s="13"/>
      <c r="AT768" s="272" t="s">
        <v>263</v>
      </c>
      <c r="AU768" s="272" t="s">
        <v>91</v>
      </c>
      <c r="AV768" s="13" t="s">
        <v>91</v>
      </c>
      <c r="AW768" s="13" t="s">
        <v>36</v>
      </c>
      <c r="AX768" s="13" t="s">
        <v>82</v>
      </c>
      <c r="AY768" s="272" t="s">
        <v>250</v>
      </c>
    </row>
    <row r="769" s="13" customFormat="1">
      <c r="A769" s="13"/>
      <c r="B769" s="262"/>
      <c r="C769" s="263"/>
      <c r="D769" s="258" t="s">
        <v>263</v>
      </c>
      <c r="E769" s="264" t="s">
        <v>1</v>
      </c>
      <c r="F769" s="265" t="s">
        <v>1150</v>
      </c>
      <c r="G769" s="263"/>
      <c r="H769" s="266">
        <v>1800</v>
      </c>
      <c r="I769" s="267"/>
      <c r="J769" s="263"/>
      <c r="K769" s="263"/>
      <c r="L769" s="268"/>
      <c r="M769" s="269"/>
      <c r="N769" s="270"/>
      <c r="O769" s="270"/>
      <c r="P769" s="270"/>
      <c r="Q769" s="270"/>
      <c r="R769" s="270"/>
      <c r="S769" s="270"/>
      <c r="T769" s="271"/>
      <c r="U769" s="13"/>
      <c r="V769" s="13"/>
      <c r="W769" s="13"/>
      <c r="X769" s="13"/>
      <c r="Y769" s="13"/>
      <c r="Z769" s="13"/>
      <c r="AA769" s="13"/>
      <c r="AB769" s="13"/>
      <c r="AC769" s="13"/>
      <c r="AD769" s="13"/>
      <c r="AE769" s="13"/>
      <c r="AT769" s="272" t="s">
        <v>263</v>
      </c>
      <c r="AU769" s="272" t="s">
        <v>91</v>
      </c>
      <c r="AV769" s="13" t="s">
        <v>91</v>
      </c>
      <c r="AW769" s="13" t="s">
        <v>36</v>
      </c>
      <c r="AX769" s="13" t="s">
        <v>82</v>
      </c>
      <c r="AY769" s="272" t="s">
        <v>250</v>
      </c>
    </row>
    <row r="770" s="13" customFormat="1">
      <c r="A770" s="13"/>
      <c r="B770" s="262"/>
      <c r="C770" s="263"/>
      <c r="D770" s="258" t="s">
        <v>263</v>
      </c>
      <c r="E770" s="264" t="s">
        <v>1</v>
      </c>
      <c r="F770" s="265" t="s">
        <v>1151</v>
      </c>
      <c r="G770" s="263"/>
      <c r="H770" s="266">
        <v>1000</v>
      </c>
      <c r="I770" s="267"/>
      <c r="J770" s="263"/>
      <c r="K770" s="263"/>
      <c r="L770" s="268"/>
      <c r="M770" s="269"/>
      <c r="N770" s="270"/>
      <c r="O770" s="270"/>
      <c r="P770" s="270"/>
      <c r="Q770" s="270"/>
      <c r="R770" s="270"/>
      <c r="S770" s="270"/>
      <c r="T770" s="271"/>
      <c r="U770" s="13"/>
      <c r="V770" s="13"/>
      <c r="W770" s="13"/>
      <c r="X770" s="13"/>
      <c r="Y770" s="13"/>
      <c r="Z770" s="13"/>
      <c r="AA770" s="13"/>
      <c r="AB770" s="13"/>
      <c r="AC770" s="13"/>
      <c r="AD770" s="13"/>
      <c r="AE770" s="13"/>
      <c r="AT770" s="272" t="s">
        <v>263</v>
      </c>
      <c r="AU770" s="272" t="s">
        <v>91</v>
      </c>
      <c r="AV770" s="13" t="s">
        <v>91</v>
      </c>
      <c r="AW770" s="13" t="s">
        <v>36</v>
      </c>
      <c r="AX770" s="13" t="s">
        <v>82</v>
      </c>
      <c r="AY770" s="272" t="s">
        <v>250</v>
      </c>
    </row>
    <row r="771" s="13" customFormat="1">
      <c r="A771" s="13"/>
      <c r="B771" s="262"/>
      <c r="C771" s="263"/>
      <c r="D771" s="258" t="s">
        <v>263</v>
      </c>
      <c r="E771" s="264" t="s">
        <v>1</v>
      </c>
      <c r="F771" s="265" t="s">
        <v>1152</v>
      </c>
      <c r="G771" s="263"/>
      <c r="H771" s="266">
        <v>800</v>
      </c>
      <c r="I771" s="267"/>
      <c r="J771" s="263"/>
      <c r="K771" s="263"/>
      <c r="L771" s="268"/>
      <c r="M771" s="269"/>
      <c r="N771" s="270"/>
      <c r="O771" s="270"/>
      <c r="P771" s="270"/>
      <c r="Q771" s="270"/>
      <c r="R771" s="270"/>
      <c r="S771" s="270"/>
      <c r="T771" s="271"/>
      <c r="U771" s="13"/>
      <c r="V771" s="13"/>
      <c r="W771" s="13"/>
      <c r="X771" s="13"/>
      <c r="Y771" s="13"/>
      <c r="Z771" s="13"/>
      <c r="AA771" s="13"/>
      <c r="AB771" s="13"/>
      <c r="AC771" s="13"/>
      <c r="AD771" s="13"/>
      <c r="AE771" s="13"/>
      <c r="AT771" s="272" t="s">
        <v>263</v>
      </c>
      <c r="AU771" s="272" t="s">
        <v>91</v>
      </c>
      <c r="AV771" s="13" t="s">
        <v>91</v>
      </c>
      <c r="AW771" s="13" t="s">
        <v>36</v>
      </c>
      <c r="AX771" s="13" t="s">
        <v>82</v>
      </c>
      <c r="AY771" s="272" t="s">
        <v>250</v>
      </c>
    </row>
    <row r="772" s="13" customFormat="1">
      <c r="A772" s="13"/>
      <c r="B772" s="262"/>
      <c r="C772" s="263"/>
      <c r="D772" s="258" t="s">
        <v>263</v>
      </c>
      <c r="E772" s="264" t="s">
        <v>1</v>
      </c>
      <c r="F772" s="265" t="s">
        <v>1153</v>
      </c>
      <c r="G772" s="263"/>
      <c r="H772" s="266">
        <v>2000</v>
      </c>
      <c r="I772" s="267"/>
      <c r="J772" s="263"/>
      <c r="K772" s="263"/>
      <c r="L772" s="268"/>
      <c r="M772" s="269"/>
      <c r="N772" s="270"/>
      <c r="O772" s="270"/>
      <c r="P772" s="270"/>
      <c r="Q772" s="270"/>
      <c r="R772" s="270"/>
      <c r="S772" s="270"/>
      <c r="T772" s="271"/>
      <c r="U772" s="13"/>
      <c r="V772" s="13"/>
      <c r="W772" s="13"/>
      <c r="X772" s="13"/>
      <c r="Y772" s="13"/>
      <c r="Z772" s="13"/>
      <c r="AA772" s="13"/>
      <c r="AB772" s="13"/>
      <c r="AC772" s="13"/>
      <c r="AD772" s="13"/>
      <c r="AE772" s="13"/>
      <c r="AT772" s="272" t="s">
        <v>263</v>
      </c>
      <c r="AU772" s="272" t="s">
        <v>91</v>
      </c>
      <c r="AV772" s="13" t="s">
        <v>91</v>
      </c>
      <c r="AW772" s="13" t="s">
        <v>36</v>
      </c>
      <c r="AX772" s="13" t="s">
        <v>82</v>
      </c>
      <c r="AY772" s="272" t="s">
        <v>250</v>
      </c>
    </row>
    <row r="773" s="14" customFormat="1">
      <c r="A773" s="14"/>
      <c r="B773" s="273"/>
      <c r="C773" s="274"/>
      <c r="D773" s="258" t="s">
        <v>263</v>
      </c>
      <c r="E773" s="275" t="s">
        <v>1</v>
      </c>
      <c r="F773" s="276" t="s">
        <v>265</v>
      </c>
      <c r="G773" s="274"/>
      <c r="H773" s="277">
        <v>5640</v>
      </c>
      <c r="I773" s="278"/>
      <c r="J773" s="274"/>
      <c r="K773" s="274"/>
      <c r="L773" s="279"/>
      <c r="M773" s="280"/>
      <c r="N773" s="281"/>
      <c r="O773" s="281"/>
      <c r="P773" s="281"/>
      <c r="Q773" s="281"/>
      <c r="R773" s="281"/>
      <c r="S773" s="281"/>
      <c r="T773" s="282"/>
      <c r="U773" s="14"/>
      <c r="V773" s="14"/>
      <c r="W773" s="14"/>
      <c r="X773" s="14"/>
      <c r="Y773" s="14"/>
      <c r="Z773" s="14"/>
      <c r="AA773" s="14"/>
      <c r="AB773" s="14"/>
      <c r="AC773" s="14"/>
      <c r="AD773" s="14"/>
      <c r="AE773" s="14"/>
      <c r="AT773" s="283" t="s">
        <v>263</v>
      </c>
      <c r="AU773" s="283" t="s">
        <v>91</v>
      </c>
      <c r="AV773" s="14" t="s">
        <v>256</v>
      </c>
      <c r="AW773" s="14" t="s">
        <v>36</v>
      </c>
      <c r="AX773" s="14" t="s">
        <v>14</v>
      </c>
      <c r="AY773" s="283" t="s">
        <v>250</v>
      </c>
    </row>
    <row r="774" s="2" customFormat="1" ht="16.5" customHeight="1">
      <c r="A774" s="38"/>
      <c r="B774" s="39"/>
      <c r="C774" s="245" t="s">
        <v>1154</v>
      </c>
      <c r="D774" s="245" t="s">
        <v>252</v>
      </c>
      <c r="E774" s="246" t="s">
        <v>1155</v>
      </c>
      <c r="F774" s="247" t="s">
        <v>1156</v>
      </c>
      <c r="G774" s="248" t="s">
        <v>168</v>
      </c>
      <c r="H774" s="249">
        <v>1325</v>
      </c>
      <c r="I774" s="250"/>
      <c r="J774" s="251">
        <f>ROUND(I774*H774,2)</f>
        <v>0</v>
      </c>
      <c r="K774" s="247" t="s">
        <v>255</v>
      </c>
      <c r="L774" s="44"/>
      <c r="M774" s="252" t="s">
        <v>1</v>
      </c>
      <c r="N774" s="253" t="s">
        <v>47</v>
      </c>
      <c r="O774" s="91"/>
      <c r="P774" s="254">
        <f>O774*H774</f>
        <v>0</v>
      </c>
      <c r="Q774" s="254">
        <v>5.0000000000000002E-05</v>
      </c>
      <c r="R774" s="254">
        <f>Q774*H774</f>
        <v>0.066250000000000003</v>
      </c>
      <c r="S774" s="254">
        <v>0</v>
      </c>
      <c r="T774" s="255">
        <f>S774*H774</f>
        <v>0</v>
      </c>
      <c r="U774" s="38"/>
      <c r="V774" s="38"/>
      <c r="W774" s="38"/>
      <c r="X774" s="38"/>
      <c r="Y774" s="38"/>
      <c r="Z774" s="38"/>
      <c r="AA774" s="38"/>
      <c r="AB774" s="38"/>
      <c r="AC774" s="38"/>
      <c r="AD774" s="38"/>
      <c r="AE774" s="38"/>
      <c r="AR774" s="256" t="s">
        <v>256</v>
      </c>
      <c r="AT774" s="256" t="s">
        <v>252</v>
      </c>
      <c r="AU774" s="256" t="s">
        <v>91</v>
      </c>
      <c r="AY774" s="17" t="s">
        <v>250</v>
      </c>
      <c r="BE774" s="257">
        <f>IF(N774="základní",J774,0)</f>
        <v>0</v>
      </c>
      <c r="BF774" s="257">
        <f>IF(N774="snížená",J774,0)</f>
        <v>0</v>
      </c>
      <c r="BG774" s="257">
        <f>IF(N774="zákl. přenesená",J774,0)</f>
        <v>0</v>
      </c>
      <c r="BH774" s="257">
        <f>IF(N774="sníž. přenesená",J774,0)</f>
        <v>0</v>
      </c>
      <c r="BI774" s="257">
        <f>IF(N774="nulová",J774,0)</f>
        <v>0</v>
      </c>
      <c r="BJ774" s="17" t="s">
        <v>14</v>
      </c>
      <c r="BK774" s="257">
        <f>ROUND(I774*H774,2)</f>
        <v>0</v>
      </c>
      <c r="BL774" s="17" t="s">
        <v>256</v>
      </c>
      <c r="BM774" s="256" t="s">
        <v>1157</v>
      </c>
    </row>
    <row r="775" s="2" customFormat="1">
      <c r="A775" s="38"/>
      <c r="B775" s="39"/>
      <c r="C775" s="40"/>
      <c r="D775" s="258" t="s">
        <v>261</v>
      </c>
      <c r="E775" s="40"/>
      <c r="F775" s="259" t="s">
        <v>1158</v>
      </c>
      <c r="G775" s="40"/>
      <c r="H775" s="40"/>
      <c r="I775" s="156"/>
      <c r="J775" s="40"/>
      <c r="K775" s="40"/>
      <c r="L775" s="44"/>
      <c r="M775" s="260"/>
      <c r="N775" s="261"/>
      <c r="O775" s="91"/>
      <c r="P775" s="91"/>
      <c r="Q775" s="91"/>
      <c r="R775" s="91"/>
      <c r="S775" s="91"/>
      <c r="T775" s="92"/>
      <c r="U775" s="38"/>
      <c r="V775" s="38"/>
      <c r="W775" s="38"/>
      <c r="X775" s="38"/>
      <c r="Y775" s="38"/>
      <c r="Z775" s="38"/>
      <c r="AA775" s="38"/>
      <c r="AB775" s="38"/>
      <c r="AC775" s="38"/>
      <c r="AD775" s="38"/>
      <c r="AE775" s="38"/>
      <c r="AT775" s="17" t="s">
        <v>261</v>
      </c>
      <c r="AU775" s="17" t="s">
        <v>91</v>
      </c>
    </row>
    <row r="776" s="13" customFormat="1">
      <c r="A776" s="13"/>
      <c r="B776" s="262"/>
      <c r="C776" s="263"/>
      <c r="D776" s="258" t="s">
        <v>263</v>
      </c>
      <c r="E776" s="264" t="s">
        <v>1</v>
      </c>
      <c r="F776" s="265" t="s">
        <v>1159</v>
      </c>
      <c r="G776" s="263"/>
      <c r="H776" s="266">
        <v>1325</v>
      </c>
      <c r="I776" s="267"/>
      <c r="J776" s="263"/>
      <c r="K776" s="263"/>
      <c r="L776" s="268"/>
      <c r="M776" s="269"/>
      <c r="N776" s="270"/>
      <c r="O776" s="270"/>
      <c r="P776" s="270"/>
      <c r="Q776" s="270"/>
      <c r="R776" s="270"/>
      <c r="S776" s="270"/>
      <c r="T776" s="271"/>
      <c r="U776" s="13"/>
      <c r="V776" s="13"/>
      <c r="W776" s="13"/>
      <c r="X776" s="13"/>
      <c r="Y776" s="13"/>
      <c r="Z776" s="13"/>
      <c r="AA776" s="13"/>
      <c r="AB776" s="13"/>
      <c r="AC776" s="13"/>
      <c r="AD776" s="13"/>
      <c r="AE776" s="13"/>
      <c r="AT776" s="272" t="s">
        <v>263</v>
      </c>
      <c r="AU776" s="272" t="s">
        <v>91</v>
      </c>
      <c r="AV776" s="13" t="s">
        <v>91</v>
      </c>
      <c r="AW776" s="13" t="s">
        <v>36</v>
      </c>
      <c r="AX776" s="13" t="s">
        <v>82</v>
      </c>
      <c r="AY776" s="272" t="s">
        <v>250</v>
      </c>
    </row>
    <row r="777" s="14" customFormat="1">
      <c r="A777" s="14"/>
      <c r="B777" s="273"/>
      <c r="C777" s="274"/>
      <c r="D777" s="258" t="s">
        <v>263</v>
      </c>
      <c r="E777" s="275" t="s">
        <v>1</v>
      </c>
      <c r="F777" s="276" t="s">
        <v>265</v>
      </c>
      <c r="G777" s="274"/>
      <c r="H777" s="277">
        <v>1325</v>
      </c>
      <c r="I777" s="278"/>
      <c r="J777" s="274"/>
      <c r="K777" s="274"/>
      <c r="L777" s="279"/>
      <c r="M777" s="280"/>
      <c r="N777" s="281"/>
      <c r="O777" s="281"/>
      <c r="P777" s="281"/>
      <c r="Q777" s="281"/>
      <c r="R777" s="281"/>
      <c r="S777" s="281"/>
      <c r="T777" s="282"/>
      <c r="U777" s="14"/>
      <c r="V777" s="14"/>
      <c r="W777" s="14"/>
      <c r="X777" s="14"/>
      <c r="Y777" s="14"/>
      <c r="Z777" s="14"/>
      <c r="AA777" s="14"/>
      <c r="AB777" s="14"/>
      <c r="AC777" s="14"/>
      <c r="AD777" s="14"/>
      <c r="AE777" s="14"/>
      <c r="AT777" s="283" t="s">
        <v>263</v>
      </c>
      <c r="AU777" s="283" t="s">
        <v>91</v>
      </c>
      <c r="AV777" s="14" t="s">
        <v>256</v>
      </c>
      <c r="AW777" s="14" t="s">
        <v>36</v>
      </c>
      <c r="AX777" s="14" t="s">
        <v>14</v>
      </c>
      <c r="AY777" s="283" t="s">
        <v>250</v>
      </c>
    </row>
    <row r="778" s="2" customFormat="1" ht="21.75" customHeight="1">
      <c r="A778" s="38"/>
      <c r="B778" s="39"/>
      <c r="C778" s="245" t="s">
        <v>1160</v>
      </c>
      <c r="D778" s="245" t="s">
        <v>252</v>
      </c>
      <c r="E778" s="246" t="s">
        <v>1161</v>
      </c>
      <c r="F778" s="247" t="s">
        <v>1162</v>
      </c>
      <c r="G778" s="248" t="s">
        <v>179</v>
      </c>
      <c r="H778" s="249">
        <v>2840</v>
      </c>
      <c r="I778" s="250"/>
      <c r="J778" s="251">
        <f>ROUND(I778*H778,2)</f>
        <v>0</v>
      </c>
      <c r="K778" s="247" t="s">
        <v>255</v>
      </c>
      <c r="L778" s="44"/>
      <c r="M778" s="252" t="s">
        <v>1</v>
      </c>
      <c r="N778" s="253" t="s">
        <v>47</v>
      </c>
      <c r="O778" s="91"/>
      <c r="P778" s="254">
        <f>O778*H778</f>
        <v>0</v>
      </c>
      <c r="Q778" s="254">
        <v>0</v>
      </c>
      <c r="R778" s="254">
        <f>Q778*H778</f>
        <v>0</v>
      </c>
      <c r="S778" s="254">
        <v>0</v>
      </c>
      <c r="T778" s="255">
        <f>S778*H778</f>
        <v>0</v>
      </c>
      <c r="U778" s="38"/>
      <c r="V778" s="38"/>
      <c r="W778" s="38"/>
      <c r="X778" s="38"/>
      <c r="Y778" s="38"/>
      <c r="Z778" s="38"/>
      <c r="AA778" s="38"/>
      <c r="AB778" s="38"/>
      <c r="AC778" s="38"/>
      <c r="AD778" s="38"/>
      <c r="AE778" s="38"/>
      <c r="AR778" s="256" t="s">
        <v>256</v>
      </c>
      <c r="AT778" s="256" t="s">
        <v>252</v>
      </c>
      <c r="AU778" s="256" t="s">
        <v>91</v>
      </c>
      <c r="AY778" s="17" t="s">
        <v>250</v>
      </c>
      <c r="BE778" s="257">
        <f>IF(N778="základní",J778,0)</f>
        <v>0</v>
      </c>
      <c r="BF778" s="257">
        <f>IF(N778="snížená",J778,0)</f>
        <v>0</v>
      </c>
      <c r="BG778" s="257">
        <f>IF(N778="zákl. přenesená",J778,0)</f>
        <v>0</v>
      </c>
      <c r="BH778" s="257">
        <f>IF(N778="sníž. přenesená",J778,0)</f>
        <v>0</v>
      </c>
      <c r="BI778" s="257">
        <f>IF(N778="nulová",J778,0)</f>
        <v>0</v>
      </c>
      <c r="BJ778" s="17" t="s">
        <v>14</v>
      </c>
      <c r="BK778" s="257">
        <f>ROUND(I778*H778,2)</f>
        <v>0</v>
      </c>
      <c r="BL778" s="17" t="s">
        <v>256</v>
      </c>
      <c r="BM778" s="256" t="s">
        <v>1163</v>
      </c>
    </row>
    <row r="779" s="2" customFormat="1">
      <c r="A779" s="38"/>
      <c r="B779" s="39"/>
      <c r="C779" s="40"/>
      <c r="D779" s="258" t="s">
        <v>261</v>
      </c>
      <c r="E779" s="40"/>
      <c r="F779" s="259" t="s">
        <v>1164</v>
      </c>
      <c r="G779" s="40"/>
      <c r="H779" s="40"/>
      <c r="I779" s="156"/>
      <c r="J779" s="40"/>
      <c r="K779" s="40"/>
      <c r="L779" s="44"/>
      <c r="M779" s="260"/>
      <c r="N779" s="261"/>
      <c r="O779" s="91"/>
      <c r="P779" s="91"/>
      <c r="Q779" s="91"/>
      <c r="R779" s="91"/>
      <c r="S779" s="91"/>
      <c r="T779" s="92"/>
      <c r="U779" s="38"/>
      <c r="V779" s="38"/>
      <c r="W779" s="38"/>
      <c r="X779" s="38"/>
      <c r="Y779" s="38"/>
      <c r="Z779" s="38"/>
      <c r="AA779" s="38"/>
      <c r="AB779" s="38"/>
      <c r="AC779" s="38"/>
      <c r="AD779" s="38"/>
      <c r="AE779" s="38"/>
      <c r="AT779" s="17" t="s">
        <v>261</v>
      </c>
      <c r="AU779" s="17" t="s">
        <v>91</v>
      </c>
    </row>
    <row r="780" s="13" customFormat="1">
      <c r="A780" s="13"/>
      <c r="B780" s="262"/>
      <c r="C780" s="263"/>
      <c r="D780" s="258" t="s">
        <v>263</v>
      </c>
      <c r="E780" s="264" t="s">
        <v>1</v>
      </c>
      <c r="F780" s="265" t="s">
        <v>1149</v>
      </c>
      <c r="G780" s="263"/>
      <c r="H780" s="266">
        <v>40</v>
      </c>
      <c r="I780" s="267"/>
      <c r="J780" s="263"/>
      <c r="K780" s="263"/>
      <c r="L780" s="268"/>
      <c r="M780" s="269"/>
      <c r="N780" s="270"/>
      <c r="O780" s="270"/>
      <c r="P780" s="270"/>
      <c r="Q780" s="270"/>
      <c r="R780" s="270"/>
      <c r="S780" s="270"/>
      <c r="T780" s="271"/>
      <c r="U780" s="13"/>
      <c r="V780" s="13"/>
      <c r="W780" s="13"/>
      <c r="X780" s="13"/>
      <c r="Y780" s="13"/>
      <c r="Z780" s="13"/>
      <c r="AA780" s="13"/>
      <c r="AB780" s="13"/>
      <c r="AC780" s="13"/>
      <c r="AD780" s="13"/>
      <c r="AE780" s="13"/>
      <c r="AT780" s="272" t="s">
        <v>263</v>
      </c>
      <c r="AU780" s="272" t="s">
        <v>91</v>
      </c>
      <c r="AV780" s="13" t="s">
        <v>91</v>
      </c>
      <c r="AW780" s="13" t="s">
        <v>36</v>
      </c>
      <c r="AX780" s="13" t="s">
        <v>82</v>
      </c>
      <c r="AY780" s="272" t="s">
        <v>250</v>
      </c>
    </row>
    <row r="781" s="13" customFormat="1">
      <c r="A781" s="13"/>
      <c r="B781" s="262"/>
      <c r="C781" s="263"/>
      <c r="D781" s="258" t="s">
        <v>263</v>
      </c>
      <c r="E781" s="264" t="s">
        <v>1</v>
      </c>
      <c r="F781" s="265" t="s">
        <v>1165</v>
      </c>
      <c r="G781" s="263"/>
      <c r="H781" s="266">
        <v>900</v>
      </c>
      <c r="I781" s="267"/>
      <c r="J781" s="263"/>
      <c r="K781" s="263"/>
      <c r="L781" s="268"/>
      <c r="M781" s="269"/>
      <c r="N781" s="270"/>
      <c r="O781" s="270"/>
      <c r="P781" s="270"/>
      <c r="Q781" s="270"/>
      <c r="R781" s="270"/>
      <c r="S781" s="270"/>
      <c r="T781" s="271"/>
      <c r="U781" s="13"/>
      <c r="V781" s="13"/>
      <c r="W781" s="13"/>
      <c r="X781" s="13"/>
      <c r="Y781" s="13"/>
      <c r="Z781" s="13"/>
      <c r="AA781" s="13"/>
      <c r="AB781" s="13"/>
      <c r="AC781" s="13"/>
      <c r="AD781" s="13"/>
      <c r="AE781" s="13"/>
      <c r="AT781" s="272" t="s">
        <v>263</v>
      </c>
      <c r="AU781" s="272" t="s">
        <v>91</v>
      </c>
      <c r="AV781" s="13" t="s">
        <v>91</v>
      </c>
      <c r="AW781" s="13" t="s">
        <v>36</v>
      </c>
      <c r="AX781" s="13" t="s">
        <v>82</v>
      </c>
      <c r="AY781" s="272" t="s">
        <v>250</v>
      </c>
    </row>
    <row r="782" s="13" customFormat="1">
      <c r="A782" s="13"/>
      <c r="B782" s="262"/>
      <c r="C782" s="263"/>
      <c r="D782" s="258" t="s">
        <v>263</v>
      </c>
      <c r="E782" s="264" t="s">
        <v>1</v>
      </c>
      <c r="F782" s="265" t="s">
        <v>1166</v>
      </c>
      <c r="G782" s="263"/>
      <c r="H782" s="266">
        <v>500</v>
      </c>
      <c r="I782" s="267"/>
      <c r="J782" s="263"/>
      <c r="K782" s="263"/>
      <c r="L782" s="268"/>
      <c r="M782" s="269"/>
      <c r="N782" s="270"/>
      <c r="O782" s="270"/>
      <c r="P782" s="270"/>
      <c r="Q782" s="270"/>
      <c r="R782" s="270"/>
      <c r="S782" s="270"/>
      <c r="T782" s="271"/>
      <c r="U782" s="13"/>
      <c r="V782" s="13"/>
      <c r="W782" s="13"/>
      <c r="X782" s="13"/>
      <c r="Y782" s="13"/>
      <c r="Z782" s="13"/>
      <c r="AA782" s="13"/>
      <c r="AB782" s="13"/>
      <c r="AC782" s="13"/>
      <c r="AD782" s="13"/>
      <c r="AE782" s="13"/>
      <c r="AT782" s="272" t="s">
        <v>263</v>
      </c>
      <c r="AU782" s="272" t="s">
        <v>91</v>
      </c>
      <c r="AV782" s="13" t="s">
        <v>91</v>
      </c>
      <c r="AW782" s="13" t="s">
        <v>36</v>
      </c>
      <c r="AX782" s="13" t="s">
        <v>82</v>
      </c>
      <c r="AY782" s="272" t="s">
        <v>250</v>
      </c>
    </row>
    <row r="783" s="13" customFormat="1">
      <c r="A783" s="13"/>
      <c r="B783" s="262"/>
      <c r="C783" s="263"/>
      <c r="D783" s="258" t="s">
        <v>263</v>
      </c>
      <c r="E783" s="264" t="s">
        <v>1</v>
      </c>
      <c r="F783" s="265" t="s">
        <v>1167</v>
      </c>
      <c r="G783" s="263"/>
      <c r="H783" s="266">
        <v>400</v>
      </c>
      <c r="I783" s="267"/>
      <c r="J783" s="263"/>
      <c r="K783" s="263"/>
      <c r="L783" s="268"/>
      <c r="M783" s="269"/>
      <c r="N783" s="270"/>
      <c r="O783" s="270"/>
      <c r="P783" s="270"/>
      <c r="Q783" s="270"/>
      <c r="R783" s="270"/>
      <c r="S783" s="270"/>
      <c r="T783" s="271"/>
      <c r="U783" s="13"/>
      <c r="V783" s="13"/>
      <c r="W783" s="13"/>
      <c r="X783" s="13"/>
      <c r="Y783" s="13"/>
      <c r="Z783" s="13"/>
      <c r="AA783" s="13"/>
      <c r="AB783" s="13"/>
      <c r="AC783" s="13"/>
      <c r="AD783" s="13"/>
      <c r="AE783" s="13"/>
      <c r="AT783" s="272" t="s">
        <v>263</v>
      </c>
      <c r="AU783" s="272" t="s">
        <v>91</v>
      </c>
      <c r="AV783" s="13" t="s">
        <v>91</v>
      </c>
      <c r="AW783" s="13" t="s">
        <v>36</v>
      </c>
      <c r="AX783" s="13" t="s">
        <v>82</v>
      </c>
      <c r="AY783" s="272" t="s">
        <v>250</v>
      </c>
    </row>
    <row r="784" s="13" customFormat="1">
      <c r="A784" s="13"/>
      <c r="B784" s="262"/>
      <c r="C784" s="263"/>
      <c r="D784" s="258" t="s">
        <v>263</v>
      </c>
      <c r="E784" s="264" t="s">
        <v>1</v>
      </c>
      <c r="F784" s="265" t="s">
        <v>1168</v>
      </c>
      <c r="G784" s="263"/>
      <c r="H784" s="266">
        <v>1000</v>
      </c>
      <c r="I784" s="267"/>
      <c r="J784" s="263"/>
      <c r="K784" s="263"/>
      <c r="L784" s="268"/>
      <c r="M784" s="269"/>
      <c r="N784" s="270"/>
      <c r="O784" s="270"/>
      <c r="P784" s="270"/>
      <c r="Q784" s="270"/>
      <c r="R784" s="270"/>
      <c r="S784" s="270"/>
      <c r="T784" s="271"/>
      <c r="U784" s="13"/>
      <c r="V784" s="13"/>
      <c r="W784" s="13"/>
      <c r="X784" s="13"/>
      <c r="Y784" s="13"/>
      <c r="Z784" s="13"/>
      <c r="AA784" s="13"/>
      <c r="AB784" s="13"/>
      <c r="AC784" s="13"/>
      <c r="AD784" s="13"/>
      <c r="AE784" s="13"/>
      <c r="AT784" s="272" t="s">
        <v>263</v>
      </c>
      <c r="AU784" s="272" t="s">
        <v>91</v>
      </c>
      <c r="AV784" s="13" t="s">
        <v>91</v>
      </c>
      <c r="AW784" s="13" t="s">
        <v>36</v>
      </c>
      <c r="AX784" s="13" t="s">
        <v>82</v>
      </c>
      <c r="AY784" s="272" t="s">
        <v>250</v>
      </c>
    </row>
    <row r="785" s="14" customFormat="1">
      <c r="A785" s="14"/>
      <c r="B785" s="273"/>
      <c r="C785" s="274"/>
      <c r="D785" s="258" t="s">
        <v>263</v>
      </c>
      <c r="E785" s="275" t="s">
        <v>193</v>
      </c>
      <c r="F785" s="276" t="s">
        <v>265</v>
      </c>
      <c r="G785" s="274"/>
      <c r="H785" s="277">
        <v>2840</v>
      </c>
      <c r="I785" s="278"/>
      <c r="J785" s="274"/>
      <c r="K785" s="274"/>
      <c r="L785" s="279"/>
      <c r="M785" s="280"/>
      <c r="N785" s="281"/>
      <c r="O785" s="281"/>
      <c r="P785" s="281"/>
      <c r="Q785" s="281"/>
      <c r="R785" s="281"/>
      <c r="S785" s="281"/>
      <c r="T785" s="282"/>
      <c r="U785" s="14"/>
      <c r="V785" s="14"/>
      <c r="W785" s="14"/>
      <c r="X785" s="14"/>
      <c r="Y785" s="14"/>
      <c r="Z785" s="14"/>
      <c r="AA785" s="14"/>
      <c r="AB785" s="14"/>
      <c r="AC785" s="14"/>
      <c r="AD785" s="14"/>
      <c r="AE785" s="14"/>
      <c r="AT785" s="283" t="s">
        <v>263</v>
      </c>
      <c r="AU785" s="283" t="s">
        <v>91</v>
      </c>
      <c r="AV785" s="14" t="s">
        <v>256</v>
      </c>
      <c r="AW785" s="14" t="s">
        <v>36</v>
      </c>
      <c r="AX785" s="14" t="s">
        <v>14</v>
      </c>
      <c r="AY785" s="283" t="s">
        <v>250</v>
      </c>
    </row>
    <row r="786" s="2" customFormat="1" ht="21.75" customHeight="1">
      <c r="A786" s="38"/>
      <c r="B786" s="39"/>
      <c r="C786" s="245" t="s">
        <v>1169</v>
      </c>
      <c r="D786" s="245" t="s">
        <v>252</v>
      </c>
      <c r="E786" s="246" t="s">
        <v>1170</v>
      </c>
      <c r="F786" s="247" t="s">
        <v>1171</v>
      </c>
      <c r="G786" s="248" t="s">
        <v>179</v>
      </c>
      <c r="H786" s="249">
        <v>2840</v>
      </c>
      <c r="I786" s="250"/>
      <c r="J786" s="251">
        <f>ROUND(I786*H786,2)</f>
        <v>0</v>
      </c>
      <c r="K786" s="247" t="s">
        <v>255</v>
      </c>
      <c r="L786" s="44"/>
      <c r="M786" s="252" t="s">
        <v>1</v>
      </c>
      <c r="N786" s="253" t="s">
        <v>47</v>
      </c>
      <c r="O786" s="91"/>
      <c r="P786" s="254">
        <f>O786*H786</f>
        <v>0</v>
      </c>
      <c r="Q786" s="254">
        <v>3.0000000000000001E-05</v>
      </c>
      <c r="R786" s="254">
        <f>Q786*H786</f>
        <v>0.085199999999999998</v>
      </c>
      <c r="S786" s="254">
        <v>0</v>
      </c>
      <c r="T786" s="255">
        <f>S786*H786</f>
        <v>0</v>
      </c>
      <c r="U786" s="38"/>
      <c r="V786" s="38"/>
      <c r="W786" s="38"/>
      <c r="X786" s="38"/>
      <c r="Y786" s="38"/>
      <c r="Z786" s="38"/>
      <c r="AA786" s="38"/>
      <c r="AB786" s="38"/>
      <c r="AC786" s="38"/>
      <c r="AD786" s="38"/>
      <c r="AE786" s="38"/>
      <c r="AR786" s="256" t="s">
        <v>256</v>
      </c>
      <c r="AT786" s="256" t="s">
        <v>252</v>
      </c>
      <c r="AU786" s="256" t="s">
        <v>91</v>
      </c>
      <c r="AY786" s="17" t="s">
        <v>250</v>
      </c>
      <c r="BE786" s="257">
        <f>IF(N786="základní",J786,0)</f>
        <v>0</v>
      </c>
      <c r="BF786" s="257">
        <f>IF(N786="snížená",J786,0)</f>
        <v>0</v>
      </c>
      <c r="BG786" s="257">
        <f>IF(N786="zákl. přenesená",J786,0)</f>
        <v>0</v>
      </c>
      <c r="BH786" s="257">
        <f>IF(N786="sníž. přenesená",J786,0)</f>
        <v>0</v>
      </c>
      <c r="BI786" s="257">
        <f>IF(N786="nulová",J786,0)</f>
        <v>0</v>
      </c>
      <c r="BJ786" s="17" t="s">
        <v>14</v>
      </c>
      <c r="BK786" s="257">
        <f>ROUND(I786*H786,2)</f>
        <v>0</v>
      </c>
      <c r="BL786" s="17" t="s">
        <v>256</v>
      </c>
      <c r="BM786" s="256" t="s">
        <v>1172</v>
      </c>
    </row>
    <row r="787" s="2" customFormat="1">
      <c r="A787" s="38"/>
      <c r="B787" s="39"/>
      <c r="C787" s="40"/>
      <c r="D787" s="258" t="s">
        <v>261</v>
      </c>
      <c r="E787" s="40"/>
      <c r="F787" s="259" t="s">
        <v>1164</v>
      </c>
      <c r="G787" s="40"/>
      <c r="H787" s="40"/>
      <c r="I787" s="156"/>
      <c r="J787" s="40"/>
      <c r="K787" s="40"/>
      <c r="L787" s="44"/>
      <c r="M787" s="260"/>
      <c r="N787" s="261"/>
      <c r="O787" s="91"/>
      <c r="P787" s="91"/>
      <c r="Q787" s="91"/>
      <c r="R787" s="91"/>
      <c r="S787" s="91"/>
      <c r="T787" s="92"/>
      <c r="U787" s="38"/>
      <c r="V787" s="38"/>
      <c r="W787" s="38"/>
      <c r="X787" s="38"/>
      <c r="Y787" s="38"/>
      <c r="Z787" s="38"/>
      <c r="AA787" s="38"/>
      <c r="AB787" s="38"/>
      <c r="AC787" s="38"/>
      <c r="AD787" s="38"/>
      <c r="AE787" s="38"/>
      <c r="AT787" s="17" t="s">
        <v>261</v>
      </c>
      <c r="AU787" s="17" t="s">
        <v>91</v>
      </c>
    </row>
    <row r="788" s="13" customFormat="1">
      <c r="A788" s="13"/>
      <c r="B788" s="262"/>
      <c r="C788" s="263"/>
      <c r="D788" s="258" t="s">
        <v>263</v>
      </c>
      <c r="E788" s="264" t="s">
        <v>1</v>
      </c>
      <c r="F788" s="265" t="s">
        <v>193</v>
      </c>
      <c r="G788" s="263"/>
      <c r="H788" s="266">
        <v>2840</v>
      </c>
      <c r="I788" s="267"/>
      <c r="J788" s="263"/>
      <c r="K788" s="263"/>
      <c r="L788" s="268"/>
      <c r="M788" s="269"/>
      <c r="N788" s="270"/>
      <c r="O788" s="270"/>
      <c r="P788" s="270"/>
      <c r="Q788" s="270"/>
      <c r="R788" s="270"/>
      <c r="S788" s="270"/>
      <c r="T788" s="271"/>
      <c r="U788" s="13"/>
      <c r="V788" s="13"/>
      <c r="W788" s="13"/>
      <c r="X788" s="13"/>
      <c r="Y788" s="13"/>
      <c r="Z788" s="13"/>
      <c r="AA788" s="13"/>
      <c r="AB788" s="13"/>
      <c r="AC788" s="13"/>
      <c r="AD788" s="13"/>
      <c r="AE788" s="13"/>
      <c r="AT788" s="272" t="s">
        <v>263</v>
      </c>
      <c r="AU788" s="272" t="s">
        <v>91</v>
      </c>
      <c r="AV788" s="13" t="s">
        <v>91</v>
      </c>
      <c r="AW788" s="13" t="s">
        <v>36</v>
      </c>
      <c r="AX788" s="13" t="s">
        <v>82</v>
      </c>
      <c r="AY788" s="272" t="s">
        <v>250</v>
      </c>
    </row>
    <row r="789" s="14" customFormat="1">
      <c r="A789" s="14"/>
      <c r="B789" s="273"/>
      <c r="C789" s="274"/>
      <c r="D789" s="258" t="s">
        <v>263</v>
      </c>
      <c r="E789" s="275" t="s">
        <v>1</v>
      </c>
      <c r="F789" s="276" t="s">
        <v>265</v>
      </c>
      <c r="G789" s="274"/>
      <c r="H789" s="277">
        <v>2840</v>
      </c>
      <c r="I789" s="278"/>
      <c r="J789" s="274"/>
      <c r="K789" s="274"/>
      <c r="L789" s="279"/>
      <c r="M789" s="280"/>
      <c r="N789" s="281"/>
      <c r="O789" s="281"/>
      <c r="P789" s="281"/>
      <c r="Q789" s="281"/>
      <c r="R789" s="281"/>
      <c r="S789" s="281"/>
      <c r="T789" s="282"/>
      <c r="U789" s="14"/>
      <c r="V789" s="14"/>
      <c r="W789" s="14"/>
      <c r="X789" s="14"/>
      <c r="Y789" s="14"/>
      <c r="Z789" s="14"/>
      <c r="AA789" s="14"/>
      <c r="AB789" s="14"/>
      <c r="AC789" s="14"/>
      <c r="AD789" s="14"/>
      <c r="AE789" s="14"/>
      <c r="AT789" s="283" t="s">
        <v>263</v>
      </c>
      <c r="AU789" s="283" t="s">
        <v>91</v>
      </c>
      <c r="AV789" s="14" t="s">
        <v>256</v>
      </c>
      <c r="AW789" s="14" t="s">
        <v>36</v>
      </c>
      <c r="AX789" s="14" t="s">
        <v>14</v>
      </c>
      <c r="AY789" s="283" t="s">
        <v>250</v>
      </c>
    </row>
    <row r="790" s="2" customFormat="1" ht="21.75" customHeight="1">
      <c r="A790" s="38"/>
      <c r="B790" s="39"/>
      <c r="C790" s="245" t="s">
        <v>1173</v>
      </c>
      <c r="D790" s="245" t="s">
        <v>252</v>
      </c>
      <c r="E790" s="246" t="s">
        <v>1174</v>
      </c>
      <c r="F790" s="247" t="s">
        <v>1175</v>
      </c>
      <c r="G790" s="248" t="s">
        <v>168</v>
      </c>
      <c r="H790" s="249">
        <v>62290</v>
      </c>
      <c r="I790" s="250"/>
      <c r="J790" s="251">
        <f>ROUND(I790*H790,2)</f>
        <v>0</v>
      </c>
      <c r="K790" s="247" t="s">
        <v>255</v>
      </c>
      <c r="L790" s="44"/>
      <c r="M790" s="252" t="s">
        <v>1</v>
      </c>
      <c r="N790" s="253" t="s">
        <v>47</v>
      </c>
      <c r="O790" s="91"/>
      <c r="P790" s="254">
        <f>O790*H790</f>
        <v>0</v>
      </c>
      <c r="Q790" s="254">
        <v>0</v>
      </c>
      <c r="R790" s="254">
        <f>Q790*H790</f>
        <v>0</v>
      </c>
      <c r="S790" s="254">
        <v>0.02</v>
      </c>
      <c r="T790" s="255">
        <f>S790*H790</f>
        <v>1245.8</v>
      </c>
      <c r="U790" s="38"/>
      <c r="V790" s="38"/>
      <c r="W790" s="38"/>
      <c r="X790" s="38"/>
      <c r="Y790" s="38"/>
      <c r="Z790" s="38"/>
      <c r="AA790" s="38"/>
      <c r="AB790" s="38"/>
      <c r="AC790" s="38"/>
      <c r="AD790" s="38"/>
      <c r="AE790" s="38"/>
      <c r="AR790" s="256" t="s">
        <v>256</v>
      </c>
      <c r="AT790" s="256" t="s">
        <v>252</v>
      </c>
      <c r="AU790" s="256" t="s">
        <v>91</v>
      </c>
      <c r="AY790" s="17" t="s">
        <v>250</v>
      </c>
      <c r="BE790" s="257">
        <f>IF(N790="základní",J790,0)</f>
        <v>0</v>
      </c>
      <c r="BF790" s="257">
        <f>IF(N790="snížená",J790,0)</f>
        <v>0</v>
      </c>
      <c r="BG790" s="257">
        <f>IF(N790="zákl. přenesená",J790,0)</f>
        <v>0</v>
      </c>
      <c r="BH790" s="257">
        <f>IF(N790="sníž. přenesená",J790,0)</f>
        <v>0</v>
      </c>
      <c r="BI790" s="257">
        <f>IF(N790="nulová",J790,0)</f>
        <v>0</v>
      </c>
      <c r="BJ790" s="17" t="s">
        <v>14</v>
      </c>
      <c r="BK790" s="257">
        <f>ROUND(I790*H790,2)</f>
        <v>0</v>
      </c>
      <c r="BL790" s="17" t="s">
        <v>256</v>
      </c>
      <c r="BM790" s="256" t="s">
        <v>1176</v>
      </c>
    </row>
    <row r="791" s="2" customFormat="1">
      <c r="A791" s="38"/>
      <c r="B791" s="39"/>
      <c r="C791" s="40"/>
      <c r="D791" s="258" t="s">
        <v>261</v>
      </c>
      <c r="E791" s="40"/>
      <c r="F791" s="259" t="s">
        <v>1177</v>
      </c>
      <c r="G791" s="40"/>
      <c r="H791" s="40"/>
      <c r="I791" s="156"/>
      <c r="J791" s="40"/>
      <c r="K791" s="40"/>
      <c r="L791" s="44"/>
      <c r="M791" s="260"/>
      <c r="N791" s="261"/>
      <c r="O791" s="91"/>
      <c r="P791" s="91"/>
      <c r="Q791" s="91"/>
      <c r="R791" s="91"/>
      <c r="S791" s="91"/>
      <c r="T791" s="92"/>
      <c r="U791" s="38"/>
      <c r="V791" s="38"/>
      <c r="W791" s="38"/>
      <c r="X791" s="38"/>
      <c r="Y791" s="38"/>
      <c r="Z791" s="38"/>
      <c r="AA791" s="38"/>
      <c r="AB791" s="38"/>
      <c r="AC791" s="38"/>
      <c r="AD791" s="38"/>
      <c r="AE791" s="38"/>
      <c r="AT791" s="17" t="s">
        <v>261</v>
      </c>
      <c r="AU791" s="17" t="s">
        <v>91</v>
      </c>
    </row>
    <row r="792" s="13" customFormat="1">
      <c r="A792" s="13"/>
      <c r="B792" s="262"/>
      <c r="C792" s="263"/>
      <c r="D792" s="258" t="s">
        <v>263</v>
      </c>
      <c r="E792" s="264" t="s">
        <v>1</v>
      </c>
      <c r="F792" s="265" t="s">
        <v>892</v>
      </c>
      <c r="G792" s="263"/>
      <c r="H792" s="266">
        <v>62290</v>
      </c>
      <c r="I792" s="267"/>
      <c r="J792" s="263"/>
      <c r="K792" s="263"/>
      <c r="L792" s="268"/>
      <c r="M792" s="269"/>
      <c r="N792" s="270"/>
      <c r="O792" s="270"/>
      <c r="P792" s="270"/>
      <c r="Q792" s="270"/>
      <c r="R792" s="270"/>
      <c r="S792" s="270"/>
      <c r="T792" s="271"/>
      <c r="U792" s="13"/>
      <c r="V792" s="13"/>
      <c r="W792" s="13"/>
      <c r="X792" s="13"/>
      <c r="Y792" s="13"/>
      <c r="Z792" s="13"/>
      <c r="AA792" s="13"/>
      <c r="AB792" s="13"/>
      <c r="AC792" s="13"/>
      <c r="AD792" s="13"/>
      <c r="AE792" s="13"/>
      <c r="AT792" s="272" t="s">
        <v>263</v>
      </c>
      <c r="AU792" s="272" t="s">
        <v>91</v>
      </c>
      <c r="AV792" s="13" t="s">
        <v>91</v>
      </c>
      <c r="AW792" s="13" t="s">
        <v>36</v>
      </c>
      <c r="AX792" s="13" t="s">
        <v>82</v>
      </c>
      <c r="AY792" s="272" t="s">
        <v>250</v>
      </c>
    </row>
    <row r="793" s="14" customFormat="1">
      <c r="A793" s="14"/>
      <c r="B793" s="273"/>
      <c r="C793" s="274"/>
      <c r="D793" s="258" t="s">
        <v>263</v>
      </c>
      <c r="E793" s="275" t="s">
        <v>1</v>
      </c>
      <c r="F793" s="276" t="s">
        <v>265</v>
      </c>
      <c r="G793" s="274"/>
      <c r="H793" s="277">
        <v>62290</v>
      </c>
      <c r="I793" s="278"/>
      <c r="J793" s="274"/>
      <c r="K793" s="274"/>
      <c r="L793" s="279"/>
      <c r="M793" s="280"/>
      <c r="N793" s="281"/>
      <c r="O793" s="281"/>
      <c r="P793" s="281"/>
      <c r="Q793" s="281"/>
      <c r="R793" s="281"/>
      <c r="S793" s="281"/>
      <c r="T793" s="282"/>
      <c r="U793" s="14"/>
      <c r="V793" s="14"/>
      <c r="W793" s="14"/>
      <c r="X793" s="14"/>
      <c r="Y793" s="14"/>
      <c r="Z793" s="14"/>
      <c r="AA793" s="14"/>
      <c r="AB793" s="14"/>
      <c r="AC793" s="14"/>
      <c r="AD793" s="14"/>
      <c r="AE793" s="14"/>
      <c r="AT793" s="283" t="s">
        <v>263</v>
      </c>
      <c r="AU793" s="283" t="s">
        <v>91</v>
      </c>
      <c r="AV793" s="14" t="s">
        <v>256</v>
      </c>
      <c r="AW793" s="14" t="s">
        <v>36</v>
      </c>
      <c r="AX793" s="14" t="s">
        <v>14</v>
      </c>
      <c r="AY793" s="283" t="s">
        <v>250</v>
      </c>
    </row>
    <row r="794" s="2" customFormat="1" ht="55.5" customHeight="1">
      <c r="A794" s="38"/>
      <c r="B794" s="39"/>
      <c r="C794" s="245" t="s">
        <v>1178</v>
      </c>
      <c r="D794" s="245" t="s">
        <v>252</v>
      </c>
      <c r="E794" s="246" t="s">
        <v>1179</v>
      </c>
      <c r="F794" s="247" t="s">
        <v>1180</v>
      </c>
      <c r="G794" s="248" t="s">
        <v>168</v>
      </c>
      <c r="H794" s="249">
        <v>31145</v>
      </c>
      <c r="I794" s="250"/>
      <c r="J794" s="251">
        <f>ROUND(I794*H794,2)</f>
        <v>0</v>
      </c>
      <c r="K794" s="247" t="s">
        <v>255</v>
      </c>
      <c r="L794" s="44"/>
      <c r="M794" s="252" t="s">
        <v>1</v>
      </c>
      <c r="N794" s="253" t="s">
        <v>47</v>
      </c>
      <c r="O794" s="91"/>
      <c r="P794" s="254">
        <f>O794*H794</f>
        <v>0</v>
      </c>
      <c r="Q794" s="254">
        <v>0</v>
      </c>
      <c r="R794" s="254">
        <f>Q794*H794</f>
        <v>0</v>
      </c>
      <c r="S794" s="254">
        <v>0.02</v>
      </c>
      <c r="T794" s="255">
        <f>S794*H794</f>
        <v>622.89999999999998</v>
      </c>
      <c r="U794" s="38"/>
      <c r="V794" s="38"/>
      <c r="W794" s="38"/>
      <c r="X794" s="38"/>
      <c r="Y794" s="38"/>
      <c r="Z794" s="38"/>
      <c r="AA794" s="38"/>
      <c r="AB794" s="38"/>
      <c r="AC794" s="38"/>
      <c r="AD794" s="38"/>
      <c r="AE794" s="38"/>
      <c r="AR794" s="256" t="s">
        <v>256</v>
      </c>
      <c r="AT794" s="256" t="s">
        <v>252</v>
      </c>
      <c r="AU794" s="256" t="s">
        <v>91</v>
      </c>
      <c r="AY794" s="17" t="s">
        <v>250</v>
      </c>
      <c r="BE794" s="257">
        <f>IF(N794="základní",J794,0)</f>
        <v>0</v>
      </c>
      <c r="BF794" s="257">
        <f>IF(N794="snížená",J794,0)</f>
        <v>0</v>
      </c>
      <c r="BG794" s="257">
        <f>IF(N794="zákl. přenesená",J794,0)</f>
        <v>0</v>
      </c>
      <c r="BH794" s="257">
        <f>IF(N794="sníž. přenesená",J794,0)</f>
        <v>0</v>
      </c>
      <c r="BI794" s="257">
        <f>IF(N794="nulová",J794,0)</f>
        <v>0</v>
      </c>
      <c r="BJ794" s="17" t="s">
        <v>14</v>
      </c>
      <c r="BK794" s="257">
        <f>ROUND(I794*H794,2)</f>
        <v>0</v>
      </c>
      <c r="BL794" s="17" t="s">
        <v>256</v>
      </c>
      <c r="BM794" s="256" t="s">
        <v>1181</v>
      </c>
    </row>
    <row r="795" s="2" customFormat="1">
      <c r="A795" s="38"/>
      <c r="B795" s="39"/>
      <c r="C795" s="40"/>
      <c r="D795" s="258" t="s">
        <v>261</v>
      </c>
      <c r="E795" s="40"/>
      <c r="F795" s="259" t="s">
        <v>1177</v>
      </c>
      <c r="G795" s="40"/>
      <c r="H795" s="40"/>
      <c r="I795" s="156"/>
      <c r="J795" s="40"/>
      <c r="K795" s="40"/>
      <c r="L795" s="44"/>
      <c r="M795" s="260"/>
      <c r="N795" s="261"/>
      <c r="O795" s="91"/>
      <c r="P795" s="91"/>
      <c r="Q795" s="91"/>
      <c r="R795" s="91"/>
      <c r="S795" s="91"/>
      <c r="T795" s="92"/>
      <c r="U795" s="38"/>
      <c r="V795" s="38"/>
      <c r="W795" s="38"/>
      <c r="X795" s="38"/>
      <c r="Y795" s="38"/>
      <c r="Z795" s="38"/>
      <c r="AA795" s="38"/>
      <c r="AB795" s="38"/>
      <c r="AC795" s="38"/>
      <c r="AD795" s="38"/>
      <c r="AE795" s="38"/>
      <c r="AT795" s="17" t="s">
        <v>261</v>
      </c>
      <c r="AU795" s="17" t="s">
        <v>91</v>
      </c>
    </row>
    <row r="796" s="13" customFormat="1">
      <c r="A796" s="13"/>
      <c r="B796" s="262"/>
      <c r="C796" s="263"/>
      <c r="D796" s="258" t="s">
        <v>263</v>
      </c>
      <c r="E796" s="264" t="s">
        <v>1</v>
      </c>
      <c r="F796" s="265" t="s">
        <v>904</v>
      </c>
      <c r="G796" s="263"/>
      <c r="H796" s="266">
        <v>31145</v>
      </c>
      <c r="I796" s="267"/>
      <c r="J796" s="263"/>
      <c r="K796" s="263"/>
      <c r="L796" s="268"/>
      <c r="M796" s="269"/>
      <c r="N796" s="270"/>
      <c r="O796" s="270"/>
      <c r="P796" s="270"/>
      <c r="Q796" s="270"/>
      <c r="R796" s="270"/>
      <c r="S796" s="270"/>
      <c r="T796" s="271"/>
      <c r="U796" s="13"/>
      <c r="V796" s="13"/>
      <c r="W796" s="13"/>
      <c r="X796" s="13"/>
      <c r="Y796" s="13"/>
      <c r="Z796" s="13"/>
      <c r="AA796" s="13"/>
      <c r="AB796" s="13"/>
      <c r="AC796" s="13"/>
      <c r="AD796" s="13"/>
      <c r="AE796" s="13"/>
      <c r="AT796" s="272" t="s">
        <v>263</v>
      </c>
      <c r="AU796" s="272" t="s">
        <v>91</v>
      </c>
      <c r="AV796" s="13" t="s">
        <v>91</v>
      </c>
      <c r="AW796" s="13" t="s">
        <v>36</v>
      </c>
      <c r="AX796" s="13" t="s">
        <v>82</v>
      </c>
      <c r="AY796" s="272" t="s">
        <v>250</v>
      </c>
    </row>
    <row r="797" s="14" customFormat="1">
      <c r="A797" s="14"/>
      <c r="B797" s="273"/>
      <c r="C797" s="274"/>
      <c r="D797" s="258" t="s">
        <v>263</v>
      </c>
      <c r="E797" s="275" t="s">
        <v>1</v>
      </c>
      <c r="F797" s="276" t="s">
        <v>265</v>
      </c>
      <c r="G797" s="274"/>
      <c r="H797" s="277">
        <v>31145</v>
      </c>
      <c r="I797" s="278"/>
      <c r="J797" s="274"/>
      <c r="K797" s="274"/>
      <c r="L797" s="279"/>
      <c r="M797" s="280"/>
      <c r="N797" s="281"/>
      <c r="O797" s="281"/>
      <c r="P797" s="281"/>
      <c r="Q797" s="281"/>
      <c r="R797" s="281"/>
      <c r="S797" s="281"/>
      <c r="T797" s="282"/>
      <c r="U797" s="14"/>
      <c r="V797" s="14"/>
      <c r="W797" s="14"/>
      <c r="X797" s="14"/>
      <c r="Y797" s="14"/>
      <c r="Z797" s="14"/>
      <c r="AA797" s="14"/>
      <c r="AB797" s="14"/>
      <c r="AC797" s="14"/>
      <c r="AD797" s="14"/>
      <c r="AE797" s="14"/>
      <c r="AT797" s="283" t="s">
        <v>263</v>
      </c>
      <c r="AU797" s="283" t="s">
        <v>91</v>
      </c>
      <c r="AV797" s="14" t="s">
        <v>256</v>
      </c>
      <c r="AW797" s="14" t="s">
        <v>36</v>
      </c>
      <c r="AX797" s="14" t="s">
        <v>14</v>
      </c>
      <c r="AY797" s="283" t="s">
        <v>250</v>
      </c>
    </row>
    <row r="798" s="2" customFormat="1" ht="16.5" customHeight="1">
      <c r="A798" s="38"/>
      <c r="B798" s="39"/>
      <c r="C798" s="245" t="s">
        <v>1182</v>
      </c>
      <c r="D798" s="245" t="s">
        <v>252</v>
      </c>
      <c r="E798" s="246" t="s">
        <v>1183</v>
      </c>
      <c r="F798" s="247" t="s">
        <v>1184</v>
      </c>
      <c r="G798" s="248" t="s">
        <v>179</v>
      </c>
      <c r="H798" s="249">
        <v>25</v>
      </c>
      <c r="I798" s="250"/>
      <c r="J798" s="251">
        <f>ROUND(I798*H798,2)</f>
        <v>0</v>
      </c>
      <c r="K798" s="247" t="s">
        <v>1</v>
      </c>
      <c r="L798" s="44"/>
      <c r="M798" s="252" t="s">
        <v>1</v>
      </c>
      <c r="N798" s="253" t="s">
        <v>47</v>
      </c>
      <c r="O798" s="91"/>
      <c r="P798" s="254">
        <f>O798*H798</f>
        <v>0</v>
      </c>
      <c r="Q798" s="254">
        <v>0</v>
      </c>
      <c r="R798" s="254">
        <f>Q798*H798</f>
        <v>0</v>
      </c>
      <c r="S798" s="254">
        <v>0</v>
      </c>
      <c r="T798" s="255">
        <f>S798*H798</f>
        <v>0</v>
      </c>
      <c r="U798" s="38"/>
      <c r="V798" s="38"/>
      <c r="W798" s="38"/>
      <c r="X798" s="38"/>
      <c r="Y798" s="38"/>
      <c r="Z798" s="38"/>
      <c r="AA798" s="38"/>
      <c r="AB798" s="38"/>
      <c r="AC798" s="38"/>
      <c r="AD798" s="38"/>
      <c r="AE798" s="38"/>
      <c r="AR798" s="256" t="s">
        <v>256</v>
      </c>
      <c r="AT798" s="256" t="s">
        <v>252</v>
      </c>
      <c r="AU798" s="256" t="s">
        <v>91</v>
      </c>
      <c r="AY798" s="17" t="s">
        <v>250</v>
      </c>
      <c r="BE798" s="257">
        <f>IF(N798="základní",J798,0)</f>
        <v>0</v>
      </c>
      <c r="BF798" s="257">
        <f>IF(N798="snížená",J798,0)</f>
        <v>0</v>
      </c>
      <c r="BG798" s="257">
        <f>IF(N798="zákl. přenesená",J798,0)</f>
        <v>0</v>
      </c>
      <c r="BH798" s="257">
        <f>IF(N798="sníž. přenesená",J798,0)</f>
        <v>0</v>
      </c>
      <c r="BI798" s="257">
        <f>IF(N798="nulová",J798,0)</f>
        <v>0</v>
      </c>
      <c r="BJ798" s="17" t="s">
        <v>14</v>
      </c>
      <c r="BK798" s="257">
        <f>ROUND(I798*H798,2)</f>
        <v>0</v>
      </c>
      <c r="BL798" s="17" t="s">
        <v>256</v>
      </c>
      <c r="BM798" s="256" t="s">
        <v>1185</v>
      </c>
    </row>
    <row r="799" s="2" customFormat="1">
      <c r="A799" s="38"/>
      <c r="B799" s="39"/>
      <c r="C799" s="40"/>
      <c r="D799" s="258" t="s">
        <v>628</v>
      </c>
      <c r="E799" s="40"/>
      <c r="F799" s="259" t="s">
        <v>1186</v>
      </c>
      <c r="G799" s="40"/>
      <c r="H799" s="40"/>
      <c r="I799" s="156"/>
      <c r="J799" s="40"/>
      <c r="K799" s="40"/>
      <c r="L799" s="44"/>
      <c r="M799" s="260"/>
      <c r="N799" s="261"/>
      <c r="O799" s="91"/>
      <c r="P799" s="91"/>
      <c r="Q799" s="91"/>
      <c r="R799" s="91"/>
      <c r="S799" s="91"/>
      <c r="T799" s="92"/>
      <c r="U799" s="38"/>
      <c r="V799" s="38"/>
      <c r="W799" s="38"/>
      <c r="X799" s="38"/>
      <c r="Y799" s="38"/>
      <c r="Z799" s="38"/>
      <c r="AA799" s="38"/>
      <c r="AB799" s="38"/>
      <c r="AC799" s="38"/>
      <c r="AD799" s="38"/>
      <c r="AE799" s="38"/>
      <c r="AT799" s="17" t="s">
        <v>628</v>
      </c>
      <c r="AU799" s="17" t="s">
        <v>91</v>
      </c>
    </row>
    <row r="800" s="2" customFormat="1" ht="66.75" customHeight="1">
      <c r="A800" s="38"/>
      <c r="B800" s="39"/>
      <c r="C800" s="245" t="s">
        <v>1187</v>
      </c>
      <c r="D800" s="245" t="s">
        <v>252</v>
      </c>
      <c r="E800" s="246" t="s">
        <v>1188</v>
      </c>
      <c r="F800" s="247" t="s">
        <v>1189</v>
      </c>
      <c r="G800" s="248" t="s">
        <v>179</v>
      </c>
      <c r="H800" s="249">
        <v>121.75</v>
      </c>
      <c r="I800" s="250"/>
      <c r="J800" s="251">
        <f>ROUND(I800*H800,2)</f>
        <v>0</v>
      </c>
      <c r="K800" s="247" t="s">
        <v>255</v>
      </c>
      <c r="L800" s="44"/>
      <c r="M800" s="252" t="s">
        <v>1</v>
      </c>
      <c r="N800" s="253" t="s">
        <v>47</v>
      </c>
      <c r="O800" s="91"/>
      <c r="P800" s="254">
        <f>O800*H800</f>
        <v>0</v>
      </c>
      <c r="Q800" s="254">
        <v>9.0000000000000006E-05</v>
      </c>
      <c r="R800" s="254">
        <f>Q800*H800</f>
        <v>0.0109575</v>
      </c>
      <c r="S800" s="254">
        <v>0.042000000000000003</v>
      </c>
      <c r="T800" s="255">
        <f>S800*H800</f>
        <v>5.1135000000000002</v>
      </c>
      <c r="U800" s="38"/>
      <c r="V800" s="38"/>
      <c r="W800" s="38"/>
      <c r="X800" s="38"/>
      <c r="Y800" s="38"/>
      <c r="Z800" s="38"/>
      <c r="AA800" s="38"/>
      <c r="AB800" s="38"/>
      <c r="AC800" s="38"/>
      <c r="AD800" s="38"/>
      <c r="AE800" s="38"/>
      <c r="AR800" s="256" t="s">
        <v>256</v>
      </c>
      <c r="AT800" s="256" t="s">
        <v>252</v>
      </c>
      <c r="AU800" s="256" t="s">
        <v>91</v>
      </c>
      <c r="AY800" s="17" t="s">
        <v>250</v>
      </c>
      <c r="BE800" s="257">
        <f>IF(N800="základní",J800,0)</f>
        <v>0</v>
      </c>
      <c r="BF800" s="257">
        <f>IF(N800="snížená",J800,0)</f>
        <v>0</v>
      </c>
      <c r="BG800" s="257">
        <f>IF(N800="zákl. přenesená",J800,0)</f>
        <v>0</v>
      </c>
      <c r="BH800" s="257">
        <f>IF(N800="sníž. přenesená",J800,0)</f>
        <v>0</v>
      </c>
      <c r="BI800" s="257">
        <f>IF(N800="nulová",J800,0)</f>
        <v>0</v>
      </c>
      <c r="BJ800" s="17" t="s">
        <v>14</v>
      </c>
      <c r="BK800" s="257">
        <f>ROUND(I800*H800,2)</f>
        <v>0</v>
      </c>
      <c r="BL800" s="17" t="s">
        <v>256</v>
      </c>
      <c r="BM800" s="256" t="s">
        <v>1190</v>
      </c>
    </row>
    <row r="801" s="2" customFormat="1">
      <c r="A801" s="38"/>
      <c r="B801" s="39"/>
      <c r="C801" s="40"/>
      <c r="D801" s="258" t="s">
        <v>261</v>
      </c>
      <c r="E801" s="40"/>
      <c r="F801" s="259" t="s">
        <v>1191</v>
      </c>
      <c r="G801" s="40"/>
      <c r="H801" s="40"/>
      <c r="I801" s="156"/>
      <c r="J801" s="40"/>
      <c r="K801" s="40"/>
      <c r="L801" s="44"/>
      <c r="M801" s="260"/>
      <c r="N801" s="261"/>
      <c r="O801" s="91"/>
      <c r="P801" s="91"/>
      <c r="Q801" s="91"/>
      <c r="R801" s="91"/>
      <c r="S801" s="91"/>
      <c r="T801" s="92"/>
      <c r="U801" s="38"/>
      <c r="V801" s="38"/>
      <c r="W801" s="38"/>
      <c r="X801" s="38"/>
      <c r="Y801" s="38"/>
      <c r="Z801" s="38"/>
      <c r="AA801" s="38"/>
      <c r="AB801" s="38"/>
      <c r="AC801" s="38"/>
      <c r="AD801" s="38"/>
      <c r="AE801" s="38"/>
      <c r="AT801" s="17" t="s">
        <v>261</v>
      </c>
      <c r="AU801" s="17" t="s">
        <v>91</v>
      </c>
    </row>
    <row r="802" s="13" customFormat="1">
      <c r="A802" s="13"/>
      <c r="B802" s="262"/>
      <c r="C802" s="263"/>
      <c r="D802" s="258" t="s">
        <v>263</v>
      </c>
      <c r="E802" s="264" t="s">
        <v>1</v>
      </c>
      <c r="F802" s="265" t="s">
        <v>1192</v>
      </c>
      <c r="G802" s="263"/>
      <c r="H802" s="266">
        <v>121.75</v>
      </c>
      <c r="I802" s="267"/>
      <c r="J802" s="263"/>
      <c r="K802" s="263"/>
      <c r="L802" s="268"/>
      <c r="M802" s="269"/>
      <c r="N802" s="270"/>
      <c r="O802" s="270"/>
      <c r="P802" s="270"/>
      <c r="Q802" s="270"/>
      <c r="R802" s="270"/>
      <c r="S802" s="270"/>
      <c r="T802" s="271"/>
      <c r="U802" s="13"/>
      <c r="V802" s="13"/>
      <c r="W802" s="13"/>
      <c r="X802" s="13"/>
      <c r="Y802" s="13"/>
      <c r="Z802" s="13"/>
      <c r="AA802" s="13"/>
      <c r="AB802" s="13"/>
      <c r="AC802" s="13"/>
      <c r="AD802" s="13"/>
      <c r="AE802" s="13"/>
      <c r="AT802" s="272" t="s">
        <v>263</v>
      </c>
      <c r="AU802" s="272" t="s">
        <v>91</v>
      </c>
      <c r="AV802" s="13" t="s">
        <v>91</v>
      </c>
      <c r="AW802" s="13" t="s">
        <v>36</v>
      </c>
      <c r="AX802" s="13" t="s">
        <v>82</v>
      </c>
      <c r="AY802" s="272" t="s">
        <v>250</v>
      </c>
    </row>
    <row r="803" s="14" customFormat="1">
      <c r="A803" s="14"/>
      <c r="B803" s="273"/>
      <c r="C803" s="274"/>
      <c r="D803" s="258" t="s">
        <v>263</v>
      </c>
      <c r="E803" s="275" t="s">
        <v>1</v>
      </c>
      <c r="F803" s="276" t="s">
        <v>265</v>
      </c>
      <c r="G803" s="274"/>
      <c r="H803" s="277">
        <v>121.75</v>
      </c>
      <c r="I803" s="278"/>
      <c r="J803" s="274"/>
      <c r="K803" s="274"/>
      <c r="L803" s="279"/>
      <c r="M803" s="280"/>
      <c r="N803" s="281"/>
      <c r="O803" s="281"/>
      <c r="P803" s="281"/>
      <c r="Q803" s="281"/>
      <c r="R803" s="281"/>
      <c r="S803" s="281"/>
      <c r="T803" s="282"/>
      <c r="U803" s="14"/>
      <c r="V803" s="14"/>
      <c r="W803" s="14"/>
      <c r="X803" s="14"/>
      <c r="Y803" s="14"/>
      <c r="Z803" s="14"/>
      <c r="AA803" s="14"/>
      <c r="AB803" s="14"/>
      <c r="AC803" s="14"/>
      <c r="AD803" s="14"/>
      <c r="AE803" s="14"/>
      <c r="AT803" s="283" t="s">
        <v>263</v>
      </c>
      <c r="AU803" s="283" t="s">
        <v>91</v>
      </c>
      <c r="AV803" s="14" t="s">
        <v>256</v>
      </c>
      <c r="AW803" s="14" t="s">
        <v>36</v>
      </c>
      <c r="AX803" s="14" t="s">
        <v>14</v>
      </c>
      <c r="AY803" s="283" t="s">
        <v>250</v>
      </c>
    </row>
    <row r="804" s="2" customFormat="1" ht="44.25" customHeight="1">
      <c r="A804" s="38"/>
      <c r="B804" s="39"/>
      <c r="C804" s="245" t="s">
        <v>1193</v>
      </c>
      <c r="D804" s="245" t="s">
        <v>252</v>
      </c>
      <c r="E804" s="246" t="s">
        <v>1194</v>
      </c>
      <c r="F804" s="247" t="s">
        <v>1195</v>
      </c>
      <c r="G804" s="248" t="s">
        <v>189</v>
      </c>
      <c r="H804" s="249">
        <v>7</v>
      </c>
      <c r="I804" s="250"/>
      <c r="J804" s="251">
        <f>ROUND(I804*H804,2)</f>
        <v>0</v>
      </c>
      <c r="K804" s="247" t="s">
        <v>255</v>
      </c>
      <c r="L804" s="44"/>
      <c r="M804" s="252" t="s">
        <v>1</v>
      </c>
      <c r="N804" s="253" t="s">
        <v>47</v>
      </c>
      <c r="O804" s="91"/>
      <c r="P804" s="254">
        <f>O804*H804</f>
        <v>0</v>
      </c>
      <c r="Q804" s="254">
        <v>0</v>
      </c>
      <c r="R804" s="254">
        <f>Q804*H804</f>
        <v>0</v>
      </c>
      <c r="S804" s="254">
        <v>0.082000000000000003</v>
      </c>
      <c r="T804" s="255">
        <f>S804*H804</f>
        <v>0.57400000000000007</v>
      </c>
      <c r="U804" s="38"/>
      <c r="V804" s="38"/>
      <c r="W804" s="38"/>
      <c r="X804" s="38"/>
      <c r="Y804" s="38"/>
      <c r="Z804" s="38"/>
      <c r="AA804" s="38"/>
      <c r="AB804" s="38"/>
      <c r="AC804" s="38"/>
      <c r="AD804" s="38"/>
      <c r="AE804" s="38"/>
      <c r="AR804" s="256" t="s">
        <v>256</v>
      </c>
      <c r="AT804" s="256" t="s">
        <v>252</v>
      </c>
      <c r="AU804" s="256" t="s">
        <v>91</v>
      </c>
      <c r="AY804" s="17" t="s">
        <v>250</v>
      </c>
      <c r="BE804" s="257">
        <f>IF(N804="základní",J804,0)</f>
        <v>0</v>
      </c>
      <c r="BF804" s="257">
        <f>IF(N804="snížená",J804,0)</f>
        <v>0</v>
      </c>
      <c r="BG804" s="257">
        <f>IF(N804="zákl. přenesená",J804,0)</f>
        <v>0</v>
      </c>
      <c r="BH804" s="257">
        <f>IF(N804="sníž. přenesená",J804,0)</f>
        <v>0</v>
      </c>
      <c r="BI804" s="257">
        <f>IF(N804="nulová",J804,0)</f>
        <v>0</v>
      </c>
      <c r="BJ804" s="17" t="s">
        <v>14</v>
      </c>
      <c r="BK804" s="257">
        <f>ROUND(I804*H804,2)</f>
        <v>0</v>
      </c>
      <c r="BL804" s="17" t="s">
        <v>256</v>
      </c>
      <c r="BM804" s="256" t="s">
        <v>1196</v>
      </c>
    </row>
    <row r="805" s="2" customFormat="1">
      <c r="A805" s="38"/>
      <c r="B805" s="39"/>
      <c r="C805" s="40"/>
      <c r="D805" s="258" t="s">
        <v>261</v>
      </c>
      <c r="E805" s="40"/>
      <c r="F805" s="259" t="s">
        <v>1197</v>
      </c>
      <c r="G805" s="40"/>
      <c r="H805" s="40"/>
      <c r="I805" s="156"/>
      <c r="J805" s="40"/>
      <c r="K805" s="40"/>
      <c r="L805" s="44"/>
      <c r="M805" s="260"/>
      <c r="N805" s="261"/>
      <c r="O805" s="91"/>
      <c r="P805" s="91"/>
      <c r="Q805" s="91"/>
      <c r="R805" s="91"/>
      <c r="S805" s="91"/>
      <c r="T805" s="92"/>
      <c r="U805" s="38"/>
      <c r="V805" s="38"/>
      <c r="W805" s="38"/>
      <c r="X805" s="38"/>
      <c r="Y805" s="38"/>
      <c r="Z805" s="38"/>
      <c r="AA805" s="38"/>
      <c r="AB805" s="38"/>
      <c r="AC805" s="38"/>
      <c r="AD805" s="38"/>
      <c r="AE805" s="38"/>
      <c r="AT805" s="17" t="s">
        <v>261</v>
      </c>
      <c r="AU805" s="17" t="s">
        <v>91</v>
      </c>
    </row>
    <row r="806" s="13" customFormat="1">
      <c r="A806" s="13"/>
      <c r="B806" s="262"/>
      <c r="C806" s="263"/>
      <c r="D806" s="258" t="s">
        <v>263</v>
      </c>
      <c r="E806" s="264" t="s">
        <v>1</v>
      </c>
      <c r="F806" s="265" t="s">
        <v>1198</v>
      </c>
      <c r="G806" s="263"/>
      <c r="H806" s="266">
        <v>7</v>
      </c>
      <c r="I806" s="267"/>
      <c r="J806" s="263"/>
      <c r="K806" s="263"/>
      <c r="L806" s="268"/>
      <c r="M806" s="269"/>
      <c r="N806" s="270"/>
      <c r="O806" s="270"/>
      <c r="P806" s="270"/>
      <c r="Q806" s="270"/>
      <c r="R806" s="270"/>
      <c r="S806" s="270"/>
      <c r="T806" s="271"/>
      <c r="U806" s="13"/>
      <c r="V806" s="13"/>
      <c r="W806" s="13"/>
      <c r="X806" s="13"/>
      <c r="Y806" s="13"/>
      <c r="Z806" s="13"/>
      <c r="AA806" s="13"/>
      <c r="AB806" s="13"/>
      <c r="AC806" s="13"/>
      <c r="AD806" s="13"/>
      <c r="AE806" s="13"/>
      <c r="AT806" s="272" t="s">
        <v>263</v>
      </c>
      <c r="AU806" s="272" t="s">
        <v>91</v>
      </c>
      <c r="AV806" s="13" t="s">
        <v>91</v>
      </c>
      <c r="AW806" s="13" t="s">
        <v>36</v>
      </c>
      <c r="AX806" s="13" t="s">
        <v>82</v>
      </c>
      <c r="AY806" s="272" t="s">
        <v>250</v>
      </c>
    </row>
    <row r="807" s="14" customFormat="1">
      <c r="A807" s="14"/>
      <c r="B807" s="273"/>
      <c r="C807" s="274"/>
      <c r="D807" s="258" t="s">
        <v>263</v>
      </c>
      <c r="E807" s="275" t="s">
        <v>1</v>
      </c>
      <c r="F807" s="276" t="s">
        <v>265</v>
      </c>
      <c r="G807" s="274"/>
      <c r="H807" s="277">
        <v>7</v>
      </c>
      <c r="I807" s="278"/>
      <c r="J807" s="274"/>
      <c r="K807" s="274"/>
      <c r="L807" s="279"/>
      <c r="M807" s="280"/>
      <c r="N807" s="281"/>
      <c r="O807" s="281"/>
      <c r="P807" s="281"/>
      <c r="Q807" s="281"/>
      <c r="R807" s="281"/>
      <c r="S807" s="281"/>
      <c r="T807" s="282"/>
      <c r="U807" s="14"/>
      <c r="V807" s="14"/>
      <c r="W807" s="14"/>
      <c r="X807" s="14"/>
      <c r="Y807" s="14"/>
      <c r="Z807" s="14"/>
      <c r="AA807" s="14"/>
      <c r="AB807" s="14"/>
      <c r="AC807" s="14"/>
      <c r="AD807" s="14"/>
      <c r="AE807" s="14"/>
      <c r="AT807" s="283" t="s">
        <v>263</v>
      </c>
      <c r="AU807" s="283" t="s">
        <v>91</v>
      </c>
      <c r="AV807" s="14" t="s">
        <v>256</v>
      </c>
      <c r="AW807" s="14" t="s">
        <v>36</v>
      </c>
      <c r="AX807" s="14" t="s">
        <v>14</v>
      </c>
      <c r="AY807" s="283" t="s">
        <v>250</v>
      </c>
    </row>
    <row r="808" s="2" customFormat="1" ht="44.25" customHeight="1">
      <c r="A808" s="38"/>
      <c r="B808" s="39"/>
      <c r="C808" s="245" t="s">
        <v>1199</v>
      </c>
      <c r="D808" s="245" t="s">
        <v>252</v>
      </c>
      <c r="E808" s="246" t="s">
        <v>1200</v>
      </c>
      <c r="F808" s="247" t="s">
        <v>1201</v>
      </c>
      <c r="G808" s="248" t="s">
        <v>189</v>
      </c>
      <c r="H808" s="249">
        <v>4</v>
      </c>
      <c r="I808" s="250"/>
      <c r="J808" s="251">
        <f>ROUND(I808*H808,2)</f>
        <v>0</v>
      </c>
      <c r="K808" s="247" t="s">
        <v>1</v>
      </c>
      <c r="L808" s="44"/>
      <c r="M808" s="252" t="s">
        <v>1</v>
      </c>
      <c r="N808" s="253" t="s">
        <v>47</v>
      </c>
      <c r="O808" s="91"/>
      <c r="P808" s="254">
        <f>O808*H808</f>
        <v>0</v>
      </c>
      <c r="Q808" s="254">
        <v>0</v>
      </c>
      <c r="R808" s="254">
        <f>Q808*H808</f>
        <v>0</v>
      </c>
      <c r="S808" s="254">
        <v>0.192</v>
      </c>
      <c r="T808" s="255">
        <f>S808*H808</f>
        <v>0.76800000000000002</v>
      </c>
      <c r="U808" s="38"/>
      <c r="V808" s="38"/>
      <c r="W808" s="38"/>
      <c r="X808" s="38"/>
      <c r="Y808" s="38"/>
      <c r="Z808" s="38"/>
      <c r="AA808" s="38"/>
      <c r="AB808" s="38"/>
      <c r="AC808" s="38"/>
      <c r="AD808" s="38"/>
      <c r="AE808" s="38"/>
      <c r="AR808" s="256" t="s">
        <v>256</v>
      </c>
      <c r="AT808" s="256" t="s">
        <v>252</v>
      </c>
      <c r="AU808" s="256" t="s">
        <v>91</v>
      </c>
      <c r="AY808" s="17" t="s">
        <v>250</v>
      </c>
      <c r="BE808" s="257">
        <f>IF(N808="základní",J808,0)</f>
        <v>0</v>
      </c>
      <c r="BF808" s="257">
        <f>IF(N808="snížená",J808,0)</f>
        <v>0</v>
      </c>
      <c r="BG808" s="257">
        <f>IF(N808="zákl. přenesená",J808,0)</f>
        <v>0</v>
      </c>
      <c r="BH808" s="257">
        <f>IF(N808="sníž. přenesená",J808,0)</f>
        <v>0</v>
      </c>
      <c r="BI808" s="257">
        <f>IF(N808="nulová",J808,0)</f>
        <v>0</v>
      </c>
      <c r="BJ808" s="17" t="s">
        <v>14</v>
      </c>
      <c r="BK808" s="257">
        <f>ROUND(I808*H808,2)</f>
        <v>0</v>
      </c>
      <c r="BL808" s="17" t="s">
        <v>256</v>
      </c>
      <c r="BM808" s="256" t="s">
        <v>1202</v>
      </c>
    </row>
    <row r="809" s="2" customFormat="1">
      <c r="A809" s="38"/>
      <c r="B809" s="39"/>
      <c r="C809" s="40"/>
      <c r="D809" s="258" t="s">
        <v>261</v>
      </c>
      <c r="E809" s="40"/>
      <c r="F809" s="259" t="s">
        <v>1197</v>
      </c>
      <c r="G809" s="40"/>
      <c r="H809" s="40"/>
      <c r="I809" s="156"/>
      <c r="J809" s="40"/>
      <c r="K809" s="40"/>
      <c r="L809" s="44"/>
      <c r="M809" s="260"/>
      <c r="N809" s="261"/>
      <c r="O809" s="91"/>
      <c r="P809" s="91"/>
      <c r="Q809" s="91"/>
      <c r="R809" s="91"/>
      <c r="S809" s="91"/>
      <c r="T809" s="92"/>
      <c r="U809" s="38"/>
      <c r="V809" s="38"/>
      <c r="W809" s="38"/>
      <c r="X809" s="38"/>
      <c r="Y809" s="38"/>
      <c r="Z809" s="38"/>
      <c r="AA809" s="38"/>
      <c r="AB809" s="38"/>
      <c r="AC809" s="38"/>
      <c r="AD809" s="38"/>
      <c r="AE809" s="38"/>
      <c r="AT809" s="17" t="s">
        <v>261</v>
      </c>
      <c r="AU809" s="17" t="s">
        <v>91</v>
      </c>
    </row>
    <row r="810" s="13" customFormat="1">
      <c r="A810" s="13"/>
      <c r="B810" s="262"/>
      <c r="C810" s="263"/>
      <c r="D810" s="258" t="s">
        <v>263</v>
      </c>
      <c r="E810" s="264" t="s">
        <v>1</v>
      </c>
      <c r="F810" s="265" t="s">
        <v>1203</v>
      </c>
      <c r="G810" s="263"/>
      <c r="H810" s="266">
        <v>4</v>
      </c>
      <c r="I810" s="267"/>
      <c r="J810" s="263"/>
      <c r="K810" s="263"/>
      <c r="L810" s="268"/>
      <c r="M810" s="269"/>
      <c r="N810" s="270"/>
      <c r="O810" s="270"/>
      <c r="P810" s="270"/>
      <c r="Q810" s="270"/>
      <c r="R810" s="270"/>
      <c r="S810" s="270"/>
      <c r="T810" s="271"/>
      <c r="U810" s="13"/>
      <c r="V810" s="13"/>
      <c r="W810" s="13"/>
      <c r="X810" s="13"/>
      <c r="Y810" s="13"/>
      <c r="Z810" s="13"/>
      <c r="AA810" s="13"/>
      <c r="AB810" s="13"/>
      <c r="AC810" s="13"/>
      <c r="AD810" s="13"/>
      <c r="AE810" s="13"/>
      <c r="AT810" s="272" t="s">
        <v>263</v>
      </c>
      <c r="AU810" s="272" t="s">
        <v>91</v>
      </c>
      <c r="AV810" s="13" t="s">
        <v>91</v>
      </c>
      <c r="AW810" s="13" t="s">
        <v>36</v>
      </c>
      <c r="AX810" s="13" t="s">
        <v>82</v>
      </c>
      <c r="AY810" s="272" t="s">
        <v>250</v>
      </c>
    </row>
    <row r="811" s="14" customFormat="1">
      <c r="A811" s="14"/>
      <c r="B811" s="273"/>
      <c r="C811" s="274"/>
      <c r="D811" s="258" t="s">
        <v>263</v>
      </c>
      <c r="E811" s="275" t="s">
        <v>1</v>
      </c>
      <c r="F811" s="276" t="s">
        <v>265</v>
      </c>
      <c r="G811" s="274"/>
      <c r="H811" s="277">
        <v>4</v>
      </c>
      <c r="I811" s="278"/>
      <c r="J811" s="274"/>
      <c r="K811" s="274"/>
      <c r="L811" s="279"/>
      <c r="M811" s="280"/>
      <c r="N811" s="281"/>
      <c r="O811" s="281"/>
      <c r="P811" s="281"/>
      <c r="Q811" s="281"/>
      <c r="R811" s="281"/>
      <c r="S811" s="281"/>
      <c r="T811" s="282"/>
      <c r="U811" s="14"/>
      <c r="V811" s="14"/>
      <c r="W811" s="14"/>
      <c r="X811" s="14"/>
      <c r="Y811" s="14"/>
      <c r="Z811" s="14"/>
      <c r="AA811" s="14"/>
      <c r="AB811" s="14"/>
      <c r="AC811" s="14"/>
      <c r="AD811" s="14"/>
      <c r="AE811" s="14"/>
      <c r="AT811" s="283" t="s">
        <v>263</v>
      </c>
      <c r="AU811" s="283" t="s">
        <v>91</v>
      </c>
      <c r="AV811" s="14" t="s">
        <v>256</v>
      </c>
      <c r="AW811" s="14" t="s">
        <v>36</v>
      </c>
      <c r="AX811" s="14" t="s">
        <v>14</v>
      </c>
      <c r="AY811" s="283" t="s">
        <v>250</v>
      </c>
    </row>
    <row r="812" s="2" customFormat="1" ht="44.25" customHeight="1">
      <c r="A812" s="38"/>
      <c r="B812" s="39"/>
      <c r="C812" s="245" t="s">
        <v>1204</v>
      </c>
      <c r="D812" s="245" t="s">
        <v>252</v>
      </c>
      <c r="E812" s="246" t="s">
        <v>1205</v>
      </c>
      <c r="F812" s="247" t="s">
        <v>1201</v>
      </c>
      <c r="G812" s="248" t="s">
        <v>189</v>
      </c>
      <c r="H812" s="249">
        <v>4</v>
      </c>
      <c r="I812" s="250"/>
      <c r="J812" s="251">
        <f>ROUND(I812*H812,2)</f>
        <v>0</v>
      </c>
      <c r="K812" s="247" t="s">
        <v>1</v>
      </c>
      <c r="L812" s="44"/>
      <c r="M812" s="252" t="s">
        <v>1</v>
      </c>
      <c r="N812" s="253" t="s">
        <v>47</v>
      </c>
      <c r="O812" s="91"/>
      <c r="P812" s="254">
        <f>O812*H812</f>
        <v>0</v>
      </c>
      <c r="Q812" s="254">
        <v>0</v>
      </c>
      <c r="R812" s="254">
        <f>Q812*H812</f>
        <v>0</v>
      </c>
      <c r="S812" s="254">
        <v>0.39200000000000002</v>
      </c>
      <c r="T812" s="255">
        <f>S812*H812</f>
        <v>1.5680000000000001</v>
      </c>
      <c r="U812" s="38"/>
      <c r="V812" s="38"/>
      <c r="W812" s="38"/>
      <c r="X812" s="38"/>
      <c r="Y812" s="38"/>
      <c r="Z812" s="38"/>
      <c r="AA812" s="38"/>
      <c r="AB812" s="38"/>
      <c r="AC812" s="38"/>
      <c r="AD812" s="38"/>
      <c r="AE812" s="38"/>
      <c r="AR812" s="256" t="s">
        <v>256</v>
      </c>
      <c r="AT812" s="256" t="s">
        <v>252</v>
      </c>
      <c r="AU812" s="256" t="s">
        <v>91</v>
      </c>
      <c r="AY812" s="17" t="s">
        <v>250</v>
      </c>
      <c r="BE812" s="257">
        <f>IF(N812="základní",J812,0)</f>
        <v>0</v>
      </c>
      <c r="BF812" s="257">
        <f>IF(N812="snížená",J812,0)</f>
        <v>0</v>
      </c>
      <c r="BG812" s="257">
        <f>IF(N812="zákl. přenesená",J812,0)</f>
        <v>0</v>
      </c>
      <c r="BH812" s="257">
        <f>IF(N812="sníž. přenesená",J812,0)</f>
        <v>0</v>
      </c>
      <c r="BI812" s="257">
        <f>IF(N812="nulová",J812,0)</f>
        <v>0</v>
      </c>
      <c r="BJ812" s="17" t="s">
        <v>14</v>
      </c>
      <c r="BK812" s="257">
        <f>ROUND(I812*H812,2)</f>
        <v>0</v>
      </c>
      <c r="BL812" s="17" t="s">
        <v>256</v>
      </c>
      <c r="BM812" s="256" t="s">
        <v>1206</v>
      </c>
    </row>
    <row r="813" s="2" customFormat="1">
      <c r="A813" s="38"/>
      <c r="B813" s="39"/>
      <c r="C813" s="40"/>
      <c r="D813" s="258" t="s">
        <v>261</v>
      </c>
      <c r="E813" s="40"/>
      <c r="F813" s="259" t="s">
        <v>1197</v>
      </c>
      <c r="G813" s="40"/>
      <c r="H813" s="40"/>
      <c r="I813" s="156"/>
      <c r="J813" s="40"/>
      <c r="K813" s="40"/>
      <c r="L813" s="44"/>
      <c r="M813" s="260"/>
      <c r="N813" s="261"/>
      <c r="O813" s="91"/>
      <c r="P813" s="91"/>
      <c r="Q813" s="91"/>
      <c r="R813" s="91"/>
      <c r="S813" s="91"/>
      <c r="T813" s="92"/>
      <c r="U813" s="38"/>
      <c r="V813" s="38"/>
      <c r="W813" s="38"/>
      <c r="X813" s="38"/>
      <c r="Y813" s="38"/>
      <c r="Z813" s="38"/>
      <c r="AA813" s="38"/>
      <c r="AB813" s="38"/>
      <c r="AC813" s="38"/>
      <c r="AD813" s="38"/>
      <c r="AE813" s="38"/>
      <c r="AT813" s="17" t="s">
        <v>261</v>
      </c>
      <c r="AU813" s="17" t="s">
        <v>91</v>
      </c>
    </row>
    <row r="814" s="13" customFormat="1">
      <c r="A814" s="13"/>
      <c r="B814" s="262"/>
      <c r="C814" s="263"/>
      <c r="D814" s="258" t="s">
        <v>263</v>
      </c>
      <c r="E814" s="264" t="s">
        <v>1</v>
      </c>
      <c r="F814" s="265" t="s">
        <v>1207</v>
      </c>
      <c r="G814" s="263"/>
      <c r="H814" s="266">
        <v>4</v>
      </c>
      <c r="I814" s="267"/>
      <c r="J814" s="263"/>
      <c r="K814" s="263"/>
      <c r="L814" s="268"/>
      <c r="M814" s="269"/>
      <c r="N814" s="270"/>
      <c r="O814" s="270"/>
      <c r="P814" s="270"/>
      <c r="Q814" s="270"/>
      <c r="R814" s="270"/>
      <c r="S814" s="270"/>
      <c r="T814" s="271"/>
      <c r="U814" s="13"/>
      <c r="V814" s="13"/>
      <c r="W814" s="13"/>
      <c r="X814" s="13"/>
      <c r="Y814" s="13"/>
      <c r="Z814" s="13"/>
      <c r="AA814" s="13"/>
      <c r="AB814" s="13"/>
      <c r="AC814" s="13"/>
      <c r="AD814" s="13"/>
      <c r="AE814" s="13"/>
      <c r="AT814" s="272" t="s">
        <v>263</v>
      </c>
      <c r="AU814" s="272" t="s">
        <v>91</v>
      </c>
      <c r="AV814" s="13" t="s">
        <v>91</v>
      </c>
      <c r="AW814" s="13" t="s">
        <v>36</v>
      </c>
      <c r="AX814" s="13" t="s">
        <v>82</v>
      </c>
      <c r="AY814" s="272" t="s">
        <v>250</v>
      </c>
    </row>
    <row r="815" s="14" customFormat="1">
      <c r="A815" s="14"/>
      <c r="B815" s="273"/>
      <c r="C815" s="274"/>
      <c r="D815" s="258" t="s">
        <v>263</v>
      </c>
      <c r="E815" s="275" t="s">
        <v>1</v>
      </c>
      <c r="F815" s="276" t="s">
        <v>265</v>
      </c>
      <c r="G815" s="274"/>
      <c r="H815" s="277">
        <v>4</v>
      </c>
      <c r="I815" s="278"/>
      <c r="J815" s="274"/>
      <c r="K815" s="274"/>
      <c r="L815" s="279"/>
      <c r="M815" s="280"/>
      <c r="N815" s="281"/>
      <c r="O815" s="281"/>
      <c r="P815" s="281"/>
      <c r="Q815" s="281"/>
      <c r="R815" s="281"/>
      <c r="S815" s="281"/>
      <c r="T815" s="282"/>
      <c r="U815" s="14"/>
      <c r="V815" s="14"/>
      <c r="W815" s="14"/>
      <c r="X815" s="14"/>
      <c r="Y815" s="14"/>
      <c r="Z815" s="14"/>
      <c r="AA815" s="14"/>
      <c r="AB815" s="14"/>
      <c r="AC815" s="14"/>
      <c r="AD815" s="14"/>
      <c r="AE815" s="14"/>
      <c r="AT815" s="283" t="s">
        <v>263</v>
      </c>
      <c r="AU815" s="283" t="s">
        <v>91</v>
      </c>
      <c r="AV815" s="14" t="s">
        <v>256</v>
      </c>
      <c r="AW815" s="14" t="s">
        <v>36</v>
      </c>
      <c r="AX815" s="14" t="s">
        <v>14</v>
      </c>
      <c r="AY815" s="283" t="s">
        <v>250</v>
      </c>
    </row>
    <row r="816" s="2" customFormat="1" ht="44.25" customHeight="1">
      <c r="A816" s="38"/>
      <c r="B816" s="39"/>
      <c r="C816" s="245" t="s">
        <v>1208</v>
      </c>
      <c r="D816" s="245" t="s">
        <v>252</v>
      </c>
      <c r="E816" s="246" t="s">
        <v>1209</v>
      </c>
      <c r="F816" s="247" t="s">
        <v>1210</v>
      </c>
      <c r="G816" s="248" t="s">
        <v>189</v>
      </c>
      <c r="H816" s="249">
        <v>12</v>
      </c>
      <c r="I816" s="250"/>
      <c r="J816" s="251">
        <f>ROUND(I816*H816,2)</f>
        <v>0</v>
      </c>
      <c r="K816" s="247" t="s">
        <v>255</v>
      </c>
      <c r="L816" s="44"/>
      <c r="M816" s="252" t="s">
        <v>1</v>
      </c>
      <c r="N816" s="253" t="s">
        <v>47</v>
      </c>
      <c r="O816" s="91"/>
      <c r="P816" s="254">
        <f>O816*H816</f>
        <v>0</v>
      </c>
      <c r="Q816" s="254">
        <v>0</v>
      </c>
      <c r="R816" s="254">
        <f>Q816*H816</f>
        <v>0</v>
      </c>
      <c r="S816" s="254">
        <v>0.0040000000000000001</v>
      </c>
      <c r="T816" s="255">
        <f>S816*H816</f>
        <v>0.048000000000000001</v>
      </c>
      <c r="U816" s="38"/>
      <c r="V816" s="38"/>
      <c r="W816" s="38"/>
      <c r="X816" s="38"/>
      <c r="Y816" s="38"/>
      <c r="Z816" s="38"/>
      <c r="AA816" s="38"/>
      <c r="AB816" s="38"/>
      <c r="AC816" s="38"/>
      <c r="AD816" s="38"/>
      <c r="AE816" s="38"/>
      <c r="AR816" s="256" t="s">
        <v>256</v>
      </c>
      <c r="AT816" s="256" t="s">
        <v>252</v>
      </c>
      <c r="AU816" s="256" t="s">
        <v>91</v>
      </c>
      <c r="AY816" s="17" t="s">
        <v>250</v>
      </c>
      <c r="BE816" s="257">
        <f>IF(N816="základní",J816,0)</f>
        <v>0</v>
      </c>
      <c r="BF816" s="257">
        <f>IF(N816="snížená",J816,0)</f>
        <v>0</v>
      </c>
      <c r="BG816" s="257">
        <f>IF(N816="zákl. přenesená",J816,0)</f>
        <v>0</v>
      </c>
      <c r="BH816" s="257">
        <f>IF(N816="sníž. přenesená",J816,0)</f>
        <v>0</v>
      </c>
      <c r="BI816" s="257">
        <f>IF(N816="nulová",J816,0)</f>
        <v>0</v>
      </c>
      <c r="BJ816" s="17" t="s">
        <v>14</v>
      </c>
      <c r="BK816" s="257">
        <f>ROUND(I816*H816,2)</f>
        <v>0</v>
      </c>
      <c r="BL816" s="17" t="s">
        <v>256</v>
      </c>
      <c r="BM816" s="256" t="s">
        <v>1211</v>
      </c>
    </row>
    <row r="817" s="2" customFormat="1">
      <c r="A817" s="38"/>
      <c r="B817" s="39"/>
      <c r="C817" s="40"/>
      <c r="D817" s="258" t="s">
        <v>261</v>
      </c>
      <c r="E817" s="40"/>
      <c r="F817" s="259" t="s">
        <v>1212</v>
      </c>
      <c r="G817" s="40"/>
      <c r="H817" s="40"/>
      <c r="I817" s="156"/>
      <c r="J817" s="40"/>
      <c r="K817" s="40"/>
      <c r="L817" s="44"/>
      <c r="M817" s="260"/>
      <c r="N817" s="261"/>
      <c r="O817" s="91"/>
      <c r="P817" s="91"/>
      <c r="Q817" s="91"/>
      <c r="R817" s="91"/>
      <c r="S817" s="91"/>
      <c r="T817" s="92"/>
      <c r="U817" s="38"/>
      <c r="V817" s="38"/>
      <c r="W817" s="38"/>
      <c r="X817" s="38"/>
      <c r="Y817" s="38"/>
      <c r="Z817" s="38"/>
      <c r="AA817" s="38"/>
      <c r="AB817" s="38"/>
      <c r="AC817" s="38"/>
      <c r="AD817" s="38"/>
      <c r="AE817" s="38"/>
      <c r="AT817" s="17" t="s">
        <v>261</v>
      </c>
      <c r="AU817" s="17" t="s">
        <v>91</v>
      </c>
    </row>
    <row r="818" s="13" customFormat="1">
      <c r="A818" s="13"/>
      <c r="B818" s="262"/>
      <c r="C818" s="263"/>
      <c r="D818" s="258" t="s">
        <v>263</v>
      </c>
      <c r="E818" s="264" t="s">
        <v>1</v>
      </c>
      <c r="F818" s="265" t="s">
        <v>1213</v>
      </c>
      <c r="G818" s="263"/>
      <c r="H818" s="266">
        <v>12</v>
      </c>
      <c r="I818" s="267"/>
      <c r="J818" s="263"/>
      <c r="K818" s="263"/>
      <c r="L818" s="268"/>
      <c r="M818" s="269"/>
      <c r="N818" s="270"/>
      <c r="O818" s="270"/>
      <c r="P818" s="270"/>
      <c r="Q818" s="270"/>
      <c r="R818" s="270"/>
      <c r="S818" s="270"/>
      <c r="T818" s="271"/>
      <c r="U818" s="13"/>
      <c r="V818" s="13"/>
      <c r="W818" s="13"/>
      <c r="X818" s="13"/>
      <c r="Y818" s="13"/>
      <c r="Z818" s="13"/>
      <c r="AA818" s="13"/>
      <c r="AB818" s="13"/>
      <c r="AC818" s="13"/>
      <c r="AD818" s="13"/>
      <c r="AE818" s="13"/>
      <c r="AT818" s="272" t="s">
        <v>263</v>
      </c>
      <c r="AU818" s="272" t="s">
        <v>91</v>
      </c>
      <c r="AV818" s="13" t="s">
        <v>91</v>
      </c>
      <c r="AW818" s="13" t="s">
        <v>36</v>
      </c>
      <c r="AX818" s="13" t="s">
        <v>82</v>
      </c>
      <c r="AY818" s="272" t="s">
        <v>250</v>
      </c>
    </row>
    <row r="819" s="14" customFormat="1">
      <c r="A819" s="14"/>
      <c r="B819" s="273"/>
      <c r="C819" s="274"/>
      <c r="D819" s="258" t="s">
        <v>263</v>
      </c>
      <c r="E819" s="275" t="s">
        <v>1</v>
      </c>
      <c r="F819" s="276" t="s">
        <v>265</v>
      </c>
      <c r="G819" s="274"/>
      <c r="H819" s="277">
        <v>12</v>
      </c>
      <c r="I819" s="278"/>
      <c r="J819" s="274"/>
      <c r="K819" s="274"/>
      <c r="L819" s="279"/>
      <c r="M819" s="280"/>
      <c r="N819" s="281"/>
      <c r="O819" s="281"/>
      <c r="P819" s="281"/>
      <c r="Q819" s="281"/>
      <c r="R819" s="281"/>
      <c r="S819" s="281"/>
      <c r="T819" s="282"/>
      <c r="U819" s="14"/>
      <c r="V819" s="14"/>
      <c r="W819" s="14"/>
      <c r="X819" s="14"/>
      <c r="Y819" s="14"/>
      <c r="Z819" s="14"/>
      <c r="AA819" s="14"/>
      <c r="AB819" s="14"/>
      <c r="AC819" s="14"/>
      <c r="AD819" s="14"/>
      <c r="AE819" s="14"/>
      <c r="AT819" s="283" t="s">
        <v>263</v>
      </c>
      <c r="AU819" s="283" t="s">
        <v>91</v>
      </c>
      <c r="AV819" s="14" t="s">
        <v>256</v>
      </c>
      <c r="AW819" s="14" t="s">
        <v>36</v>
      </c>
      <c r="AX819" s="14" t="s">
        <v>14</v>
      </c>
      <c r="AY819" s="283" t="s">
        <v>250</v>
      </c>
    </row>
    <row r="820" s="2" customFormat="1" ht="44.25" customHeight="1">
      <c r="A820" s="38"/>
      <c r="B820" s="39"/>
      <c r="C820" s="245" t="s">
        <v>1214</v>
      </c>
      <c r="D820" s="245" t="s">
        <v>252</v>
      </c>
      <c r="E820" s="246" t="s">
        <v>1215</v>
      </c>
      <c r="F820" s="247" t="s">
        <v>1210</v>
      </c>
      <c r="G820" s="248" t="s">
        <v>189</v>
      </c>
      <c r="H820" s="249">
        <v>4</v>
      </c>
      <c r="I820" s="250"/>
      <c r="J820" s="251">
        <f>ROUND(I820*H820,2)</f>
        <v>0</v>
      </c>
      <c r="K820" s="247" t="s">
        <v>1</v>
      </c>
      <c r="L820" s="44"/>
      <c r="M820" s="252" t="s">
        <v>1</v>
      </c>
      <c r="N820" s="253" t="s">
        <v>47</v>
      </c>
      <c r="O820" s="91"/>
      <c r="P820" s="254">
        <f>O820*H820</f>
        <v>0</v>
      </c>
      <c r="Q820" s="254">
        <v>0</v>
      </c>
      <c r="R820" s="254">
        <f>Q820*H820</f>
        <v>0</v>
      </c>
      <c r="S820" s="254">
        <v>0.0080000000000000002</v>
      </c>
      <c r="T820" s="255">
        <f>S820*H820</f>
        <v>0.032000000000000001</v>
      </c>
      <c r="U820" s="38"/>
      <c r="V820" s="38"/>
      <c r="W820" s="38"/>
      <c r="X820" s="38"/>
      <c r="Y820" s="38"/>
      <c r="Z820" s="38"/>
      <c r="AA820" s="38"/>
      <c r="AB820" s="38"/>
      <c r="AC820" s="38"/>
      <c r="AD820" s="38"/>
      <c r="AE820" s="38"/>
      <c r="AR820" s="256" t="s">
        <v>256</v>
      </c>
      <c r="AT820" s="256" t="s">
        <v>252</v>
      </c>
      <c r="AU820" s="256" t="s">
        <v>91</v>
      </c>
      <c r="AY820" s="17" t="s">
        <v>250</v>
      </c>
      <c r="BE820" s="257">
        <f>IF(N820="základní",J820,0)</f>
        <v>0</v>
      </c>
      <c r="BF820" s="257">
        <f>IF(N820="snížená",J820,0)</f>
        <v>0</v>
      </c>
      <c r="BG820" s="257">
        <f>IF(N820="zákl. přenesená",J820,0)</f>
        <v>0</v>
      </c>
      <c r="BH820" s="257">
        <f>IF(N820="sníž. přenesená",J820,0)</f>
        <v>0</v>
      </c>
      <c r="BI820" s="257">
        <f>IF(N820="nulová",J820,0)</f>
        <v>0</v>
      </c>
      <c r="BJ820" s="17" t="s">
        <v>14</v>
      </c>
      <c r="BK820" s="257">
        <f>ROUND(I820*H820,2)</f>
        <v>0</v>
      </c>
      <c r="BL820" s="17" t="s">
        <v>256</v>
      </c>
      <c r="BM820" s="256" t="s">
        <v>1216</v>
      </c>
    </row>
    <row r="821" s="2" customFormat="1">
      <c r="A821" s="38"/>
      <c r="B821" s="39"/>
      <c r="C821" s="40"/>
      <c r="D821" s="258" t="s">
        <v>261</v>
      </c>
      <c r="E821" s="40"/>
      <c r="F821" s="259" t="s">
        <v>1212</v>
      </c>
      <c r="G821" s="40"/>
      <c r="H821" s="40"/>
      <c r="I821" s="156"/>
      <c r="J821" s="40"/>
      <c r="K821" s="40"/>
      <c r="L821" s="44"/>
      <c r="M821" s="260"/>
      <c r="N821" s="261"/>
      <c r="O821" s="91"/>
      <c r="P821" s="91"/>
      <c r="Q821" s="91"/>
      <c r="R821" s="91"/>
      <c r="S821" s="91"/>
      <c r="T821" s="92"/>
      <c r="U821" s="38"/>
      <c r="V821" s="38"/>
      <c r="W821" s="38"/>
      <c r="X821" s="38"/>
      <c r="Y821" s="38"/>
      <c r="Z821" s="38"/>
      <c r="AA821" s="38"/>
      <c r="AB821" s="38"/>
      <c r="AC821" s="38"/>
      <c r="AD821" s="38"/>
      <c r="AE821" s="38"/>
      <c r="AT821" s="17" t="s">
        <v>261</v>
      </c>
      <c r="AU821" s="17" t="s">
        <v>91</v>
      </c>
    </row>
    <row r="822" s="13" customFormat="1">
      <c r="A822" s="13"/>
      <c r="B822" s="262"/>
      <c r="C822" s="263"/>
      <c r="D822" s="258" t="s">
        <v>263</v>
      </c>
      <c r="E822" s="264" t="s">
        <v>1</v>
      </c>
      <c r="F822" s="265" t="s">
        <v>1217</v>
      </c>
      <c r="G822" s="263"/>
      <c r="H822" s="266">
        <v>4</v>
      </c>
      <c r="I822" s="267"/>
      <c r="J822" s="263"/>
      <c r="K822" s="263"/>
      <c r="L822" s="268"/>
      <c r="M822" s="269"/>
      <c r="N822" s="270"/>
      <c r="O822" s="270"/>
      <c r="P822" s="270"/>
      <c r="Q822" s="270"/>
      <c r="R822" s="270"/>
      <c r="S822" s="270"/>
      <c r="T822" s="271"/>
      <c r="U822" s="13"/>
      <c r="V822" s="13"/>
      <c r="W822" s="13"/>
      <c r="X822" s="13"/>
      <c r="Y822" s="13"/>
      <c r="Z822" s="13"/>
      <c r="AA822" s="13"/>
      <c r="AB822" s="13"/>
      <c r="AC822" s="13"/>
      <c r="AD822" s="13"/>
      <c r="AE822" s="13"/>
      <c r="AT822" s="272" t="s">
        <v>263</v>
      </c>
      <c r="AU822" s="272" t="s">
        <v>91</v>
      </c>
      <c r="AV822" s="13" t="s">
        <v>91</v>
      </c>
      <c r="AW822" s="13" t="s">
        <v>36</v>
      </c>
      <c r="AX822" s="13" t="s">
        <v>82</v>
      </c>
      <c r="AY822" s="272" t="s">
        <v>250</v>
      </c>
    </row>
    <row r="823" s="14" customFormat="1">
      <c r="A823" s="14"/>
      <c r="B823" s="273"/>
      <c r="C823" s="274"/>
      <c r="D823" s="258" t="s">
        <v>263</v>
      </c>
      <c r="E823" s="275" t="s">
        <v>1</v>
      </c>
      <c r="F823" s="276" t="s">
        <v>265</v>
      </c>
      <c r="G823" s="274"/>
      <c r="H823" s="277">
        <v>4</v>
      </c>
      <c r="I823" s="278"/>
      <c r="J823" s="274"/>
      <c r="K823" s="274"/>
      <c r="L823" s="279"/>
      <c r="M823" s="280"/>
      <c r="N823" s="281"/>
      <c r="O823" s="281"/>
      <c r="P823" s="281"/>
      <c r="Q823" s="281"/>
      <c r="R823" s="281"/>
      <c r="S823" s="281"/>
      <c r="T823" s="282"/>
      <c r="U823" s="14"/>
      <c r="V823" s="14"/>
      <c r="W823" s="14"/>
      <c r="X823" s="14"/>
      <c r="Y823" s="14"/>
      <c r="Z823" s="14"/>
      <c r="AA823" s="14"/>
      <c r="AB823" s="14"/>
      <c r="AC823" s="14"/>
      <c r="AD823" s="14"/>
      <c r="AE823" s="14"/>
      <c r="AT823" s="283" t="s">
        <v>263</v>
      </c>
      <c r="AU823" s="283" t="s">
        <v>91</v>
      </c>
      <c r="AV823" s="14" t="s">
        <v>256</v>
      </c>
      <c r="AW823" s="14" t="s">
        <v>36</v>
      </c>
      <c r="AX823" s="14" t="s">
        <v>14</v>
      </c>
      <c r="AY823" s="283" t="s">
        <v>250</v>
      </c>
    </row>
    <row r="824" s="2" customFormat="1" ht="16.5" customHeight="1">
      <c r="A824" s="38"/>
      <c r="B824" s="39"/>
      <c r="C824" s="245" t="s">
        <v>1218</v>
      </c>
      <c r="D824" s="245" t="s">
        <v>252</v>
      </c>
      <c r="E824" s="246" t="s">
        <v>1219</v>
      </c>
      <c r="F824" s="247" t="s">
        <v>1220</v>
      </c>
      <c r="G824" s="248" t="s">
        <v>179</v>
      </c>
      <c r="H824" s="249">
        <v>70</v>
      </c>
      <c r="I824" s="250"/>
      <c r="J824" s="251">
        <f>ROUND(I824*H824,2)</f>
        <v>0</v>
      </c>
      <c r="K824" s="247" t="s">
        <v>1</v>
      </c>
      <c r="L824" s="44"/>
      <c r="M824" s="252" t="s">
        <v>1</v>
      </c>
      <c r="N824" s="253" t="s">
        <v>47</v>
      </c>
      <c r="O824" s="91"/>
      <c r="P824" s="254">
        <f>O824*H824</f>
        <v>0</v>
      </c>
      <c r="Q824" s="254">
        <v>0</v>
      </c>
      <c r="R824" s="254">
        <f>Q824*H824</f>
        <v>0</v>
      </c>
      <c r="S824" s="254">
        <v>0</v>
      </c>
      <c r="T824" s="255">
        <f>S824*H824</f>
        <v>0</v>
      </c>
      <c r="U824" s="38"/>
      <c r="V824" s="38"/>
      <c r="W824" s="38"/>
      <c r="X824" s="38"/>
      <c r="Y824" s="38"/>
      <c r="Z824" s="38"/>
      <c r="AA824" s="38"/>
      <c r="AB824" s="38"/>
      <c r="AC824" s="38"/>
      <c r="AD824" s="38"/>
      <c r="AE824" s="38"/>
      <c r="AR824" s="256" t="s">
        <v>256</v>
      </c>
      <c r="AT824" s="256" t="s">
        <v>252</v>
      </c>
      <c r="AU824" s="256" t="s">
        <v>91</v>
      </c>
      <c r="AY824" s="17" t="s">
        <v>250</v>
      </c>
      <c r="BE824" s="257">
        <f>IF(N824="základní",J824,0)</f>
        <v>0</v>
      </c>
      <c r="BF824" s="257">
        <f>IF(N824="snížená",J824,0)</f>
        <v>0</v>
      </c>
      <c r="BG824" s="257">
        <f>IF(N824="zákl. přenesená",J824,0)</f>
        <v>0</v>
      </c>
      <c r="BH824" s="257">
        <f>IF(N824="sníž. přenesená",J824,0)</f>
        <v>0</v>
      </c>
      <c r="BI824" s="257">
        <f>IF(N824="nulová",J824,0)</f>
        <v>0</v>
      </c>
      <c r="BJ824" s="17" t="s">
        <v>14</v>
      </c>
      <c r="BK824" s="257">
        <f>ROUND(I824*H824,2)</f>
        <v>0</v>
      </c>
      <c r="BL824" s="17" t="s">
        <v>256</v>
      </c>
      <c r="BM824" s="256" t="s">
        <v>1221</v>
      </c>
    </row>
    <row r="825" s="2" customFormat="1">
      <c r="A825" s="38"/>
      <c r="B825" s="39"/>
      <c r="C825" s="40"/>
      <c r="D825" s="258" t="s">
        <v>628</v>
      </c>
      <c r="E825" s="40"/>
      <c r="F825" s="259" t="s">
        <v>1222</v>
      </c>
      <c r="G825" s="40"/>
      <c r="H825" s="40"/>
      <c r="I825" s="156"/>
      <c r="J825" s="40"/>
      <c r="K825" s="40"/>
      <c r="L825" s="44"/>
      <c r="M825" s="260"/>
      <c r="N825" s="261"/>
      <c r="O825" s="91"/>
      <c r="P825" s="91"/>
      <c r="Q825" s="91"/>
      <c r="R825" s="91"/>
      <c r="S825" s="91"/>
      <c r="T825" s="92"/>
      <c r="U825" s="38"/>
      <c r="V825" s="38"/>
      <c r="W825" s="38"/>
      <c r="X825" s="38"/>
      <c r="Y825" s="38"/>
      <c r="Z825" s="38"/>
      <c r="AA825" s="38"/>
      <c r="AB825" s="38"/>
      <c r="AC825" s="38"/>
      <c r="AD825" s="38"/>
      <c r="AE825" s="38"/>
      <c r="AT825" s="17" t="s">
        <v>628</v>
      </c>
      <c r="AU825" s="17" t="s">
        <v>91</v>
      </c>
    </row>
    <row r="826" s="2" customFormat="1" ht="55.5" customHeight="1">
      <c r="A826" s="38"/>
      <c r="B826" s="39"/>
      <c r="C826" s="245" t="s">
        <v>1223</v>
      </c>
      <c r="D826" s="245" t="s">
        <v>252</v>
      </c>
      <c r="E826" s="246" t="s">
        <v>1224</v>
      </c>
      <c r="F826" s="247" t="s">
        <v>1225</v>
      </c>
      <c r="G826" s="248" t="s">
        <v>179</v>
      </c>
      <c r="H826" s="249">
        <v>1100</v>
      </c>
      <c r="I826" s="250"/>
      <c r="J826" s="251">
        <f>ROUND(I826*H826,2)</f>
        <v>0</v>
      </c>
      <c r="K826" s="247" t="s">
        <v>255</v>
      </c>
      <c r="L826" s="44"/>
      <c r="M826" s="252" t="s">
        <v>1</v>
      </c>
      <c r="N826" s="253" t="s">
        <v>47</v>
      </c>
      <c r="O826" s="91"/>
      <c r="P826" s="254">
        <f>O826*H826</f>
        <v>0</v>
      </c>
      <c r="Q826" s="254">
        <v>0</v>
      </c>
      <c r="R826" s="254">
        <f>Q826*H826</f>
        <v>0</v>
      </c>
      <c r="S826" s="254">
        <v>0</v>
      </c>
      <c r="T826" s="255">
        <f>S826*H826</f>
        <v>0</v>
      </c>
      <c r="U826" s="38"/>
      <c r="V826" s="38"/>
      <c r="W826" s="38"/>
      <c r="X826" s="38"/>
      <c r="Y826" s="38"/>
      <c r="Z826" s="38"/>
      <c r="AA826" s="38"/>
      <c r="AB826" s="38"/>
      <c r="AC826" s="38"/>
      <c r="AD826" s="38"/>
      <c r="AE826" s="38"/>
      <c r="AR826" s="256" t="s">
        <v>256</v>
      </c>
      <c r="AT826" s="256" t="s">
        <v>252</v>
      </c>
      <c r="AU826" s="256" t="s">
        <v>91</v>
      </c>
      <c r="AY826" s="17" t="s">
        <v>250</v>
      </c>
      <c r="BE826" s="257">
        <f>IF(N826="základní",J826,0)</f>
        <v>0</v>
      </c>
      <c r="BF826" s="257">
        <f>IF(N826="snížená",J826,0)</f>
        <v>0</v>
      </c>
      <c r="BG826" s="257">
        <f>IF(N826="zákl. přenesená",J826,0)</f>
        <v>0</v>
      </c>
      <c r="BH826" s="257">
        <f>IF(N826="sníž. přenesená",J826,0)</f>
        <v>0</v>
      </c>
      <c r="BI826" s="257">
        <f>IF(N826="nulová",J826,0)</f>
        <v>0</v>
      </c>
      <c r="BJ826" s="17" t="s">
        <v>14</v>
      </c>
      <c r="BK826" s="257">
        <f>ROUND(I826*H826,2)</f>
        <v>0</v>
      </c>
      <c r="BL826" s="17" t="s">
        <v>256</v>
      </c>
      <c r="BM826" s="256" t="s">
        <v>1226</v>
      </c>
    </row>
    <row r="827" s="2" customFormat="1">
      <c r="A827" s="38"/>
      <c r="B827" s="39"/>
      <c r="C827" s="40"/>
      <c r="D827" s="258" t="s">
        <v>261</v>
      </c>
      <c r="E827" s="40"/>
      <c r="F827" s="259" t="s">
        <v>1227</v>
      </c>
      <c r="G827" s="40"/>
      <c r="H827" s="40"/>
      <c r="I827" s="156"/>
      <c r="J827" s="40"/>
      <c r="K827" s="40"/>
      <c r="L827" s="44"/>
      <c r="M827" s="260"/>
      <c r="N827" s="261"/>
      <c r="O827" s="91"/>
      <c r="P827" s="91"/>
      <c r="Q827" s="91"/>
      <c r="R827" s="91"/>
      <c r="S827" s="91"/>
      <c r="T827" s="92"/>
      <c r="U827" s="38"/>
      <c r="V827" s="38"/>
      <c r="W827" s="38"/>
      <c r="X827" s="38"/>
      <c r="Y827" s="38"/>
      <c r="Z827" s="38"/>
      <c r="AA827" s="38"/>
      <c r="AB827" s="38"/>
      <c r="AC827" s="38"/>
      <c r="AD827" s="38"/>
      <c r="AE827" s="38"/>
      <c r="AT827" s="17" t="s">
        <v>261</v>
      </c>
      <c r="AU827" s="17" t="s">
        <v>91</v>
      </c>
    </row>
    <row r="828" s="13" customFormat="1">
      <c r="A828" s="13"/>
      <c r="B828" s="262"/>
      <c r="C828" s="263"/>
      <c r="D828" s="258" t="s">
        <v>263</v>
      </c>
      <c r="E828" s="264" t="s">
        <v>1</v>
      </c>
      <c r="F828" s="265" t="s">
        <v>177</v>
      </c>
      <c r="G828" s="263"/>
      <c r="H828" s="266">
        <v>1100</v>
      </c>
      <c r="I828" s="267"/>
      <c r="J828" s="263"/>
      <c r="K828" s="263"/>
      <c r="L828" s="268"/>
      <c r="M828" s="269"/>
      <c r="N828" s="270"/>
      <c r="O828" s="270"/>
      <c r="P828" s="270"/>
      <c r="Q828" s="270"/>
      <c r="R828" s="270"/>
      <c r="S828" s="270"/>
      <c r="T828" s="271"/>
      <c r="U828" s="13"/>
      <c r="V828" s="13"/>
      <c r="W828" s="13"/>
      <c r="X828" s="13"/>
      <c r="Y828" s="13"/>
      <c r="Z828" s="13"/>
      <c r="AA828" s="13"/>
      <c r="AB828" s="13"/>
      <c r="AC828" s="13"/>
      <c r="AD828" s="13"/>
      <c r="AE828" s="13"/>
      <c r="AT828" s="272" t="s">
        <v>263</v>
      </c>
      <c r="AU828" s="272" t="s">
        <v>91</v>
      </c>
      <c r="AV828" s="13" t="s">
        <v>91</v>
      </c>
      <c r="AW828" s="13" t="s">
        <v>36</v>
      </c>
      <c r="AX828" s="13" t="s">
        <v>82</v>
      </c>
      <c r="AY828" s="272" t="s">
        <v>250</v>
      </c>
    </row>
    <row r="829" s="14" customFormat="1">
      <c r="A829" s="14"/>
      <c r="B829" s="273"/>
      <c r="C829" s="274"/>
      <c r="D829" s="258" t="s">
        <v>263</v>
      </c>
      <c r="E829" s="275" t="s">
        <v>1</v>
      </c>
      <c r="F829" s="276" t="s">
        <v>265</v>
      </c>
      <c r="G829" s="274"/>
      <c r="H829" s="277">
        <v>1100</v>
      </c>
      <c r="I829" s="278"/>
      <c r="J829" s="274"/>
      <c r="K829" s="274"/>
      <c r="L829" s="279"/>
      <c r="M829" s="280"/>
      <c r="N829" s="281"/>
      <c r="O829" s="281"/>
      <c r="P829" s="281"/>
      <c r="Q829" s="281"/>
      <c r="R829" s="281"/>
      <c r="S829" s="281"/>
      <c r="T829" s="282"/>
      <c r="U829" s="14"/>
      <c r="V829" s="14"/>
      <c r="W829" s="14"/>
      <c r="X829" s="14"/>
      <c r="Y829" s="14"/>
      <c r="Z829" s="14"/>
      <c r="AA829" s="14"/>
      <c r="AB829" s="14"/>
      <c r="AC829" s="14"/>
      <c r="AD829" s="14"/>
      <c r="AE829" s="14"/>
      <c r="AT829" s="283" t="s">
        <v>263</v>
      </c>
      <c r="AU829" s="283" t="s">
        <v>91</v>
      </c>
      <c r="AV829" s="14" t="s">
        <v>256</v>
      </c>
      <c r="AW829" s="14" t="s">
        <v>36</v>
      </c>
      <c r="AX829" s="14" t="s">
        <v>14</v>
      </c>
      <c r="AY829" s="283" t="s">
        <v>250</v>
      </c>
    </row>
    <row r="830" s="2" customFormat="1" ht="55.5" customHeight="1">
      <c r="A830" s="38"/>
      <c r="B830" s="39"/>
      <c r="C830" s="245" t="s">
        <v>1228</v>
      </c>
      <c r="D830" s="245" t="s">
        <v>252</v>
      </c>
      <c r="E830" s="246" t="s">
        <v>1229</v>
      </c>
      <c r="F830" s="247" t="s">
        <v>1230</v>
      </c>
      <c r="G830" s="248" t="s">
        <v>179</v>
      </c>
      <c r="H830" s="249">
        <v>2730</v>
      </c>
      <c r="I830" s="250"/>
      <c r="J830" s="251">
        <f>ROUND(I830*H830,2)</f>
        <v>0</v>
      </c>
      <c r="K830" s="247" t="s">
        <v>255</v>
      </c>
      <c r="L830" s="44"/>
      <c r="M830" s="252" t="s">
        <v>1</v>
      </c>
      <c r="N830" s="253" t="s">
        <v>47</v>
      </c>
      <c r="O830" s="91"/>
      <c r="P830" s="254">
        <f>O830*H830</f>
        <v>0</v>
      </c>
      <c r="Q830" s="254">
        <v>0</v>
      </c>
      <c r="R830" s="254">
        <f>Q830*H830</f>
        <v>0</v>
      </c>
      <c r="S830" s="254">
        <v>0</v>
      </c>
      <c r="T830" s="255">
        <f>S830*H830</f>
        <v>0</v>
      </c>
      <c r="U830" s="38"/>
      <c r="V830" s="38"/>
      <c r="W830" s="38"/>
      <c r="X830" s="38"/>
      <c r="Y830" s="38"/>
      <c r="Z830" s="38"/>
      <c r="AA830" s="38"/>
      <c r="AB830" s="38"/>
      <c r="AC830" s="38"/>
      <c r="AD830" s="38"/>
      <c r="AE830" s="38"/>
      <c r="AR830" s="256" t="s">
        <v>256</v>
      </c>
      <c r="AT830" s="256" t="s">
        <v>252</v>
      </c>
      <c r="AU830" s="256" t="s">
        <v>91</v>
      </c>
      <c r="AY830" s="17" t="s">
        <v>250</v>
      </c>
      <c r="BE830" s="257">
        <f>IF(N830="základní",J830,0)</f>
        <v>0</v>
      </c>
      <c r="BF830" s="257">
        <f>IF(N830="snížená",J830,0)</f>
        <v>0</v>
      </c>
      <c r="BG830" s="257">
        <f>IF(N830="zákl. přenesená",J830,0)</f>
        <v>0</v>
      </c>
      <c r="BH830" s="257">
        <f>IF(N830="sníž. přenesená",J830,0)</f>
        <v>0</v>
      </c>
      <c r="BI830" s="257">
        <f>IF(N830="nulová",J830,0)</f>
        <v>0</v>
      </c>
      <c r="BJ830" s="17" t="s">
        <v>14</v>
      </c>
      <c r="BK830" s="257">
        <f>ROUND(I830*H830,2)</f>
        <v>0</v>
      </c>
      <c r="BL830" s="17" t="s">
        <v>256</v>
      </c>
      <c r="BM830" s="256" t="s">
        <v>1231</v>
      </c>
    </row>
    <row r="831" s="2" customFormat="1">
      <c r="A831" s="38"/>
      <c r="B831" s="39"/>
      <c r="C831" s="40"/>
      <c r="D831" s="258" t="s">
        <v>261</v>
      </c>
      <c r="E831" s="40"/>
      <c r="F831" s="259" t="s">
        <v>1227</v>
      </c>
      <c r="G831" s="40"/>
      <c r="H831" s="40"/>
      <c r="I831" s="156"/>
      <c r="J831" s="40"/>
      <c r="K831" s="40"/>
      <c r="L831" s="44"/>
      <c r="M831" s="260"/>
      <c r="N831" s="261"/>
      <c r="O831" s="91"/>
      <c r="P831" s="91"/>
      <c r="Q831" s="91"/>
      <c r="R831" s="91"/>
      <c r="S831" s="91"/>
      <c r="T831" s="92"/>
      <c r="U831" s="38"/>
      <c r="V831" s="38"/>
      <c r="W831" s="38"/>
      <c r="X831" s="38"/>
      <c r="Y831" s="38"/>
      <c r="Z831" s="38"/>
      <c r="AA831" s="38"/>
      <c r="AB831" s="38"/>
      <c r="AC831" s="38"/>
      <c r="AD831" s="38"/>
      <c r="AE831" s="38"/>
      <c r="AT831" s="17" t="s">
        <v>261</v>
      </c>
      <c r="AU831" s="17" t="s">
        <v>91</v>
      </c>
    </row>
    <row r="832" s="13" customFormat="1">
      <c r="A832" s="13"/>
      <c r="B832" s="262"/>
      <c r="C832" s="263"/>
      <c r="D832" s="258" t="s">
        <v>263</v>
      </c>
      <c r="E832" s="264" t="s">
        <v>1</v>
      </c>
      <c r="F832" s="265" t="s">
        <v>182</v>
      </c>
      <c r="G832" s="263"/>
      <c r="H832" s="266">
        <v>2730</v>
      </c>
      <c r="I832" s="267"/>
      <c r="J832" s="263"/>
      <c r="K832" s="263"/>
      <c r="L832" s="268"/>
      <c r="M832" s="269"/>
      <c r="N832" s="270"/>
      <c r="O832" s="270"/>
      <c r="P832" s="270"/>
      <c r="Q832" s="270"/>
      <c r="R832" s="270"/>
      <c r="S832" s="270"/>
      <c r="T832" s="271"/>
      <c r="U832" s="13"/>
      <c r="V832" s="13"/>
      <c r="W832" s="13"/>
      <c r="X832" s="13"/>
      <c r="Y832" s="13"/>
      <c r="Z832" s="13"/>
      <c r="AA832" s="13"/>
      <c r="AB832" s="13"/>
      <c r="AC832" s="13"/>
      <c r="AD832" s="13"/>
      <c r="AE832" s="13"/>
      <c r="AT832" s="272" t="s">
        <v>263</v>
      </c>
      <c r="AU832" s="272" t="s">
        <v>91</v>
      </c>
      <c r="AV832" s="13" t="s">
        <v>91</v>
      </c>
      <c r="AW832" s="13" t="s">
        <v>36</v>
      </c>
      <c r="AX832" s="13" t="s">
        <v>82</v>
      </c>
      <c r="AY832" s="272" t="s">
        <v>250</v>
      </c>
    </row>
    <row r="833" s="14" customFormat="1">
      <c r="A833" s="14"/>
      <c r="B833" s="273"/>
      <c r="C833" s="274"/>
      <c r="D833" s="258" t="s">
        <v>263</v>
      </c>
      <c r="E833" s="275" t="s">
        <v>1</v>
      </c>
      <c r="F833" s="276" t="s">
        <v>265</v>
      </c>
      <c r="G833" s="274"/>
      <c r="H833" s="277">
        <v>2730</v>
      </c>
      <c r="I833" s="278"/>
      <c r="J833" s="274"/>
      <c r="K833" s="274"/>
      <c r="L833" s="279"/>
      <c r="M833" s="280"/>
      <c r="N833" s="281"/>
      <c r="O833" s="281"/>
      <c r="P833" s="281"/>
      <c r="Q833" s="281"/>
      <c r="R833" s="281"/>
      <c r="S833" s="281"/>
      <c r="T833" s="282"/>
      <c r="U833" s="14"/>
      <c r="V833" s="14"/>
      <c r="W833" s="14"/>
      <c r="X833" s="14"/>
      <c r="Y833" s="14"/>
      <c r="Z833" s="14"/>
      <c r="AA833" s="14"/>
      <c r="AB833" s="14"/>
      <c r="AC833" s="14"/>
      <c r="AD833" s="14"/>
      <c r="AE833" s="14"/>
      <c r="AT833" s="283" t="s">
        <v>263</v>
      </c>
      <c r="AU833" s="283" t="s">
        <v>91</v>
      </c>
      <c r="AV833" s="14" t="s">
        <v>256</v>
      </c>
      <c r="AW833" s="14" t="s">
        <v>36</v>
      </c>
      <c r="AX833" s="14" t="s">
        <v>14</v>
      </c>
      <c r="AY833" s="283" t="s">
        <v>250</v>
      </c>
    </row>
    <row r="834" s="2" customFormat="1" ht="55.5" customHeight="1">
      <c r="A834" s="38"/>
      <c r="B834" s="39"/>
      <c r="C834" s="245" t="s">
        <v>1232</v>
      </c>
      <c r="D834" s="245" t="s">
        <v>252</v>
      </c>
      <c r="E834" s="246" t="s">
        <v>1233</v>
      </c>
      <c r="F834" s="247" t="s">
        <v>1234</v>
      </c>
      <c r="G834" s="248" t="s">
        <v>168</v>
      </c>
      <c r="H834" s="249">
        <v>1365</v>
      </c>
      <c r="I834" s="250"/>
      <c r="J834" s="251">
        <f>ROUND(I834*H834,2)</f>
        <v>0</v>
      </c>
      <c r="K834" s="247" t="s">
        <v>255</v>
      </c>
      <c r="L834" s="44"/>
      <c r="M834" s="252" t="s">
        <v>1</v>
      </c>
      <c r="N834" s="253" t="s">
        <v>47</v>
      </c>
      <c r="O834" s="91"/>
      <c r="P834" s="254">
        <f>O834*H834</f>
        <v>0</v>
      </c>
      <c r="Q834" s="254">
        <v>0</v>
      </c>
      <c r="R834" s="254">
        <f>Q834*H834</f>
        <v>0</v>
      </c>
      <c r="S834" s="254">
        <v>0</v>
      </c>
      <c r="T834" s="255">
        <f>S834*H834</f>
        <v>0</v>
      </c>
      <c r="U834" s="38"/>
      <c r="V834" s="38"/>
      <c r="W834" s="38"/>
      <c r="X834" s="38"/>
      <c r="Y834" s="38"/>
      <c r="Z834" s="38"/>
      <c r="AA834" s="38"/>
      <c r="AB834" s="38"/>
      <c r="AC834" s="38"/>
      <c r="AD834" s="38"/>
      <c r="AE834" s="38"/>
      <c r="AR834" s="256" t="s">
        <v>256</v>
      </c>
      <c r="AT834" s="256" t="s">
        <v>252</v>
      </c>
      <c r="AU834" s="256" t="s">
        <v>91</v>
      </c>
      <c r="AY834" s="17" t="s">
        <v>250</v>
      </c>
      <c r="BE834" s="257">
        <f>IF(N834="základní",J834,0)</f>
        <v>0</v>
      </c>
      <c r="BF834" s="257">
        <f>IF(N834="snížená",J834,0)</f>
        <v>0</v>
      </c>
      <c r="BG834" s="257">
        <f>IF(N834="zákl. přenesená",J834,0)</f>
        <v>0</v>
      </c>
      <c r="BH834" s="257">
        <f>IF(N834="sníž. přenesená",J834,0)</f>
        <v>0</v>
      </c>
      <c r="BI834" s="257">
        <f>IF(N834="nulová",J834,0)</f>
        <v>0</v>
      </c>
      <c r="BJ834" s="17" t="s">
        <v>14</v>
      </c>
      <c r="BK834" s="257">
        <f>ROUND(I834*H834,2)</f>
        <v>0</v>
      </c>
      <c r="BL834" s="17" t="s">
        <v>256</v>
      </c>
      <c r="BM834" s="256" t="s">
        <v>1235</v>
      </c>
    </row>
    <row r="835" s="2" customFormat="1">
      <c r="A835" s="38"/>
      <c r="B835" s="39"/>
      <c r="C835" s="40"/>
      <c r="D835" s="258" t="s">
        <v>261</v>
      </c>
      <c r="E835" s="40"/>
      <c r="F835" s="259" t="s">
        <v>1227</v>
      </c>
      <c r="G835" s="40"/>
      <c r="H835" s="40"/>
      <c r="I835" s="156"/>
      <c r="J835" s="40"/>
      <c r="K835" s="40"/>
      <c r="L835" s="44"/>
      <c r="M835" s="260"/>
      <c r="N835" s="261"/>
      <c r="O835" s="91"/>
      <c r="P835" s="91"/>
      <c r="Q835" s="91"/>
      <c r="R835" s="91"/>
      <c r="S835" s="91"/>
      <c r="T835" s="92"/>
      <c r="U835" s="38"/>
      <c r="V835" s="38"/>
      <c r="W835" s="38"/>
      <c r="X835" s="38"/>
      <c r="Y835" s="38"/>
      <c r="Z835" s="38"/>
      <c r="AA835" s="38"/>
      <c r="AB835" s="38"/>
      <c r="AC835" s="38"/>
      <c r="AD835" s="38"/>
      <c r="AE835" s="38"/>
      <c r="AT835" s="17" t="s">
        <v>261</v>
      </c>
      <c r="AU835" s="17" t="s">
        <v>91</v>
      </c>
    </row>
    <row r="836" s="13" customFormat="1">
      <c r="A836" s="13"/>
      <c r="B836" s="262"/>
      <c r="C836" s="263"/>
      <c r="D836" s="258" t="s">
        <v>263</v>
      </c>
      <c r="E836" s="264" t="s">
        <v>1</v>
      </c>
      <c r="F836" s="265" t="s">
        <v>173</v>
      </c>
      <c r="G836" s="263"/>
      <c r="H836" s="266">
        <v>1365</v>
      </c>
      <c r="I836" s="267"/>
      <c r="J836" s="263"/>
      <c r="K836" s="263"/>
      <c r="L836" s="268"/>
      <c r="M836" s="269"/>
      <c r="N836" s="270"/>
      <c r="O836" s="270"/>
      <c r="P836" s="270"/>
      <c r="Q836" s="270"/>
      <c r="R836" s="270"/>
      <c r="S836" s="270"/>
      <c r="T836" s="271"/>
      <c r="U836" s="13"/>
      <c r="V836" s="13"/>
      <c r="W836" s="13"/>
      <c r="X836" s="13"/>
      <c r="Y836" s="13"/>
      <c r="Z836" s="13"/>
      <c r="AA836" s="13"/>
      <c r="AB836" s="13"/>
      <c r="AC836" s="13"/>
      <c r="AD836" s="13"/>
      <c r="AE836" s="13"/>
      <c r="AT836" s="272" t="s">
        <v>263</v>
      </c>
      <c r="AU836" s="272" t="s">
        <v>91</v>
      </c>
      <c r="AV836" s="13" t="s">
        <v>91</v>
      </c>
      <c r="AW836" s="13" t="s">
        <v>36</v>
      </c>
      <c r="AX836" s="13" t="s">
        <v>82</v>
      </c>
      <c r="AY836" s="272" t="s">
        <v>250</v>
      </c>
    </row>
    <row r="837" s="14" customFormat="1">
      <c r="A837" s="14"/>
      <c r="B837" s="273"/>
      <c r="C837" s="274"/>
      <c r="D837" s="258" t="s">
        <v>263</v>
      </c>
      <c r="E837" s="275" t="s">
        <v>1</v>
      </c>
      <c r="F837" s="276" t="s">
        <v>265</v>
      </c>
      <c r="G837" s="274"/>
      <c r="H837" s="277">
        <v>1365</v>
      </c>
      <c r="I837" s="278"/>
      <c r="J837" s="274"/>
      <c r="K837" s="274"/>
      <c r="L837" s="279"/>
      <c r="M837" s="280"/>
      <c r="N837" s="281"/>
      <c r="O837" s="281"/>
      <c r="P837" s="281"/>
      <c r="Q837" s="281"/>
      <c r="R837" s="281"/>
      <c r="S837" s="281"/>
      <c r="T837" s="282"/>
      <c r="U837" s="14"/>
      <c r="V837" s="14"/>
      <c r="W837" s="14"/>
      <c r="X837" s="14"/>
      <c r="Y837" s="14"/>
      <c r="Z837" s="14"/>
      <c r="AA837" s="14"/>
      <c r="AB837" s="14"/>
      <c r="AC837" s="14"/>
      <c r="AD837" s="14"/>
      <c r="AE837" s="14"/>
      <c r="AT837" s="283" t="s">
        <v>263</v>
      </c>
      <c r="AU837" s="283" t="s">
        <v>91</v>
      </c>
      <c r="AV837" s="14" t="s">
        <v>256</v>
      </c>
      <c r="AW837" s="14" t="s">
        <v>36</v>
      </c>
      <c r="AX837" s="14" t="s">
        <v>14</v>
      </c>
      <c r="AY837" s="283" t="s">
        <v>250</v>
      </c>
    </row>
    <row r="838" s="2" customFormat="1" ht="66.75" customHeight="1">
      <c r="A838" s="38"/>
      <c r="B838" s="39"/>
      <c r="C838" s="245" t="s">
        <v>1236</v>
      </c>
      <c r="D838" s="245" t="s">
        <v>252</v>
      </c>
      <c r="E838" s="246" t="s">
        <v>1237</v>
      </c>
      <c r="F838" s="247" t="s">
        <v>1238</v>
      </c>
      <c r="G838" s="248" t="s">
        <v>168</v>
      </c>
      <c r="H838" s="249">
        <v>160</v>
      </c>
      <c r="I838" s="250"/>
      <c r="J838" s="251">
        <f>ROUND(I838*H838,2)</f>
        <v>0</v>
      </c>
      <c r="K838" s="247" t="s">
        <v>255</v>
      </c>
      <c r="L838" s="44"/>
      <c r="M838" s="252" t="s">
        <v>1</v>
      </c>
      <c r="N838" s="253" t="s">
        <v>47</v>
      </c>
      <c r="O838" s="91"/>
      <c r="P838" s="254">
        <f>O838*H838</f>
        <v>0</v>
      </c>
      <c r="Q838" s="254">
        <v>0</v>
      </c>
      <c r="R838" s="254">
        <f>Q838*H838</f>
        <v>0</v>
      </c>
      <c r="S838" s="254">
        <v>0</v>
      </c>
      <c r="T838" s="255">
        <f>S838*H838</f>
        <v>0</v>
      </c>
      <c r="U838" s="38"/>
      <c r="V838" s="38"/>
      <c r="W838" s="38"/>
      <c r="X838" s="38"/>
      <c r="Y838" s="38"/>
      <c r="Z838" s="38"/>
      <c r="AA838" s="38"/>
      <c r="AB838" s="38"/>
      <c r="AC838" s="38"/>
      <c r="AD838" s="38"/>
      <c r="AE838" s="38"/>
      <c r="AR838" s="256" t="s">
        <v>256</v>
      </c>
      <c r="AT838" s="256" t="s">
        <v>252</v>
      </c>
      <c r="AU838" s="256" t="s">
        <v>91</v>
      </c>
      <c r="AY838" s="17" t="s">
        <v>250</v>
      </c>
      <c r="BE838" s="257">
        <f>IF(N838="základní",J838,0)</f>
        <v>0</v>
      </c>
      <c r="BF838" s="257">
        <f>IF(N838="snížená",J838,0)</f>
        <v>0</v>
      </c>
      <c r="BG838" s="257">
        <f>IF(N838="zákl. přenesená",J838,0)</f>
        <v>0</v>
      </c>
      <c r="BH838" s="257">
        <f>IF(N838="sníž. přenesená",J838,0)</f>
        <v>0</v>
      </c>
      <c r="BI838" s="257">
        <f>IF(N838="nulová",J838,0)</f>
        <v>0</v>
      </c>
      <c r="BJ838" s="17" t="s">
        <v>14</v>
      </c>
      <c r="BK838" s="257">
        <f>ROUND(I838*H838,2)</f>
        <v>0</v>
      </c>
      <c r="BL838" s="17" t="s">
        <v>256</v>
      </c>
      <c r="BM838" s="256" t="s">
        <v>1239</v>
      </c>
    </row>
    <row r="839" s="2" customFormat="1">
      <c r="A839" s="38"/>
      <c r="B839" s="39"/>
      <c r="C839" s="40"/>
      <c r="D839" s="258" t="s">
        <v>261</v>
      </c>
      <c r="E839" s="40"/>
      <c r="F839" s="259" t="s">
        <v>1240</v>
      </c>
      <c r="G839" s="40"/>
      <c r="H839" s="40"/>
      <c r="I839" s="156"/>
      <c r="J839" s="40"/>
      <c r="K839" s="40"/>
      <c r="L839" s="44"/>
      <c r="M839" s="260"/>
      <c r="N839" s="261"/>
      <c r="O839" s="91"/>
      <c r="P839" s="91"/>
      <c r="Q839" s="91"/>
      <c r="R839" s="91"/>
      <c r="S839" s="91"/>
      <c r="T839" s="92"/>
      <c r="U839" s="38"/>
      <c r="V839" s="38"/>
      <c r="W839" s="38"/>
      <c r="X839" s="38"/>
      <c r="Y839" s="38"/>
      <c r="Z839" s="38"/>
      <c r="AA839" s="38"/>
      <c r="AB839" s="38"/>
      <c r="AC839" s="38"/>
      <c r="AD839" s="38"/>
      <c r="AE839" s="38"/>
      <c r="AT839" s="17" t="s">
        <v>261</v>
      </c>
      <c r="AU839" s="17" t="s">
        <v>91</v>
      </c>
    </row>
    <row r="840" s="13" customFormat="1">
      <c r="A840" s="13"/>
      <c r="B840" s="262"/>
      <c r="C840" s="263"/>
      <c r="D840" s="258" t="s">
        <v>263</v>
      </c>
      <c r="E840" s="264" t="s">
        <v>1</v>
      </c>
      <c r="F840" s="265" t="s">
        <v>330</v>
      </c>
      <c r="G840" s="263"/>
      <c r="H840" s="266">
        <v>160</v>
      </c>
      <c r="I840" s="267"/>
      <c r="J840" s="263"/>
      <c r="K840" s="263"/>
      <c r="L840" s="268"/>
      <c r="M840" s="269"/>
      <c r="N840" s="270"/>
      <c r="O840" s="270"/>
      <c r="P840" s="270"/>
      <c r="Q840" s="270"/>
      <c r="R840" s="270"/>
      <c r="S840" s="270"/>
      <c r="T840" s="271"/>
      <c r="U840" s="13"/>
      <c r="V840" s="13"/>
      <c r="W840" s="13"/>
      <c r="X840" s="13"/>
      <c r="Y840" s="13"/>
      <c r="Z840" s="13"/>
      <c r="AA840" s="13"/>
      <c r="AB840" s="13"/>
      <c r="AC840" s="13"/>
      <c r="AD840" s="13"/>
      <c r="AE840" s="13"/>
      <c r="AT840" s="272" t="s">
        <v>263</v>
      </c>
      <c r="AU840" s="272" t="s">
        <v>91</v>
      </c>
      <c r="AV840" s="13" t="s">
        <v>91</v>
      </c>
      <c r="AW840" s="13" t="s">
        <v>36</v>
      </c>
      <c r="AX840" s="13" t="s">
        <v>82</v>
      </c>
      <c r="AY840" s="272" t="s">
        <v>250</v>
      </c>
    </row>
    <row r="841" s="14" customFormat="1">
      <c r="A841" s="14"/>
      <c r="B841" s="273"/>
      <c r="C841" s="274"/>
      <c r="D841" s="258" t="s">
        <v>263</v>
      </c>
      <c r="E841" s="275" t="s">
        <v>1</v>
      </c>
      <c r="F841" s="276" t="s">
        <v>265</v>
      </c>
      <c r="G841" s="274"/>
      <c r="H841" s="277">
        <v>160</v>
      </c>
      <c r="I841" s="278"/>
      <c r="J841" s="274"/>
      <c r="K841" s="274"/>
      <c r="L841" s="279"/>
      <c r="M841" s="280"/>
      <c r="N841" s="281"/>
      <c r="O841" s="281"/>
      <c r="P841" s="281"/>
      <c r="Q841" s="281"/>
      <c r="R841" s="281"/>
      <c r="S841" s="281"/>
      <c r="T841" s="282"/>
      <c r="U841" s="14"/>
      <c r="V841" s="14"/>
      <c r="W841" s="14"/>
      <c r="X841" s="14"/>
      <c r="Y841" s="14"/>
      <c r="Z841" s="14"/>
      <c r="AA841" s="14"/>
      <c r="AB841" s="14"/>
      <c r="AC841" s="14"/>
      <c r="AD841" s="14"/>
      <c r="AE841" s="14"/>
      <c r="AT841" s="283" t="s">
        <v>263</v>
      </c>
      <c r="AU841" s="283" t="s">
        <v>91</v>
      </c>
      <c r="AV841" s="14" t="s">
        <v>256</v>
      </c>
      <c r="AW841" s="14" t="s">
        <v>36</v>
      </c>
      <c r="AX841" s="14" t="s">
        <v>14</v>
      </c>
      <c r="AY841" s="283" t="s">
        <v>250</v>
      </c>
    </row>
    <row r="842" s="2" customFormat="1" ht="21.75" customHeight="1">
      <c r="A842" s="38"/>
      <c r="B842" s="39"/>
      <c r="C842" s="245" t="s">
        <v>1241</v>
      </c>
      <c r="D842" s="245" t="s">
        <v>252</v>
      </c>
      <c r="E842" s="246" t="s">
        <v>1242</v>
      </c>
      <c r="F842" s="247" t="s">
        <v>1243</v>
      </c>
      <c r="G842" s="248" t="s">
        <v>1244</v>
      </c>
      <c r="H842" s="249">
        <v>1</v>
      </c>
      <c r="I842" s="250"/>
      <c r="J842" s="251">
        <f>ROUND(I842*H842,2)</f>
        <v>0</v>
      </c>
      <c r="K842" s="247" t="s">
        <v>1</v>
      </c>
      <c r="L842" s="44"/>
      <c r="M842" s="252" t="s">
        <v>1</v>
      </c>
      <c r="N842" s="253" t="s">
        <v>47</v>
      </c>
      <c r="O842" s="91"/>
      <c r="P842" s="254">
        <f>O842*H842</f>
        <v>0</v>
      </c>
      <c r="Q842" s="254">
        <v>0.155</v>
      </c>
      <c r="R842" s="254">
        <f>Q842*H842</f>
        <v>0.155</v>
      </c>
      <c r="S842" s="254">
        <v>0</v>
      </c>
      <c r="T842" s="255">
        <f>S842*H842</f>
        <v>0</v>
      </c>
      <c r="U842" s="38"/>
      <c r="V842" s="38"/>
      <c r="W842" s="38"/>
      <c r="X842" s="38"/>
      <c r="Y842" s="38"/>
      <c r="Z842" s="38"/>
      <c r="AA842" s="38"/>
      <c r="AB842" s="38"/>
      <c r="AC842" s="38"/>
      <c r="AD842" s="38"/>
      <c r="AE842" s="38"/>
      <c r="AR842" s="256" t="s">
        <v>256</v>
      </c>
      <c r="AT842" s="256" t="s">
        <v>252</v>
      </c>
      <c r="AU842" s="256" t="s">
        <v>91</v>
      </c>
      <c r="AY842" s="17" t="s">
        <v>250</v>
      </c>
      <c r="BE842" s="257">
        <f>IF(N842="základní",J842,0)</f>
        <v>0</v>
      </c>
      <c r="BF842" s="257">
        <f>IF(N842="snížená",J842,0)</f>
        <v>0</v>
      </c>
      <c r="BG842" s="257">
        <f>IF(N842="zákl. přenesená",J842,0)</f>
        <v>0</v>
      </c>
      <c r="BH842" s="257">
        <f>IF(N842="sníž. přenesená",J842,0)</f>
        <v>0</v>
      </c>
      <c r="BI842" s="257">
        <f>IF(N842="nulová",J842,0)</f>
        <v>0</v>
      </c>
      <c r="BJ842" s="17" t="s">
        <v>14</v>
      </c>
      <c r="BK842" s="257">
        <f>ROUND(I842*H842,2)</f>
        <v>0</v>
      </c>
      <c r="BL842" s="17" t="s">
        <v>256</v>
      </c>
      <c r="BM842" s="256" t="s">
        <v>1245</v>
      </c>
    </row>
    <row r="843" s="2" customFormat="1" ht="16.5" customHeight="1">
      <c r="A843" s="38"/>
      <c r="B843" s="39"/>
      <c r="C843" s="245" t="s">
        <v>1246</v>
      </c>
      <c r="D843" s="245" t="s">
        <v>252</v>
      </c>
      <c r="E843" s="246" t="s">
        <v>1247</v>
      </c>
      <c r="F843" s="247" t="s">
        <v>1248</v>
      </c>
      <c r="G843" s="248" t="s">
        <v>1244</v>
      </c>
      <c r="H843" s="249">
        <v>1</v>
      </c>
      <c r="I843" s="250"/>
      <c r="J843" s="251">
        <f>ROUND(I843*H843,2)</f>
        <v>0</v>
      </c>
      <c r="K843" s="247" t="s">
        <v>1</v>
      </c>
      <c r="L843" s="44"/>
      <c r="M843" s="252" t="s">
        <v>1</v>
      </c>
      <c r="N843" s="253" t="s">
        <v>47</v>
      </c>
      <c r="O843" s="91"/>
      <c r="P843" s="254">
        <f>O843*H843</f>
        <v>0</v>
      </c>
      <c r="Q843" s="254">
        <v>0.19500000000000001</v>
      </c>
      <c r="R843" s="254">
        <f>Q843*H843</f>
        <v>0.19500000000000001</v>
      </c>
      <c r="S843" s="254">
        <v>0</v>
      </c>
      <c r="T843" s="255">
        <f>S843*H843</f>
        <v>0</v>
      </c>
      <c r="U843" s="38"/>
      <c r="V843" s="38"/>
      <c r="W843" s="38"/>
      <c r="X843" s="38"/>
      <c r="Y843" s="38"/>
      <c r="Z843" s="38"/>
      <c r="AA843" s="38"/>
      <c r="AB843" s="38"/>
      <c r="AC843" s="38"/>
      <c r="AD843" s="38"/>
      <c r="AE843" s="38"/>
      <c r="AR843" s="256" t="s">
        <v>256</v>
      </c>
      <c r="AT843" s="256" t="s">
        <v>252</v>
      </c>
      <c r="AU843" s="256" t="s">
        <v>91</v>
      </c>
      <c r="AY843" s="17" t="s">
        <v>250</v>
      </c>
      <c r="BE843" s="257">
        <f>IF(N843="základní",J843,0)</f>
        <v>0</v>
      </c>
      <c r="BF843" s="257">
        <f>IF(N843="snížená",J843,0)</f>
        <v>0</v>
      </c>
      <c r="BG843" s="257">
        <f>IF(N843="zákl. přenesená",J843,0)</f>
        <v>0</v>
      </c>
      <c r="BH843" s="257">
        <f>IF(N843="sníž. přenesená",J843,0)</f>
        <v>0</v>
      </c>
      <c r="BI843" s="257">
        <f>IF(N843="nulová",J843,0)</f>
        <v>0</v>
      </c>
      <c r="BJ843" s="17" t="s">
        <v>14</v>
      </c>
      <c r="BK843" s="257">
        <f>ROUND(I843*H843,2)</f>
        <v>0</v>
      </c>
      <c r="BL843" s="17" t="s">
        <v>256</v>
      </c>
      <c r="BM843" s="256" t="s">
        <v>1249</v>
      </c>
    </row>
    <row r="844" s="2" customFormat="1" ht="16.5" customHeight="1">
      <c r="A844" s="38"/>
      <c r="B844" s="39"/>
      <c r="C844" s="245" t="s">
        <v>1250</v>
      </c>
      <c r="D844" s="245" t="s">
        <v>252</v>
      </c>
      <c r="E844" s="246" t="s">
        <v>1251</v>
      </c>
      <c r="F844" s="247" t="s">
        <v>1248</v>
      </c>
      <c r="G844" s="248" t="s">
        <v>1244</v>
      </c>
      <c r="H844" s="249">
        <v>1</v>
      </c>
      <c r="I844" s="250"/>
      <c r="J844" s="251">
        <f>ROUND(I844*H844,2)</f>
        <v>0</v>
      </c>
      <c r="K844" s="247" t="s">
        <v>1</v>
      </c>
      <c r="L844" s="44"/>
      <c r="M844" s="252" t="s">
        <v>1</v>
      </c>
      <c r="N844" s="253" t="s">
        <v>47</v>
      </c>
      <c r="O844" s="91"/>
      <c r="P844" s="254">
        <f>O844*H844</f>
        <v>0</v>
      </c>
      <c r="Q844" s="254">
        <v>0.34699999999999998</v>
      </c>
      <c r="R844" s="254">
        <f>Q844*H844</f>
        <v>0.34699999999999998</v>
      </c>
      <c r="S844" s="254">
        <v>0</v>
      </c>
      <c r="T844" s="255">
        <f>S844*H844</f>
        <v>0</v>
      </c>
      <c r="U844" s="38"/>
      <c r="V844" s="38"/>
      <c r="W844" s="38"/>
      <c r="X844" s="38"/>
      <c r="Y844" s="38"/>
      <c r="Z844" s="38"/>
      <c r="AA844" s="38"/>
      <c r="AB844" s="38"/>
      <c r="AC844" s="38"/>
      <c r="AD844" s="38"/>
      <c r="AE844" s="38"/>
      <c r="AR844" s="256" t="s">
        <v>256</v>
      </c>
      <c r="AT844" s="256" t="s">
        <v>252</v>
      </c>
      <c r="AU844" s="256" t="s">
        <v>91</v>
      </c>
      <c r="AY844" s="17" t="s">
        <v>250</v>
      </c>
      <c r="BE844" s="257">
        <f>IF(N844="základní",J844,0)</f>
        <v>0</v>
      </c>
      <c r="BF844" s="257">
        <f>IF(N844="snížená",J844,0)</f>
        <v>0</v>
      </c>
      <c r="BG844" s="257">
        <f>IF(N844="zákl. přenesená",J844,0)</f>
        <v>0</v>
      </c>
      <c r="BH844" s="257">
        <f>IF(N844="sníž. přenesená",J844,0)</f>
        <v>0</v>
      </c>
      <c r="BI844" s="257">
        <f>IF(N844="nulová",J844,0)</f>
        <v>0</v>
      </c>
      <c r="BJ844" s="17" t="s">
        <v>14</v>
      </c>
      <c r="BK844" s="257">
        <f>ROUND(I844*H844,2)</f>
        <v>0</v>
      </c>
      <c r="BL844" s="17" t="s">
        <v>256</v>
      </c>
      <c r="BM844" s="256" t="s">
        <v>1252</v>
      </c>
    </row>
    <row r="845" s="2" customFormat="1" ht="21.75" customHeight="1">
      <c r="A845" s="38"/>
      <c r="B845" s="39"/>
      <c r="C845" s="245" t="s">
        <v>1253</v>
      </c>
      <c r="D845" s="245" t="s">
        <v>252</v>
      </c>
      <c r="E845" s="246" t="s">
        <v>1254</v>
      </c>
      <c r="F845" s="247" t="s">
        <v>1255</v>
      </c>
      <c r="G845" s="248" t="s">
        <v>189</v>
      </c>
      <c r="H845" s="249">
        <v>2</v>
      </c>
      <c r="I845" s="250"/>
      <c r="J845" s="251">
        <f>ROUND(I845*H845,2)</f>
        <v>0</v>
      </c>
      <c r="K845" s="247" t="s">
        <v>1</v>
      </c>
      <c r="L845" s="44"/>
      <c r="M845" s="252" t="s">
        <v>1</v>
      </c>
      <c r="N845" s="253" t="s">
        <v>47</v>
      </c>
      <c r="O845" s="91"/>
      <c r="P845" s="254">
        <f>O845*H845</f>
        <v>0</v>
      </c>
      <c r="Q845" s="254">
        <v>0</v>
      </c>
      <c r="R845" s="254">
        <f>Q845*H845</f>
        <v>0</v>
      </c>
      <c r="S845" s="254">
        <v>0.25</v>
      </c>
      <c r="T845" s="255">
        <f>S845*H845</f>
        <v>0.5</v>
      </c>
      <c r="U845" s="38"/>
      <c r="V845" s="38"/>
      <c r="W845" s="38"/>
      <c r="X845" s="38"/>
      <c r="Y845" s="38"/>
      <c r="Z845" s="38"/>
      <c r="AA845" s="38"/>
      <c r="AB845" s="38"/>
      <c r="AC845" s="38"/>
      <c r="AD845" s="38"/>
      <c r="AE845" s="38"/>
      <c r="AR845" s="256" t="s">
        <v>256</v>
      </c>
      <c r="AT845" s="256" t="s">
        <v>252</v>
      </c>
      <c r="AU845" s="256" t="s">
        <v>91</v>
      </c>
      <c r="AY845" s="17" t="s">
        <v>250</v>
      </c>
      <c r="BE845" s="257">
        <f>IF(N845="základní",J845,0)</f>
        <v>0</v>
      </c>
      <c r="BF845" s="257">
        <f>IF(N845="snížená",J845,0)</f>
        <v>0</v>
      </c>
      <c r="BG845" s="257">
        <f>IF(N845="zákl. přenesená",J845,0)</f>
        <v>0</v>
      </c>
      <c r="BH845" s="257">
        <f>IF(N845="sníž. přenesená",J845,0)</f>
        <v>0</v>
      </c>
      <c r="BI845" s="257">
        <f>IF(N845="nulová",J845,0)</f>
        <v>0</v>
      </c>
      <c r="BJ845" s="17" t="s">
        <v>14</v>
      </c>
      <c r="BK845" s="257">
        <f>ROUND(I845*H845,2)</f>
        <v>0</v>
      </c>
      <c r="BL845" s="17" t="s">
        <v>256</v>
      </c>
      <c r="BM845" s="256" t="s">
        <v>1256</v>
      </c>
    </row>
    <row r="846" s="2" customFormat="1" ht="16.5" customHeight="1">
      <c r="A846" s="38"/>
      <c r="B846" s="39"/>
      <c r="C846" s="245" t="s">
        <v>1257</v>
      </c>
      <c r="D846" s="245" t="s">
        <v>252</v>
      </c>
      <c r="E846" s="246" t="s">
        <v>1258</v>
      </c>
      <c r="F846" s="247" t="s">
        <v>1259</v>
      </c>
      <c r="G846" s="248" t="s">
        <v>189</v>
      </c>
      <c r="H846" s="249">
        <v>1</v>
      </c>
      <c r="I846" s="250"/>
      <c r="J846" s="251">
        <f>ROUND(I846*H846,2)</f>
        <v>0</v>
      </c>
      <c r="K846" s="247" t="s">
        <v>1</v>
      </c>
      <c r="L846" s="44"/>
      <c r="M846" s="252" t="s">
        <v>1</v>
      </c>
      <c r="N846" s="253" t="s">
        <v>47</v>
      </c>
      <c r="O846" s="91"/>
      <c r="P846" s="254">
        <f>O846*H846</f>
        <v>0</v>
      </c>
      <c r="Q846" s="254">
        <v>0</v>
      </c>
      <c r="R846" s="254">
        <f>Q846*H846</f>
        <v>0</v>
      </c>
      <c r="S846" s="254">
        <v>1.1000000000000001</v>
      </c>
      <c r="T846" s="255">
        <f>S846*H846</f>
        <v>1.1000000000000001</v>
      </c>
      <c r="U846" s="38"/>
      <c r="V846" s="38"/>
      <c r="W846" s="38"/>
      <c r="X846" s="38"/>
      <c r="Y846" s="38"/>
      <c r="Z846" s="38"/>
      <c r="AA846" s="38"/>
      <c r="AB846" s="38"/>
      <c r="AC846" s="38"/>
      <c r="AD846" s="38"/>
      <c r="AE846" s="38"/>
      <c r="AR846" s="256" t="s">
        <v>256</v>
      </c>
      <c r="AT846" s="256" t="s">
        <v>252</v>
      </c>
      <c r="AU846" s="256" t="s">
        <v>91</v>
      </c>
      <c r="AY846" s="17" t="s">
        <v>250</v>
      </c>
      <c r="BE846" s="257">
        <f>IF(N846="základní",J846,0)</f>
        <v>0</v>
      </c>
      <c r="BF846" s="257">
        <f>IF(N846="snížená",J846,0)</f>
        <v>0</v>
      </c>
      <c r="BG846" s="257">
        <f>IF(N846="zákl. přenesená",J846,0)</f>
        <v>0</v>
      </c>
      <c r="BH846" s="257">
        <f>IF(N846="sníž. přenesená",J846,0)</f>
        <v>0</v>
      </c>
      <c r="BI846" s="257">
        <f>IF(N846="nulová",J846,0)</f>
        <v>0</v>
      </c>
      <c r="BJ846" s="17" t="s">
        <v>14</v>
      </c>
      <c r="BK846" s="257">
        <f>ROUND(I846*H846,2)</f>
        <v>0</v>
      </c>
      <c r="BL846" s="17" t="s">
        <v>256</v>
      </c>
      <c r="BM846" s="256" t="s">
        <v>1260</v>
      </c>
    </row>
    <row r="847" s="2" customFormat="1" ht="16.5" customHeight="1">
      <c r="A847" s="38"/>
      <c r="B847" s="39"/>
      <c r="C847" s="245" t="s">
        <v>1261</v>
      </c>
      <c r="D847" s="245" t="s">
        <v>252</v>
      </c>
      <c r="E847" s="246" t="s">
        <v>1262</v>
      </c>
      <c r="F847" s="247" t="s">
        <v>1263</v>
      </c>
      <c r="G847" s="248" t="s">
        <v>189</v>
      </c>
      <c r="H847" s="249">
        <v>1</v>
      </c>
      <c r="I847" s="250"/>
      <c r="J847" s="251">
        <f>ROUND(I847*H847,2)</f>
        <v>0</v>
      </c>
      <c r="K847" s="247" t="s">
        <v>1</v>
      </c>
      <c r="L847" s="44"/>
      <c r="M847" s="252" t="s">
        <v>1</v>
      </c>
      <c r="N847" s="253" t="s">
        <v>47</v>
      </c>
      <c r="O847" s="91"/>
      <c r="P847" s="254">
        <f>O847*H847</f>
        <v>0</v>
      </c>
      <c r="Q847" s="254">
        <v>0</v>
      </c>
      <c r="R847" s="254">
        <f>Q847*H847</f>
        <v>0</v>
      </c>
      <c r="S847" s="254">
        <v>0.074999999999999997</v>
      </c>
      <c r="T847" s="255">
        <f>S847*H847</f>
        <v>0.074999999999999997</v>
      </c>
      <c r="U847" s="38"/>
      <c r="V847" s="38"/>
      <c r="W847" s="38"/>
      <c r="X847" s="38"/>
      <c r="Y847" s="38"/>
      <c r="Z847" s="38"/>
      <c r="AA847" s="38"/>
      <c r="AB847" s="38"/>
      <c r="AC847" s="38"/>
      <c r="AD847" s="38"/>
      <c r="AE847" s="38"/>
      <c r="AR847" s="256" t="s">
        <v>256</v>
      </c>
      <c r="AT847" s="256" t="s">
        <v>252</v>
      </c>
      <c r="AU847" s="256" t="s">
        <v>91</v>
      </c>
      <c r="AY847" s="17" t="s">
        <v>250</v>
      </c>
      <c r="BE847" s="257">
        <f>IF(N847="základní",J847,0)</f>
        <v>0</v>
      </c>
      <c r="BF847" s="257">
        <f>IF(N847="snížená",J847,0)</f>
        <v>0</v>
      </c>
      <c r="BG847" s="257">
        <f>IF(N847="zákl. přenesená",J847,0)</f>
        <v>0</v>
      </c>
      <c r="BH847" s="257">
        <f>IF(N847="sníž. přenesená",J847,0)</f>
        <v>0</v>
      </c>
      <c r="BI847" s="257">
        <f>IF(N847="nulová",J847,0)</f>
        <v>0</v>
      </c>
      <c r="BJ847" s="17" t="s">
        <v>14</v>
      </c>
      <c r="BK847" s="257">
        <f>ROUND(I847*H847,2)</f>
        <v>0</v>
      </c>
      <c r="BL847" s="17" t="s">
        <v>256</v>
      </c>
      <c r="BM847" s="256" t="s">
        <v>1264</v>
      </c>
    </row>
    <row r="848" s="2" customFormat="1" ht="16.5" customHeight="1">
      <c r="A848" s="38"/>
      <c r="B848" s="39"/>
      <c r="C848" s="245" t="s">
        <v>1265</v>
      </c>
      <c r="D848" s="245" t="s">
        <v>252</v>
      </c>
      <c r="E848" s="246" t="s">
        <v>1266</v>
      </c>
      <c r="F848" s="247" t="s">
        <v>1267</v>
      </c>
      <c r="G848" s="248" t="s">
        <v>189</v>
      </c>
      <c r="H848" s="249">
        <v>1</v>
      </c>
      <c r="I848" s="250"/>
      <c r="J848" s="251">
        <f>ROUND(I848*H848,2)</f>
        <v>0</v>
      </c>
      <c r="K848" s="247" t="s">
        <v>1</v>
      </c>
      <c r="L848" s="44"/>
      <c r="M848" s="252" t="s">
        <v>1</v>
      </c>
      <c r="N848" s="253" t="s">
        <v>47</v>
      </c>
      <c r="O848" s="91"/>
      <c r="P848" s="254">
        <f>O848*H848</f>
        <v>0</v>
      </c>
      <c r="Q848" s="254">
        <v>0</v>
      </c>
      <c r="R848" s="254">
        <f>Q848*H848</f>
        <v>0</v>
      </c>
      <c r="S848" s="254">
        <v>0.040000000000000001</v>
      </c>
      <c r="T848" s="255">
        <f>S848*H848</f>
        <v>0.040000000000000001</v>
      </c>
      <c r="U848" s="38"/>
      <c r="V848" s="38"/>
      <c r="W848" s="38"/>
      <c r="X848" s="38"/>
      <c r="Y848" s="38"/>
      <c r="Z848" s="38"/>
      <c r="AA848" s="38"/>
      <c r="AB848" s="38"/>
      <c r="AC848" s="38"/>
      <c r="AD848" s="38"/>
      <c r="AE848" s="38"/>
      <c r="AR848" s="256" t="s">
        <v>256</v>
      </c>
      <c r="AT848" s="256" t="s">
        <v>252</v>
      </c>
      <c r="AU848" s="256" t="s">
        <v>91</v>
      </c>
      <c r="AY848" s="17" t="s">
        <v>250</v>
      </c>
      <c r="BE848" s="257">
        <f>IF(N848="základní",J848,0)</f>
        <v>0</v>
      </c>
      <c r="BF848" s="257">
        <f>IF(N848="snížená",J848,0)</f>
        <v>0</v>
      </c>
      <c r="BG848" s="257">
        <f>IF(N848="zákl. přenesená",J848,0)</f>
        <v>0</v>
      </c>
      <c r="BH848" s="257">
        <f>IF(N848="sníž. přenesená",J848,0)</f>
        <v>0</v>
      </c>
      <c r="BI848" s="257">
        <f>IF(N848="nulová",J848,0)</f>
        <v>0</v>
      </c>
      <c r="BJ848" s="17" t="s">
        <v>14</v>
      </c>
      <c r="BK848" s="257">
        <f>ROUND(I848*H848,2)</f>
        <v>0</v>
      </c>
      <c r="BL848" s="17" t="s">
        <v>256</v>
      </c>
      <c r="BM848" s="256" t="s">
        <v>1268</v>
      </c>
    </row>
    <row r="849" s="2" customFormat="1" ht="21.75" customHeight="1">
      <c r="A849" s="38"/>
      <c r="B849" s="39"/>
      <c r="C849" s="245" t="s">
        <v>1269</v>
      </c>
      <c r="D849" s="245" t="s">
        <v>252</v>
      </c>
      <c r="E849" s="246" t="s">
        <v>1270</v>
      </c>
      <c r="F849" s="247" t="s">
        <v>1271</v>
      </c>
      <c r="G849" s="248" t="s">
        <v>189</v>
      </c>
      <c r="H849" s="249">
        <v>1</v>
      </c>
      <c r="I849" s="250"/>
      <c r="J849" s="251">
        <f>ROUND(I849*H849,2)</f>
        <v>0</v>
      </c>
      <c r="K849" s="247" t="s">
        <v>1</v>
      </c>
      <c r="L849" s="44"/>
      <c r="M849" s="252" t="s">
        <v>1</v>
      </c>
      <c r="N849" s="253" t="s">
        <v>47</v>
      </c>
      <c r="O849" s="91"/>
      <c r="P849" s="254">
        <f>O849*H849</f>
        <v>0</v>
      </c>
      <c r="Q849" s="254">
        <v>0</v>
      </c>
      <c r="R849" s="254">
        <f>Q849*H849</f>
        <v>0</v>
      </c>
      <c r="S849" s="254">
        <v>0.035000000000000003</v>
      </c>
      <c r="T849" s="255">
        <f>S849*H849</f>
        <v>0.035000000000000003</v>
      </c>
      <c r="U849" s="38"/>
      <c r="V849" s="38"/>
      <c r="W849" s="38"/>
      <c r="X849" s="38"/>
      <c r="Y849" s="38"/>
      <c r="Z849" s="38"/>
      <c r="AA849" s="38"/>
      <c r="AB849" s="38"/>
      <c r="AC849" s="38"/>
      <c r="AD849" s="38"/>
      <c r="AE849" s="38"/>
      <c r="AR849" s="256" t="s">
        <v>256</v>
      </c>
      <c r="AT849" s="256" t="s">
        <v>252</v>
      </c>
      <c r="AU849" s="256" t="s">
        <v>91</v>
      </c>
      <c r="AY849" s="17" t="s">
        <v>250</v>
      </c>
      <c r="BE849" s="257">
        <f>IF(N849="základní",J849,0)</f>
        <v>0</v>
      </c>
      <c r="BF849" s="257">
        <f>IF(N849="snížená",J849,0)</f>
        <v>0</v>
      </c>
      <c r="BG849" s="257">
        <f>IF(N849="zákl. přenesená",J849,0)</f>
        <v>0</v>
      </c>
      <c r="BH849" s="257">
        <f>IF(N849="sníž. přenesená",J849,0)</f>
        <v>0</v>
      </c>
      <c r="BI849" s="257">
        <f>IF(N849="nulová",J849,0)</f>
        <v>0</v>
      </c>
      <c r="BJ849" s="17" t="s">
        <v>14</v>
      </c>
      <c r="BK849" s="257">
        <f>ROUND(I849*H849,2)</f>
        <v>0</v>
      </c>
      <c r="BL849" s="17" t="s">
        <v>256</v>
      </c>
      <c r="BM849" s="256" t="s">
        <v>1272</v>
      </c>
    </row>
    <row r="850" s="2" customFormat="1" ht="16.5" customHeight="1">
      <c r="A850" s="38"/>
      <c r="B850" s="39"/>
      <c r="C850" s="245" t="s">
        <v>1273</v>
      </c>
      <c r="D850" s="245" t="s">
        <v>252</v>
      </c>
      <c r="E850" s="246" t="s">
        <v>1274</v>
      </c>
      <c r="F850" s="247" t="s">
        <v>1275</v>
      </c>
      <c r="G850" s="248" t="s">
        <v>189</v>
      </c>
      <c r="H850" s="249">
        <v>8</v>
      </c>
      <c r="I850" s="250"/>
      <c r="J850" s="251">
        <f>ROUND(I850*H850,2)</f>
        <v>0</v>
      </c>
      <c r="K850" s="247" t="s">
        <v>1</v>
      </c>
      <c r="L850" s="44"/>
      <c r="M850" s="252" t="s">
        <v>1</v>
      </c>
      <c r="N850" s="253" t="s">
        <v>47</v>
      </c>
      <c r="O850" s="91"/>
      <c r="P850" s="254">
        <f>O850*H850</f>
        <v>0</v>
      </c>
      <c r="Q850" s="254">
        <v>0</v>
      </c>
      <c r="R850" s="254">
        <f>Q850*H850</f>
        <v>0</v>
      </c>
      <c r="S850" s="254">
        <v>0</v>
      </c>
      <c r="T850" s="255">
        <f>S850*H850</f>
        <v>0</v>
      </c>
      <c r="U850" s="38"/>
      <c r="V850" s="38"/>
      <c r="W850" s="38"/>
      <c r="X850" s="38"/>
      <c r="Y850" s="38"/>
      <c r="Z850" s="38"/>
      <c r="AA850" s="38"/>
      <c r="AB850" s="38"/>
      <c r="AC850" s="38"/>
      <c r="AD850" s="38"/>
      <c r="AE850" s="38"/>
      <c r="AR850" s="256" t="s">
        <v>256</v>
      </c>
      <c r="AT850" s="256" t="s">
        <v>252</v>
      </c>
      <c r="AU850" s="256" t="s">
        <v>91</v>
      </c>
      <c r="AY850" s="17" t="s">
        <v>250</v>
      </c>
      <c r="BE850" s="257">
        <f>IF(N850="základní",J850,0)</f>
        <v>0</v>
      </c>
      <c r="BF850" s="257">
        <f>IF(N850="snížená",J850,0)</f>
        <v>0</v>
      </c>
      <c r="BG850" s="257">
        <f>IF(N850="zákl. přenesená",J850,0)</f>
        <v>0</v>
      </c>
      <c r="BH850" s="257">
        <f>IF(N850="sníž. přenesená",J850,0)</f>
        <v>0</v>
      </c>
      <c r="BI850" s="257">
        <f>IF(N850="nulová",J850,0)</f>
        <v>0</v>
      </c>
      <c r="BJ850" s="17" t="s">
        <v>14</v>
      </c>
      <c r="BK850" s="257">
        <f>ROUND(I850*H850,2)</f>
        <v>0</v>
      </c>
      <c r="BL850" s="17" t="s">
        <v>256</v>
      </c>
      <c r="BM850" s="256" t="s">
        <v>1276</v>
      </c>
    </row>
    <row r="851" s="2" customFormat="1">
      <c r="A851" s="38"/>
      <c r="B851" s="39"/>
      <c r="C851" s="40"/>
      <c r="D851" s="258" t="s">
        <v>628</v>
      </c>
      <c r="E851" s="40"/>
      <c r="F851" s="259" t="s">
        <v>1277</v>
      </c>
      <c r="G851" s="40"/>
      <c r="H851" s="40"/>
      <c r="I851" s="156"/>
      <c r="J851" s="40"/>
      <c r="K851" s="40"/>
      <c r="L851" s="44"/>
      <c r="M851" s="260"/>
      <c r="N851" s="261"/>
      <c r="O851" s="91"/>
      <c r="P851" s="91"/>
      <c r="Q851" s="91"/>
      <c r="R851" s="91"/>
      <c r="S851" s="91"/>
      <c r="T851" s="92"/>
      <c r="U851" s="38"/>
      <c r="V851" s="38"/>
      <c r="W851" s="38"/>
      <c r="X851" s="38"/>
      <c r="Y851" s="38"/>
      <c r="Z851" s="38"/>
      <c r="AA851" s="38"/>
      <c r="AB851" s="38"/>
      <c r="AC851" s="38"/>
      <c r="AD851" s="38"/>
      <c r="AE851" s="38"/>
      <c r="AT851" s="17" t="s">
        <v>628</v>
      </c>
      <c r="AU851" s="17" t="s">
        <v>91</v>
      </c>
    </row>
    <row r="852" s="12" customFormat="1" ht="22.8" customHeight="1">
      <c r="A852" s="12"/>
      <c r="B852" s="229"/>
      <c r="C852" s="230"/>
      <c r="D852" s="231" t="s">
        <v>81</v>
      </c>
      <c r="E852" s="243" t="s">
        <v>1278</v>
      </c>
      <c r="F852" s="243" t="s">
        <v>1279</v>
      </c>
      <c r="G852" s="230"/>
      <c r="H852" s="230"/>
      <c r="I852" s="233"/>
      <c r="J852" s="244">
        <f>BK852</f>
        <v>0</v>
      </c>
      <c r="K852" s="230"/>
      <c r="L852" s="235"/>
      <c r="M852" s="236"/>
      <c r="N852" s="237"/>
      <c r="O852" s="237"/>
      <c r="P852" s="238">
        <f>SUM(P853:P892)</f>
        <v>0</v>
      </c>
      <c r="Q852" s="237"/>
      <c r="R852" s="238">
        <f>SUM(R853:R892)</f>
        <v>0</v>
      </c>
      <c r="S852" s="237"/>
      <c r="T852" s="239">
        <f>SUM(T853:T892)</f>
        <v>0</v>
      </c>
      <c r="U852" s="12"/>
      <c r="V852" s="12"/>
      <c r="W852" s="12"/>
      <c r="X852" s="12"/>
      <c r="Y852" s="12"/>
      <c r="Z852" s="12"/>
      <c r="AA852" s="12"/>
      <c r="AB852" s="12"/>
      <c r="AC852" s="12"/>
      <c r="AD852" s="12"/>
      <c r="AE852" s="12"/>
      <c r="AR852" s="240" t="s">
        <v>14</v>
      </c>
      <c r="AT852" s="241" t="s">
        <v>81</v>
      </c>
      <c r="AU852" s="241" t="s">
        <v>14</v>
      </c>
      <c r="AY852" s="240" t="s">
        <v>250</v>
      </c>
      <c r="BK852" s="242">
        <f>SUM(BK853:BK892)</f>
        <v>0</v>
      </c>
    </row>
    <row r="853" s="2" customFormat="1" ht="33" customHeight="1">
      <c r="A853" s="38"/>
      <c r="B853" s="39"/>
      <c r="C853" s="245" t="s">
        <v>1280</v>
      </c>
      <c r="D853" s="245" t="s">
        <v>252</v>
      </c>
      <c r="E853" s="246" t="s">
        <v>1281</v>
      </c>
      <c r="F853" s="247" t="s">
        <v>1282</v>
      </c>
      <c r="G853" s="248" t="s">
        <v>157</v>
      </c>
      <c r="H853" s="249">
        <v>17157.002</v>
      </c>
      <c r="I853" s="250"/>
      <c r="J853" s="251">
        <f>ROUND(I853*H853,2)</f>
        <v>0</v>
      </c>
      <c r="K853" s="247" t="s">
        <v>255</v>
      </c>
      <c r="L853" s="44"/>
      <c r="M853" s="252" t="s">
        <v>1</v>
      </c>
      <c r="N853" s="253" t="s">
        <v>47</v>
      </c>
      <c r="O853" s="91"/>
      <c r="P853" s="254">
        <f>O853*H853</f>
        <v>0</v>
      </c>
      <c r="Q853" s="254">
        <v>0</v>
      </c>
      <c r="R853" s="254">
        <f>Q853*H853</f>
        <v>0</v>
      </c>
      <c r="S853" s="254">
        <v>0</v>
      </c>
      <c r="T853" s="255">
        <f>S853*H853</f>
        <v>0</v>
      </c>
      <c r="U853" s="38"/>
      <c r="V853" s="38"/>
      <c r="W853" s="38"/>
      <c r="X853" s="38"/>
      <c r="Y853" s="38"/>
      <c r="Z853" s="38"/>
      <c r="AA853" s="38"/>
      <c r="AB853" s="38"/>
      <c r="AC853" s="38"/>
      <c r="AD853" s="38"/>
      <c r="AE853" s="38"/>
      <c r="AR853" s="256" t="s">
        <v>256</v>
      </c>
      <c r="AT853" s="256" t="s">
        <v>252</v>
      </c>
      <c r="AU853" s="256" t="s">
        <v>91</v>
      </c>
      <c r="AY853" s="17" t="s">
        <v>250</v>
      </c>
      <c r="BE853" s="257">
        <f>IF(N853="základní",J853,0)</f>
        <v>0</v>
      </c>
      <c r="BF853" s="257">
        <f>IF(N853="snížená",J853,0)</f>
        <v>0</v>
      </c>
      <c r="BG853" s="257">
        <f>IF(N853="zákl. přenesená",J853,0)</f>
        <v>0</v>
      </c>
      <c r="BH853" s="257">
        <f>IF(N853="sníž. přenesená",J853,0)</f>
        <v>0</v>
      </c>
      <c r="BI853" s="257">
        <f>IF(N853="nulová",J853,0)</f>
        <v>0</v>
      </c>
      <c r="BJ853" s="17" t="s">
        <v>14</v>
      </c>
      <c r="BK853" s="257">
        <f>ROUND(I853*H853,2)</f>
        <v>0</v>
      </c>
      <c r="BL853" s="17" t="s">
        <v>256</v>
      </c>
      <c r="BM853" s="256" t="s">
        <v>1283</v>
      </c>
    </row>
    <row r="854" s="2" customFormat="1">
      <c r="A854" s="38"/>
      <c r="B854" s="39"/>
      <c r="C854" s="40"/>
      <c r="D854" s="258" t="s">
        <v>261</v>
      </c>
      <c r="E854" s="40"/>
      <c r="F854" s="259" t="s">
        <v>1284</v>
      </c>
      <c r="G854" s="40"/>
      <c r="H854" s="40"/>
      <c r="I854" s="156"/>
      <c r="J854" s="40"/>
      <c r="K854" s="40"/>
      <c r="L854" s="44"/>
      <c r="M854" s="260"/>
      <c r="N854" s="261"/>
      <c r="O854" s="91"/>
      <c r="P854" s="91"/>
      <c r="Q854" s="91"/>
      <c r="R854" s="91"/>
      <c r="S854" s="91"/>
      <c r="T854" s="92"/>
      <c r="U854" s="38"/>
      <c r="V854" s="38"/>
      <c r="W854" s="38"/>
      <c r="X854" s="38"/>
      <c r="Y854" s="38"/>
      <c r="Z854" s="38"/>
      <c r="AA854" s="38"/>
      <c r="AB854" s="38"/>
      <c r="AC854" s="38"/>
      <c r="AD854" s="38"/>
      <c r="AE854" s="38"/>
      <c r="AT854" s="17" t="s">
        <v>261</v>
      </c>
      <c r="AU854" s="17" t="s">
        <v>91</v>
      </c>
    </row>
    <row r="855" s="13" customFormat="1">
      <c r="A855" s="13"/>
      <c r="B855" s="262"/>
      <c r="C855" s="263"/>
      <c r="D855" s="258" t="s">
        <v>263</v>
      </c>
      <c r="E855" s="264" t="s">
        <v>1</v>
      </c>
      <c r="F855" s="265" t="s">
        <v>1285</v>
      </c>
      <c r="G855" s="263"/>
      <c r="H855" s="266">
        <v>50.268999999999998</v>
      </c>
      <c r="I855" s="267"/>
      <c r="J855" s="263"/>
      <c r="K855" s="263"/>
      <c r="L855" s="268"/>
      <c r="M855" s="269"/>
      <c r="N855" s="270"/>
      <c r="O855" s="270"/>
      <c r="P855" s="270"/>
      <c r="Q855" s="270"/>
      <c r="R855" s="270"/>
      <c r="S855" s="270"/>
      <c r="T855" s="271"/>
      <c r="U855" s="13"/>
      <c r="V855" s="13"/>
      <c r="W855" s="13"/>
      <c r="X855" s="13"/>
      <c r="Y855" s="13"/>
      <c r="Z855" s="13"/>
      <c r="AA855" s="13"/>
      <c r="AB855" s="13"/>
      <c r="AC855" s="13"/>
      <c r="AD855" s="13"/>
      <c r="AE855" s="13"/>
      <c r="AT855" s="272" t="s">
        <v>263</v>
      </c>
      <c r="AU855" s="272" t="s">
        <v>91</v>
      </c>
      <c r="AV855" s="13" t="s">
        <v>91</v>
      </c>
      <c r="AW855" s="13" t="s">
        <v>36</v>
      </c>
      <c r="AX855" s="13" t="s">
        <v>82</v>
      </c>
      <c r="AY855" s="272" t="s">
        <v>250</v>
      </c>
    </row>
    <row r="856" s="13" customFormat="1">
      <c r="A856" s="13"/>
      <c r="B856" s="262"/>
      <c r="C856" s="263"/>
      <c r="D856" s="258" t="s">
        <v>263</v>
      </c>
      <c r="E856" s="264" t="s">
        <v>1</v>
      </c>
      <c r="F856" s="265" t="s">
        <v>1286</v>
      </c>
      <c r="G856" s="263"/>
      <c r="H856" s="266">
        <v>17106.733</v>
      </c>
      <c r="I856" s="267"/>
      <c r="J856" s="263"/>
      <c r="K856" s="263"/>
      <c r="L856" s="268"/>
      <c r="M856" s="269"/>
      <c r="N856" s="270"/>
      <c r="O856" s="270"/>
      <c r="P856" s="270"/>
      <c r="Q856" s="270"/>
      <c r="R856" s="270"/>
      <c r="S856" s="270"/>
      <c r="T856" s="271"/>
      <c r="U856" s="13"/>
      <c r="V856" s="13"/>
      <c r="W856" s="13"/>
      <c r="X856" s="13"/>
      <c r="Y856" s="13"/>
      <c r="Z856" s="13"/>
      <c r="AA856" s="13"/>
      <c r="AB856" s="13"/>
      <c r="AC856" s="13"/>
      <c r="AD856" s="13"/>
      <c r="AE856" s="13"/>
      <c r="AT856" s="272" t="s">
        <v>263</v>
      </c>
      <c r="AU856" s="272" t="s">
        <v>91</v>
      </c>
      <c r="AV856" s="13" t="s">
        <v>91</v>
      </c>
      <c r="AW856" s="13" t="s">
        <v>36</v>
      </c>
      <c r="AX856" s="13" t="s">
        <v>82</v>
      </c>
      <c r="AY856" s="272" t="s">
        <v>250</v>
      </c>
    </row>
    <row r="857" s="14" customFormat="1">
      <c r="A857" s="14"/>
      <c r="B857" s="273"/>
      <c r="C857" s="274"/>
      <c r="D857" s="258" t="s">
        <v>263</v>
      </c>
      <c r="E857" s="275" t="s">
        <v>1</v>
      </c>
      <c r="F857" s="276" t="s">
        <v>265</v>
      </c>
      <c r="G857" s="274"/>
      <c r="H857" s="277">
        <v>17157.002</v>
      </c>
      <c r="I857" s="278"/>
      <c r="J857" s="274"/>
      <c r="K857" s="274"/>
      <c r="L857" s="279"/>
      <c r="M857" s="280"/>
      <c r="N857" s="281"/>
      <c r="O857" s="281"/>
      <c r="P857" s="281"/>
      <c r="Q857" s="281"/>
      <c r="R857" s="281"/>
      <c r="S857" s="281"/>
      <c r="T857" s="282"/>
      <c r="U857" s="14"/>
      <c r="V857" s="14"/>
      <c r="W857" s="14"/>
      <c r="X857" s="14"/>
      <c r="Y857" s="14"/>
      <c r="Z857" s="14"/>
      <c r="AA857" s="14"/>
      <c r="AB857" s="14"/>
      <c r="AC857" s="14"/>
      <c r="AD857" s="14"/>
      <c r="AE857" s="14"/>
      <c r="AT857" s="283" t="s">
        <v>263</v>
      </c>
      <c r="AU857" s="283" t="s">
        <v>91</v>
      </c>
      <c r="AV857" s="14" t="s">
        <v>256</v>
      </c>
      <c r="AW857" s="14" t="s">
        <v>36</v>
      </c>
      <c r="AX857" s="14" t="s">
        <v>14</v>
      </c>
      <c r="AY857" s="283" t="s">
        <v>250</v>
      </c>
    </row>
    <row r="858" s="2" customFormat="1" ht="33" customHeight="1">
      <c r="A858" s="38"/>
      <c r="B858" s="39"/>
      <c r="C858" s="245" t="s">
        <v>1287</v>
      </c>
      <c r="D858" s="245" t="s">
        <v>252</v>
      </c>
      <c r="E858" s="246" t="s">
        <v>1288</v>
      </c>
      <c r="F858" s="247" t="s">
        <v>1289</v>
      </c>
      <c r="G858" s="248" t="s">
        <v>157</v>
      </c>
      <c r="H858" s="249">
        <v>240449.37299999999</v>
      </c>
      <c r="I858" s="250"/>
      <c r="J858" s="251">
        <f>ROUND(I858*H858,2)</f>
        <v>0</v>
      </c>
      <c r="K858" s="247" t="s">
        <v>255</v>
      </c>
      <c r="L858" s="44"/>
      <c r="M858" s="252" t="s">
        <v>1</v>
      </c>
      <c r="N858" s="253" t="s">
        <v>47</v>
      </c>
      <c r="O858" s="91"/>
      <c r="P858" s="254">
        <f>O858*H858</f>
        <v>0</v>
      </c>
      <c r="Q858" s="254">
        <v>0</v>
      </c>
      <c r="R858" s="254">
        <f>Q858*H858</f>
        <v>0</v>
      </c>
      <c r="S858" s="254">
        <v>0</v>
      </c>
      <c r="T858" s="255">
        <f>S858*H858</f>
        <v>0</v>
      </c>
      <c r="U858" s="38"/>
      <c r="V858" s="38"/>
      <c r="W858" s="38"/>
      <c r="X858" s="38"/>
      <c r="Y858" s="38"/>
      <c r="Z858" s="38"/>
      <c r="AA858" s="38"/>
      <c r="AB858" s="38"/>
      <c r="AC858" s="38"/>
      <c r="AD858" s="38"/>
      <c r="AE858" s="38"/>
      <c r="AR858" s="256" t="s">
        <v>256</v>
      </c>
      <c r="AT858" s="256" t="s">
        <v>252</v>
      </c>
      <c r="AU858" s="256" t="s">
        <v>91</v>
      </c>
      <c r="AY858" s="17" t="s">
        <v>250</v>
      </c>
      <c r="BE858" s="257">
        <f>IF(N858="základní",J858,0)</f>
        <v>0</v>
      </c>
      <c r="BF858" s="257">
        <f>IF(N858="snížená",J858,0)</f>
        <v>0</v>
      </c>
      <c r="BG858" s="257">
        <f>IF(N858="zákl. přenesená",J858,0)</f>
        <v>0</v>
      </c>
      <c r="BH858" s="257">
        <f>IF(N858="sníž. přenesená",J858,0)</f>
        <v>0</v>
      </c>
      <c r="BI858" s="257">
        <f>IF(N858="nulová",J858,0)</f>
        <v>0</v>
      </c>
      <c r="BJ858" s="17" t="s">
        <v>14</v>
      </c>
      <c r="BK858" s="257">
        <f>ROUND(I858*H858,2)</f>
        <v>0</v>
      </c>
      <c r="BL858" s="17" t="s">
        <v>256</v>
      </c>
      <c r="BM858" s="256" t="s">
        <v>1290</v>
      </c>
    </row>
    <row r="859" s="2" customFormat="1">
      <c r="A859" s="38"/>
      <c r="B859" s="39"/>
      <c r="C859" s="40"/>
      <c r="D859" s="258" t="s">
        <v>261</v>
      </c>
      <c r="E859" s="40"/>
      <c r="F859" s="259" t="s">
        <v>1284</v>
      </c>
      <c r="G859" s="40"/>
      <c r="H859" s="40"/>
      <c r="I859" s="156"/>
      <c r="J859" s="40"/>
      <c r="K859" s="40"/>
      <c r="L859" s="44"/>
      <c r="M859" s="260"/>
      <c r="N859" s="261"/>
      <c r="O859" s="91"/>
      <c r="P859" s="91"/>
      <c r="Q859" s="91"/>
      <c r="R859" s="91"/>
      <c r="S859" s="91"/>
      <c r="T859" s="92"/>
      <c r="U859" s="38"/>
      <c r="V859" s="38"/>
      <c r="W859" s="38"/>
      <c r="X859" s="38"/>
      <c r="Y859" s="38"/>
      <c r="Z859" s="38"/>
      <c r="AA859" s="38"/>
      <c r="AB859" s="38"/>
      <c r="AC859" s="38"/>
      <c r="AD859" s="38"/>
      <c r="AE859" s="38"/>
      <c r="AT859" s="17" t="s">
        <v>261</v>
      </c>
      <c r="AU859" s="17" t="s">
        <v>91</v>
      </c>
    </row>
    <row r="860" s="13" customFormat="1">
      <c r="A860" s="13"/>
      <c r="B860" s="262"/>
      <c r="C860" s="263"/>
      <c r="D860" s="258" t="s">
        <v>263</v>
      </c>
      <c r="E860" s="264" t="s">
        <v>1</v>
      </c>
      <c r="F860" s="265" t="s">
        <v>1291</v>
      </c>
      <c r="G860" s="263"/>
      <c r="H860" s="266">
        <v>955.11099999999999</v>
      </c>
      <c r="I860" s="267"/>
      <c r="J860" s="263"/>
      <c r="K860" s="263"/>
      <c r="L860" s="268"/>
      <c r="M860" s="269"/>
      <c r="N860" s="270"/>
      <c r="O860" s="270"/>
      <c r="P860" s="270"/>
      <c r="Q860" s="270"/>
      <c r="R860" s="270"/>
      <c r="S860" s="270"/>
      <c r="T860" s="271"/>
      <c r="U860" s="13"/>
      <c r="V860" s="13"/>
      <c r="W860" s="13"/>
      <c r="X860" s="13"/>
      <c r="Y860" s="13"/>
      <c r="Z860" s="13"/>
      <c r="AA860" s="13"/>
      <c r="AB860" s="13"/>
      <c r="AC860" s="13"/>
      <c r="AD860" s="13"/>
      <c r="AE860" s="13"/>
      <c r="AT860" s="272" t="s">
        <v>263</v>
      </c>
      <c r="AU860" s="272" t="s">
        <v>91</v>
      </c>
      <c r="AV860" s="13" t="s">
        <v>91</v>
      </c>
      <c r="AW860" s="13" t="s">
        <v>36</v>
      </c>
      <c r="AX860" s="13" t="s">
        <v>82</v>
      </c>
      <c r="AY860" s="272" t="s">
        <v>250</v>
      </c>
    </row>
    <row r="861" s="13" customFormat="1">
      <c r="A861" s="13"/>
      <c r="B861" s="262"/>
      <c r="C861" s="263"/>
      <c r="D861" s="258" t="s">
        <v>263</v>
      </c>
      <c r="E861" s="264" t="s">
        <v>1</v>
      </c>
      <c r="F861" s="265" t="s">
        <v>1292</v>
      </c>
      <c r="G861" s="263"/>
      <c r="H861" s="266">
        <v>239494.26199999999</v>
      </c>
      <c r="I861" s="267"/>
      <c r="J861" s="263"/>
      <c r="K861" s="263"/>
      <c r="L861" s="268"/>
      <c r="M861" s="269"/>
      <c r="N861" s="270"/>
      <c r="O861" s="270"/>
      <c r="P861" s="270"/>
      <c r="Q861" s="270"/>
      <c r="R861" s="270"/>
      <c r="S861" s="270"/>
      <c r="T861" s="271"/>
      <c r="U861" s="13"/>
      <c r="V861" s="13"/>
      <c r="W861" s="13"/>
      <c r="X861" s="13"/>
      <c r="Y861" s="13"/>
      <c r="Z861" s="13"/>
      <c r="AA861" s="13"/>
      <c r="AB861" s="13"/>
      <c r="AC861" s="13"/>
      <c r="AD861" s="13"/>
      <c r="AE861" s="13"/>
      <c r="AT861" s="272" t="s">
        <v>263</v>
      </c>
      <c r="AU861" s="272" t="s">
        <v>91</v>
      </c>
      <c r="AV861" s="13" t="s">
        <v>91</v>
      </c>
      <c r="AW861" s="13" t="s">
        <v>36</v>
      </c>
      <c r="AX861" s="13" t="s">
        <v>82</v>
      </c>
      <c r="AY861" s="272" t="s">
        <v>250</v>
      </c>
    </row>
    <row r="862" s="14" customFormat="1">
      <c r="A862" s="14"/>
      <c r="B862" s="273"/>
      <c r="C862" s="274"/>
      <c r="D862" s="258" t="s">
        <v>263</v>
      </c>
      <c r="E862" s="275" t="s">
        <v>1</v>
      </c>
      <c r="F862" s="276" t="s">
        <v>265</v>
      </c>
      <c r="G862" s="274"/>
      <c r="H862" s="277">
        <v>240449.37299999999</v>
      </c>
      <c r="I862" s="278"/>
      <c r="J862" s="274"/>
      <c r="K862" s="274"/>
      <c r="L862" s="279"/>
      <c r="M862" s="280"/>
      <c r="N862" s="281"/>
      <c r="O862" s="281"/>
      <c r="P862" s="281"/>
      <c r="Q862" s="281"/>
      <c r="R862" s="281"/>
      <c r="S862" s="281"/>
      <c r="T862" s="282"/>
      <c r="U862" s="14"/>
      <c r="V862" s="14"/>
      <c r="W862" s="14"/>
      <c r="X862" s="14"/>
      <c r="Y862" s="14"/>
      <c r="Z862" s="14"/>
      <c r="AA862" s="14"/>
      <c r="AB862" s="14"/>
      <c r="AC862" s="14"/>
      <c r="AD862" s="14"/>
      <c r="AE862" s="14"/>
      <c r="AT862" s="283" t="s">
        <v>263</v>
      </c>
      <c r="AU862" s="283" t="s">
        <v>91</v>
      </c>
      <c r="AV862" s="14" t="s">
        <v>256</v>
      </c>
      <c r="AW862" s="14" t="s">
        <v>36</v>
      </c>
      <c r="AX862" s="14" t="s">
        <v>14</v>
      </c>
      <c r="AY862" s="283" t="s">
        <v>250</v>
      </c>
    </row>
    <row r="863" s="2" customFormat="1" ht="21.75" customHeight="1">
      <c r="A863" s="38"/>
      <c r="B863" s="39"/>
      <c r="C863" s="245" t="s">
        <v>1293</v>
      </c>
      <c r="D863" s="245" t="s">
        <v>252</v>
      </c>
      <c r="E863" s="246" t="s">
        <v>1294</v>
      </c>
      <c r="F863" s="247" t="s">
        <v>1295</v>
      </c>
      <c r="G863" s="248" t="s">
        <v>157</v>
      </c>
      <c r="H863" s="249">
        <v>17106.733</v>
      </c>
      <c r="I863" s="250"/>
      <c r="J863" s="251">
        <f>ROUND(I863*H863,2)</f>
        <v>0</v>
      </c>
      <c r="K863" s="247" t="s">
        <v>255</v>
      </c>
      <c r="L863" s="44"/>
      <c r="M863" s="252" t="s">
        <v>1</v>
      </c>
      <c r="N863" s="253" t="s">
        <v>47</v>
      </c>
      <c r="O863" s="91"/>
      <c r="P863" s="254">
        <f>O863*H863</f>
        <v>0</v>
      </c>
      <c r="Q863" s="254">
        <v>0</v>
      </c>
      <c r="R863" s="254">
        <f>Q863*H863</f>
        <v>0</v>
      </c>
      <c r="S863" s="254">
        <v>0</v>
      </c>
      <c r="T863" s="255">
        <f>S863*H863</f>
        <v>0</v>
      </c>
      <c r="U863" s="38"/>
      <c r="V863" s="38"/>
      <c r="W863" s="38"/>
      <c r="X863" s="38"/>
      <c r="Y863" s="38"/>
      <c r="Z863" s="38"/>
      <c r="AA863" s="38"/>
      <c r="AB863" s="38"/>
      <c r="AC863" s="38"/>
      <c r="AD863" s="38"/>
      <c r="AE863" s="38"/>
      <c r="AR863" s="256" t="s">
        <v>256</v>
      </c>
      <c r="AT863" s="256" t="s">
        <v>252</v>
      </c>
      <c r="AU863" s="256" t="s">
        <v>91</v>
      </c>
      <c r="AY863" s="17" t="s">
        <v>250</v>
      </c>
      <c r="BE863" s="257">
        <f>IF(N863="základní",J863,0)</f>
        <v>0</v>
      </c>
      <c r="BF863" s="257">
        <f>IF(N863="snížená",J863,0)</f>
        <v>0</v>
      </c>
      <c r="BG863" s="257">
        <f>IF(N863="zákl. přenesená",J863,0)</f>
        <v>0</v>
      </c>
      <c r="BH863" s="257">
        <f>IF(N863="sníž. přenesená",J863,0)</f>
        <v>0</v>
      </c>
      <c r="BI863" s="257">
        <f>IF(N863="nulová",J863,0)</f>
        <v>0</v>
      </c>
      <c r="BJ863" s="17" t="s">
        <v>14</v>
      </c>
      <c r="BK863" s="257">
        <f>ROUND(I863*H863,2)</f>
        <v>0</v>
      </c>
      <c r="BL863" s="17" t="s">
        <v>256</v>
      </c>
      <c r="BM863" s="256" t="s">
        <v>1296</v>
      </c>
    </row>
    <row r="864" s="2" customFormat="1">
      <c r="A864" s="38"/>
      <c r="B864" s="39"/>
      <c r="C864" s="40"/>
      <c r="D864" s="258" t="s">
        <v>261</v>
      </c>
      <c r="E864" s="40"/>
      <c r="F864" s="259" t="s">
        <v>1297</v>
      </c>
      <c r="G864" s="40"/>
      <c r="H864" s="40"/>
      <c r="I864" s="156"/>
      <c r="J864" s="40"/>
      <c r="K864" s="40"/>
      <c r="L864" s="44"/>
      <c r="M864" s="260"/>
      <c r="N864" s="261"/>
      <c r="O864" s="91"/>
      <c r="P864" s="91"/>
      <c r="Q864" s="91"/>
      <c r="R864" s="91"/>
      <c r="S864" s="91"/>
      <c r="T864" s="92"/>
      <c r="U864" s="38"/>
      <c r="V864" s="38"/>
      <c r="W864" s="38"/>
      <c r="X864" s="38"/>
      <c r="Y864" s="38"/>
      <c r="Z864" s="38"/>
      <c r="AA864" s="38"/>
      <c r="AB864" s="38"/>
      <c r="AC864" s="38"/>
      <c r="AD864" s="38"/>
      <c r="AE864" s="38"/>
      <c r="AT864" s="17" t="s">
        <v>261</v>
      </c>
      <c r="AU864" s="17" t="s">
        <v>91</v>
      </c>
    </row>
    <row r="865" s="13" customFormat="1">
      <c r="A865" s="13"/>
      <c r="B865" s="262"/>
      <c r="C865" s="263"/>
      <c r="D865" s="258" t="s">
        <v>263</v>
      </c>
      <c r="E865" s="264" t="s">
        <v>155</v>
      </c>
      <c r="F865" s="265" t="s">
        <v>1298</v>
      </c>
      <c r="G865" s="263"/>
      <c r="H865" s="266">
        <v>11777.008</v>
      </c>
      <c r="I865" s="267"/>
      <c r="J865" s="263"/>
      <c r="K865" s="263"/>
      <c r="L865" s="268"/>
      <c r="M865" s="269"/>
      <c r="N865" s="270"/>
      <c r="O865" s="270"/>
      <c r="P865" s="270"/>
      <c r="Q865" s="270"/>
      <c r="R865" s="270"/>
      <c r="S865" s="270"/>
      <c r="T865" s="271"/>
      <c r="U865" s="13"/>
      <c r="V865" s="13"/>
      <c r="W865" s="13"/>
      <c r="X865" s="13"/>
      <c r="Y865" s="13"/>
      <c r="Z865" s="13"/>
      <c r="AA865" s="13"/>
      <c r="AB865" s="13"/>
      <c r="AC865" s="13"/>
      <c r="AD865" s="13"/>
      <c r="AE865" s="13"/>
      <c r="AT865" s="272" t="s">
        <v>263</v>
      </c>
      <c r="AU865" s="272" t="s">
        <v>91</v>
      </c>
      <c r="AV865" s="13" t="s">
        <v>91</v>
      </c>
      <c r="AW865" s="13" t="s">
        <v>36</v>
      </c>
      <c r="AX865" s="13" t="s">
        <v>82</v>
      </c>
      <c r="AY865" s="272" t="s">
        <v>250</v>
      </c>
    </row>
    <row r="866" s="13" customFormat="1">
      <c r="A866" s="13"/>
      <c r="B866" s="262"/>
      <c r="C866" s="263"/>
      <c r="D866" s="258" t="s">
        <v>263</v>
      </c>
      <c r="E866" s="264" t="s">
        <v>159</v>
      </c>
      <c r="F866" s="265" t="s">
        <v>1299</v>
      </c>
      <c r="G866" s="263"/>
      <c r="H866" s="266">
        <v>2326.1999999999998</v>
      </c>
      <c r="I866" s="267"/>
      <c r="J866" s="263"/>
      <c r="K866" s="263"/>
      <c r="L866" s="268"/>
      <c r="M866" s="269"/>
      <c r="N866" s="270"/>
      <c r="O866" s="270"/>
      <c r="P866" s="270"/>
      <c r="Q866" s="270"/>
      <c r="R866" s="270"/>
      <c r="S866" s="270"/>
      <c r="T866" s="271"/>
      <c r="U866" s="13"/>
      <c r="V866" s="13"/>
      <c r="W866" s="13"/>
      <c r="X866" s="13"/>
      <c r="Y866" s="13"/>
      <c r="Z866" s="13"/>
      <c r="AA866" s="13"/>
      <c r="AB866" s="13"/>
      <c r="AC866" s="13"/>
      <c r="AD866" s="13"/>
      <c r="AE866" s="13"/>
      <c r="AT866" s="272" t="s">
        <v>263</v>
      </c>
      <c r="AU866" s="272" t="s">
        <v>91</v>
      </c>
      <c r="AV866" s="13" t="s">
        <v>91</v>
      </c>
      <c r="AW866" s="13" t="s">
        <v>36</v>
      </c>
      <c r="AX866" s="13" t="s">
        <v>82</v>
      </c>
      <c r="AY866" s="272" t="s">
        <v>250</v>
      </c>
    </row>
    <row r="867" s="13" customFormat="1">
      <c r="A867" s="13"/>
      <c r="B867" s="262"/>
      <c r="C867" s="263"/>
      <c r="D867" s="258" t="s">
        <v>263</v>
      </c>
      <c r="E867" s="264" t="s">
        <v>1300</v>
      </c>
      <c r="F867" s="265" t="s">
        <v>1301</v>
      </c>
      <c r="G867" s="263"/>
      <c r="H867" s="266">
        <v>3003.5250000000001</v>
      </c>
      <c r="I867" s="267"/>
      <c r="J867" s="263"/>
      <c r="K867" s="263"/>
      <c r="L867" s="268"/>
      <c r="M867" s="269"/>
      <c r="N867" s="270"/>
      <c r="O867" s="270"/>
      <c r="P867" s="270"/>
      <c r="Q867" s="270"/>
      <c r="R867" s="270"/>
      <c r="S867" s="270"/>
      <c r="T867" s="271"/>
      <c r="U867" s="13"/>
      <c r="V867" s="13"/>
      <c r="W867" s="13"/>
      <c r="X867" s="13"/>
      <c r="Y867" s="13"/>
      <c r="Z867" s="13"/>
      <c r="AA867" s="13"/>
      <c r="AB867" s="13"/>
      <c r="AC867" s="13"/>
      <c r="AD867" s="13"/>
      <c r="AE867" s="13"/>
      <c r="AT867" s="272" t="s">
        <v>263</v>
      </c>
      <c r="AU867" s="272" t="s">
        <v>91</v>
      </c>
      <c r="AV867" s="13" t="s">
        <v>91</v>
      </c>
      <c r="AW867" s="13" t="s">
        <v>36</v>
      </c>
      <c r="AX867" s="13" t="s">
        <v>82</v>
      </c>
      <c r="AY867" s="272" t="s">
        <v>250</v>
      </c>
    </row>
    <row r="868" s="14" customFormat="1">
      <c r="A868" s="14"/>
      <c r="B868" s="273"/>
      <c r="C868" s="274"/>
      <c r="D868" s="258" t="s">
        <v>263</v>
      </c>
      <c r="E868" s="275" t="s">
        <v>163</v>
      </c>
      <c r="F868" s="276" t="s">
        <v>265</v>
      </c>
      <c r="G868" s="274"/>
      <c r="H868" s="277">
        <v>17106.733</v>
      </c>
      <c r="I868" s="278"/>
      <c r="J868" s="274"/>
      <c r="K868" s="274"/>
      <c r="L868" s="279"/>
      <c r="M868" s="280"/>
      <c r="N868" s="281"/>
      <c r="O868" s="281"/>
      <c r="P868" s="281"/>
      <c r="Q868" s="281"/>
      <c r="R868" s="281"/>
      <c r="S868" s="281"/>
      <c r="T868" s="282"/>
      <c r="U868" s="14"/>
      <c r="V868" s="14"/>
      <c r="W868" s="14"/>
      <c r="X868" s="14"/>
      <c r="Y868" s="14"/>
      <c r="Z868" s="14"/>
      <c r="AA868" s="14"/>
      <c r="AB868" s="14"/>
      <c r="AC868" s="14"/>
      <c r="AD868" s="14"/>
      <c r="AE868" s="14"/>
      <c r="AT868" s="283" t="s">
        <v>263</v>
      </c>
      <c r="AU868" s="283" t="s">
        <v>91</v>
      </c>
      <c r="AV868" s="14" t="s">
        <v>256</v>
      </c>
      <c r="AW868" s="14" t="s">
        <v>36</v>
      </c>
      <c r="AX868" s="14" t="s">
        <v>14</v>
      </c>
      <c r="AY868" s="283" t="s">
        <v>250</v>
      </c>
    </row>
    <row r="869" s="2" customFormat="1" ht="21.75" customHeight="1">
      <c r="A869" s="38"/>
      <c r="B869" s="39"/>
      <c r="C869" s="245" t="s">
        <v>1302</v>
      </c>
      <c r="D869" s="245" t="s">
        <v>252</v>
      </c>
      <c r="E869" s="246" t="s">
        <v>1303</v>
      </c>
      <c r="F869" s="247" t="s">
        <v>1304</v>
      </c>
      <c r="G869" s="248" t="s">
        <v>157</v>
      </c>
      <c r="H869" s="249">
        <v>50.268999999999998</v>
      </c>
      <c r="I869" s="250"/>
      <c r="J869" s="251">
        <f>ROUND(I869*H869,2)</f>
        <v>0</v>
      </c>
      <c r="K869" s="247" t="s">
        <v>255</v>
      </c>
      <c r="L869" s="44"/>
      <c r="M869" s="252" t="s">
        <v>1</v>
      </c>
      <c r="N869" s="253" t="s">
        <v>47</v>
      </c>
      <c r="O869" s="91"/>
      <c r="P869" s="254">
        <f>O869*H869</f>
        <v>0</v>
      </c>
      <c r="Q869" s="254">
        <v>0</v>
      </c>
      <c r="R869" s="254">
        <f>Q869*H869</f>
        <v>0</v>
      </c>
      <c r="S869" s="254">
        <v>0</v>
      </c>
      <c r="T869" s="255">
        <f>S869*H869</f>
        <v>0</v>
      </c>
      <c r="U869" s="38"/>
      <c r="V869" s="38"/>
      <c r="W869" s="38"/>
      <c r="X869" s="38"/>
      <c r="Y869" s="38"/>
      <c r="Z869" s="38"/>
      <c r="AA869" s="38"/>
      <c r="AB869" s="38"/>
      <c r="AC869" s="38"/>
      <c r="AD869" s="38"/>
      <c r="AE869" s="38"/>
      <c r="AR869" s="256" t="s">
        <v>256</v>
      </c>
      <c r="AT869" s="256" t="s">
        <v>252</v>
      </c>
      <c r="AU869" s="256" t="s">
        <v>91</v>
      </c>
      <c r="AY869" s="17" t="s">
        <v>250</v>
      </c>
      <c r="BE869" s="257">
        <f>IF(N869="základní",J869,0)</f>
        <v>0</v>
      </c>
      <c r="BF869" s="257">
        <f>IF(N869="snížená",J869,0)</f>
        <v>0</v>
      </c>
      <c r="BG869" s="257">
        <f>IF(N869="zákl. přenesená",J869,0)</f>
        <v>0</v>
      </c>
      <c r="BH869" s="257">
        <f>IF(N869="sníž. přenesená",J869,0)</f>
        <v>0</v>
      </c>
      <c r="BI869" s="257">
        <f>IF(N869="nulová",J869,0)</f>
        <v>0</v>
      </c>
      <c r="BJ869" s="17" t="s">
        <v>14</v>
      </c>
      <c r="BK869" s="257">
        <f>ROUND(I869*H869,2)</f>
        <v>0</v>
      </c>
      <c r="BL869" s="17" t="s">
        <v>256</v>
      </c>
      <c r="BM869" s="256" t="s">
        <v>1305</v>
      </c>
    </row>
    <row r="870" s="2" customFormat="1">
      <c r="A870" s="38"/>
      <c r="B870" s="39"/>
      <c r="C870" s="40"/>
      <c r="D870" s="258" t="s">
        <v>261</v>
      </c>
      <c r="E870" s="40"/>
      <c r="F870" s="259" t="s">
        <v>1297</v>
      </c>
      <c r="G870" s="40"/>
      <c r="H870" s="40"/>
      <c r="I870" s="156"/>
      <c r="J870" s="40"/>
      <c r="K870" s="40"/>
      <c r="L870" s="44"/>
      <c r="M870" s="260"/>
      <c r="N870" s="261"/>
      <c r="O870" s="91"/>
      <c r="P870" s="91"/>
      <c r="Q870" s="91"/>
      <c r="R870" s="91"/>
      <c r="S870" s="91"/>
      <c r="T870" s="92"/>
      <c r="U870" s="38"/>
      <c r="V870" s="38"/>
      <c r="W870" s="38"/>
      <c r="X870" s="38"/>
      <c r="Y870" s="38"/>
      <c r="Z870" s="38"/>
      <c r="AA870" s="38"/>
      <c r="AB870" s="38"/>
      <c r="AC870" s="38"/>
      <c r="AD870" s="38"/>
      <c r="AE870" s="38"/>
      <c r="AT870" s="17" t="s">
        <v>261</v>
      </c>
      <c r="AU870" s="17" t="s">
        <v>91</v>
      </c>
    </row>
    <row r="871" s="13" customFormat="1">
      <c r="A871" s="13"/>
      <c r="B871" s="262"/>
      <c r="C871" s="263"/>
      <c r="D871" s="258" t="s">
        <v>263</v>
      </c>
      <c r="E871" s="264" t="s">
        <v>1</v>
      </c>
      <c r="F871" s="265" t="s">
        <v>1306</v>
      </c>
      <c r="G871" s="263"/>
      <c r="H871" s="266">
        <v>36.700000000000003</v>
      </c>
      <c r="I871" s="267"/>
      <c r="J871" s="263"/>
      <c r="K871" s="263"/>
      <c r="L871" s="268"/>
      <c r="M871" s="269"/>
      <c r="N871" s="270"/>
      <c r="O871" s="270"/>
      <c r="P871" s="270"/>
      <c r="Q871" s="270"/>
      <c r="R871" s="270"/>
      <c r="S871" s="270"/>
      <c r="T871" s="271"/>
      <c r="U871" s="13"/>
      <c r="V871" s="13"/>
      <c r="W871" s="13"/>
      <c r="X871" s="13"/>
      <c r="Y871" s="13"/>
      <c r="Z871" s="13"/>
      <c r="AA871" s="13"/>
      <c r="AB871" s="13"/>
      <c r="AC871" s="13"/>
      <c r="AD871" s="13"/>
      <c r="AE871" s="13"/>
      <c r="AT871" s="272" t="s">
        <v>263</v>
      </c>
      <c r="AU871" s="272" t="s">
        <v>91</v>
      </c>
      <c r="AV871" s="13" t="s">
        <v>91</v>
      </c>
      <c r="AW871" s="13" t="s">
        <v>36</v>
      </c>
      <c r="AX871" s="13" t="s">
        <v>82</v>
      </c>
      <c r="AY871" s="272" t="s">
        <v>250</v>
      </c>
    </row>
    <row r="872" s="13" customFormat="1">
      <c r="A872" s="13"/>
      <c r="B872" s="262"/>
      <c r="C872" s="263"/>
      <c r="D872" s="258" t="s">
        <v>263</v>
      </c>
      <c r="E872" s="264" t="s">
        <v>1</v>
      </c>
      <c r="F872" s="265" t="s">
        <v>1307</v>
      </c>
      <c r="G872" s="263"/>
      <c r="H872" s="266">
        <v>5.1139999999999999</v>
      </c>
      <c r="I872" s="267"/>
      <c r="J872" s="263"/>
      <c r="K872" s="263"/>
      <c r="L872" s="268"/>
      <c r="M872" s="269"/>
      <c r="N872" s="270"/>
      <c r="O872" s="270"/>
      <c r="P872" s="270"/>
      <c r="Q872" s="270"/>
      <c r="R872" s="270"/>
      <c r="S872" s="270"/>
      <c r="T872" s="271"/>
      <c r="U872" s="13"/>
      <c r="V872" s="13"/>
      <c r="W872" s="13"/>
      <c r="X872" s="13"/>
      <c r="Y872" s="13"/>
      <c r="Z872" s="13"/>
      <c r="AA872" s="13"/>
      <c r="AB872" s="13"/>
      <c r="AC872" s="13"/>
      <c r="AD872" s="13"/>
      <c r="AE872" s="13"/>
      <c r="AT872" s="272" t="s">
        <v>263</v>
      </c>
      <c r="AU872" s="272" t="s">
        <v>91</v>
      </c>
      <c r="AV872" s="13" t="s">
        <v>91</v>
      </c>
      <c r="AW872" s="13" t="s">
        <v>36</v>
      </c>
      <c r="AX872" s="13" t="s">
        <v>82</v>
      </c>
      <c r="AY872" s="272" t="s">
        <v>250</v>
      </c>
    </row>
    <row r="873" s="13" customFormat="1">
      <c r="A873" s="13"/>
      <c r="B873" s="262"/>
      <c r="C873" s="263"/>
      <c r="D873" s="258" t="s">
        <v>263</v>
      </c>
      <c r="E873" s="264" t="s">
        <v>1</v>
      </c>
      <c r="F873" s="265" t="s">
        <v>1308</v>
      </c>
      <c r="G873" s="263"/>
      <c r="H873" s="266">
        <v>1</v>
      </c>
      <c r="I873" s="267"/>
      <c r="J873" s="263"/>
      <c r="K873" s="263"/>
      <c r="L873" s="268"/>
      <c r="M873" s="269"/>
      <c r="N873" s="270"/>
      <c r="O873" s="270"/>
      <c r="P873" s="270"/>
      <c r="Q873" s="270"/>
      <c r="R873" s="270"/>
      <c r="S873" s="270"/>
      <c r="T873" s="271"/>
      <c r="U873" s="13"/>
      <c r="V873" s="13"/>
      <c r="W873" s="13"/>
      <c r="X873" s="13"/>
      <c r="Y873" s="13"/>
      <c r="Z873" s="13"/>
      <c r="AA873" s="13"/>
      <c r="AB873" s="13"/>
      <c r="AC873" s="13"/>
      <c r="AD873" s="13"/>
      <c r="AE873" s="13"/>
      <c r="AT873" s="272" t="s">
        <v>263</v>
      </c>
      <c r="AU873" s="272" t="s">
        <v>91</v>
      </c>
      <c r="AV873" s="13" t="s">
        <v>91</v>
      </c>
      <c r="AW873" s="13" t="s">
        <v>36</v>
      </c>
      <c r="AX873" s="13" t="s">
        <v>82</v>
      </c>
      <c r="AY873" s="272" t="s">
        <v>250</v>
      </c>
    </row>
    <row r="874" s="13" customFormat="1">
      <c r="A874" s="13"/>
      <c r="B874" s="262"/>
      <c r="C874" s="263"/>
      <c r="D874" s="258" t="s">
        <v>263</v>
      </c>
      <c r="E874" s="264" t="s">
        <v>1</v>
      </c>
      <c r="F874" s="265" t="s">
        <v>1309</v>
      </c>
      <c r="G874" s="263"/>
      <c r="H874" s="266">
        <v>2.2000000000000002</v>
      </c>
      <c r="I874" s="267"/>
      <c r="J874" s="263"/>
      <c r="K874" s="263"/>
      <c r="L874" s="268"/>
      <c r="M874" s="269"/>
      <c r="N874" s="270"/>
      <c r="O874" s="270"/>
      <c r="P874" s="270"/>
      <c r="Q874" s="270"/>
      <c r="R874" s="270"/>
      <c r="S874" s="270"/>
      <c r="T874" s="271"/>
      <c r="U874" s="13"/>
      <c r="V874" s="13"/>
      <c r="W874" s="13"/>
      <c r="X874" s="13"/>
      <c r="Y874" s="13"/>
      <c r="Z874" s="13"/>
      <c r="AA874" s="13"/>
      <c r="AB874" s="13"/>
      <c r="AC874" s="13"/>
      <c r="AD874" s="13"/>
      <c r="AE874" s="13"/>
      <c r="AT874" s="272" t="s">
        <v>263</v>
      </c>
      <c r="AU874" s="272" t="s">
        <v>91</v>
      </c>
      <c r="AV874" s="13" t="s">
        <v>91</v>
      </c>
      <c r="AW874" s="13" t="s">
        <v>36</v>
      </c>
      <c r="AX874" s="13" t="s">
        <v>82</v>
      </c>
      <c r="AY874" s="272" t="s">
        <v>250</v>
      </c>
    </row>
    <row r="875" s="13" customFormat="1">
      <c r="A875" s="13"/>
      <c r="B875" s="262"/>
      <c r="C875" s="263"/>
      <c r="D875" s="258" t="s">
        <v>263</v>
      </c>
      <c r="E875" s="264" t="s">
        <v>1</v>
      </c>
      <c r="F875" s="265" t="s">
        <v>1310</v>
      </c>
      <c r="G875" s="263"/>
      <c r="H875" s="266">
        <v>0.14999999999999999</v>
      </c>
      <c r="I875" s="267"/>
      <c r="J875" s="263"/>
      <c r="K875" s="263"/>
      <c r="L875" s="268"/>
      <c r="M875" s="269"/>
      <c r="N875" s="270"/>
      <c r="O875" s="270"/>
      <c r="P875" s="270"/>
      <c r="Q875" s="270"/>
      <c r="R875" s="270"/>
      <c r="S875" s="270"/>
      <c r="T875" s="271"/>
      <c r="U875" s="13"/>
      <c r="V875" s="13"/>
      <c r="W875" s="13"/>
      <c r="X875" s="13"/>
      <c r="Y875" s="13"/>
      <c r="Z875" s="13"/>
      <c r="AA875" s="13"/>
      <c r="AB875" s="13"/>
      <c r="AC875" s="13"/>
      <c r="AD875" s="13"/>
      <c r="AE875" s="13"/>
      <c r="AT875" s="272" t="s">
        <v>263</v>
      </c>
      <c r="AU875" s="272" t="s">
        <v>91</v>
      </c>
      <c r="AV875" s="13" t="s">
        <v>91</v>
      </c>
      <c r="AW875" s="13" t="s">
        <v>36</v>
      </c>
      <c r="AX875" s="13" t="s">
        <v>82</v>
      </c>
      <c r="AY875" s="272" t="s">
        <v>250</v>
      </c>
    </row>
    <row r="876" s="13" customFormat="1">
      <c r="A876" s="13"/>
      <c r="B876" s="262"/>
      <c r="C876" s="263"/>
      <c r="D876" s="258" t="s">
        <v>263</v>
      </c>
      <c r="E876" s="264" t="s">
        <v>1</v>
      </c>
      <c r="F876" s="265" t="s">
        <v>1311</v>
      </c>
      <c r="G876" s="263"/>
      <c r="H876" s="266">
        <v>0.080000000000000002</v>
      </c>
      <c r="I876" s="267"/>
      <c r="J876" s="263"/>
      <c r="K876" s="263"/>
      <c r="L876" s="268"/>
      <c r="M876" s="269"/>
      <c r="N876" s="270"/>
      <c r="O876" s="270"/>
      <c r="P876" s="270"/>
      <c r="Q876" s="270"/>
      <c r="R876" s="270"/>
      <c r="S876" s="270"/>
      <c r="T876" s="271"/>
      <c r="U876" s="13"/>
      <c r="V876" s="13"/>
      <c r="W876" s="13"/>
      <c r="X876" s="13"/>
      <c r="Y876" s="13"/>
      <c r="Z876" s="13"/>
      <c r="AA876" s="13"/>
      <c r="AB876" s="13"/>
      <c r="AC876" s="13"/>
      <c r="AD876" s="13"/>
      <c r="AE876" s="13"/>
      <c r="AT876" s="272" t="s">
        <v>263</v>
      </c>
      <c r="AU876" s="272" t="s">
        <v>91</v>
      </c>
      <c r="AV876" s="13" t="s">
        <v>91</v>
      </c>
      <c r="AW876" s="13" t="s">
        <v>36</v>
      </c>
      <c r="AX876" s="13" t="s">
        <v>82</v>
      </c>
      <c r="AY876" s="272" t="s">
        <v>250</v>
      </c>
    </row>
    <row r="877" s="13" customFormat="1">
      <c r="A877" s="13"/>
      <c r="B877" s="262"/>
      <c r="C877" s="263"/>
      <c r="D877" s="258" t="s">
        <v>263</v>
      </c>
      <c r="E877" s="264" t="s">
        <v>1</v>
      </c>
      <c r="F877" s="265" t="s">
        <v>1312</v>
      </c>
      <c r="G877" s="263"/>
      <c r="H877" s="266">
        <v>0.035000000000000003</v>
      </c>
      <c r="I877" s="267"/>
      <c r="J877" s="263"/>
      <c r="K877" s="263"/>
      <c r="L877" s="268"/>
      <c r="M877" s="269"/>
      <c r="N877" s="270"/>
      <c r="O877" s="270"/>
      <c r="P877" s="270"/>
      <c r="Q877" s="270"/>
      <c r="R877" s="270"/>
      <c r="S877" s="270"/>
      <c r="T877" s="271"/>
      <c r="U877" s="13"/>
      <c r="V877" s="13"/>
      <c r="W877" s="13"/>
      <c r="X877" s="13"/>
      <c r="Y877" s="13"/>
      <c r="Z877" s="13"/>
      <c r="AA877" s="13"/>
      <c r="AB877" s="13"/>
      <c r="AC877" s="13"/>
      <c r="AD877" s="13"/>
      <c r="AE877" s="13"/>
      <c r="AT877" s="272" t="s">
        <v>263</v>
      </c>
      <c r="AU877" s="272" t="s">
        <v>91</v>
      </c>
      <c r="AV877" s="13" t="s">
        <v>91</v>
      </c>
      <c r="AW877" s="13" t="s">
        <v>36</v>
      </c>
      <c r="AX877" s="13" t="s">
        <v>82</v>
      </c>
      <c r="AY877" s="272" t="s">
        <v>250</v>
      </c>
    </row>
    <row r="878" s="13" customFormat="1">
      <c r="A878" s="13"/>
      <c r="B878" s="262"/>
      <c r="C878" s="263"/>
      <c r="D878" s="258" t="s">
        <v>263</v>
      </c>
      <c r="E878" s="264" t="s">
        <v>1</v>
      </c>
      <c r="F878" s="265" t="s">
        <v>1313</v>
      </c>
      <c r="G878" s="263"/>
      <c r="H878" s="266">
        <v>0.57399999999999995</v>
      </c>
      <c r="I878" s="267"/>
      <c r="J878" s="263"/>
      <c r="K878" s="263"/>
      <c r="L878" s="268"/>
      <c r="M878" s="269"/>
      <c r="N878" s="270"/>
      <c r="O878" s="270"/>
      <c r="P878" s="270"/>
      <c r="Q878" s="270"/>
      <c r="R878" s="270"/>
      <c r="S878" s="270"/>
      <c r="T878" s="271"/>
      <c r="U878" s="13"/>
      <c r="V878" s="13"/>
      <c r="W878" s="13"/>
      <c r="X878" s="13"/>
      <c r="Y878" s="13"/>
      <c r="Z878" s="13"/>
      <c r="AA878" s="13"/>
      <c r="AB878" s="13"/>
      <c r="AC878" s="13"/>
      <c r="AD878" s="13"/>
      <c r="AE878" s="13"/>
      <c r="AT878" s="272" t="s">
        <v>263</v>
      </c>
      <c r="AU878" s="272" t="s">
        <v>91</v>
      </c>
      <c r="AV878" s="13" t="s">
        <v>91</v>
      </c>
      <c r="AW878" s="13" t="s">
        <v>36</v>
      </c>
      <c r="AX878" s="13" t="s">
        <v>82</v>
      </c>
      <c r="AY878" s="272" t="s">
        <v>250</v>
      </c>
    </row>
    <row r="879" s="13" customFormat="1">
      <c r="A879" s="13"/>
      <c r="B879" s="262"/>
      <c r="C879" s="263"/>
      <c r="D879" s="258" t="s">
        <v>263</v>
      </c>
      <c r="E879" s="264" t="s">
        <v>1</v>
      </c>
      <c r="F879" s="265" t="s">
        <v>1314</v>
      </c>
      <c r="G879" s="263"/>
      <c r="H879" s="266">
        <v>0.76800000000000002</v>
      </c>
      <c r="I879" s="267"/>
      <c r="J879" s="263"/>
      <c r="K879" s="263"/>
      <c r="L879" s="268"/>
      <c r="M879" s="269"/>
      <c r="N879" s="270"/>
      <c r="O879" s="270"/>
      <c r="P879" s="270"/>
      <c r="Q879" s="270"/>
      <c r="R879" s="270"/>
      <c r="S879" s="270"/>
      <c r="T879" s="271"/>
      <c r="U879" s="13"/>
      <c r="V879" s="13"/>
      <c r="W879" s="13"/>
      <c r="X879" s="13"/>
      <c r="Y879" s="13"/>
      <c r="Z879" s="13"/>
      <c r="AA879" s="13"/>
      <c r="AB879" s="13"/>
      <c r="AC879" s="13"/>
      <c r="AD879" s="13"/>
      <c r="AE879" s="13"/>
      <c r="AT879" s="272" t="s">
        <v>263</v>
      </c>
      <c r="AU879" s="272" t="s">
        <v>91</v>
      </c>
      <c r="AV879" s="13" t="s">
        <v>91</v>
      </c>
      <c r="AW879" s="13" t="s">
        <v>36</v>
      </c>
      <c r="AX879" s="13" t="s">
        <v>82</v>
      </c>
      <c r="AY879" s="272" t="s">
        <v>250</v>
      </c>
    </row>
    <row r="880" s="13" customFormat="1">
      <c r="A880" s="13"/>
      <c r="B880" s="262"/>
      <c r="C880" s="263"/>
      <c r="D880" s="258" t="s">
        <v>263</v>
      </c>
      <c r="E880" s="264" t="s">
        <v>1</v>
      </c>
      <c r="F880" s="265" t="s">
        <v>1315</v>
      </c>
      <c r="G880" s="263"/>
      <c r="H880" s="266">
        <v>1.5680000000000001</v>
      </c>
      <c r="I880" s="267"/>
      <c r="J880" s="263"/>
      <c r="K880" s="263"/>
      <c r="L880" s="268"/>
      <c r="M880" s="269"/>
      <c r="N880" s="270"/>
      <c r="O880" s="270"/>
      <c r="P880" s="270"/>
      <c r="Q880" s="270"/>
      <c r="R880" s="270"/>
      <c r="S880" s="270"/>
      <c r="T880" s="271"/>
      <c r="U880" s="13"/>
      <c r="V880" s="13"/>
      <c r="W880" s="13"/>
      <c r="X880" s="13"/>
      <c r="Y880" s="13"/>
      <c r="Z880" s="13"/>
      <c r="AA880" s="13"/>
      <c r="AB880" s="13"/>
      <c r="AC880" s="13"/>
      <c r="AD880" s="13"/>
      <c r="AE880" s="13"/>
      <c r="AT880" s="272" t="s">
        <v>263</v>
      </c>
      <c r="AU880" s="272" t="s">
        <v>91</v>
      </c>
      <c r="AV880" s="13" t="s">
        <v>91</v>
      </c>
      <c r="AW880" s="13" t="s">
        <v>36</v>
      </c>
      <c r="AX880" s="13" t="s">
        <v>82</v>
      </c>
      <c r="AY880" s="272" t="s">
        <v>250</v>
      </c>
    </row>
    <row r="881" s="13" customFormat="1">
      <c r="A881" s="13"/>
      <c r="B881" s="262"/>
      <c r="C881" s="263"/>
      <c r="D881" s="258" t="s">
        <v>263</v>
      </c>
      <c r="E881" s="264" t="s">
        <v>1</v>
      </c>
      <c r="F881" s="265" t="s">
        <v>1316</v>
      </c>
      <c r="G881" s="263"/>
      <c r="H881" s="266">
        <v>0.048000000000000001</v>
      </c>
      <c r="I881" s="267"/>
      <c r="J881" s="263"/>
      <c r="K881" s="263"/>
      <c r="L881" s="268"/>
      <c r="M881" s="269"/>
      <c r="N881" s="270"/>
      <c r="O881" s="270"/>
      <c r="P881" s="270"/>
      <c r="Q881" s="270"/>
      <c r="R881" s="270"/>
      <c r="S881" s="270"/>
      <c r="T881" s="271"/>
      <c r="U881" s="13"/>
      <c r="V881" s="13"/>
      <c r="W881" s="13"/>
      <c r="X881" s="13"/>
      <c r="Y881" s="13"/>
      <c r="Z881" s="13"/>
      <c r="AA881" s="13"/>
      <c r="AB881" s="13"/>
      <c r="AC881" s="13"/>
      <c r="AD881" s="13"/>
      <c r="AE881" s="13"/>
      <c r="AT881" s="272" t="s">
        <v>263</v>
      </c>
      <c r="AU881" s="272" t="s">
        <v>91</v>
      </c>
      <c r="AV881" s="13" t="s">
        <v>91</v>
      </c>
      <c r="AW881" s="13" t="s">
        <v>36</v>
      </c>
      <c r="AX881" s="13" t="s">
        <v>82</v>
      </c>
      <c r="AY881" s="272" t="s">
        <v>250</v>
      </c>
    </row>
    <row r="882" s="13" customFormat="1">
      <c r="A882" s="13"/>
      <c r="B882" s="262"/>
      <c r="C882" s="263"/>
      <c r="D882" s="258" t="s">
        <v>263</v>
      </c>
      <c r="E882" s="264" t="s">
        <v>1</v>
      </c>
      <c r="F882" s="265" t="s">
        <v>1317</v>
      </c>
      <c r="G882" s="263"/>
      <c r="H882" s="266">
        <v>0.032000000000000001</v>
      </c>
      <c r="I882" s="267"/>
      <c r="J882" s="263"/>
      <c r="K882" s="263"/>
      <c r="L882" s="268"/>
      <c r="M882" s="269"/>
      <c r="N882" s="270"/>
      <c r="O882" s="270"/>
      <c r="P882" s="270"/>
      <c r="Q882" s="270"/>
      <c r="R882" s="270"/>
      <c r="S882" s="270"/>
      <c r="T882" s="271"/>
      <c r="U882" s="13"/>
      <c r="V882" s="13"/>
      <c r="W882" s="13"/>
      <c r="X882" s="13"/>
      <c r="Y882" s="13"/>
      <c r="Z882" s="13"/>
      <c r="AA882" s="13"/>
      <c r="AB882" s="13"/>
      <c r="AC882" s="13"/>
      <c r="AD882" s="13"/>
      <c r="AE882" s="13"/>
      <c r="AT882" s="272" t="s">
        <v>263</v>
      </c>
      <c r="AU882" s="272" t="s">
        <v>91</v>
      </c>
      <c r="AV882" s="13" t="s">
        <v>91</v>
      </c>
      <c r="AW882" s="13" t="s">
        <v>36</v>
      </c>
      <c r="AX882" s="13" t="s">
        <v>82</v>
      </c>
      <c r="AY882" s="272" t="s">
        <v>250</v>
      </c>
    </row>
    <row r="883" s="13" customFormat="1">
      <c r="A883" s="13"/>
      <c r="B883" s="262"/>
      <c r="C883" s="263"/>
      <c r="D883" s="258" t="s">
        <v>263</v>
      </c>
      <c r="E883" s="264" t="s">
        <v>1</v>
      </c>
      <c r="F883" s="265" t="s">
        <v>1318</v>
      </c>
      <c r="G883" s="263"/>
      <c r="H883" s="266">
        <v>2</v>
      </c>
      <c r="I883" s="267"/>
      <c r="J883" s="263"/>
      <c r="K883" s="263"/>
      <c r="L883" s="268"/>
      <c r="M883" s="269"/>
      <c r="N883" s="270"/>
      <c r="O883" s="270"/>
      <c r="P883" s="270"/>
      <c r="Q883" s="270"/>
      <c r="R883" s="270"/>
      <c r="S883" s="270"/>
      <c r="T883" s="271"/>
      <c r="U883" s="13"/>
      <c r="V883" s="13"/>
      <c r="W883" s="13"/>
      <c r="X883" s="13"/>
      <c r="Y883" s="13"/>
      <c r="Z883" s="13"/>
      <c r="AA883" s="13"/>
      <c r="AB883" s="13"/>
      <c r="AC883" s="13"/>
      <c r="AD883" s="13"/>
      <c r="AE883" s="13"/>
      <c r="AT883" s="272" t="s">
        <v>263</v>
      </c>
      <c r="AU883" s="272" t="s">
        <v>91</v>
      </c>
      <c r="AV883" s="13" t="s">
        <v>91</v>
      </c>
      <c r="AW883" s="13" t="s">
        <v>36</v>
      </c>
      <c r="AX883" s="13" t="s">
        <v>82</v>
      </c>
      <c r="AY883" s="272" t="s">
        <v>250</v>
      </c>
    </row>
    <row r="884" s="14" customFormat="1">
      <c r="A884" s="14"/>
      <c r="B884" s="273"/>
      <c r="C884" s="274"/>
      <c r="D884" s="258" t="s">
        <v>263</v>
      </c>
      <c r="E884" s="275" t="s">
        <v>170</v>
      </c>
      <c r="F884" s="276" t="s">
        <v>265</v>
      </c>
      <c r="G884" s="274"/>
      <c r="H884" s="277">
        <v>50.268999999999998</v>
      </c>
      <c r="I884" s="278"/>
      <c r="J884" s="274"/>
      <c r="K884" s="274"/>
      <c r="L884" s="279"/>
      <c r="M884" s="280"/>
      <c r="N884" s="281"/>
      <c r="O884" s="281"/>
      <c r="P884" s="281"/>
      <c r="Q884" s="281"/>
      <c r="R884" s="281"/>
      <c r="S884" s="281"/>
      <c r="T884" s="282"/>
      <c r="U884" s="14"/>
      <c r="V884" s="14"/>
      <c r="W884" s="14"/>
      <c r="X884" s="14"/>
      <c r="Y884" s="14"/>
      <c r="Z884" s="14"/>
      <c r="AA884" s="14"/>
      <c r="AB884" s="14"/>
      <c r="AC884" s="14"/>
      <c r="AD884" s="14"/>
      <c r="AE884" s="14"/>
      <c r="AT884" s="283" t="s">
        <v>263</v>
      </c>
      <c r="AU884" s="283" t="s">
        <v>91</v>
      </c>
      <c r="AV884" s="14" t="s">
        <v>256</v>
      </c>
      <c r="AW884" s="14" t="s">
        <v>36</v>
      </c>
      <c r="AX884" s="14" t="s">
        <v>14</v>
      </c>
      <c r="AY884" s="283" t="s">
        <v>250</v>
      </c>
    </row>
    <row r="885" s="2" customFormat="1" ht="33" customHeight="1">
      <c r="A885" s="38"/>
      <c r="B885" s="39"/>
      <c r="C885" s="245" t="s">
        <v>1319</v>
      </c>
      <c r="D885" s="245" t="s">
        <v>252</v>
      </c>
      <c r="E885" s="246" t="s">
        <v>1320</v>
      </c>
      <c r="F885" s="247" t="s">
        <v>1321</v>
      </c>
      <c r="G885" s="248" t="s">
        <v>157</v>
      </c>
      <c r="H885" s="249">
        <v>2326.1999999999998</v>
      </c>
      <c r="I885" s="250"/>
      <c r="J885" s="251">
        <f>ROUND(I885*H885,2)</f>
        <v>0</v>
      </c>
      <c r="K885" s="247" t="s">
        <v>255</v>
      </c>
      <c r="L885" s="44"/>
      <c r="M885" s="252" t="s">
        <v>1</v>
      </c>
      <c r="N885" s="253" t="s">
        <v>47</v>
      </c>
      <c r="O885" s="91"/>
      <c r="P885" s="254">
        <f>O885*H885</f>
        <v>0</v>
      </c>
      <c r="Q885" s="254">
        <v>0</v>
      </c>
      <c r="R885" s="254">
        <f>Q885*H885</f>
        <v>0</v>
      </c>
      <c r="S885" s="254">
        <v>0</v>
      </c>
      <c r="T885" s="255">
        <f>S885*H885</f>
        <v>0</v>
      </c>
      <c r="U885" s="38"/>
      <c r="V885" s="38"/>
      <c r="W885" s="38"/>
      <c r="X885" s="38"/>
      <c r="Y885" s="38"/>
      <c r="Z885" s="38"/>
      <c r="AA885" s="38"/>
      <c r="AB885" s="38"/>
      <c r="AC885" s="38"/>
      <c r="AD885" s="38"/>
      <c r="AE885" s="38"/>
      <c r="AR885" s="256" t="s">
        <v>256</v>
      </c>
      <c r="AT885" s="256" t="s">
        <v>252</v>
      </c>
      <c r="AU885" s="256" t="s">
        <v>91</v>
      </c>
      <c r="AY885" s="17" t="s">
        <v>250</v>
      </c>
      <c r="BE885" s="257">
        <f>IF(N885="základní",J885,0)</f>
        <v>0</v>
      </c>
      <c r="BF885" s="257">
        <f>IF(N885="snížená",J885,0)</f>
        <v>0</v>
      </c>
      <c r="BG885" s="257">
        <f>IF(N885="zákl. přenesená",J885,0)</f>
        <v>0</v>
      </c>
      <c r="BH885" s="257">
        <f>IF(N885="sníž. přenesená",J885,0)</f>
        <v>0</v>
      </c>
      <c r="BI885" s="257">
        <f>IF(N885="nulová",J885,0)</f>
        <v>0</v>
      </c>
      <c r="BJ885" s="17" t="s">
        <v>14</v>
      </c>
      <c r="BK885" s="257">
        <f>ROUND(I885*H885,2)</f>
        <v>0</v>
      </c>
      <c r="BL885" s="17" t="s">
        <v>256</v>
      </c>
      <c r="BM885" s="256" t="s">
        <v>1322</v>
      </c>
    </row>
    <row r="886" s="2" customFormat="1">
      <c r="A886" s="38"/>
      <c r="B886" s="39"/>
      <c r="C886" s="40"/>
      <c r="D886" s="258" t="s">
        <v>628</v>
      </c>
      <c r="E886" s="40"/>
      <c r="F886" s="259" t="s">
        <v>629</v>
      </c>
      <c r="G886" s="40"/>
      <c r="H886" s="40"/>
      <c r="I886" s="156"/>
      <c r="J886" s="40"/>
      <c r="K886" s="40"/>
      <c r="L886" s="44"/>
      <c r="M886" s="260"/>
      <c r="N886" s="261"/>
      <c r="O886" s="91"/>
      <c r="P886" s="91"/>
      <c r="Q886" s="91"/>
      <c r="R886" s="91"/>
      <c r="S886" s="91"/>
      <c r="T886" s="92"/>
      <c r="U886" s="38"/>
      <c r="V886" s="38"/>
      <c r="W886" s="38"/>
      <c r="X886" s="38"/>
      <c r="Y886" s="38"/>
      <c r="Z886" s="38"/>
      <c r="AA886" s="38"/>
      <c r="AB886" s="38"/>
      <c r="AC886" s="38"/>
      <c r="AD886" s="38"/>
      <c r="AE886" s="38"/>
      <c r="AT886" s="17" t="s">
        <v>628</v>
      </c>
      <c r="AU886" s="17" t="s">
        <v>91</v>
      </c>
    </row>
    <row r="887" s="13" customFormat="1">
      <c r="A887" s="13"/>
      <c r="B887" s="262"/>
      <c r="C887" s="263"/>
      <c r="D887" s="258" t="s">
        <v>263</v>
      </c>
      <c r="E887" s="264" t="s">
        <v>1</v>
      </c>
      <c r="F887" s="265" t="s">
        <v>159</v>
      </c>
      <c r="G887" s="263"/>
      <c r="H887" s="266">
        <v>2326.1999999999998</v>
      </c>
      <c r="I887" s="267"/>
      <c r="J887" s="263"/>
      <c r="K887" s="263"/>
      <c r="L887" s="268"/>
      <c r="M887" s="269"/>
      <c r="N887" s="270"/>
      <c r="O887" s="270"/>
      <c r="P887" s="270"/>
      <c r="Q887" s="270"/>
      <c r="R887" s="270"/>
      <c r="S887" s="270"/>
      <c r="T887" s="271"/>
      <c r="U887" s="13"/>
      <c r="V887" s="13"/>
      <c r="W887" s="13"/>
      <c r="X887" s="13"/>
      <c r="Y887" s="13"/>
      <c r="Z887" s="13"/>
      <c r="AA887" s="13"/>
      <c r="AB887" s="13"/>
      <c r="AC887" s="13"/>
      <c r="AD887" s="13"/>
      <c r="AE887" s="13"/>
      <c r="AT887" s="272" t="s">
        <v>263</v>
      </c>
      <c r="AU887" s="272" t="s">
        <v>91</v>
      </c>
      <c r="AV887" s="13" t="s">
        <v>91</v>
      </c>
      <c r="AW887" s="13" t="s">
        <v>36</v>
      </c>
      <c r="AX887" s="13" t="s">
        <v>82</v>
      </c>
      <c r="AY887" s="272" t="s">
        <v>250</v>
      </c>
    </row>
    <row r="888" s="14" customFormat="1">
      <c r="A888" s="14"/>
      <c r="B888" s="273"/>
      <c r="C888" s="274"/>
      <c r="D888" s="258" t="s">
        <v>263</v>
      </c>
      <c r="E888" s="275" t="s">
        <v>1</v>
      </c>
      <c r="F888" s="276" t="s">
        <v>265</v>
      </c>
      <c r="G888" s="274"/>
      <c r="H888" s="277">
        <v>2326.1999999999998</v>
      </c>
      <c r="I888" s="278"/>
      <c r="J888" s="274"/>
      <c r="K888" s="274"/>
      <c r="L888" s="279"/>
      <c r="M888" s="280"/>
      <c r="N888" s="281"/>
      <c r="O888" s="281"/>
      <c r="P888" s="281"/>
      <c r="Q888" s="281"/>
      <c r="R888" s="281"/>
      <c r="S888" s="281"/>
      <c r="T888" s="282"/>
      <c r="U888" s="14"/>
      <c r="V888" s="14"/>
      <c r="W888" s="14"/>
      <c r="X888" s="14"/>
      <c r="Y888" s="14"/>
      <c r="Z888" s="14"/>
      <c r="AA888" s="14"/>
      <c r="AB888" s="14"/>
      <c r="AC888" s="14"/>
      <c r="AD888" s="14"/>
      <c r="AE888" s="14"/>
      <c r="AT888" s="283" t="s">
        <v>263</v>
      </c>
      <c r="AU888" s="283" t="s">
        <v>91</v>
      </c>
      <c r="AV888" s="14" t="s">
        <v>256</v>
      </c>
      <c r="AW888" s="14" t="s">
        <v>36</v>
      </c>
      <c r="AX888" s="14" t="s">
        <v>14</v>
      </c>
      <c r="AY888" s="283" t="s">
        <v>250</v>
      </c>
    </row>
    <row r="889" s="2" customFormat="1" ht="33" customHeight="1">
      <c r="A889" s="38"/>
      <c r="B889" s="39"/>
      <c r="C889" s="245" t="s">
        <v>1323</v>
      </c>
      <c r="D889" s="245" t="s">
        <v>252</v>
      </c>
      <c r="E889" s="246" t="s">
        <v>1324</v>
      </c>
      <c r="F889" s="247" t="s">
        <v>1325</v>
      </c>
      <c r="G889" s="248" t="s">
        <v>157</v>
      </c>
      <c r="H889" s="249">
        <v>11777.008</v>
      </c>
      <c r="I889" s="250"/>
      <c r="J889" s="251">
        <f>ROUND(I889*H889,2)</f>
        <v>0</v>
      </c>
      <c r="K889" s="247" t="s">
        <v>255</v>
      </c>
      <c r="L889" s="44"/>
      <c r="M889" s="252" t="s">
        <v>1</v>
      </c>
      <c r="N889" s="253" t="s">
        <v>47</v>
      </c>
      <c r="O889" s="91"/>
      <c r="P889" s="254">
        <f>O889*H889</f>
        <v>0</v>
      </c>
      <c r="Q889" s="254">
        <v>0</v>
      </c>
      <c r="R889" s="254">
        <f>Q889*H889</f>
        <v>0</v>
      </c>
      <c r="S889" s="254">
        <v>0</v>
      </c>
      <c r="T889" s="255">
        <f>S889*H889</f>
        <v>0</v>
      </c>
      <c r="U889" s="38"/>
      <c r="V889" s="38"/>
      <c r="W889" s="38"/>
      <c r="X889" s="38"/>
      <c r="Y889" s="38"/>
      <c r="Z889" s="38"/>
      <c r="AA889" s="38"/>
      <c r="AB889" s="38"/>
      <c r="AC889" s="38"/>
      <c r="AD889" s="38"/>
      <c r="AE889" s="38"/>
      <c r="AR889" s="256" t="s">
        <v>256</v>
      </c>
      <c r="AT889" s="256" t="s">
        <v>252</v>
      </c>
      <c r="AU889" s="256" t="s">
        <v>91</v>
      </c>
      <c r="AY889" s="17" t="s">
        <v>250</v>
      </c>
      <c r="BE889" s="257">
        <f>IF(N889="základní",J889,0)</f>
        <v>0</v>
      </c>
      <c r="BF889" s="257">
        <f>IF(N889="snížená",J889,0)</f>
        <v>0</v>
      </c>
      <c r="BG889" s="257">
        <f>IF(N889="zákl. přenesená",J889,0)</f>
        <v>0</v>
      </c>
      <c r="BH889" s="257">
        <f>IF(N889="sníž. přenesená",J889,0)</f>
        <v>0</v>
      </c>
      <c r="BI889" s="257">
        <f>IF(N889="nulová",J889,0)</f>
        <v>0</v>
      </c>
      <c r="BJ889" s="17" t="s">
        <v>14</v>
      </c>
      <c r="BK889" s="257">
        <f>ROUND(I889*H889,2)</f>
        <v>0</v>
      </c>
      <c r="BL889" s="17" t="s">
        <v>256</v>
      </c>
      <c r="BM889" s="256" t="s">
        <v>1326</v>
      </c>
    </row>
    <row r="890" s="2" customFormat="1">
      <c r="A890" s="38"/>
      <c r="B890" s="39"/>
      <c r="C890" s="40"/>
      <c r="D890" s="258" t="s">
        <v>628</v>
      </c>
      <c r="E890" s="40"/>
      <c r="F890" s="259" t="s">
        <v>629</v>
      </c>
      <c r="G890" s="40"/>
      <c r="H890" s="40"/>
      <c r="I890" s="156"/>
      <c r="J890" s="40"/>
      <c r="K890" s="40"/>
      <c r="L890" s="44"/>
      <c r="M890" s="260"/>
      <c r="N890" s="261"/>
      <c r="O890" s="91"/>
      <c r="P890" s="91"/>
      <c r="Q890" s="91"/>
      <c r="R890" s="91"/>
      <c r="S890" s="91"/>
      <c r="T890" s="92"/>
      <c r="U890" s="38"/>
      <c r="V890" s="38"/>
      <c r="W890" s="38"/>
      <c r="X890" s="38"/>
      <c r="Y890" s="38"/>
      <c r="Z890" s="38"/>
      <c r="AA890" s="38"/>
      <c r="AB890" s="38"/>
      <c r="AC890" s="38"/>
      <c r="AD890" s="38"/>
      <c r="AE890" s="38"/>
      <c r="AT890" s="17" t="s">
        <v>628</v>
      </c>
      <c r="AU890" s="17" t="s">
        <v>91</v>
      </c>
    </row>
    <row r="891" s="13" customFormat="1">
      <c r="A891" s="13"/>
      <c r="B891" s="262"/>
      <c r="C891" s="263"/>
      <c r="D891" s="258" t="s">
        <v>263</v>
      </c>
      <c r="E891" s="264" t="s">
        <v>1</v>
      </c>
      <c r="F891" s="265" t="s">
        <v>155</v>
      </c>
      <c r="G891" s="263"/>
      <c r="H891" s="266">
        <v>11777.008</v>
      </c>
      <c r="I891" s="267"/>
      <c r="J891" s="263"/>
      <c r="K891" s="263"/>
      <c r="L891" s="268"/>
      <c r="M891" s="269"/>
      <c r="N891" s="270"/>
      <c r="O891" s="270"/>
      <c r="P891" s="270"/>
      <c r="Q891" s="270"/>
      <c r="R891" s="270"/>
      <c r="S891" s="270"/>
      <c r="T891" s="271"/>
      <c r="U891" s="13"/>
      <c r="V891" s="13"/>
      <c r="W891" s="13"/>
      <c r="X891" s="13"/>
      <c r="Y891" s="13"/>
      <c r="Z891" s="13"/>
      <c r="AA891" s="13"/>
      <c r="AB891" s="13"/>
      <c r="AC891" s="13"/>
      <c r="AD891" s="13"/>
      <c r="AE891" s="13"/>
      <c r="AT891" s="272" t="s">
        <v>263</v>
      </c>
      <c r="AU891" s="272" t="s">
        <v>91</v>
      </c>
      <c r="AV891" s="13" t="s">
        <v>91</v>
      </c>
      <c r="AW891" s="13" t="s">
        <v>36</v>
      </c>
      <c r="AX891" s="13" t="s">
        <v>82</v>
      </c>
      <c r="AY891" s="272" t="s">
        <v>250</v>
      </c>
    </row>
    <row r="892" s="14" customFormat="1">
      <c r="A892" s="14"/>
      <c r="B892" s="273"/>
      <c r="C892" s="274"/>
      <c r="D892" s="258" t="s">
        <v>263</v>
      </c>
      <c r="E892" s="275" t="s">
        <v>1</v>
      </c>
      <c r="F892" s="276" t="s">
        <v>265</v>
      </c>
      <c r="G892" s="274"/>
      <c r="H892" s="277">
        <v>11777.008</v>
      </c>
      <c r="I892" s="278"/>
      <c r="J892" s="274"/>
      <c r="K892" s="274"/>
      <c r="L892" s="279"/>
      <c r="M892" s="280"/>
      <c r="N892" s="281"/>
      <c r="O892" s="281"/>
      <c r="P892" s="281"/>
      <c r="Q892" s="281"/>
      <c r="R892" s="281"/>
      <c r="S892" s="281"/>
      <c r="T892" s="282"/>
      <c r="U892" s="14"/>
      <c r="V892" s="14"/>
      <c r="W892" s="14"/>
      <c r="X892" s="14"/>
      <c r="Y892" s="14"/>
      <c r="Z892" s="14"/>
      <c r="AA892" s="14"/>
      <c r="AB892" s="14"/>
      <c r="AC892" s="14"/>
      <c r="AD892" s="14"/>
      <c r="AE892" s="14"/>
      <c r="AT892" s="283" t="s">
        <v>263</v>
      </c>
      <c r="AU892" s="283" t="s">
        <v>91</v>
      </c>
      <c r="AV892" s="14" t="s">
        <v>256</v>
      </c>
      <c r="AW892" s="14" t="s">
        <v>36</v>
      </c>
      <c r="AX892" s="14" t="s">
        <v>14</v>
      </c>
      <c r="AY892" s="283" t="s">
        <v>250</v>
      </c>
    </row>
    <row r="893" s="12" customFormat="1" ht="22.8" customHeight="1">
      <c r="A893" s="12"/>
      <c r="B893" s="229"/>
      <c r="C893" s="230"/>
      <c r="D893" s="231" t="s">
        <v>81</v>
      </c>
      <c r="E893" s="243" t="s">
        <v>1327</v>
      </c>
      <c r="F893" s="243" t="s">
        <v>1328</v>
      </c>
      <c r="G893" s="230"/>
      <c r="H893" s="230"/>
      <c r="I893" s="233"/>
      <c r="J893" s="244">
        <f>BK893</f>
        <v>0</v>
      </c>
      <c r="K893" s="230"/>
      <c r="L893" s="235"/>
      <c r="M893" s="236"/>
      <c r="N893" s="237"/>
      <c r="O893" s="237"/>
      <c r="P893" s="238">
        <f>SUM(P894:P899)</f>
        <v>0</v>
      </c>
      <c r="Q893" s="237"/>
      <c r="R893" s="238">
        <f>SUM(R894:R899)</f>
        <v>0</v>
      </c>
      <c r="S893" s="237"/>
      <c r="T893" s="239">
        <f>SUM(T894:T899)</f>
        <v>0</v>
      </c>
      <c r="U893" s="12"/>
      <c r="V893" s="12"/>
      <c r="W893" s="12"/>
      <c r="X893" s="12"/>
      <c r="Y893" s="12"/>
      <c r="Z893" s="12"/>
      <c r="AA893" s="12"/>
      <c r="AB893" s="12"/>
      <c r="AC893" s="12"/>
      <c r="AD893" s="12"/>
      <c r="AE893" s="12"/>
      <c r="AR893" s="240" t="s">
        <v>14</v>
      </c>
      <c r="AT893" s="241" t="s">
        <v>81</v>
      </c>
      <c r="AU893" s="241" t="s">
        <v>14</v>
      </c>
      <c r="AY893" s="240" t="s">
        <v>250</v>
      </c>
      <c r="BK893" s="242">
        <f>SUM(BK894:BK899)</f>
        <v>0</v>
      </c>
    </row>
    <row r="894" s="2" customFormat="1" ht="33" customHeight="1">
      <c r="A894" s="38"/>
      <c r="B894" s="39"/>
      <c r="C894" s="245" t="s">
        <v>1329</v>
      </c>
      <c r="D894" s="245" t="s">
        <v>252</v>
      </c>
      <c r="E894" s="246" t="s">
        <v>1330</v>
      </c>
      <c r="F894" s="247" t="s">
        <v>1331</v>
      </c>
      <c r="G894" s="248" t="s">
        <v>157</v>
      </c>
      <c r="H894" s="249">
        <v>12022.829</v>
      </c>
      <c r="I894" s="250"/>
      <c r="J894" s="251">
        <f>ROUND(I894*H894,2)</f>
        <v>0</v>
      </c>
      <c r="K894" s="247" t="s">
        <v>255</v>
      </c>
      <c r="L894" s="44"/>
      <c r="M894" s="252" t="s">
        <v>1</v>
      </c>
      <c r="N894" s="253" t="s">
        <v>47</v>
      </c>
      <c r="O894" s="91"/>
      <c r="P894" s="254">
        <f>O894*H894</f>
        <v>0</v>
      </c>
      <c r="Q894" s="254">
        <v>0</v>
      </c>
      <c r="R894" s="254">
        <f>Q894*H894</f>
        <v>0</v>
      </c>
      <c r="S894" s="254">
        <v>0</v>
      </c>
      <c r="T894" s="255">
        <f>S894*H894</f>
        <v>0</v>
      </c>
      <c r="U894" s="38"/>
      <c r="V894" s="38"/>
      <c r="W894" s="38"/>
      <c r="X894" s="38"/>
      <c r="Y894" s="38"/>
      <c r="Z894" s="38"/>
      <c r="AA894" s="38"/>
      <c r="AB894" s="38"/>
      <c r="AC894" s="38"/>
      <c r="AD894" s="38"/>
      <c r="AE894" s="38"/>
      <c r="AR894" s="256" t="s">
        <v>256</v>
      </c>
      <c r="AT894" s="256" t="s">
        <v>252</v>
      </c>
      <c r="AU894" s="256" t="s">
        <v>91</v>
      </c>
      <c r="AY894" s="17" t="s">
        <v>250</v>
      </c>
      <c r="BE894" s="257">
        <f>IF(N894="základní",J894,0)</f>
        <v>0</v>
      </c>
      <c r="BF894" s="257">
        <f>IF(N894="snížená",J894,0)</f>
        <v>0</v>
      </c>
      <c r="BG894" s="257">
        <f>IF(N894="zákl. přenesená",J894,0)</f>
        <v>0</v>
      </c>
      <c r="BH894" s="257">
        <f>IF(N894="sníž. přenesená",J894,0)</f>
        <v>0</v>
      </c>
      <c r="BI894" s="257">
        <f>IF(N894="nulová",J894,0)</f>
        <v>0</v>
      </c>
      <c r="BJ894" s="17" t="s">
        <v>14</v>
      </c>
      <c r="BK894" s="257">
        <f>ROUND(I894*H894,2)</f>
        <v>0</v>
      </c>
      <c r="BL894" s="17" t="s">
        <v>256</v>
      </c>
      <c r="BM894" s="256" t="s">
        <v>1332</v>
      </c>
    </row>
    <row r="895" s="2" customFormat="1">
      <c r="A895" s="38"/>
      <c r="B895" s="39"/>
      <c r="C895" s="40"/>
      <c r="D895" s="258" t="s">
        <v>261</v>
      </c>
      <c r="E895" s="40"/>
      <c r="F895" s="259" t="s">
        <v>1333</v>
      </c>
      <c r="G895" s="40"/>
      <c r="H895" s="40"/>
      <c r="I895" s="156"/>
      <c r="J895" s="40"/>
      <c r="K895" s="40"/>
      <c r="L895" s="44"/>
      <c r="M895" s="260"/>
      <c r="N895" s="261"/>
      <c r="O895" s="91"/>
      <c r="P895" s="91"/>
      <c r="Q895" s="91"/>
      <c r="R895" s="91"/>
      <c r="S895" s="91"/>
      <c r="T895" s="92"/>
      <c r="U895" s="38"/>
      <c r="V895" s="38"/>
      <c r="W895" s="38"/>
      <c r="X895" s="38"/>
      <c r="Y895" s="38"/>
      <c r="Z895" s="38"/>
      <c r="AA895" s="38"/>
      <c r="AB895" s="38"/>
      <c r="AC895" s="38"/>
      <c r="AD895" s="38"/>
      <c r="AE895" s="38"/>
      <c r="AT895" s="17" t="s">
        <v>261</v>
      </c>
      <c r="AU895" s="17" t="s">
        <v>91</v>
      </c>
    </row>
    <row r="896" s="2" customFormat="1" ht="44.25" customHeight="1">
      <c r="A896" s="38"/>
      <c r="B896" s="39"/>
      <c r="C896" s="245" t="s">
        <v>1334</v>
      </c>
      <c r="D896" s="245" t="s">
        <v>252</v>
      </c>
      <c r="E896" s="246" t="s">
        <v>1335</v>
      </c>
      <c r="F896" s="247" t="s">
        <v>1336</v>
      </c>
      <c r="G896" s="248" t="s">
        <v>157</v>
      </c>
      <c r="H896" s="249">
        <v>12022.829</v>
      </c>
      <c r="I896" s="250"/>
      <c r="J896" s="251">
        <f>ROUND(I896*H896,2)</f>
        <v>0</v>
      </c>
      <c r="K896" s="247" t="s">
        <v>255</v>
      </c>
      <c r="L896" s="44"/>
      <c r="M896" s="252" t="s">
        <v>1</v>
      </c>
      <c r="N896" s="253" t="s">
        <v>47</v>
      </c>
      <c r="O896" s="91"/>
      <c r="P896" s="254">
        <f>O896*H896</f>
        <v>0</v>
      </c>
      <c r="Q896" s="254">
        <v>0</v>
      </c>
      <c r="R896" s="254">
        <f>Q896*H896</f>
        <v>0</v>
      </c>
      <c r="S896" s="254">
        <v>0</v>
      </c>
      <c r="T896" s="255">
        <f>S896*H896</f>
        <v>0</v>
      </c>
      <c r="U896" s="38"/>
      <c r="V896" s="38"/>
      <c r="W896" s="38"/>
      <c r="X896" s="38"/>
      <c r="Y896" s="38"/>
      <c r="Z896" s="38"/>
      <c r="AA896" s="38"/>
      <c r="AB896" s="38"/>
      <c r="AC896" s="38"/>
      <c r="AD896" s="38"/>
      <c r="AE896" s="38"/>
      <c r="AR896" s="256" t="s">
        <v>256</v>
      </c>
      <c r="AT896" s="256" t="s">
        <v>252</v>
      </c>
      <c r="AU896" s="256" t="s">
        <v>91</v>
      </c>
      <c r="AY896" s="17" t="s">
        <v>250</v>
      </c>
      <c r="BE896" s="257">
        <f>IF(N896="základní",J896,0)</f>
        <v>0</v>
      </c>
      <c r="BF896" s="257">
        <f>IF(N896="snížená",J896,0)</f>
        <v>0</v>
      </c>
      <c r="BG896" s="257">
        <f>IF(N896="zákl. přenesená",J896,0)</f>
        <v>0</v>
      </c>
      <c r="BH896" s="257">
        <f>IF(N896="sníž. přenesená",J896,0)</f>
        <v>0</v>
      </c>
      <c r="BI896" s="257">
        <f>IF(N896="nulová",J896,0)</f>
        <v>0</v>
      </c>
      <c r="BJ896" s="17" t="s">
        <v>14</v>
      </c>
      <c r="BK896" s="257">
        <f>ROUND(I896*H896,2)</f>
        <v>0</v>
      </c>
      <c r="BL896" s="17" t="s">
        <v>256</v>
      </c>
      <c r="BM896" s="256" t="s">
        <v>1337</v>
      </c>
    </row>
    <row r="897" s="2" customFormat="1">
      <c r="A897" s="38"/>
      <c r="B897" s="39"/>
      <c r="C897" s="40"/>
      <c r="D897" s="258" t="s">
        <v>261</v>
      </c>
      <c r="E897" s="40"/>
      <c r="F897" s="259" t="s">
        <v>1333</v>
      </c>
      <c r="G897" s="40"/>
      <c r="H897" s="40"/>
      <c r="I897" s="156"/>
      <c r="J897" s="40"/>
      <c r="K897" s="40"/>
      <c r="L897" s="44"/>
      <c r="M897" s="260"/>
      <c r="N897" s="261"/>
      <c r="O897" s="91"/>
      <c r="P897" s="91"/>
      <c r="Q897" s="91"/>
      <c r="R897" s="91"/>
      <c r="S897" s="91"/>
      <c r="T897" s="92"/>
      <c r="U897" s="38"/>
      <c r="V897" s="38"/>
      <c r="W897" s="38"/>
      <c r="X897" s="38"/>
      <c r="Y897" s="38"/>
      <c r="Z897" s="38"/>
      <c r="AA897" s="38"/>
      <c r="AB897" s="38"/>
      <c r="AC897" s="38"/>
      <c r="AD897" s="38"/>
      <c r="AE897" s="38"/>
      <c r="AT897" s="17" t="s">
        <v>261</v>
      </c>
      <c r="AU897" s="17" t="s">
        <v>91</v>
      </c>
    </row>
    <row r="898" s="2" customFormat="1" ht="33" customHeight="1">
      <c r="A898" s="38"/>
      <c r="B898" s="39"/>
      <c r="C898" s="245" t="s">
        <v>1338</v>
      </c>
      <c r="D898" s="245" t="s">
        <v>252</v>
      </c>
      <c r="E898" s="246" t="s">
        <v>1339</v>
      </c>
      <c r="F898" s="247" t="s">
        <v>1340</v>
      </c>
      <c r="G898" s="248" t="s">
        <v>157</v>
      </c>
      <c r="H898" s="249">
        <v>12022.829</v>
      </c>
      <c r="I898" s="250"/>
      <c r="J898" s="251">
        <f>ROUND(I898*H898,2)</f>
        <v>0</v>
      </c>
      <c r="K898" s="247" t="s">
        <v>255</v>
      </c>
      <c r="L898" s="44"/>
      <c r="M898" s="252" t="s">
        <v>1</v>
      </c>
      <c r="N898" s="253" t="s">
        <v>47</v>
      </c>
      <c r="O898" s="91"/>
      <c r="P898" s="254">
        <f>O898*H898</f>
        <v>0</v>
      </c>
      <c r="Q898" s="254">
        <v>0</v>
      </c>
      <c r="R898" s="254">
        <f>Q898*H898</f>
        <v>0</v>
      </c>
      <c r="S898" s="254">
        <v>0</v>
      </c>
      <c r="T898" s="255">
        <f>S898*H898</f>
        <v>0</v>
      </c>
      <c r="U898" s="38"/>
      <c r="V898" s="38"/>
      <c r="W898" s="38"/>
      <c r="X898" s="38"/>
      <c r="Y898" s="38"/>
      <c r="Z898" s="38"/>
      <c r="AA898" s="38"/>
      <c r="AB898" s="38"/>
      <c r="AC898" s="38"/>
      <c r="AD898" s="38"/>
      <c r="AE898" s="38"/>
      <c r="AR898" s="256" t="s">
        <v>256</v>
      </c>
      <c r="AT898" s="256" t="s">
        <v>252</v>
      </c>
      <c r="AU898" s="256" t="s">
        <v>91</v>
      </c>
      <c r="AY898" s="17" t="s">
        <v>250</v>
      </c>
      <c r="BE898" s="257">
        <f>IF(N898="základní",J898,0)</f>
        <v>0</v>
      </c>
      <c r="BF898" s="257">
        <f>IF(N898="snížená",J898,0)</f>
        <v>0</v>
      </c>
      <c r="BG898" s="257">
        <f>IF(N898="zákl. přenesená",J898,0)</f>
        <v>0</v>
      </c>
      <c r="BH898" s="257">
        <f>IF(N898="sníž. přenesená",J898,0)</f>
        <v>0</v>
      </c>
      <c r="BI898" s="257">
        <f>IF(N898="nulová",J898,0)</f>
        <v>0</v>
      </c>
      <c r="BJ898" s="17" t="s">
        <v>14</v>
      </c>
      <c r="BK898" s="257">
        <f>ROUND(I898*H898,2)</f>
        <v>0</v>
      </c>
      <c r="BL898" s="17" t="s">
        <v>256</v>
      </c>
      <c r="BM898" s="256" t="s">
        <v>1341</v>
      </c>
    </row>
    <row r="899" s="2" customFormat="1">
      <c r="A899" s="38"/>
      <c r="B899" s="39"/>
      <c r="C899" s="40"/>
      <c r="D899" s="258" t="s">
        <v>261</v>
      </c>
      <c r="E899" s="40"/>
      <c r="F899" s="259" t="s">
        <v>1342</v>
      </c>
      <c r="G899" s="40"/>
      <c r="H899" s="40"/>
      <c r="I899" s="156"/>
      <c r="J899" s="40"/>
      <c r="K899" s="40"/>
      <c r="L899" s="44"/>
      <c r="M899" s="304"/>
      <c r="N899" s="305"/>
      <c r="O899" s="306"/>
      <c r="P899" s="306"/>
      <c r="Q899" s="306"/>
      <c r="R899" s="306"/>
      <c r="S899" s="306"/>
      <c r="T899" s="307"/>
      <c r="U899" s="38"/>
      <c r="V899" s="38"/>
      <c r="W899" s="38"/>
      <c r="X899" s="38"/>
      <c r="Y899" s="38"/>
      <c r="Z899" s="38"/>
      <c r="AA899" s="38"/>
      <c r="AB899" s="38"/>
      <c r="AC899" s="38"/>
      <c r="AD899" s="38"/>
      <c r="AE899" s="38"/>
      <c r="AT899" s="17" t="s">
        <v>261</v>
      </c>
      <c r="AU899" s="17" t="s">
        <v>91</v>
      </c>
    </row>
    <row r="900" s="2" customFormat="1" ht="6.96" customHeight="1">
      <c r="A900" s="38"/>
      <c r="B900" s="66"/>
      <c r="C900" s="67"/>
      <c r="D900" s="67"/>
      <c r="E900" s="67"/>
      <c r="F900" s="67"/>
      <c r="G900" s="67"/>
      <c r="H900" s="67"/>
      <c r="I900" s="194"/>
      <c r="J900" s="67"/>
      <c r="K900" s="67"/>
      <c r="L900" s="44"/>
      <c r="M900" s="38"/>
      <c r="O900" s="38"/>
      <c r="P900" s="38"/>
      <c r="Q900" s="38"/>
      <c r="R900" s="38"/>
      <c r="S900" s="38"/>
      <c r="T900" s="38"/>
      <c r="U900" s="38"/>
      <c r="V900" s="38"/>
      <c r="W900" s="38"/>
      <c r="X900" s="38"/>
      <c r="Y900" s="38"/>
      <c r="Z900" s="38"/>
      <c r="AA900" s="38"/>
      <c r="AB900" s="38"/>
      <c r="AC900" s="38"/>
      <c r="AD900" s="38"/>
      <c r="AE900" s="38"/>
    </row>
  </sheetData>
  <sheetProtection sheet="1" autoFilter="0" formatColumns="0" formatRows="0" objects="1" scenarios="1" spinCount="100000" saltValue="melAOl9FfYjISO4F1SIXbjZzMHIXbZAumxPx5JQ3Fz9Te+0dr+f1ITrYFp9cdxj4qiuWBPD/oAZ3vlrbHN39KA==" hashValue="9c+OTggQRNs8p1VGXZUbU6e4uo/rZ7tZiMuX1866EbeUfogkubyTB3U/6ULrcewy4j+amnCKieaAIn7xZsoOqQ==" algorithmName="SHA-512" password="CC35"/>
  <autoFilter ref="C122:K899"/>
  <mergeCells count="9">
    <mergeCell ref="E7:H7"/>
    <mergeCell ref="E9:H9"/>
    <mergeCell ref="E18:H18"/>
    <mergeCell ref="E27:H27"/>
    <mergeCell ref="E85:H85"/>
    <mergeCell ref="E87:H87"/>
    <mergeCell ref="E113:H113"/>
    <mergeCell ref="E115:H11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2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25" style="1" customWidth="1"/>
    <col min="4" max="4" width="75.83203" style="1" customWidth="1"/>
    <col min="5" max="5" width="13.33203" style="1" customWidth="1"/>
    <col min="6" max="6" width="20" style="1" customWidth="1"/>
    <col min="7" max="7" width="1.667969" style="1" customWidth="1"/>
    <col min="8" max="8" width="8.332031" style="1" customWidth="1"/>
  </cols>
  <sheetData>
    <row r="1" s="1" customFormat="1" ht="11.28" customHeight="1"/>
    <row r="2" s="1" customFormat="1" ht="36.96" customHeight="1"/>
    <row r="3" s="1" customFormat="1" ht="6.96" customHeight="1">
      <c r="B3" s="149"/>
      <c r="C3" s="150"/>
      <c r="D3" s="150"/>
      <c r="E3" s="150"/>
      <c r="F3" s="150"/>
      <c r="G3" s="150"/>
      <c r="H3" s="20"/>
    </row>
    <row r="4" s="1" customFormat="1" ht="24.96" customHeight="1">
      <c r="B4" s="20"/>
      <c r="C4" s="152" t="s">
        <v>4410</v>
      </c>
      <c r="H4" s="20"/>
    </row>
    <row r="5" s="1" customFormat="1" ht="12" customHeight="1">
      <c r="B5" s="20"/>
      <c r="C5" s="317" t="s">
        <v>13</v>
      </c>
      <c r="D5" s="162" t="s">
        <v>14</v>
      </c>
      <c r="E5" s="1"/>
      <c r="F5" s="1"/>
      <c r="H5" s="20"/>
    </row>
    <row r="6" s="1" customFormat="1" ht="36.96" customHeight="1">
      <c r="B6" s="20"/>
      <c r="C6" s="318" t="s">
        <v>16</v>
      </c>
      <c r="D6" s="319" t="s">
        <v>17</v>
      </c>
      <c r="E6" s="1"/>
      <c r="F6" s="1"/>
      <c r="H6" s="20"/>
    </row>
    <row r="7" s="1" customFormat="1" ht="16.5" customHeight="1">
      <c r="B7" s="20"/>
      <c r="C7" s="154" t="s">
        <v>22</v>
      </c>
      <c r="D7" s="159" t="str">
        <f>'Rekapitulace stavby'!AN8</f>
        <v>10. 1. 2020</v>
      </c>
      <c r="H7" s="20"/>
    </row>
    <row r="8" s="2" customFormat="1" ht="10.8" customHeight="1">
      <c r="A8" s="38"/>
      <c r="B8" s="44"/>
      <c r="C8" s="38"/>
      <c r="D8" s="38"/>
      <c r="E8" s="38"/>
      <c r="F8" s="38"/>
      <c r="G8" s="38"/>
      <c r="H8" s="44"/>
    </row>
    <row r="9" s="11" customFormat="1" ht="29.28" customHeight="1">
      <c r="A9" s="217"/>
      <c r="B9" s="320"/>
      <c r="C9" s="321" t="s">
        <v>63</v>
      </c>
      <c r="D9" s="322" t="s">
        <v>64</v>
      </c>
      <c r="E9" s="322" t="s">
        <v>237</v>
      </c>
      <c r="F9" s="323" t="s">
        <v>4411</v>
      </c>
      <c r="G9" s="217"/>
      <c r="H9" s="320"/>
    </row>
    <row r="10" s="2" customFormat="1" ht="26.4" customHeight="1">
      <c r="A10" s="38"/>
      <c r="B10" s="44"/>
      <c r="C10" s="324" t="s">
        <v>4412</v>
      </c>
      <c r="D10" s="324" t="s">
        <v>88</v>
      </c>
      <c r="E10" s="38"/>
      <c r="F10" s="38"/>
      <c r="G10" s="38"/>
      <c r="H10" s="44"/>
    </row>
    <row r="11" s="2" customFormat="1" ht="16.8" customHeight="1">
      <c r="A11" s="38"/>
      <c r="B11" s="44"/>
      <c r="C11" s="325" t="s">
        <v>185</v>
      </c>
      <c r="D11" s="326" t="s">
        <v>186</v>
      </c>
      <c r="E11" s="327" t="s">
        <v>168</v>
      </c>
      <c r="F11" s="328">
        <v>2500</v>
      </c>
      <c r="G11" s="38"/>
      <c r="H11" s="44"/>
    </row>
    <row r="12" s="2" customFormat="1" ht="16.8" customHeight="1">
      <c r="A12" s="38"/>
      <c r="B12" s="44"/>
      <c r="C12" s="329" t="s">
        <v>185</v>
      </c>
      <c r="D12" s="329" t="s">
        <v>388</v>
      </c>
      <c r="E12" s="17" t="s">
        <v>1</v>
      </c>
      <c r="F12" s="330">
        <v>2500</v>
      </c>
      <c r="G12" s="38"/>
      <c r="H12" s="44"/>
    </row>
    <row r="13" s="2" customFormat="1" ht="16.8" customHeight="1">
      <c r="A13" s="38"/>
      <c r="B13" s="44"/>
      <c r="C13" s="331" t="s">
        <v>4413</v>
      </c>
      <c r="D13" s="38"/>
      <c r="E13" s="38"/>
      <c r="F13" s="38"/>
      <c r="G13" s="38"/>
      <c r="H13" s="44"/>
    </row>
    <row r="14" s="2" customFormat="1" ht="16.8" customHeight="1">
      <c r="A14" s="38"/>
      <c r="B14" s="44"/>
      <c r="C14" s="329" t="s">
        <v>385</v>
      </c>
      <c r="D14" s="329" t="s">
        <v>4414</v>
      </c>
      <c r="E14" s="17" t="s">
        <v>168</v>
      </c>
      <c r="F14" s="330">
        <v>2250</v>
      </c>
      <c r="G14" s="38"/>
      <c r="H14" s="44"/>
    </row>
    <row r="15" s="2" customFormat="1" ht="16.8" customHeight="1">
      <c r="A15" s="38"/>
      <c r="B15" s="44"/>
      <c r="C15" s="329" t="s">
        <v>342</v>
      </c>
      <c r="D15" s="329" t="s">
        <v>4415</v>
      </c>
      <c r="E15" s="17" t="s">
        <v>168</v>
      </c>
      <c r="F15" s="330">
        <v>250</v>
      </c>
      <c r="G15" s="38"/>
      <c r="H15" s="44"/>
    </row>
    <row r="16" s="2" customFormat="1" ht="16.8" customHeight="1">
      <c r="A16" s="38"/>
      <c r="B16" s="44"/>
      <c r="C16" s="329" t="s">
        <v>348</v>
      </c>
      <c r="D16" s="329" t="s">
        <v>4416</v>
      </c>
      <c r="E16" s="17" t="s">
        <v>168</v>
      </c>
      <c r="F16" s="330">
        <v>250</v>
      </c>
      <c r="G16" s="38"/>
      <c r="H16" s="44"/>
    </row>
    <row r="17" s="2" customFormat="1" ht="16.8" customHeight="1">
      <c r="A17" s="38"/>
      <c r="B17" s="44"/>
      <c r="C17" s="329" t="s">
        <v>363</v>
      </c>
      <c r="D17" s="329" t="s">
        <v>4417</v>
      </c>
      <c r="E17" s="17" t="s">
        <v>168</v>
      </c>
      <c r="F17" s="330">
        <v>2500</v>
      </c>
      <c r="G17" s="38"/>
      <c r="H17" s="44"/>
    </row>
    <row r="18" s="2" customFormat="1" ht="16.8" customHeight="1">
      <c r="A18" s="38"/>
      <c r="B18" s="44"/>
      <c r="C18" s="329" t="s">
        <v>375</v>
      </c>
      <c r="D18" s="329" t="s">
        <v>4418</v>
      </c>
      <c r="E18" s="17" t="s">
        <v>168</v>
      </c>
      <c r="F18" s="330">
        <v>2250</v>
      </c>
      <c r="G18" s="38"/>
      <c r="H18" s="44"/>
    </row>
    <row r="19" s="2" customFormat="1" ht="16.8" customHeight="1">
      <c r="A19" s="38"/>
      <c r="B19" s="44"/>
      <c r="C19" s="325" t="s">
        <v>220</v>
      </c>
      <c r="D19" s="326" t="s">
        <v>221</v>
      </c>
      <c r="E19" s="327" t="s">
        <v>168</v>
      </c>
      <c r="F19" s="328">
        <v>2740</v>
      </c>
      <c r="G19" s="38"/>
      <c r="H19" s="44"/>
    </row>
    <row r="20" s="2" customFormat="1" ht="16.8" customHeight="1">
      <c r="A20" s="38"/>
      <c r="B20" s="44"/>
      <c r="C20" s="329" t="s">
        <v>220</v>
      </c>
      <c r="D20" s="329" t="s">
        <v>372</v>
      </c>
      <c r="E20" s="17" t="s">
        <v>1</v>
      </c>
      <c r="F20" s="330">
        <v>2740</v>
      </c>
      <c r="G20" s="38"/>
      <c r="H20" s="44"/>
    </row>
    <row r="21" s="2" customFormat="1" ht="16.8" customHeight="1">
      <c r="A21" s="38"/>
      <c r="B21" s="44"/>
      <c r="C21" s="331" t="s">
        <v>4413</v>
      </c>
      <c r="D21" s="38"/>
      <c r="E21" s="38"/>
      <c r="F21" s="38"/>
      <c r="G21" s="38"/>
      <c r="H21" s="44"/>
    </row>
    <row r="22" s="2" customFormat="1" ht="16.8" customHeight="1">
      <c r="A22" s="38"/>
      <c r="B22" s="44"/>
      <c r="C22" s="329" t="s">
        <v>369</v>
      </c>
      <c r="D22" s="329" t="s">
        <v>4419</v>
      </c>
      <c r="E22" s="17" t="s">
        <v>168</v>
      </c>
      <c r="F22" s="330">
        <v>2466</v>
      </c>
      <c r="G22" s="38"/>
      <c r="H22" s="44"/>
    </row>
    <row r="23" s="2" customFormat="1" ht="16.8" customHeight="1">
      <c r="A23" s="38"/>
      <c r="B23" s="44"/>
      <c r="C23" s="329" t="s">
        <v>337</v>
      </c>
      <c r="D23" s="329" t="s">
        <v>4420</v>
      </c>
      <c r="E23" s="17" t="s">
        <v>168</v>
      </c>
      <c r="F23" s="330">
        <v>274</v>
      </c>
      <c r="G23" s="38"/>
      <c r="H23" s="44"/>
    </row>
    <row r="24" s="2" customFormat="1" ht="16.8" customHeight="1">
      <c r="A24" s="38"/>
      <c r="B24" s="44"/>
      <c r="C24" s="325" t="s">
        <v>173</v>
      </c>
      <c r="D24" s="326" t="s">
        <v>174</v>
      </c>
      <c r="E24" s="327" t="s">
        <v>168</v>
      </c>
      <c r="F24" s="328">
        <v>1365</v>
      </c>
      <c r="G24" s="38"/>
      <c r="H24" s="44"/>
    </row>
    <row r="25" s="2" customFormat="1" ht="16.8" customHeight="1">
      <c r="A25" s="38"/>
      <c r="B25" s="44"/>
      <c r="C25" s="329" t="s">
        <v>1</v>
      </c>
      <c r="D25" s="329" t="s">
        <v>335</v>
      </c>
      <c r="E25" s="17" t="s">
        <v>1</v>
      </c>
      <c r="F25" s="330">
        <v>1365</v>
      </c>
      <c r="G25" s="38"/>
      <c r="H25" s="44"/>
    </row>
    <row r="26" s="2" customFormat="1" ht="16.8" customHeight="1">
      <c r="A26" s="38"/>
      <c r="B26" s="44"/>
      <c r="C26" s="329" t="s">
        <v>173</v>
      </c>
      <c r="D26" s="329" t="s">
        <v>265</v>
      </c>
      <c r="E26" s="17" t="s">
        <v>1</v>
      </c>
      <c r="F26" s="330">
        <v>1365</v>
      </c>
      <c r="G26" s="38"/>
      <c r="H26" s="44"/>
    </row>
    <row r="27" s="2" customFormat="1" ht="16.8" customHeight="1">
      <c r="A27" s="38"/>
      <c r="B27" s="44"/>
      <c r="C27" s="331" t="s">
        <v>4413</v>
      </c>
      <c r="D27" s="38"/>
      <c r="E27" s="38"/>
      <c r="F27" s="38"/>
      <c r="G27" s="38"/>
      <c r="H27" s="44"/>
    </row>
    <row r="28" s="2" customFormat="1">
      <c r="A28" s="38"/>
      <c r="B28" s="44"/>
      <c r="C28" s="329" t="s">
        <v>332</v>
      </c>
      <c r="D28" s="329" t="s">
        <v>4421</v>
      </c>
      <c r="E28" s="17" t="s">
        <v>168</v>
      </c>
      <c r="F28" s="330">
        <v>1365</v>
      </c>
      <c r="G28" s="38"/>
      <c r="H28" s="44"/>
    </row>
    <row r="29" s="2" customFormat="1" ht="16.8" customHeight="1">
      <c r="A29" s="38"/>
      <c r="B29" s="44"/>
      <c r="C29" s="329" t="s">
        <v>1233</v>
      </c>
      <c r="D29" s="329" t="s">
        <v>4422</v>
      </c>
      <c r="E29" s="17" t="s">
        <v>168</v>
      </c>
      <c r="F29" s="330">
        <v>1365</v>
      </c>
      <c r="G29" s="38"/>
      <c r="H29" s="44"/>
    </row>
    <row r="30" s="2" customFormat="1" ht="16.8" customHeight="1">
      <c r="A30" s="38"/>
      <c r="B30" s="44"/>
      <c r="C30" s="325" t="s">
        <v>170</v>
      </c>
      <c r="D30" s="326" t="s">
        <v>171</v>
      </c>
      <c r="E30" s="327" t="s">
        <v>157</v>
      </c>
      <c r="F30" s="328">
        <v>50.268999999999998</v>
      </c>
      <c r="G30" s="38"/>
      <c r="H30" s="44"/>
    </row>
    <row r="31" s="2" customFormat="1" ht="16.8" customHeight="1">
      <c r="A31" s="38"/>
      <c r="B31" s="44"/>
      <c r="C31" s="329" t="s">
        <v>1</v>
      </c>
      <c r="D31" s="329" t="s">
        <v>1306</v>
      </c>
      <c r="E31" s="17" t="s">
        <v>1</v>
      </c>
      <c r="F31" s="330">
        <v>36.700000000000003</v>
      </c>
      <c r="G31" s="38"/>
      <c r="H31" s="44"/>
    </row>
    <row r="32" s="2" customFormat="1" ht="16.8" customHeight="1">
      <c r="A32" s="38"/>
      <c r="B32" s="44"/>
      <c r="C32" s="329" t="s">
        <v>1</v>
      </c>
      <c r="D32" s="329" t="s">
        <v>1307</v>
      </c>
      <c r="E32" s="17" t="s">
        <v>1</v>
      </c>
      <c r="F32" s="330">
        <v>5.1139999999999999</v>
      </c>
      <c r="G32" s="38"/>
      <c r="H32" s="44"/>
    </row>
    <row r="33" s="2" customFormat="1" ht="16.8" customHeight="1">
      <c r="A33" s="38"/>
      <c r="B33" s="44"/>
      <c r="C33" s="329" t="s">
        <v>1</v>
      </c>
      <c r="D33" s="329" t="s">
        <v>1308</v>
      </c>
      <c r="E33" s="17" t="s">
        <v>1</v>
      </c>
      <c r="F33" s="330">
        <v>1</v>
      </c>
      <c r="G33" s="38"/>
      <c r="H33" s="44"/>
    </row>
    <row r="34" s="2" customFormat="1" ht="16.8" customHeight="1">
      <c r="A34" s="38"/>
      <c r="B34" s="44"/>
      <c r="C34" s="329" t="s">
        <v>1</v>
      </c>
      <c r="D34" s="329" t="s">
        <v>1309</v>
      </c>
      <c r="E34" s="17" t="s">
        <v>1</v>
      </c>
      <c r="F34" s="330">
        <v>2.2000000000000002</v>
      </c>
      <c r="G34" s="38"/>
      <c r="H34" s="44"/>
    </row>
    <row r="35" s="2" customFormat="1" ht="16.8" customHeight="1">
      <c r="A35" s="38"/>
      <c r="B35" s="44"/>
      <c r="C35" s="329" t="s">
        <v>1</v>
      </c>
      <c r="D35" s="329" t="s">
        <v>1310</v>
      </c>
      <c r="E35" s="17" t="s">
        <v>1</v>
      </c>
      <c r="F35" s="330">
        <v>0.14999999999999999</v>
      </c>
      <c r="G35" s="38"/>
      <c r="H35" s="44"/>
    </row>
    <row r="36" s="2" customFormat="1" ht="16.8" customHeight="1">
      <c r="A36" s="38"/>
      <c r="B36" s="44"/>
      <c r="C36" s="329" t="s">
        <v>1</v>
      </c>
      <c r="D36" s="329" t="s">
        <v>1311</v>
      </c>
      <c r="E36" s="17" t="s">
        <v>1</v>
      </c>
      <c r="F36" s="330">
        <v>0.080000000000000002</v>
      </c>
      <c r="G36" s="38"/>
      <c r="H36" s="44"/>
    </row>
    <row r="37" s="2" customFormat="1" ht="16.8" customHeight="1">
      <c r="A37" s="38"/>
      <c r="B37" s="44"/>
      <c r="C37" s="329" t="s">
        <v>1</v>
      </c>
      <c r="D37" s="329" t="s">
        <v>1312</v>
      </c>
      <c r="E37" s="17" t="s">
        <v>1</v>
      </c>
      <c r="F37" s="330">
        <v>0.035000000000000003</v>
      </c>
      <c r="G37" s="38"/>
      <c r="H37" s="44"/>
    </row>
    <row r="38" s="2" customFormat="1" ht="16.8" customHeight="1">
      <c r="A38" s="38"/>
      <c r="B38" s="44"/>
      <c r="C38" s="329" t="s">
        <v>1</v>
      </c>
      <c r="D38" s="329" t="s">
        <v>1313</v>
      </c>
      <c r="E38" s="17" t="s">
        <v>1</v>
      </c>
      <c r="F38" s="330">
        <v>0.57399999999999995</v>
      </c>
      <c r="G38" s="38"/>
      <c r="H38" s="44"/>
    </row>
    <row r="39" s="2" customFormat="1" ht="16.8" customHeight="1">
      <c r="A39" s="38"/>
      <c r="B39" s="44"/>
      <c r="C39" s="329" t="s">
        <v>1</v>
      </c>
      <c r="D39" s="329" t="s">
        <v>1314</v>
      </c>
      <c r="E39" s="17" t="s">
        <v>1</v>
      </c>
      <c r="F39" s="330">
        <v>0.76800000000000002</v>
      </c>
      <c r="G39" s="38"/>
      <c r="H39" s="44"/>
    </row>
    <row r="40" s="2" customFormat="1" ht="16.8" customHeight="1">
      <c r="A40" s="38"/>
      <c r="B40" s="44"/>
      <c r="C40" s="329" t="s">
        <v>1</v>
      </c>
      <c r="D40" s="329" t="s">
        <v>1315</v>
      </c>
      <c r="E40" s="17" t="s">
        <v>1</v>
      </c>
      <c r="F40" s="330">
        <v>1.5680000000000001</v>
      </c>
      <c r="G40" s="38"/>
      <c r="H40" s="44"/>
    </row>
    <row r="41" s="2" customFormat="1" ht="16.8" customHeight="1">
      <c r="A41" s="38"/>
      <c r="B41" s="44"/>
      <c r="C41" s="329" t="s">
        <v>1</v>
      </c>
      <c r="D41" s="329" t="s">
        <v>1316</v>
      </c>
      <c r="E41" s="17" t="s">
        <v>1</v>
      </c>
      <c r="F41" s="330">
        <v>0.048000000000000001</v>
      </c>
      <c r="G41" s="38"/>
      <c r="H41" s="44"/>
    </row>
    <row r="42" s="2" customFormat="1" ht="16.8" customHeight="1">
      <c r="A42" s="38"/>
      <c r="B42" s="44"/>
      <c r="C42" s="329" t="s">
        <v>1</v>
      </c>
      <c r="D42" s="329" t="s">
        <v>1317</v>
      </c>
      <c r="E42" s="17" t="s">
        <v>1</v>
      </c>
      <c r="F42" s="330">
        <v>0.032000000000000001</v>
      </c>
      <c r="G42" s="38"/>
      <c r="H42" s="44"/>
    </row>
    <row r="43" s="2" customFormat="1" ht="16.8" customHeight="1">
      <c r="A43" s="38"/>
      <c r="B43" s="44"/>
      <c r="C43" s="329" t="s">
        <v>1</v>
      </c>
      <c r="D43" s="329" t="s">
        <v>1318</v>
      </c>
      <c r="E43" s="17" t="s">
        <v>1</v>
      </c>
      <c r="F43" s="330">
        <v>2</v>
      </c>
      <c r="G43" s="38"/>
      <c r="H43" s="44"/>
    </row>
    <row r="44" s="2" customFormat="1" ht="16.8" customHeight="1">
      <c r="A44" s="38"/>
      <c r="B44" s="44"/>
      <c r="C44" s="329" t="s">
        <v>170</v>
      </c>
      <c r="D44" s="329" t="s">
        <v>265</v>
      </c>
      <c r="E44" s="17" t="s">
        <v>1</v>
      </c>
      <c r="F44" s="330">
        <v>50.268999999999998</v>
      </c>
      <c r="G44" s="38"/>
      <c r="H44" s="44"/>
    </row>
    <row r="45" s="2" customFormat="1" ht="16.8" customHeight="1">
      <c r="A45" s="38"/>
      <c r="B45" s="44"/>
      <c r="C45" s="331" t="s">
        <v>4413</v>
      </c>
      <c r="D45" s="38"/>
      <c r="E45" s="38"/>
      <c r="F45" s="38"/>
      <c r="G45" s="38"/>
      <c r="H45" s="44"/>
    </row>
    <row r="46" s="2" customFormat="1" ht="16.8" customHeight="1">
      <c r="A46" s="38"/>
      <c r="B46" s="44"/>
      <c r="C46" s="329" t="s">
        <v>1303</v>
      </c>
      <c r="D46" s="329" t="s">
        <v>4423</v>
      </c>
      <c r="E46" s="17" t="s">
        <v>157</v>
      </c>
      <c r="F46" s="330">
        <v>50.268999999999998</v>
      </c>
      <c r="G46" s="38"/>
      <c r="H46" s="44"/>
    </row>
    <row r="47" s="2" customFormat="1">
      <c r="A47" s="38"/>
      <c r="B47" s="44"/>
      <c r="C47" s="329" t="s">
        <v>1281</v>
      </c>
      <c r="D47" s="329" t="s">
        <v>4424</v>
      </c>
      <c r="E47" s="17" t="s">
        <v>157</v>
      </c>
      <c r="F47" s="330">
        <v>17157.002</v>
      </c>
      <c r="G47" s="38"/>
      <c r="H47" s="44"/>
    </row>
    <row r="48" s="2" customFormat="1" ht="16.8" customHeight="1">
      <c r="A48" s="38"/>
      <c r="B48" s="44"/>
      <c r="C48" s="329" t="s">
        <v>1288</v>
      </c>
      <c r="D48" s="329" t="s">
        <v>4425</v>
      </c>
      <c r="E48" s="17" t="s">
        <v>157</v>
      </c>
      <c r="F48" s="330">
        <v>240449.37299999999</v>
      </c>
      <c r="G48" s="38"/>
      <c r="H48" s="44"/>
    </row>
    <row r="49" s="2" customFormat="1" ht="16.8" customHeight="1">
      <c r="A49" s="38"/>
      <c r="B49" s="44"/>
      <c r="C49" s="325" t="s">
        <v>200</v>
      </c>
      <c r="D49" s="326" t="s">
        <v>201</v>
      </c>
      <c r="E49" s="327" t="s">
        <v>179</v>
      </c>
      <c r="F49" s="328">
        <v>465</v>
      </c>
      <c r="G49" s="38"/>
      <c r="H49" s="44"/>
    </row>
    <row r="50" s="2" customFormat="1" ht="16.8" customHeight="1">
      <c r="A50" s="38"/>
      <c r="B50" s="44"/>
      <c r="C50" s="329" t="s">
        <v>1</v>
      </c>
      <c r="D50" s="329" t="s">
        <v>1092</v>
      </c>
      <c r="E50" s="17" t="s">
        <v>1</v>
      </c>
      <c r="F50" s="330">
        <v>465</v>
      </c>
      <c r="G50" s="38"/>
      <c r="H50" s="44"/>
    </row>
    <row r="51" s="2" customFormat="1" ht="16.8" customHeight="1">
      <c r="A51" s="38"/>
      <c r="B51" s="44"/>
      <c r="C51" s="329" t="s">
        <v>200</v>
      </c>
      <c r="D51" s="329" t="s">
        <v>265</v>
      </c>
      <c r="E51" s="17" t="s">
        <v>1</v>
      </c>
      <c r="F51" s="330">
        <v>465</v>
      </c>
      <c r="G51" s="38"/>
      <c r="H51" s="44"/>
    </row>
    <row r="52" s="2" customFormat="1" ht="16.8" customHeight="1">
      <c r="A52" s="38"/>
      <c r="B52" s="44"/>
      <c r="C52" s="331" t="s">
        <v>4413</v>
      </c>
      <c r="D52" s="38"/>
      <c r="E52" s="38"/>
      <c r="F52" s="38"/>
      <c r="G52" s="38"/>
      <c r="H52" s="44"/>
    </row>
    <row r="53" s="2" customFormat="1">
      <c r="A53" s="38"/>
      <c r="B53" s="44"/>
      <c r="C53" s="329" t="s">
        <v>1088</v>
      </c>
      <c r="D53" s="329" t="s">
        <v>4426</v>
      </c>
      <c r="E53" s="17" t="s">
        <v>179</v>
      </c>
      <c r="F53" s="330">
        <v>465</v>
      </c>
      <c r="G53" s="38"/>
      <c r="H53" s="44"/>
    </row>
    <row r="54" s="2" customFormat="1" ht="16.8" customHeight="1">
      <c r="A54" s="38"/>
      <c r="B54" s="44"/>
      <c r="C54" s="329" t="s">
        <v>1128</v>
      </c>
      <c r="D54" s="329" t="s">
        <v>4427</v>
      </c>
      <c r="E54" s="17" t="s">
        <v>208</v>
      </c>
      <c r="F54" s="330">
        <v>134.96299999999999</v>
      </c>
      <c r="G54" s="38"/>
      <c r="H54" s="44"/>
    </row>
    <row r="55" s="2" customFormat="1" ht="16.8" customHeight="1">
      <c r="A55" s="38"/>
      <c r="B55" s="44"/>
      <c r="C55" s="325" t="s">
        <v>203</v>
      </c>
      <c r="D55" s="326" t="s">
        <v>204</v>
      </c>
      <c r="E55" s="327" t="s">
        <v>179</v>
      </c>
      <c r="F55" s="328">
        <v>2085</v>
      </c>
      <c r="G55" s="38"/>
      <c r="H55" s="44"/>
    </row>
    <row r="56" s="2" customFormat="1" ht="16.8" customHeight="1">
      <c r="A56" s="38"/>
      <c r="B56" s="44"/>
      <c r="C56" s="329" t="s">
        <v>1</v>
      </c>
      <c r="D56" s="329" t="s">
        <v>1102</v>
      </c>
      <c r="E56" s="17" t="s">
        <v>1</v>
      </c>
      <c r="F56" s="330">
        <v>2085</v>
      </c>
      <c r="G56" s="38"/>
      <c r="H56" s="44"/>
    </row>
    <row r="57" s="2" customFormat="1" ht="16.8" customHeight="1">
      <c r="A57" s="38"/>
      <c r="B57" s="44"/>
      <c r="C57" s="329" t="s">
        <v>203</v>
      </c>
      <c r="D57" s="329" t="s">
        <v>265</v>
      </c>
      <c r="E57" s="17" t="s">
        <v>1</v>
      </c>
      <c r="F57" s="330">
        <v>2085</v>
      </c>
      <c r="G57" s="38"/>
      <c r="H57" s="44"/>
    </row>
    <row r="58" s="2" customFormat="1" ht="16.8" customHeight="1">
      <c r="A58" s="38"/>
      <c r="B58" s="44"/>
      <c r="C58" s="331" t="s">
        <v>4413</v>
      </c>
      <c r="D58" s="38"/>
      <c r="E58" s="38"/>
      <c r="F58" s="38"/>
      <c r="G58" s="38"/>
      <c r="H58" s="44"/>
    </row>
    <row r="59" s="2" customFormat="1" ht="16.8" customHeight="1">
      <c r="A59" s="38"/>
      <c r="B59" s="44"/>
      <c r="C59" s="329" t="s">
        <v>1098</v>
      </c>
      <c r="D59" s="329" t="s">
        <v>4428</v>
      </c>
      <c r="E59" s="17" t="s">
        <v>179</v>
      </c>
      <c r="F59" s="330">
        <v>2085</v>
      </c>
      <c r="G59" s="38"/>
      <c r="H59" s="44"/>
    </row>
    <row r="60" s="2" customFormat="1" ht="16.8" customHeight="1">
      <c r="A60" s="38"/>
      <c r="B60" s="44"/>
      <c r="C60" s="329" t="s">
        <v>1128</v>
      </c>
      <c r="D60" s="329" t="s">
        <v>4427</v>
      </c>
      <c r="E60" s="17" t="s">
        <v>208</v>
      </c>
      <c r="F60" s="330">
        <v>134.96299999999999</v>
      </c>
      <c r="G60" s="38"/>
      <c r="H60" s="44"/>
    </row>
    <row r="61" s="2" customFormat="1" ht="16.8" customHeight="1">
      <c r="A61" s="38"/>
      <c r="B61" s="44"/>
      <c r="C61" s="325" t="s">
        <v>210</v>
      </c>
      <c r="D61" s="326" t="s">
        <v>210</v>
      </c>
      <c r="E61" s="327" t="s">
        <v>208</v>
      </c>
      <c r="F61" s="328">
        <v>3397</v>
      </c>
      <c r="G61" s="38"/>
      <c r="H61" s="44"/>
    </row>
    <row r="62" s="2" customFormat="1" ht="16.8" customHeight="1">
      <c r="A62" s="38"/>
      <c r="B62" s="44"/>
      <c r="C62" s="329" t="s">
        <v>1</v>
      </c>
      <c r="D62" s="329" t="s">
        <v>427</v>
      </c>
      <c r="E62" s="17" t="s">
        <v>1</v>
      </c>
      <c r="F62" s="330">
        <v>3072</v>
      </c>
      <c r="G62" s="38"/>
      <c r="H62" s="44"/>
    </row>
    <row r="63" s="2" customFormat="1" ht="16.8" customHeight="1">
      <c r="A63" s="38"/>
      <c r="B63" s="44"/>
      <c r="C63" s="329" t="s">
        <v>1</v>
      </c>
      <c r="D63" s="329" t="s">
        <v>428</v>
      </c>
      <c r="E63" s="17" t="s">
        <v>1</v>
      </c>
      <c r="F63" s="330">
        <v>325</v>
      </c>
      <c r="G63" s="38"/>
      <c r="H63" s="44"/>
    </row>
    <row r="64" s="2" customFormat="1" ht="16.8" customHeight="1">
      <c r="A64" s="38"/>
      <c r="B64" s="44"/>
      <c r="C64" s="329" t="s">
        <v>210</v>
      </c>
      <c r="D64" s="329" t="s">
        <v>265</v>
      </c>
      <c r="E64" s="17" t="s">
        <v>1</v>
      </c>
      <c r="F64" s="330">
        <v>3397</v>
      </c>
      <c r="G64" s="38"/>
      <c r="H64" s="44"/>
    </row>
    <row r="65" s="2" customFormat="1" ht="16.8" customHeight="1">
      <c r="A65" s="38"/>
      <c r="B65" s="44"/>
      <c r="C65" s="331" t="s">
        <v>4413</v>
      </c>
      <c r="D65" s="38"/>
      <c r="E65" s="38"/>
      <c r="F65" s="38"/>
      <c r="G65" s="38"/>
      <c r="H65" s="44"/>
    </row>
    <row r="66" s="2" customFormat="1" ht="16.8" customHeight="1">
      <c r="A66" s="38"/>
      <c r="B66" s="44"/>
      <c r="C66" s="329" t="s">
        <v>423</v>
      </c>
      <c r="D66" s="329" t="s">
        <v>4429</v>
      </c>
      <c r="E66" s="17" t="s">
        <v>208</v>
      </c>
      <c r="F66" s="330">
        <v>1698.5</v>
      </c>
      <c r="G66" s="38"/>
      <c r="H66" s="44"/>
    </row>
    <row r="67" s="2" customFormat="1" ht="16.8" customHeight="1">
      <c r="A67" s="38"/>
      <c r="B67" s="44"/>
      <c r="C67" s="325" t="s">
        <v>212</v>
      </c>
      <c r="D67" s="326" t="s">
        <v>213</v>
      </c>
      <c r="E67" s="327" t="s">
        <v>208</v>
      </c>
      <c r="F67" s="328">
        <v>1019.1</v>
      </c>
      <c r="G67" s="38"/>
      <c r="H67" s="44"/>
    </row>
    <row r="68" s="2" customFormat="1" ht="16.8" customHeight="1">
      <c r="A68" s="38"/>
      <c r="B68" s="44"/>
      <c r="C68" s="329" t="s">
        <v>212</v>
      </c>
      <c r="D68" s="329" t="s">
        <v>429</v>
      </c>
      <c r="E68" s="17" t="s">
        <v>1</v>
      </c>
      <c r="F68" s="330">
        <v>1019.1</v>
      </c>
      <c r="G68" s="38"/>
      <c r="H68" s="44"/>
    </row>
    <row r="69" s="2" customFormat="1" ht="16.8" customHeight="1">
      <c r="A69" s="38"/>
      <c r="B69" s="44"/>
      <c r="C69" s="331" t="s">
        <v>4413</v>
      </c>
      <c r="D69" s="38"/>
      <c r="E69" s="38"/>
      <c r="F69" s="38"/>
      <c r="G69" s="38"/>
      <c r="H69" s="44"/>
    </row>
    <row r="70" s="2" customFormat="1" ht="16.8" customHeight="1">
      <c r="A70" s="38"/>
      <c r="B70" s="44"/>
      <c r="C70" s="329" t="s">
        <v>423</v>
      </c>
      <c r="D70" s="329" t="s">
        <v>4429</v>
      </c>
      <c r="E70" s="17" t="s">
        <v>208</v>
      </c>
      <c r="F70" s="330">
        <v>1698.5</v>
      </c>
      <c r="G70" s="38"/>
      <c r="H70" s="44"/>
    </row>
    <row r="71" s="2" customFormat="1">
      <c r="A71" s="38"/>
      <c r="B71" s="44"/>
      <c r="C71" s="329" t="s">
        <v>414</v>
      </c>
      <c r="D71" s="329" t="s">
        <v>4430</v>
      </c>
      <c r="E71" s="17" t="s">
        <v>208</v>
      </c>
      <c r="F71" s="330">
        <v>1019.1</v>
      </c>
      <c r="G71" s="38"/>
      <c r="H71" s="44"/>
    </row>
    <row r="72" s="2" customFormat="1">
      <c r="A72" s="38"/>
      <c r="B72" s="44"/>
      <c r="C72" s="329" t="s">
        <v>583</v>
      </c>
      <c r="D72" s="329" t="s">
        <v>4431</v>
      </c>
      <c r="E72" s="17" t="s">
        <v>208</v>
      </c>
      <c r="F72" s="330">
        <v>2555.0999999999999</v>
      </c>
      <c r="G72" s="38"/>
      <c r="H72" s="44"/>
    </row>
    <row r="73" s="2" customFormat="1">
      <c r="A73" s="38"/>
      <c r="B73" s="44"/>
      <c r="C73" s="329" t="s">
        <v>595</v>
      </c>
      <c r="D73" s="329" t="s">
        <v>4432</v>
      </c>
      <c r="E73" s="17" t="s">
        <v>208</v>
      </c>
      <c r="F73" s="330">
        <v>2555.0999999999999</v>
      </c>
      <c r="G73" s="38"/>
      <c r="H73" s="44"/>
    </row>
    <row r="74" s="2" customFormat="1" ht="16.8" customHeight="1">
      <c r="A74" s="38"/>
      <c r="B74" s="44"/>
      <c r="C74" s="329" t="s">
        <v>613</v>
      </c>
      <c r="D74" s="329" t="s">
        <v>4433</v>
      </c>
      <c r="E74" s="17" t="s">
        <v>208</v>
      </c>
      <c r="F74" s="330">
        <v>4091.0999999999999</v>
      </c>
      <c r="G74" s="38"/>
      <c r="H74" s="44"/>
    </row>
    <row r="75" s="2" customFormat="1" ht="16.8" customHeight="1">
      <c r="A75" s="38"/>
      <c r="B75" s="44"/>
      <c r="C75" s="325" t="s">
        <v>215</v>
      </c>
      <c r="D75" s="326" t="s">
        <v>216</v>
      </c>
      <c r="E75" s="327" t="s">
        <v>208</v>
      </c>
      <c r="F75" s="328">
        <v>2377.9000000000001</v>
      </c>
      <c r="G75" s="38"/>
      <c r="H75" s="44"/>
    </row>
    <row r="76" s="2" customFormat="1" ht="16.8" customHeight="1">
      <c r="A76" s="38"/>
      <c r="B76" s="44"/>
      <c r="C76" s="329" t="s">
        <v>215</v>
      </c>
      <c r="D76" s="329" t="s">
        <v>430</v>
      </c>
      <c r="E76" s="17" t="s">
        <v>1</v>
      </c>
      <c r="F76" s="330">
        <v>2377.9000000000001</v>
      </c>
      <c r="G76" s="38"/>
      <c r="H76" s="44"/>
    </row>
    <row r="77" s="2" customFormat="1" ht="16.8" customHeight="1">
      <c r="A77" s="38"/>
      <c r="B77" s="44"/>
      <c r="C77" s="331" t="s">
        <v>4413</v>
      </c>
      <c r="D77" s="38"/>
      <c r="E77" s="38"/>
      <c r="F77" s="38"/>
      <c r="G77" s="38"/>
      <c r="H77" s="44"/>
    </row>
    <row r="78" s="2" customFormat="1" ht="16.8" customHeight="1">
      <c r="A78" s="38"/>
      <c r="B78" s="44"/>
      <c r="C78" s="329" t="s">
        <v>423</v>
      </c>
      <c r="D78" s="329" t="s">
        <v>4429</v>
      </c>
      <c r="E78" s="17" t="s">
        <v>208</v>
      </c>
      <c r="F78" s="330">
        <v>1698.5</v>
      </c>
      <c r="G78" s="38"/>
      <c r="H78" s="44"/>
    </row>
    <row r="79" s="2" customFormat="1">
      <c r="A79" s="38"/>
      <c r="B79" s="44"/>
      <c r="C79" s="329" t="s">
        <v>419</v>
      </c>
      <c r="D79" s="329" t="s">
        <v>4434</v>
      </c>
      <c r="E79" s="17" t="s">
        <v>208</v>
      </c>
      <c r="F79" s="330">
        <v>2377.9000000000001</v>
      </c>
      <c r="G79" s="38"/>
      <c r="H79" s="44"/>
    </row>
    <row r="80" s="2" customFormat="1">
      <c r="A80" s="38"/>
      <c r="B80" s="44"/>
      <c r="C80" s="329" t="s">
        <v>591</v>
      </c>
      <c r="D80" s="329" t="s">
        <v>4435</v>
      </c>
      <c r="E80" s="17" t="s">
        <v>208</v>
      </c>
      <c r="F80" s="330">
        <v>2377.9000000000001</v>
      </c>
      <c r="G80" s="38"/>
      <c r="H80" s="44"/>
    </row>
    <row r="81" s="2" customFormat="1">
      <c r="A81" s="38"/>
      <c r="B81" s="44"/>
      <c r="C81" s="329" t="s">
        <v>605</v>
      </c>
      <c r="D81" s="329" t="s">
        <v>4436</v>
      </c>
      <c r="E81" s="17" t="s">
        <v>208</v>
      </c>
      <c r="F81" s="330">
        <v>2377.9000000000001</v>
      </c>
      <c r="G81" s="38"/>
      <c r="H81" s="44"/>
    </row>
    <row r="82" s="2" customFormat="1" ht="16.8" customHeight="1">
      <c r="A82" s="38"/>
      <c r="B82" s="44"/>
      <c r="C82" s="329" t="s">
        <v>621</v>
      </c>
      <c r="D82" s="329" t="s">
        <v>4437</v>
      </c>
      <c r="E82" s="17" t="s">
        <v>208</v>
      </c>
      <c r="F82" s="330">
        <v>2377.9000000000001</v>
      </c>
      <c r="G82" s="38"/>
      <c r="H82" s="44"/>
    </row>
    <row r="83" s="2" customFormat="1" ht="16.8" customHeight="1">
      <c r="A83" s="38"/>
      <c r="B83" s="44"/>
      <c r="C83" s="325" t="s">
        <v>188</v>
      </c>
      <c r="D83" s="326" t="s">
        <v>188</v>
      </c>
      <c r="E83" s="327" t="s">
        <v>189</v>
      </c>
      <c r="F83" s="328">
        <v>435</v>
      </c>
      <c r="G83" s="38"/>
      <c r="H83" s="44"/>
    </row>
    <row r="84" s="2" customFormat="1" ht="16.8" customHeight="1">
      <c r="A84" s="38"/>
      <c r="B84" s="44"/>
      <c r="C84" s="329" t="s">
        <v>1</v>
      </c>
      <c r="D84" s="329" t="s">
        <v>1041</v>
      </c>
      <c r="E84" s="17" t="s">
        <v>1</v>
      </c>
      <c r="F84" s="330">
        <v>0</v>
      </c>
      <c r="G84" s="38"/>
      <c r="H84" s="44"/>
    </row>
    <row r="85" s="2" customFormat="1" ht="16.8" customHeight="1">
      <c r="A85" s="38"/>
      <c r="B85" s="44"/>
      <c r="C85" s="329" t="s">
        <v>1</v>
      </c>
      <c r="D85" s="329" t="s">
        <v>1056</v>
      </c>
      <c r="E85" s="17" t="s">
        <v>1</v>
      </c>
      <c r="F85" s="330">
        <v>18</v>
      </c>
      <c r="G85" s="38"/>
      <c r="H85" s="44"/>
    </row>
    <row r="86" s="2" customFormat="1" ht="16.8" customHeight="1">
      <c r="A86" s="38"/>
      <c r="B86" s="44"/>
      <c r="C86" s="329" t="s">
        <v>1</v>
      </c>
      <c r="D86" s="329" t="s">
        <v>1057</v>
      </c>
      <c r="E86" s="17" t="s">
        <v>1</v>
      </c>
      <c r="F86" s="330">
        <v>24</v>
      </c>
      <c r="G86" s="38"/>
      <c r="H86" s="44"/>
    </row>
    <row r="87" s="2" customFormat="1" ht="16.8" customHeight="1">
      <c r="A87" s="38"/>
      <c r="B87" s="44"/>
      <c r="C87" s="329" t="s">
        <v>1</v>
      </c>
      <c r="D87" s="329" t="s">
        <v>1058</v>
      </c>
      <c r="E87" s="17" t="s">
        <v>1</v>
      </c>
      <c r="F87" s="330">
        <v>18</v>
      </c>
      <c r="G87" s="38"/>
      <c r="H87" s="44"/>
    </row>
    <row r="88" s="2" customFormat="1" ht="16.8" customHeight="1">
      <c r="A88" s="38"/>
      <c r="B88" s="44"/>
      <c r="C88" s="329" t="s">
        <v>1</v>
      </c>
      <c r="D88" s="329" t="s">
        <v>1059</v>
      </c>
      <c r="E88" s="17" t="s">
        <v>1</v>
      </c>
      <c r="F88" s="330">
        <v>12</v>
      </c>
      <c r="G88" s="38"/>
      <c r="H88" s="44"/>
    </row>
    <row r="89" s="2" customFormat="1" ht="16.8" customHeight="1">
      <c r="A89" s="38"/>
      <c r="B89" s="44"/>
      <c r="C89" s="329" t="s">
        <v>1</v>
      </c>
      <c r="D89" s="329" t="s">
        <v>1043</v>
      </c>
      <c r="E89" s="17" t="s">
        <v>1</v>
      </c>
      <c r="F89" s="330">
        <v>0</v>
      </c>
      <c r="G89" s="38"/>
      <c r="H89" s="44"/>
    </row>
    <row r="90" s="2" customFormat="1" ht="16.8" customHeight="1">
      <c r="A90" s="38"/>
      <c r="B90" s="44"/>
      <c r="C90" s="329" t="s">
        <v>1</v>
      </c>
      <c r="D90" s="329" t="s">
        <v>1060</v>
      </c>
      <c r="E90" s="17" t="s">
        <v>1</v>
      </c>
      <c r="F90" s="330">
        <v>21</v>
      </c>
      <c r="G90" s="38"/>
      <c r="H90" s="44"/>
    </row>
    <row r="91" s="2" customFormat="1" ht="16.8" customHeight="1">
      <c r="A91" s="38"/>
      <c r="B91" s="44"/>
      <c r="C91" s="329" t="s">
        <v>1</v>
      </c>
      <c r="D91" s="329" t="s">
        <v>1061</v>
      </c>
      <c r="E91" s="17" t="s">
        <v>1</v>
      </c>
      <c r="F91" s="330">
        <v>28</v>
      </c>
      <c r="G91" s="38"/>
      <c r="H91" s="44"/>
    </row>
    <row r="92" s="2" customFormat="1" ht="16.8" customHeight="1">
      <c r="A92" s="38"/>
      <c r="B92" s="44"/>
      <c r="C92" s="329" t="s">
        <v>1</v>
      </c>
      <c r="D92" s="329" t="s">
        <v>1062</v>
      </c>
      <c r="E92" s="17" t="s">
        <v>1</v>
      </c>
      <c r="F92" s="330">
        <v>21</v>
      </c>
      <c r="G92" s="38"/>
      <c r="H92" s="44"/>
    </row>
    <row r="93" s="2" customFormat="1" ht="16.8" customHeight="1">
      <c r="A93" s="38"/>
      <c r="B93" s="44"/>
      <c r="C93" s="329" t="s">
        <v>1</v>
      </c>
      <c r="D93" s="329" t="s">
        <v>1063</v>
      </c>
      <c r="E93" s="17" t="s">
        <v>1</v>
      </c>
      <c r="F93" s="330">
        <v>14</v>
      </c>
      <c r="G93" s="38"/>
      <c r="H93" s="44"/>
    </row>
    <row r="94" s="2" customFormat="1" ht="16.8" customHeight="1">
      <c r="A94" s="38"/>
      <c r="B94" s="44"/>
      <c r="C94" s="329" t="s">
        <v>1</v>
      </c>
      <c r="D94" s="329" t="s">
        <v>1044</v>
      </c>
      <c r="E94" s="17" t="s">
        <v>1</v>
      </c>
      <c r="F94" s="330">
        <v>0</v>
      </c>
      <c r="G94" s="38"/>
      <c r="H94" s="44"/>
    </row>
    <row r="95" s="2" customFormat="1" ht="16.8" customHeight="1">
      <c r="A95" s="38"/>
      <c r="B95" s="44"/>
      <c r="C95" s="329" t="s">
        <v>1</v>
      </c>
      <c r="D95" s="329" t="s">
        <v>1064</v>
      </c>
      <c r="E95" s="17" t="s">
        <v>1</v>
      </c>
      <c r="F95" s="330">
        <v>9</v>
      </c>
      <c r="G95" s="38"/>
      <c r="H95" s="44"/>
    </row>
    <row r="96" s="2" customFormat="1" ht="16.8" customHeight="1">
      <c r="A96" s="38"/>
      <c r="B96" s="44"/>
      <c r="C96" s="329" t="s">
        <v>1</v>
      </c>
      <c r="D96" s="329" t="s">
        <v>1065</v>
      </c>
      <c r="E96" s="17" t="s">
        <v>1</v>
      </c>
      <c r="F96" s="330">
        <v>12</v>
      </c>
      <c r="G96" s="38"/>
      <c r="H96" s="44"/>
    </row>
    <row r="97" s="2" customFormat="1" ht="16.8" customHeight="1">
      <c r="A97" s="38"/>
      <c r="B97" s="44"/>
      <c r="C97" s="329" t="s">
        <v>1</v>
      </c>
      <c r="D97" s="329" t="s">
        <v>1066</v>
      </c>
      <c r="E97" s="17" t="s">
        <v>1</v>
      </c>
      <c r="F97" s="330">
        <v>9</v>
      </c>
      <c r="G97" s="38"/>
      <c r="H97" s="44"/>
    </row>
    <row r="98" s="2" customFormat="1" ht="16.8" customHeight="1">
      <c r="A98" s="38"/>
      <c r="B98" s="44"/>
      <c r="C98" s="329" t="s">
        <v>1</v>
      </c>
      <c r="D98" s="329" t="s">
        <v>1067</v>
      </c>
      <c r="E98" s="17" t="s">
        <v>1</v>
      </c>
      <c r="F98" s="330">
        <v>6</v>
      </c>
      <c r="G98" s="38"/>
      <c r="H98" s="44"/>
    </row>
    <row r="99" s="2" customFormat="1" ht="16.8" customHeight="1">
      <c r="A99" s="38"/>
      <c r="B99" s="44"/>
      <c r="C99" s="329" t="s">
        <v>1</v>
      </c>
      <c r="D99" s="329" t="s">
        <v>1046</v>
      </c>
      <c r="E99" s="17" t="s">
        <v>1</v>
      </c>
      <c r="F99" s="330">
        <v>0</v>
      </c>
      <c r="G99" s="38"/>
      <c r="H99" s="44"/>
    </row>
    <row r="100" s="2" customFormat="1" ht="16.8" customHeight="1">
      <c r="A100" s="38"/>
      <c r="B100" s="44"/>
      <c r="C100" s="329" t="s">
        <v>1</v>
      </c>
      <c r="D100" s="329" t="s">
        <v>1068</v>
      </c>
      <c r="E100" s="17" t="s">
        <v>1</v>
      </c>
      <c r="F100" s="330">
        <v>3</v>
      </c>
      <c r="G100" s="38"/>
      <c r="H100" s="44"/>
    </row>
    <row r="101" s="2" customFormat="1" ht="16.8" customHeight="1">
      <c r="A101" s="38"/>
      <c r="B101" s="44"/>
      <c r="C101" s="329" t="s">
        <v>1</v>
      </c>
      <c r="D101" s="329" t="s">
        <v>1069</v>
      </c>
      <c r="E101" s="17" t="s">
        <v>1</v>
      </c>
      <c r="F101" s="330">
        <v>4</v>
      </c>
      <c r="G101" s="38"/>
      <c r="H101" s="44"/>
    </row>
    <row r="102" s="2" customFormat="1" ht="16.8" customHeight="1">
      <c r="A102" s="38"/>
      <c r="B102" s="44"/>
      <c r="C102" s="329" t="s">
        <v>1</v>
      </c>
      <c r="D102" s="329" t="s">
        <v>1070</v>
      </c>
      <c r="E102" s="17" t="s">
        <v>1</v>
      </c>
      <c r="F102" s="330">
        <v>3</v>
      </c>
      <c r="G102" s="38"/>
      <c r="H102" s="44"/>
    </row>
    <row r="103" s="2" customFormat="1" ht="16.8" customHeight="1">
      <c r="A103" s="38"/>
      <c r="B103" s="44"/>
      <c r="C103" s="329" t="s">
        <v>1</v>
      </c>
      <c r="D103" s="329" t="s">
        <v>1071</v>
      </c>
      <c r="E103" s="17" t="s">
        <v>1</v>
      </c>
      <c r="F103" s="330">
        <v>2</v>
      </c>
      <c r="G103" s="38"/>
      <c r="H103" s="44"/>
    </row>
    <row r="104" s="2" customFormat="1" ht="16.8" customHeight="1">
      <c r="A104" s="38"/>
      <c r="B104" s="44"/>
      <c r="C104" s="329" t="s">
        <v>1</v>
      </c>
      <c r="D104" s="329" t="s">
        <v>1048</v>
      </c>
      <c r="E104" s="17" t="s">
        <v>1</v>
      </c>
      <c r="F104" s="330">
        <v>0</v>
      </c>
      <c r="G104" s="38"/>
      <c r="H104" s="44"/>
    </row>
    <row r="105" s="2" customFormat="1" ht="16.8" customHeight="1">
      <c r="A105" s="38"/>
      <c r="B105" s="44"/>
      <c r="C105" s="329" t="s">
        <v>1</v>
      </c>
      <c r="D105" s="329" t="s">
        <v>1060</v>
      </c>
      <c r="E105" s="17" t="s">
        <v>1</v>
      </c>
      <c r="F105" s="330">
        <v>21</v>
      </c>
      <c r="G105" s="38"/>
      <c r="H105" s="44"/>
    </row>
    <row r="106" s="2" customFormat="1" ht="16.8" customHeight="1">
      <c r="A106" s="38"/>
      <c r="B106" s="44"/>
      <c r="C106" s="329" t="s">
        <v>1</v>
      </c>
      <c r="D106" s="329" t="s">
        <v>1061</v>
      </c>
      <c r="E106" s="17" t="s">
        <v>1</v>
      </c>
      <c r="F106" s="330">
        <v>28</v>
      </c>
      <c r="G106" s="38"/>
      <c r="H106" s="44"/>
    </row>
    <row r="107" s="2" customFormat="1" ht="16.8" customHeight="1">
      <c r="A107" s="38"/>
      <c r="B107" s="44"/>
      <c r="C107" s="329" t="s">
        <v>1</v>
      </c>
      <c r="D107" s="329" t="s">
        <v>1062</v>
      </c>
      <c r="E107" s="17" t="s">
        <v>1</v>
      </c>
      <c r="F107" s="330">
        <v>21</v>
      </c>
      <c r="G107" s="38"/>
      <c r="H107" s="44"/>
    </row>
    <row r="108" s="2" customFormat="1" ht="16.8" customHeight="1">
      <c r="A108" s="38"/>
      <c r="B108" s="44"/>
      <c r="C108" s="329" t="s">
        <v>1</v>
      </c>
      <c r="D108" s="329" t="s">
        <v>1063</v>
      </c>
      <c r="E108" s="17" t="s">
        <v>1</v>
      </c>
      <c r="F108" s="330">
        <v>14</v>
      </c>
      <c r="G108" s="38"/>
      <c r="H108" s="44"/>
    </row>
    <row r="109" s="2" customFormat="1" ht="16.8" customHeight="1">
      <c r="A109" s="38"/>
      <c r="B109" s="44"/>
      <c r="C109" s="329" t="s">
        <v>1</v>
      </c>
      <c r="D109" s="329" t="s">
        <v>1049</v>
      </c>
      <c r="E109" s="17" t="s">
        <v>1</v>
      </c>
      <c r="F109" s="330">
        <v>0</v>
      </c>
      <c r="G109" s="38"/>
      <c r="H109" s="44"/>
    </row>
    <row r="110" s="2" customFormat="1" ht="16.8" customHeight="1">
      <c r="A110" s="38"/>
      <c r="B110" s="44"/>
      <c r="C110" s="329" t="s">
        <v>1</v>
      </c>
      <c r="D110" s="329" t="s">
        <v>1060</v>
      </c>
      <c r="E110" s="17" t="s">
        <v>1</v>
      </c>
      <c r="F110" s="330">
        <v>21</v>
      </c>
      <c r="G110" s="38"/>
      <c r="H110" s="44"/>
    </row>
    <row r="111" s="2" customFormat="1" ht="16.8" customHeight="1">
      <c r="A111" s="38"/>
      <c r="B111" s="44"/>
      <c r="C111" s="329" t="s">
        <v>1</v>
      </c>
      <c r="D111" s="329" t="s">
        <v>1061</v>
      </c>
      <c r="E111" s="17" t="s">
        <v>1</v>
      </c>
      <c r="F111" s="330">
        <v>28</v>
      </c>
      <c r="G111" s="38"/>
      <c r="H111" s="44"/>
    </row>
    <row r="112" s="2" customFormat="1" ht="16.8" customHeight="1">
      <c r="A112" s="38"/>
      <c r="B112" s="44"/>
      <c r="C112" s="329" t="s">
        <v>1</v>
      </c>
      <c r="D112" s="329" t="s">
        <v>1062</v>
      </c>
      <c r="E112" s="17" t="s">
        <v>1</v>
      </c>
      <c r="F112" s="330">
        <v>21</v>
      </c>
      <c r="G112" s="38"/>
      <c r="H112" s="44"/>
    </row>
    <row r="113" s="2" customFormat="1" ht="16.8" customHeight="1">
      <c r="A113" s="38"/>
      <c r="B113" s="44"/>
      <c r="C113" s="329" t="s">
        <v>1</v>
      </c>
      <c r="D113" s="329" t="s">
        <v>1063</v>
      </c>
      <c r="E113" s="17" t="s">
        <v>1</v>
      </c>
      <c r="F113" s="330">
        <v>14</v>
      </c>
      <c r="G113" s="38"/>
      <c r="H113" s="44"/>
    </row>
    <row r="114" s="2" customFormat="1" ht="16.8" customHeight="1">
      <c r="A114" s="38"/>
      <c r="B114" s="44"/>
      <c r="C114" s="329" t="s">
        <v>1</v>
      </c>
      <c r="D114" s="329" t="s">
        <v>1050</v>
      </c>
      <c r="E114" s="17" t="s">
        <v>1</v>
      </c>
      <c r="F114" s="330">
        <v>0</v>
      </c>
      <c r="G114" s="38"/>
      <c r="H114" s="44"/>
    </row>
    <row r="115" s="2" customFormat="1" ht="16.8" customHeight="1">
      <c r="A115" s="38"/>
      <c r="B115" s="44"/>
      <c r="C115" s="329" t="s">
        <v>1</v>
      </c>
      <c r="D115" s="329" t="s">
        <v>1056</v>
      </c>
      <c r="E115" s="17" t="s">
        <v>1</v>
      </c>
      <c r="F115" s="330">
        <v>18</v>
      </c>
      <c r="G115" s="38"/>
      <c r="H115" s="44"/>
    </row>
    <row r="116" s="2" customFormat="1" ht="16.8" customHeight="1">
      <c r="A116" s="38"/>
      <c r="B116" s="44"/>
      <c r="C116" s="329" t="s">
        <v>1</v>
      </c>
      <c r="D116" s="329" t="s">
        <v>1072</v>
      </c>
      <c r="E116" s="17" t="s">
        <v>1</v>
      </c>
      <c r="F116" s="330">
        <v>20</v>
      </c>
      <c r="G116" s="38"/>
      <c r="H116" s="44"/>
    </row>
    <row r="117" s="2" customFormat="1" ht="16.8" customHeight="1">
      <c r="A117" s="38"/>
      <c r="B117" s="44"/>
      <c r="C117" s="329" t="s">
        <v>1</v>
      </c>
      <c r="D117" s="329" t="s">
        <v>1073</v>
      </c>
      <c r="E117" s="17" t="s">
        <v>1</v>
      </c>
      <c r="F117" s="330">
        <v>15</v>
      </c>
      <c r="G117" s="38"/>
      <c r="H117" s="44"/>
    </row>
    <row r="118" s="2" customFormat="1" ht="16.8" customHeight="1">
      <c r="A118" s="38"/>
      <c r="B118" s="44"/>
      <c r="C118" s="329" t="s">
        <v>1</v>
      </c>
      <c r="D118" s="329" t="s">
        <v>1074</v>
      </c>
      <c r="E118" s="17" t="s">
        <v>1</v>
      </c>
      <c r="F118" s="330">
        <v>10</v>
      </c>
      <c r="G118" s="38"/>
      <c r="H118" s="44"/>
    </row>
    <row r="119" s="2" customFormat="1" ht="16.8" customHeight="1">
      <c r="A119" s="38"/>
      <c r="B119" s="44"/>
      <c r="C119" s="329" t="s">
        <v>188</v>
      </c>
      <c r="D119" s="329" t="s">
        <v>265</v>
      </c>
      <c r="E119" s="17" t="s">
        <v>1</v>
      </c>
      <c r="F119" s="330">
        <v>435</v>
      </c>
      <c r="G119" s="38"/>
      <c r="H119" s="44"/>
    </row>
    <row r="120" s="2" customFormat="1" ht="16.8" customHeight="1">
      <c r="A120" s="38"/>
      <c r="B120" s="44"/>
      <c r="C120" s="331" t="s">
        <v>4413</v>
      </c>
      <c r="D120" s="38"/>
      <c r="E120" s="38"/>
      <c r="F120" s="38"/>
      <c r="G120" s="38"/>
      <c r="H120" s="44"/>
    </row>
    <row r="121" s="2" customFormat="1" ht="16.8" customHeight="1">
      <c r="A121" s="38"/>
      <c r="B121" s="44"/>
      <c r="C121" s="329" t="s">
        <v>1053</v>
      </c>
      <c r="D121" s="329" t="s">
        <v>4438</v>
      </c>
      <c r="E121" s="17" t="s">
        <v>189</v>
      </c>
      <c r="F121" s="330">
        <v>435</v>
      </c>
      <c r="G121" s="38"/>
      <c r="H121" s="44"/>
    </row>
    <row r="122" s="2" customFormat="1" ht="16.8" customHeight="1">
      <c r="A122" s="38"/>
      <c r="B122" s="44"/>
      <c r="C122" s="329" t="s">
        <v>1082</v>
      </c>
      <c r="D122" s="329" t="s">
        <v>4439</v>
      </c>
      <c r="E122" s="17" t="s">
        <v>168</v>
      </c>
      <c r="F122" s="330">
        <v>459</v>
      </c>
      <c r="G122" s="38"/>
      <c r="H122" s="44"/>
    </row>
    <row r="123" s="2" customFormat="1" ht="16.8" customHeight="1">
      <c r="A123" s="38"/>
      <c r="B123" s="44"/>
      <c r="C123" s="325" t="s">
        <v>193</v>
      </c>
      <c r="D123" s="326" t="s">
        <v>193</v>
      </c>
      <c r="E123" s="327" t="s">
        <v>179</v>
      </c>
      <c r="F123" s="328">
        <v>2840</v>
      </c>
      <c r="G123" s="38"/>
      <c r="H123" s="44"/>
    </row>
    <row r="124" s="2" customFormat="1" ht="16.8" customHeight="1">
      <c r="A124" s="38"/>
      <c r="B124" s="44"/>
      <c r="C124" s="329" t="s">
        <v>1</v>
      </c>
      <c r="D124" s="329" t="s">
        <v>1149</v>
      </c>
      <c r="E124" s="17" t="s">
        <v>1</v>
      </c>
      <c r="F124" s="330">
        <v>40</v>
      </c>
      <c r="G124" s="38"/>
      <c r="H124" s="44"/>
    </row>
    <row r="125" s="2" customFormat="1" ht="16.8" customHeight="1">
      <c r="A125" s="38"/>
      <c r="B125" s="44"/>
      <c r="C125" s="329" t="s">
        <v>1</v>
      </c>
      <c r="D125" s="329" t="s">
        <v>1165</v>
      </c>
      <c r="E125" s="17" t="s">
        <v>1</v>
      </c>
      <c r="F125" s="330">
        <v>900</v>
      </c>
      <c r="G125" s="38"/>
      <c r="H125" s="44"/>
    </row>
    <row r="126" s="2" customFormat="1" ht="16.8" customHeight="1">
      <c r="A126" s="38"/>
      <c r="B126" s="44"/>
      <c r="C126" s="329" t="s">
        <v>1</v>
      </c>
      <c r="D126" s="329" t="s">
        <v>1166</v>
      </c>
      <c r="E126" s="17" t="s">
        <v>1</v>
      </c>
      <c r="F126" s="330">
        <v>500</v>
      </c>
      <c r="G126" s="38"/>
      <c r="H126" s="44"/>
    </row>
    <row r="127" s="2" customFormat="1" ht="16.8" customHeight="1">
      <c r="A127" s="38"/>
      <c r="B127" s="44"/>
      <c r="C127" s="329" t="s">
        <v>1</v>
      </c>
      <c r="D127" s="329" t="s">
        <v>1167</v>
      </c>
      <c r="E127" s="17" t="s">
        <v>1</v>
      </c>
      <c r="F127" s="330">
        <v>400</v>
      </c>
      <c r="G127" s="38"/>
      <c r="H127" s="44"/>
    </row>
    <row r="128" s="2" customFormat="1" ht="16.8" customHeight="1">
      <c r="A128" s="38"/>
      <c r="B128" s="44"/>
      <c r="C128" s="329" t="s">
        <v>1</v>
      </c>
      <c r="D128" s="329" t="s">
        <v>1168</v>
      </c>
      <c r="E128" s="17" t="s">
        <v>1</v>
      </c>
      <c r="F128" s="330">
        <v>1000</v>
      </c>
      <c r="G128" s="38"/>
      <c r="H128" s="44"/>
    </row>
    <row r="129" s="2" customFormat="1" ht="16.8" customHeight="1">
      <c r="A129" s="38"/>
      <c r="B129" s="44"/>
      <c r="C129" s="329" t="s">
        <v>193</v>
      </c>
      <c r="D129" s="329" t="s">
        <v>265</v>
      </c>
      <c r="E129" s="17" t="s">
        <v>1</v>
      </c>
      <c r="F129" s="330">
        <v>2840</v>
      </c>
      <c r="G129" s="38"/>
      <c r="H129" s="44"/>
    </row>
    <row r="130" s="2" customFormat="1" ht="16.8" customHeight="1">
      <c r="A130" s="38"/>
      <c r="B130" s="44"/>
      <c r="C130" s="331" t="s">
        <v>4413</v>
      </c>
      <c r="D130" s="38"/>
      <c r="E130" s="38"/>
      <c r="F130" s="38"/>
      <c r="G130" s="38"/>
      <c r="H130" s="44"/>
    </row>
    <row r="131" s="2" customFormat="1" ht="16.8" customHeight="1">
      <c r="A131" s="38"/>
      <c r="B131" s="44"/>
      <c r="C131" s="329" t="s">
        <v>1161</v>
      </c>
      <c r="D131" s="329" t="s">
        <v>4440</v>
      </c>
      <c r="E131" s="17" t="s">
        <v>179</v>
      </c>
      <c r="F131" s="330">
        <v>2840</v>
      </c>
      <c r="G131" s="38"/>
      <c r="H131" s="44"/>
    </row>
    <row r="132" s="2" customFormat="1" ht="16.8" customHeight="1">
      <c r="A132" s="38"/>
      <c r="B132" s="44"/>
      <c r="C132" s="329" t="s">
        <v>1140</v>
      </c>
      <c r="D132" s="329" t="s">
        <v>4441</v>
      </c>
      <c r="E132" s="17" t="s">
        <v>179</v>
      </c>
      <c r="F132" s="330">
        <v>2840</v>
      </c>
      <c r="G132" s="38"/>
      <c r="H132" s="44"/>
    </row>
    <row r="133" s="2" customFormat="1" ht="16.8" customHeight="1">
      <c r="A133" s="38"/>
      <c r="B133" s="44"/>
      <c r="C133" s="329" t="s">
        <v>1170</v>
      </c>
      <c r="D133" s="329" t="s">
        <v>4442</v>
      </c>
      <c r="E133" s="17" t="s">
        <v>179</v>
      </c>
      <c r="F133" s="330">
        <v>2840</v>
      </c>
      <c r="G133" s="38"/>
      <c r="H133" s="44"/>
    </row>
    <row r="134" s="2" customFormat="1" ht="16.8" customHeight="1">
      <c r="A134" s="38"/>
      <c r="B134" s="44"/>
      <c r="C134" s="325" t="s">
        <v>206</v>
      </c>
      <c r="D134" s="326" t="s">
        <v>207</v>
      </c>
      <c r="E134" s="327" t="s">
        <v>208</v>
      </c>
      <c r="F134" s="328">
        <v>2555.0999999999999</v>
      </c>
      <c r="G134" s="38"/>
      <c r="H134" s="44"/>
    </row>
    <row r="135" s="2" customFormat="1" ht="16.8" customHeight="1">
      <c r="A135" s="38"/>
      <c r="B135" s="44"/>
      <c r="C135" s="329" t="s">
        <v>1</v>
      </c>
      <c r="D135" s="329" t="s">
        <v>587</v>
      </c>
      <c r="E135" s="17" t="s">
        <v>1</v>
      </c>
      <c r="F135" s="330">
        <v>0</v>
      </c>
      <c r="G135" s="38"/>
      <c r="H135" s="44"/>
    </row>
    <row r="136" s="2" customFormat="1" ht="16.8" customHeight="1">
      <c r="A136" s="38"/>
      <c r="B136" s="44"/>
      <c r="C136" s="329" t="s">
        <v>1</v>
      </c>
      <c r="D136" s="329" t="s">
        <v>588</v>
      </c>
      <c r="E136" s="17" t="s">
        <v>1</v>
      </c>
      <c r="F136" s="330">
        <v>1536</v>
      </c>
      <c r="G136" s="38"/>
      <c r="H136" s="44"/>
    </row>
    <row r="137" s="2" customFormat="1" ht="16.8" customHeight="1">
      <c r="A137" s="38"/>
      <c r="B137" s="44"/>
      <c r="C137" s="329" t="s">
        <v>1</v>
      </c>
      <c r="D137" s="329" t="s">
        <v>589</v>
      </c>
      <c r="E137" s="17" t="s">
        <v>1</v>
      </c>
      <c r="F137" s="330">
        <v>0</v>
      </c>
      <c r="G137" s="38"/>
      <c r="H137" s="44"/>
    </row>
    <row r="138" s="2" customFormat="1" ht="16.8" customHeight="1">
      <c r="A138" s="38"/>
      <c r="B138" s="44"/>
      <c r="C138" s="329" t="s">
        <v>1</v>
      </c>
      <c r="D138" s="329" t="s">
        <v>212</v>
      </c>
      <c r="E138" s="17" t="s">
        <v>1</v>
      </c>
      <c r="F138" s="330">
        <v>1019.1</v>
      </c>
      <c r="G138" s="38"/>
      <c r="H138" s="44"/>
    </row>
    <row r="139" s="2" customFormat="1" ht="16.8" customHeight="1">
      <c r="A139" s="38"/>
      <c r="B139" s="44"/>
      <c r="C139" s="329" t="s">
        <v>206</v>
      </c>
      <c r="D139" s="329" t="s">
        <v>265</v>
      </c>
      <c r="E139" s="17" t="s">
        <v>1</v>
      </c>
      <c r="F139" s="330">
        <v>2555.0999999999999</v>
      </c>
      <c r="G139" s="38"/>
      <c r="H139" s="44"/>
    </row>
    <row r="140" s="2" customFormat="1" ht="16.8" customHeight="1">
      <c r="A140" s="38"/>
      <c r="B140" s="44"/>
      <c r="C140" s="331" t="s">
        <v>4413</v>
      </c>
      <c r="D140" s="38"/>
      <c r="E140" s="38"/>
      <c r="F140" s="38"/>
      <c r="G140" s="38"/>
      <c r="H140" s="44"/>
    </row>
    <row r="141" s="2" customFormat="1">
      <c r="A141" s="38"/>
      <c r="B141" s="44"/>
      <c r="C141" s="329" t="s">
        <v>595</v>
      </c>
      <c r="D141" s="329" t="s">
        <v>4432</v>
      </c>
      <c r="E141" s="17" t="s">
        <v>208</v>
      </c>
      <c r="F141" s="330">
        <v>2555.0999999999999</v>
      </c>
      <c r="G141" s="38"/>
      <c r="H141" s="44"/>
    </row>
    <row r="142" s="2" customFormat="1">
      <c r="A142" s="38"/>
      <c r="B142" s="44"/>
      <c r="C142" s="329" t="s">
        <v>599</v>
      </c>
      <c r="D142" s="329" t="s">
        <v>4443</v>
      </c>
      <c r="E142" s="17" t="s">
        <v>208</v>
      </c>
      <c r="F142" s="330">
        <v>12775.5</v>
      </c>
      <c r="G142" s="38"/>
      <c r="H142" s="44"/>
    </row>
    <row r="143" s="2" customFormat="1">
      <c r="A143" s="38"/>
      <c r="B143" s="44"/>
      <c r="C143" s="329" t="s">
        <v>625</v>
      </c>
      <c r="D143" s="329" t="s">
        <v>4444</v>
      </c>
      <c r="E143" s="17" t="s">
        <v>157</v>
      </c>
      <c r="F143" s="330">
        <v>9126.0499999999993</v>
      </c>
      <c r="G143" s="38"/>
      <c r="H143" s="44"/>
    </row>
    <row r="144" s="2" customFormat="1" ht="16.8" customHeight="1">
      <c r="A144" s="38"/>
      <c r="B144" s="44"/>
      <c r="C144" s="329" t="s">
        <v>633</v>
      </c>
      <c r="D144" s="329" t="s">
        <v>4445</v>
      </c>
      <c r="E144" s="17" t="s">
        <v>208</v>
      </c>
      <c r="F144" s="330">
        <v>4933</v>
      </c>
      <c r="G144" s="38"/>
      <c r="H144" s="44"/>
    </row>
    <row r="145" s="2" customFormat="1" ht="16.8" customHeight="1">
      <c r="A145" s="38"/>
      <c r="B145" s="44"/>
      <c r="C145" s="325" t="s">
        <v>218</v>
      </c>
      <c r="D145" s="326" t="s">
        <v>219</v>
      </c>
      <c r="E145" s="327" t="s">
        <v>208</v>
      </c>
      <c r="F145" s="328">
        <v>2377.9000000000001</v>
      </c>
      <c r="G145" s="38"/>
      <c r="H145" s="44"/>
    </row>
    <row r="146" s="2" customFormat="1" ht="16.8" customHeight="1">
      <c r="A146" s="38"/>
      <c r="B146" s="44"/>
      <c r="C146" s="329" t="s">
        <v>1</v>
      </c>
      <c r="D146" s="329" t="s">
        <v>589</v>
      </c>
      <c r="E146" s="17" t="s">
        <v>1</v>
      </c>
      <c r="F146" s="330">
        <v>0</v>
      </c>
      <c r="G146" s="38"/>
      <c r="H146" s="44"/>
    </row>
    <row r="147" s="2" customFormat="1" ht="16.8" customHeight="1">
      <c r="A147" s="38"/>
      <c r="B147" s="44"/>
      <c r="C147" s="329" t="s">
        <v>1</v>
      </c>
      <c r="D147" s="329" t="s">
        <v>215</v>
      </c>
      <c r="E147" s="17" t="s">
        <v>1</v>
      </c>
      <c r="F147" s="330">
        <v>2377.9000000000001</v>
      </c>
      <c r="G147" s="38"/>
      <c r="H147" s="44"/>
    </row>
    <row r="148" s="2" customFormat="1" ht="16.8" customHeight="1">
      <c r="A148" s="38"/>
      <c r="B148" s="44"/>
      <c r="C148" s="329" t="s">
        <v>218</v>
      </c>
      <c r="D148" s="329" t="s">
        <v>265</v>
      </c>
      <c r="E148" s="17" t="s">
        <v>1</v>
      </c>
      <c r="F148" s="330">
        <v>2377.9000000000001</v>
      </c>
      <c r="G148" s="38"/>
      <c r="H148" s="44"/>
    </row>
    <row r="149" s="2" customFormat="1" ht="16.8" customHeight="1">
      <c r="A149" s="38"/>
      <c r="B149" s="44"/>
      <c r="C149" s="331" t="s">
        <v>4413</v>
      </c>
      <c r="D149" s="38"/>
      <c r="E149" s="38"/>
      <c r="F149" s="38"/>
      <c r="G149" s="38"/>
      <c r="H149" s="44"/>
    </row>
    <row r="150" s="2" customFormat="1">
      <c r="A150" s="38"/>
      <c r="B150" s="44"/>
      <c r="C150" s="329" t="s">
        <v>605</v>
      </c>
      <c r="D150" s="329" t="s">
        <v>4436</v>
      </c>
      <c r="E150" s="17" t="s">
        <v>208</v>
      </c>
      <c r="F150" s="330">
        <v>2377.9000000000001</v>
      </c>
      <c r="G150" s="38"/>
      <c r="H150" s="44"/>
    </row>
    <row r="151" s="2" customFormat="1">
      <c r="A151" s="38"/>
      <c r="B151" s="44"/>
      <c r="C151" s="329" t="s">
        <v>608</v>
      </c>
      <c r="D151" s="329" t="s">
        <v>4446</v>
      </c>
      <c r="E151" s="17" t="s">
        <v>208</v>
      </c>
      <c r="F151" s="330">
        <v>11889.5</v>
      </c>
      <c r="G151" s="38"/>
      <c r="H151" s="44"/>
    </row>
    <row r="152" s="2" customFormat="1">
      <c r="A152" s="38"/>
      <c r="B152" s="44"/>
      <c r="C152" s="329" t="s">
        <v>625</v>
      </c>
      <c r="D152" s="329" t="s">
        <v>4444</v>
      </c>
      <c r="E152" s="17" t="s">
        <v>157</v>
      </c>
      <c r="F152" s="330">
        <v>9126.0499999999993</v>
      </c>
      <c r="G152" s="38"/>
      <c r="H152" s="44"/>
    </row>
    <row r="153" s="2" customFormat="1" ht="16.8" customHeight="1">
      <c r="A153" s="38"/>
      <c r="B153" s="44"/>
      <c r="C153" s="329" t="s">
        <v>633</v>
      </c>
      <c r="D153" s="329" t="s">
        <v>4445</v>
      </c>
      <c r="E153" s="17" t="s">
        <v>208</v>
      </c>
      <c r="F153" s="330">
        <v>4933</v>
      </c>
      <c r="G153" s="38"/>
      <c r="H153" s="44"/>
    </row>
    <row r="154" s="2" customFormat="1" ht="16.8" customHeight="1">
      <c r="A154" s="38"/>
      <c r="B154" s="44"/>
      <c r="C154" s="325" t="s">
        <v>159</v>
      </c>
      <c r="D154" s="326" t="s">
        <v>160</v>
      </c>
      <c r="E154" s="327" t="s">
        <v>157</v>
      </c>
      <c r="F154" s="328">
        <v>2326.1999999999998</v>
      </c>
      <c r="G154" s="38"/>
      <c r="H154" s="44"/>
    </row>
    <row r="155" s="2" customFormat="1" ht="16.8" customHeight="1">
      <c r="A155" s="38"/>
      <c r="B155" s="44"/>
      <c r="C155" s="329" t="s">
        <v>159</v>
      </c>
      <c r="D155" s="329" t="s">
        <v>1299</v>
      </c>
      <c r="E155" s="17" t="s">
        <v>1</v>
      </c>
      <c r="F155" s="330">
        <v>2326.1999999999998</v>
      </c>
      <c r="G155" s="38"/>
      <c r="H155" s="44"/>
    </row>
    <row r="156" s="2" customFormat="1" ht="16.8" customHeight="1">
      <c r="A156" s="38"/>
      <c r="B156" s="44"/>
      <c r="C156" s="331" t="s">
        <v>4413</v>
      </c>
      <c r="D156" s="38"/>
      <c r="E156" s="38"/>
      <c r="F156" s="38"/>
      <c r="G156" s="38"/>
      <c r="H156" s="44"/>
    </row>
    <row r="157" s="2" customFormat="1" ht="16.8" customHeight="1">
      <c r="A157" s="38"/>
      <c r="B157" s="44"/>
      <c r="C157" s="329" t="s">
        <v>1294</v>
      </c>
      <c r="D157" s="329" t="s">
        <v>4447</v>
      </c>
      <c r="E157" s="17" t="s">
        <v>157</v>
      </c>
      <c r="F157" s="330">
        <v>17106.733</v>
      </c>
      <c r="G157" s="38"/>
      <c r="H157" s="44"/>
    </row>
    <row r="158" s="2" customFormat="1">
      <c r="A158" s="38"/>
      <c r="B158" s="44"/>
      <c r="C158" s="329" t="s">
        <v>1320</v>
      </c>
      <c r="D158" s="329" t="s">
        <v>4448</v>
      </c>
      <c r="E158" s="17" t="s">
        <v>157</v>
      </c>
      <c r="F158" s="330">
        <v>2326.1999999999998</v>
      </c>
      <c r="G158" s="38"/>
      <c r="H158" s="44"/>
    </row>
    <row r="159" s="2" customFormat="1" ht="16.8" customHeight="1">
      <c r="A159" s="38"/>
      <c r="B159" s="44"/>
      <c r="C159" s="325" t="s">
        <v>163</v>
      </c>
      <c r="D159" s="326" t="s">
        <v>164</v>
      </c>
      <c r="E159" s="327" t="s">
        <v>157</v>
      </c>
      <c r="F159" s="328">
        <v>17106.733</v>
      </c>
      <c r="G159" s="38"/>
      <c r="H159" s="44"/>
    </row>
    <row r="160" s="2" customFormat="1" ht="16.8" customHeight="1">
      <c r="A160" s="38"/>
      <c r="B160" s="44"/>
      <c r="C160" s="329" t="s">
        <v>155</v>
      </c>
      <c r="D160" s="329" t="s">
        <v>1298</v>
      </c>
      <c r="E160" s="17" t="s">
        <v>1</v>
      </c>
      <c r="F160" s="330">
        <v>11777.008</v>
      </c>
      <c r="G160" s="38"/>
      <c r="H160" s="44"/>
    </row>
    <row r="161" s="2" customFormat="1" ht="16.8" customHeight="1">
      <c r="A161" s="38"/>
      <c r="B161" s="44"/>
      <c r="C161" s="329" t="s">
        <v>159</v>
      </c>
      <c r="D161" s="329" t="s">
        <v>1299</v>
      </c>
      <c r="E161" s="17" t="s">
        <v>1</v>
      </c>
      <c r="F161" s="330">
        <v>2326.1999999999998</v>
      </c>
      <c r="G161" s="38"/>
      <c r="H161" s="44"/>
    </row>
    <row r="162" s="2" customFormat="1" ht="16.8" customHeight="1">
      <c r="A162" s="38"/>
      <c r="B162" s="44"/>
      <c r="C162" s="329" t="s">
        <v>1300</v>
      </c>
      <c r="D162" s="329" t="s">
        <v>1301</v>
      </c>
      <c r="E162" s="17" t="s">
        <v>1</v>
      </c>
      <c r="F162" s="330">
        <v>3003.5250000000001</v>
      </c>
      <c r="G162" s="38"/>
      <c r="H162" s="44"/>
    </row>
    <row r="163" s="2" customFormat="1" ht="16.8" customHeight="1">
      <c r="A163" s="38"/>
      <c r="B163" s="44"/>
      <c r="C163" s="329" t="s">
        <v>163</v>
      </c>
      <c r="D163" s="329" t="s">
        <v>265</v>
      </c>
      <c r="E163" s="17" t="s">
        <v>1</v>
      </c>
      <c r="F163" s="330">
        <v>17106.733</v>
      </c>
      <c r="G163" s="38"/>
      <c r="H163" s="44"/>
    </row>
    <row r="164" s="2" customFormat="1" ht="16.8" customHeight="1">
      <c r="A164" s="38"/>
      <c r="B164" s="44"/>
      <c r="C164" s="331" t="s">
        <v>4413</v>
      </c>
      <c r="D164" s="38"/>
      <c r="E164" s="38"/>
      <c r="F164" s="38"/>
      <c r="G164" s="38"/>
      <c r="H164" s="44"/>
    </row>
    <row r="165" s="2" customFormat="1" ht="16.8" customHeight="1">
      <c r="A165" s="38"/>
      <c r="B165" s="44"/>
      <c r="C165" s="329" t="s">
        <v>1294</v>
      </c>
      <c r="D165" s="329" t="s">
        <v>4447</v>
      </c>
      <c r="E165" s="17" t="s">
        <v>157</v>
      </c>
      <c r="F165" s="330">
        <v>17106.733</v>
      </c>
      <c r="G165" s="38"/>
      <c r="H165" s="44"/>
    </row>
    <row r="166" s="2" customFormat="1">
      <c r="A166" s="38"/>
      <c r="B166" s="44"/>
      <c r="C166" s="329" t="s">
        <v>1281</v>
      </c>
      <c r="D166" s="329" t="s">
        <v>4424</v>
      </c>
      <c r="E166" s="17" t="s">
        <v>157</v>
      </c>
      <c r="F166" s="330">
        <v>17157.002</v>
      </c>
      <c r="G166" s="38"/>
      <c r="H166" s="44"/>
    </row>
    <row r="167" s="2" customFormat="1" ht="16.8" customHeight="1">
      <c r="A167" s="38"/>
      <c r="B167" s="44"/>
      <c r="C167" s="329" t="s">
        <v>1288</v>
      </c>
      <c r="D167" s="329" t="s">
        <v>4425</v>
      </c>
      <c r="E167" s="17" t="s">
        <v>157</v>
      </c>
      <c r="F167" s="330">
        <v>240449.37299999999</v>
      </c>
      <c r="G167" s="38"/>
      <c r="H167" s="44"/>
    </row>
    <row r="168" s="2" customFormat="1" ht="16.8" customHeight="1">
      <c r="A168" s="38"/>
      <c r="B168" s="44"/>
      <c r="C168" s="325" t="s">
        <v>1300</v>
      </c>
      <c r="D168" s="326" t="s">
        <v>4449</v>
      </c>
      <c r="E168" s="327" t="s">
        <v>157</v>
      </c>
      <c r="F168" s="328">
        <v>3003.5250000000001</v>
      </c>
      <c r="G168" s="38"/>
      <c r="H168" s="44"/>
    </row>
    <row r="169" s="2" customFormat="1" ht="16.8" customHeight="1">
      <c r="A169" s="38"/>
      <c r="B169" s="44"/>
      <c r="C169" s="329" t="s">
        <v>1300</v>
      </c>
      <c r="D169" s="329" t="s">
        <v>1301</v>
      </c>
      <c r="E169" s="17" t="s">
        <v>1</v>
      </c>
      <c r="F169" s="330">
        <v>3003.5250000000001</v>
      </c>
      <c r="G169" s="38"/>
      <c r="H169" s="44"/>
    </row>
    <row r="170" s="2" customFormat="1" ht="16.8" customHeight="1">
      <c r="A170" s="38"/>
      <c r="B170" s="44"/>
      <c r="C170" s="325" t="s">
        <v>155</v>
      </c>
      <c r="D170" s="326" t="s">
        <v>156</v>
      </c>
      <c r="E170" s="327" t="s">
        <v>157</v>
      </c>
      <c r="F170" s="328">
        <v>11777.008</v>
      </c>
      <c r="G170" s="38"/>
      <c r="H170" s="44"/>
    </row>
    <row r="171" s="2" customFormat="1" ht="16.8" customHeight="1">
      <c r="A171" s="38"/>
      <c r="B171" s="44"/>
      <c r="C171" s="329" t="s">
        <v>155</v>
      </c>
      <c r="D171" s="329" t="s">
        <v>1298</v>
      </c>
      <c r="E171" s="17" t="s">
        <v>1</v>
      </c>
      <c r="F171" s="330">
        <v>11777.008</v>
      </c>
      <c r="G171" s="38"/>
      <c r="H171" s="44"/>
    </row>
    <row r="172" s="2" customFormat="1" ht="16.8" customHeight="1">
      <c r="A172" s="38"/>
      <c r="B172" s="44"/>
      <c r="C172" s="331" t="s">
        <v>4413</v>
      </c>
      <c r="D172" s="38"/>
      <c r="E172" s="38"/>
      <c r="F172" s="38"/>
      <c r="G172" s="38"/>
      <c r="H172" s="44"/>
    </row>
    <row r="173" s="2" customFormat="1" ht="16.8" customHeight="1">
      <c r="A173" s="38"/>
      <c r="B173" s="44"/>
      <c r="C173" s="329" t="s">
        <v>1294</v>
      </c>
      <c r="D173" s="329" t="s">
        <v>4447</v>
      </c>
      <c r="E173" s="17" t="s">
        <v>157</v>
      </c>
      <c r="F173" s="330">
        <v>17106.733</v>
      </c>
      <c r="G173" s="38"/>
      <c r="H173" s="44"/>
    </row>
    <row r="174" s="2" customFormat="1">
      <c r="A174" s="38"/>
      <c r="B174" s="44"/>
      <c r="C174" s="329" t="s">
        <v>1324</v>
      </c>
      <c r="D174" s="329" t="s">
        <v>1325</v>
      </c>
      <c r="E174" s="17" t="s">
        <v>157</v>
      </c>
      <c r="F174" s="330">
        <v>11777.008</v>
      </c>
      <c r="G174" s="38"/>
      <c r="H174" s="44"/>
    </row>
    <row r="175" s="2" customFormat="1" ht="16.8" customHeight="1">
      <c r="A175" s="38"/>
      <c r="B175" s="44"/>
      <c r="C175" s="325" t="s">
        <v>191</v>
      </c>
      <c r="D175" s="326" t="s">
        <v>191</v>
      </c>
      <c r="E175" s="327" t="s">
        <v>189</v>
      </c>
      <c r="F175" s="328">
        <v>24</v>
      </c>
      <c r="G175" s="38"/>
      <c r="H175" s="44"/>
    </row>
    <row r="176" s="2" customFormat="1" ht="16.8" customHeight="1">
      <c r="A176" s="38"/>
      <c r="B176" s="44"/>
      <c r="C176" s="329" t="s">
        <v>1</v>
      </c>
      <c r="D176" s="329" t="s">
        <v>1041</v>
      </c>
      <c r="E176" s="17" t="s">
        <v>1</v>
      </c>
      <c r="F176" s="330">
        <v>0</v>
      </c>
      <c r="G176" s="38"/>
      <c r="H176" s="44"/>
    </row>
    <row r="177" s="2" customFormat="1" ht="16.8" customHeight="1">
      <c r="A177" s="38"/>
      <c r="B177" s="44"/>
      <c r="C177" s="329" t="s">
        <v>1</v>
      </c>
      <c r="D177" s="329" t="s">
        <v>1042</v>
      </c>
      <c r="E177" s="17" t="s">
        <v>1</v>
      </c>
      <c r="F177" s="330">
        <v>0</v>
      </c>
      <c r="G177" s="38"/>
      <c r="H177" s="44"/>
    </row>
    <row r="178" s="2" customFormat="1" ht="16.8" customHeight="1">
      <c r="A178" s="38"/>
      <c r="B178" s="44"/>
      <c r="C178" s="329" t="s">
        <v>1</v>
      </c>
      <c r="D178" s="329" t="s">
        <v>1043</v>
      </c>
      <c r="E178" s="17" t="s">
        <v>1</v>
      </c>
      <c r="F178" s="330">
        <v>0</v>
      </c>
      <c r="G178" s="38"/>
      <c r="H178" s="44"/>
    </row>
    <row r="179" s="2" customFormat="1" ht="16.8" customHeight="1">
      <c r="A179" s="38"/>
      <c r="B179" s="44"/>
      <c r="C179" s="329" t="s">
        <v>1</v>
      </c>
      <c r="D179" s="329" t="s">
        <v>1042</v>
      </c>
      <c r="E179" s="17" t="s">
        <v>1</v>
      </c>
      <c r="F179" s="330">
        <v>0</v>
      </c>
      <c r="G179" s="38"/>
      <c r="H179" s="44"/>
    </row>
    <row r="180" s="2" customFormat="1" ht="16.8" customHeight="1">
      <c r="A180" s="38"/>
      <c r="B180" s="44"/>
      <c r="C180" s="329" t="s">
        <v>1</v>
      </c>
      <c r="D180" s="329" t="s">
        <v>1044</v>
      </c>
      <c r="E180" s="17" t="s">
        <v>1</v>
      </c>
      <c r="F180" s="330">
        <v>0</v>
      </c>
      <c r="G180" s="38"/>
      <c r="H180" s="44"/>
    </row>
    <row r="181" s="2" customFormat="1" ht="16.8" customHeight="1">
      <c r="A181" s="38"/>
      <c r="B181" s="44"/>
      <c r="C181" s="329" t="s">
        <v>1</v>
      </c>
      <c r="D181" s="329" t="s">
        <v>1045</v>
      </c>
      <c r="E181" s="17" t="s">
        <v>1</v>
      </c>
      <c r="F181" s="330">
        <v>15</v>
      </c>
      <c r="G181" s="38"/>
      <c r="H181" s="44"/>
    </row>
    <row r="182" s="2" customFormat="1" ht="16.8" customHeight="1">
      <c r="A182" s="38"/>
      <c r="B182" s="44"/>
      <c r="C182" s="329" t="s">
        <v>1</v>
      </c>
      <c r="D182" s="329" t="s">
        <v>1046</v>
      </c>
      <c r="E182" s="17" t="s">
        <v>1</v>
      </c>
      <c r="F182" s="330">
        <v>0</v>
      </c>
      <c r="G182" s="38"/>
      <c r="H182" s="44"/>
    </row>
    <row r="183" s="2" customFormat="1" ht="16.8" customHeight="1">
      <c r="A183" s="38"/>
      <c r="B183" s="44"/>
      <c r="C183" s="329" t="s">
        <v>1</v>
      </c>
      <c r="D183" s="329" t="s">
        <v>1047</v>
      </c>
      <c r="E183" s="17" t="s">
        <v>1</v>
      </c>
      <c r="F183" s="330">
        <v>3</v>
      </c>
      <c r="G183" s="38"/>
      <c r="H183" s="44"/>
    </row>
    <row r="184" s="2" customFormat="1" ht="16.8" customHeight="1">
      <c r="A184" s="38"/>
      <c r="B184" s="44"/>
      <c r="C184" s="329" t="s">
        <v>1</v>
      </c>
      <c r="D184" s="329" t="s">
        <v>1048</v>
      </c>
      <c r="E184" s="17" t="s">
        <v>1</v>
      </c>
      <c r="F184" s="330">
        <v>0</v>
      </c>
      <c r="G184" s="38"/>
      <c r="H184" s="44"/>
    </row>
    <row r="185" s="2" customFormat="1" ht="16.8" customHeight="1">
      <c r="A185" s="38"/>
      <c r="B185" s="44"/>
      <c r="C185" s="329" t="s">
        <v>1</v>
      </c>
      <c r="D185" s="329" t="s">
        <v>1042</v>
      </c>
      <c r="E185" s="17" t="s">
        <v>1</v>
      </c>
      <c r="F185" s="330">
        <v>0</v>
      </c>
      <c r="G185" s="38"/>
      <c r="H185" s="44"/>
    </row>
    <row r="186" s="2" customFormat="1" ht="16.8" customHeight="1">
      <c r="A186" s="38"/>
      <c r="B186" s="44"/>
      <c r="C186" s="329" t="s">
        <v>1</v>
      </c>
      <c r="D186" s="329" t="s">
        <v>1049</v>
      </c>
      <c r="E186" s="17" t="s">
        <v>1</v>
      </c>
      <c r="F186" s="330">
        <v>0</v>
      </c>
      <c r="G186" s="38"/>
      <c r="H186" s="44"/>
    </row>
    <row r="187" s="2" customFormat="1" ht="16.8" customHeight="1">
      <c r="A187" s="38"/>
      <c r="B187" s="44"/>
      <c r="C187" s="329" t="s">
        <v>1</v>
      </c>
      <c r="D187" s="329" t="s">
        <v>1042</v>
      </c>
      <c r="E187" s="17" t="s">
        <v>1</v>
      </c>
      <c r="F187" s="330">
        <v>0</v>
      </c>
      <c r="G187" s="38"/>
      <c r="H187" s="44"/>
    </row>
    <row r="188" s="2" customFormat="1" ht="16.8" customHeight="1">
      <c r="A188" s="38"/>
      <c r="B188" s="44"/>
      <c r="C188" s="329" t="s">
        <v>1</v>
      </c>
      <c r="D188" s="329" t="s">
        <v>1050</v>
      </c>
      <c r="E188" s="17" t="s">
        <v>1</v>
      </c>
      <c r="F188" s="330">
        <v>0</v>
      </c>
      <c r="G188" s="38"/>
      <c r="H188" s="44"/>
    </row>
    <row r="189" s="2" customFormat="1" ht="16.8" customHeight="1">
      <c r="A189" s="38"/>
      <c r="B189" s="44"/>
      <c r="C189" s="329" t="s">
        <v>1</v>
      </c>
      <c r="D189" s="329" t="s">
        <v>1051</v>
      </c>
      <c r="E189" s="17" t="s">
        <v>1</v>
      </c>
      <c r="F189" s="330">
        <v>6</v>
      </c>
      <c r="G189" s="38"/>
      <c r="H189" s="44"/>
    </row>
    <row r="190" s="2" customFormat="1" ht="16.8" customHeight="1">
      <c r="A190" s="38"/>
      <c r="B190" s="44"/>
      <c r="C190" s="329" t="s">
        <v>191</v>
      </c>
      <c r="D190" s="329" t="s">
        <v>265</v>
      </c>
      <c r="E190" s="17" t="s">
        <v>1</v>
      </c>
      <c r="F190" s="330">
        <v>24</v>
      </c>
      <c r="G190" s="38"/>
      <c r="H190" s="44"/>
    </row>
    <row r="191" s="2" customFormat="1" ht="16.8" customHeight="1">
      <c r="A191" s="38"/>
      <c r="B191" s="44"/>
      <c r="C191" s="331" t="s">
        <v>4413</v>
      </c>
      <c r="D191" s="38"/>
      <c r="E191" s="38"/>
      <c r="F191" s="38"/>
      <c r="G191" s="38"/>
      <c r="H191" s="44"/>
    </row>
    <row r="192" s="2" customFormat="1" ht="16.8" customHeight="1">
      <c r="A192" s="38"/>
      <c r="B192" s="44"/>
      <c r="C192" s="329" t="s">
        <v>1038</v>
      </c>
      <c r="D192" s="329" t="s">
        <v>4450</v>
      </c>
      <c r="E192" s="17" t="s">
        <v>189</v>
      </c>
      <c r="F192" s="330">
        <v>24</v>
      </c>
      <c r="G192" s="38"/>
      <c r="H192" s="44"/>
    </row>
    <row r="193" s="2" customFormat="1" ht="16.8" customHeight="1">
      <c r="A193" s="38"/>
      <c r="B193" s="44"/>
      <c r="C193" s="329" t="s">
        <v>1082</v>
      </c>
      <c r="D193" s="329" t="s">
        <v>4439</v>
      </c>
      <c r="E193" s="17" t="s">
        <v>168</v>
      </c>
      <c r="F193" s="330">
        <v>459</v>
      </c>
      <c r="G193" s="38"/>
      <c r="H193" s="44"/>
    </row>
    <row r="194" s="2" customFormat="1" ht="16.8" customHeight="1">
      <c r="A194" s="38"/>
      <c r="B194" s="44"/>
      <c r="C194" s="325" t="s">
        <v>197</v>
      </c>
      <c r="D194" s="326" t="s">
        <v>198</v>
      </c>
      <c r="E194" s="327" t="s">
        <v>168</v>
      </c>
      <c r="F194" s="328">
        <v>78</v>
      </c>
      <c r="G194" s="38"/>
      <c r="H194" s="44"/>
    </row>
    <row r="195" s="2" customFormat="1" ht="16.8" customHeight="1">
      <c r="A195" s="38"/>
      <c r="B195" s="44"/>
      <c r="C195" s="329" t="s">
        <v>1</v>
      </c>
      <c r="D195" s="329" t="s">
        <v>916</v>
      </c>
      <c r="E195" s="17" t="s">
        <v>1</v>
      </c>
      <c r="F195" s="330">
        <v>78</v>
      </c>
      <c r="G195" s="38"/>
      <c r="H195" s="44"/>
    </row>
    <row r="196" s="2" customFormat="1" ht="16.8" customHeight="1">
      <c r="A196" s="38"/>
      <c r="B196" s="44"/>
      <c r="C196" s="329" t="s">
        <v>197</v>
      </c>
      <c r="D196" s="329" t="s">
        <v>265</v>
      </c>
      <c r="E196" s="17" t="s">
        <v>1</v>
      </c>
      <c r="F196" s="330">
        <v>78</v>
      </c>
      <c r="G196" s="38"/>
      <c r="H196" s="44"/>
    </row>
    <row r="197" s="2" customFormat="1" ht="16.8" customHeight="1">
      <c r="A197" s="38"/>
      <c r="B197" s="44"/>
      <c r="C197" s="331" t="s">
        <v>4413</v>
      </c>
      <c r="D197" s="38"/>
      <c r="E197" s="38"/>
      <c r="F197" s="38"/>
      <c r="G197" s="38"/>
      <c r="H197" s="44"/>
    </row>
    <row r="198" s="2" customFormat="1" ht="16.8" customHeight="1">
      <c r="A198" s="38"/>
      <c r="B198" s="44"/>
      <c r="C198" s="329" t="s">
        <v>912</v>
      </c>
      <c r="D198" s="329" t="s">
        <v>4451</v>
      </c>
      <c r="E198" s="17" t="s">
        <v>168</v>
      </c>
      <c r="F198" s="330">
        <v>78</v>
      </c>
      <c r="G198" s="38"/>
      <c r="H198" s="44"/>
    </row>
    <row r="199" s="2" customFormat="1">
      <c r="A199" s="38"/>
      <c r="B199" s="44"/>
      <c r="C199" s="329" t="s">
        <v>638</v>
      </c>
      <c r="D199" s="329" t="s">
        <v>4452</v>
      </c>
      <c r="E199" s="17" t="s">
        <v>168</v>
      </c>
      <c r="F199" s="330">
        <v>78</v>
      </c>
      <c r="G199" s="38"/>
      <c r="H199" s="44"/>
    </row>
    <row r="200" s="2" customFormat="1" ht="16.8" customHeight="1">
      <c r="A200" s="38"/>
      <c r="B200" s="44"/>
      <c r="C200" s="329" t="s">
        <v>650</v>
      </c>
      <c r="D200" s="329" t="s">
        <v>4453</v>
      </c>
      <c r="E200" s="17" t="s">
        <v>168</v>
      </c>
      <c r="F200" s="330">
        <v>10138</v>
      </c>
      <c r="G200" s="38"/>
      <c r="H200" s="44"/>
    </row>
    <row r="201" s="2" customFormat="1" ht="16.8" customHeight="1">
      <c r="A201" s="38"/>
      <c r="B201" s="44"/>
      <c r="C201" s="329" t="s">
        <v>681</v>
      </c>
      <c r="D201" s="329" t="s">
        <v>4454</v>
      </c>
      <c r="E201" s="17" t="s">
        <v>168</v>
      </c>
      <c r="F201" s="330">
        <v>78</v>
      </c>
      <c r="G201" s="38"/>
      <c r="H201" s="44"/>
    </row>
    <row r="202" s="2" customFormat="1" ht="16.8" customHeight="1">
      <c r="A202" s="38"/>
      <c r="B202" s="44"/>
      <c r="C202" s="329" t="s">
        <v>861</v>
      </c>
      <c r="D202" s="329" t="s">
        <v>4455</v>
      </c>
      <c r="E202" s="17" t="s">
        <v>168</v>
      </c>
      <c r="F202" s="330">
        <v>12012</v>
      </c>
      <c r="G202" s="38"/>
      <c r="H202" s="44"/>
    </row>
    <row r="203" s="2" customFormat="1" ht="16.8" customHeight="1">
      <c r="A203" s="38"/>
      <c r="B203" s="44"/>
      <c r="C203" s="329" t="s">
        <v>644</v>
      </c>
      <c r="D203" s="329" t="s">
        <v>645</v>
      </c>
      <c r="E203" s="17" t="s">
        <v>646</v>
      </c>
      <c r="F203" s="330">
        <v>1.1699999999999999</v>
      </c>
      <c r="G203" s="38"/>
      <c r="H203" s="44"/>
    </row>
    <row r="204" s="2" customFormat="1" ht="16.8" customHeight="1">
      <c r="A204" s="38"/>
      <c r="B204" s="44"/>
      <c r="C204" s="325" t="s">
        <v>166</v>
      </c>
      <c r="D204" s="326" t="s">
        <v>167</v>
      </c>
      <c r="E204" s="327" t="s">
        <v>168</v>
      </c>
      <c r="F204" s="328">
        <v>23420</v>
      </c>
      <c r="G204" s="38"/>
      <c r="H204" s="44"/>
    </row>
    <row r="205" s="2" customFormat="1" ht="16.8" customHeight="1">
      <c r="A205" s="38"/>
      <c r="B205" s="44"/>
      <c r="C205" s="329" t="s">
        <v>166</v>
      </c>
      <c r="D205" s="329" t="s">
        <v>394</v>
      </c>
      <c r="E205" s="17" t="s">
        <v>1</v>
      </c>
      <c r="F205" s="330">
        <v>23420</v>
      </c>
      <c r="G205" s="38"/>
      <c r="H205" s="44"/>
    </row>
    <row r="206" s="2" customFormat="1" ht="16.8" customHeight="1">
      <c r="A206" s="38"/>
      <c r="B206" s="44"/>
      <c r="C206" s="331" t="s">
        <v>4413</v>
      </c>
      <c r="D206" s="38"/>
      <c r="E206" s="38"/>
      <c r="F206" s="38"/>
      <c r="G206" s="38"/>
      <c r="H206" s="44"/>
    </row>
    <row r="207" s="2" customFormat="1" ht="16.8" customHeight="1">
      <c r="A207" s="38"/>
      <c r="B207" s="44"/>
      <c r="C207" s="329" t="s">
        <v>390</v>
      </c>
      <c r="D207" s="329" t="s">
        <v>4456</v>
      </c>
      <c r="E207" s="17" t="s">
        <v>168</v>
      </c>
      <c r="F207" s="330">
        <v>21078</v>
      </c>
      <c r="G207" s="38"/>
      <c r="H207" s="44"/>
    </row>
    <row r="208" s="2" customFormat="1" ht="16.8" customHeight="1">
      <c r="A208" s="38"/>
      <c r="B208" s="44"/>
      <c r="C208" s="329" t="s">
        <v>353</v>
      </c>
      <c r="D208" s="329" t="s">
        <v>4457</v>
      </c>
      <c r="E208" s="17" t="s">
        <v>168</v>
      </c>
      <c r="F208" s="330">
        <v>2342</v>
      </c>
      <c r="G208" s="38"/>
      <c r="H208" s="44"/>
    </row>
    <row r="209" s="2" customFormat="1" ht="16.8" customHeight="1">
      <c r="A209" s="38"/>
      <c r="B209" s="44"/>
      <c r="C209" s="329" t="s">
        <v>1134</v>
      </c>
      <c r="D209" s="329" t="s">
        <v>1135</v>
      </c>
      <c r="E209" s="17" t="s">
        <v>168</v>
      </c>
      <c r="F209" s="330">
        <v>9368</v>
      </c>
      <c r="G209" s="38"/>
      <c r="H209" s="44"/>
    </row>
    <row r="210" s="2" customFormat="1" ht="16.8" customHeight="1">
      <c r="A210" s="38"/>
      <c r="B210" s="44"/>
      <c r="C210" s="325" t="s">
        <v>182</v>
      </c>
      <c r="D210" s="326" t="s">
        <v>183</v>
      </c>
      <c r="E210" s="327" t="s">
        <v>179</v>
      </c>
      <c r="F210" s="328">
        <v>2730</v>
      </c>
      <c r="G210" s="38"/>
      <c r="H210" s="44"/>
    </row>
    <row r="211" s="2" customFormat="1" ht="16.8" customHeight="1">
      <c r="A211" s="38"/>
      <c r="B211" s="44"/>
      <c r="C211" s="329" t="s">
        <v>1</v>
      </c>
      <c r="D211" s="329" t="s">
        <v>401</v>
      </c>
      <c r="E211" s="17" t="s">
        <v>1</v>
      </c>
      <c r="F211" s="330">
        <v>2730</v>
      </c>
      <c r="G211" s="38"/>
      <c r="H211" s="44"/>
    </row>
    <row r="212" s="2" customFormat="1" ht="16.8" customHeight="1">
      <c r="A212" s="38"/>
      <c r="B212" s="44"/>
      <c r="C212" s="329" t="s">
        <v>182</v>
      </c>
      <c r="D212" s="329" t="s">
        <v>265</v>
      </c>
      <c r="E212" s="17" t="s">
        <v>1</v>
      </c>
      <c r="F212" s="330">
        <v>2730</v>
      </c>
      <c r="G212" s="38"/>
      <c r="H212" s="44"/>
    </row>
    <row r="213" s="2" customFormat="1" ht="16.8" customHeight="1">
      <c r="A213" s="38"/>
      <c r="B213" s="44"/>
      <c r="C213" s="331" t="s">
        <v>4413</v>
      </c>
      <c r="D213" s="38"/>
      <c r="E213" s="38"/>
      <c r="F213" s="38"/>
      <c r="G213" s="38"/>
      <c r="H213" s="44"/>
    </row>
    <row r="214" s="2" customFormat="1" ht="16.8" customHeight="1">
      <c r="A214" s="38"/>
      <c r="B214" s="44"/>
      <c r="C214" s="329" t="s">
        <v>397</v>
      </c>
      <c r="D214" s="329" t="s">
        <v>4458</v>
      </c>
      <c r="E214" s="17" t="s">
        <v>179</v>
      </c>
      <c r="F214" s="330">
        <v>2730</v>
      </c>
      <c r="G214" s="38"/>
      <c r="H214" s="44"/>
    </row>
    <row r="215" s="2" customFormat="1" ht="16.8" customHeight="1">
      <c r="A215" s="38"/>
      <c r="B215" s="44"/>
      <c r="C215" s="329" t="s">
        <v>1229</v>
      </c>
      <c r="D215" s="329" t="s">
        <v>4459</v>
      </c>
      <c r="E215" s="17" t="s">
        <v>179</v>
      </c>
      <c r="F215" s="330">
        <v>2730</v>
      </c>
      <c r="G215" s="38"/>
      <c r="H215" s="44"/>
    </row>
    <row r="216" s="2" customFormat="1" ht="16.8" customHeight="1">
      <c r="A216" s="38"/>
      <c r="B216" s="44"/>
      <c r="C216" s="325" t="s">
        <v>177</v>
      </c>
      <c r="D216" s="326" t="s">
        <v>178</v>
      </c>
      <c r="E216" s="327" t="s">
        <v>179</v>
      </c>
      <c r="F216" s="328">
        <v>1100</v>
      </c>
      <c r="G216" s="38"/>
      <c r="H216" s="44"/>
    </row>
    <row r="217" s="2" customFormat="1" ht="16.8" customHeight="1">
      <c r="A217" s="38"/>
      <c r="B217" s="44"/>
      <c r="C217" s="329" t="s">
        <v>1</v>
      </c>
      <c r="D217" s="329" t="s">
        <v>406</v>
      </c>
      <c r="E217" s="17" t="s">
        <v>1</v>
      </c>
      <c r="F217" s="330">
        <v>1100</v>
      </c>
      <c r="G217" s="38"/>
      <c r="H217" s="44"/>
    </row>
    <row r="218" s="2" customFormat="1" ht="16.8" customHeight="1">
      <c r="A218" s="38"/>
      <c r="B218" s="44"/>
      <c r="C218" s="329" t="s">
        <v>177</v>
      </c>
      <c r="D218" s="329" t="s">
        <v>265</v>
      </c>
      <c r="E218" s="17" t="s">
        <v>1</v>
      </c>
      <c r="F218" s="330">
        <v>1100</v>
      </c>
      <c r="G218" s="38"/>
      <c r="H218" s="44"/>
    </row>
    <row r="219" s="2" customFormat="1" ht="16.8" customHeight="1">
      <c r="A219" s="38"/>
      <c r="B219" s="44"/>
      <c r="C219" s="331" t="s">
        <v>4413</v>
      </c>
      <c r="D219" s="38"/>
      <c r="E219" s="38"/>
      <c r="F219" s="38"/>
      <c r="G219" s="38"/>
      <c r="H219" s="44"/>
    </row>
    <row r="220" s="2" customFormat="1" ht="16.8" customHeight="1">
      <c r="A220" s="38"/>
      <c r="B220" s="44"/>
      <c r="C220" s="329" t="s">
        <v>403</v>
      </c>
      <c r="D220" s="329" t="s">
        <v>4460</v>
      </c>
      <c r="E220" s="17" t="s">
        <v>179</v>
      </c>
      <c r="F220" s="330">
        <v>1100</v>
      </c>
      <c r="G220" s="38"/>
      <c r="H220" s="44"/>
    </row>
    <row r="221" s="2" customFormat="1" ht="16.8" customHeight="1">
      <c r="A221" s="38"/>
      <c r="B221" s="44"/>
      <c r="C221" s="329" t="s">
        <v>1224</v>
      </c>
      <c r="D221" s="329" t="s">
        <v>4461</v>
      </c>
      <c r="E221" s="17" t="s">
        <v>179</v>
      </c>
      <c r="F221" s="330">
        <v>1100</v>
      </c>
      <c r="G221" s="38"/>
      <c r="H221" s="44"/>
    </row>
    <row r="222" s="2" customFormat="1" ht="16.8" customHeight="1">
      <c r="A222" s="38"/>
      <c r="B222" s="44"/>
      <c r="C222" s="325" t="s">
        <v>195</v>
      </c>
      <c r="D222" s="326" t="s">
        <v>195</v>
      </c>
      <c r="E222" s="327" t="s">
        <v>168</v>
      </c>
      <c r="F222" s="328">
        <v>2580</v>
      </c>
      <c r="G222" s="38"/>
      <c r="H222" s="44"/>
    </row>
    <row r="223" s="2" customFormat="1" ht="16.8" customHeight="1">
      <c r="A223" s="38"/>
      <c r="B223" s="44"/>
      <c r="C223" s="329" t="s">
        <v>1</v>
      </c>
      <c r="D223" s="329" t="s">
        <v>666</v>
      </c>
      <c r="E223" s="17" t="s">
        <v>1</v>
      </c>
      <c r="F223" s="330">
        <v>2580</v>
      </c>
      <c r="G223" s="38"/>
      <c r="H223" s="44"/>
    </row>
    <row r="224" s="2" customFormat="1" ht="16.8" customHeight="1">
      <c r="A224" s="38"/>
      <c r="B224" s="44"/>
      <c r="C224" s="329" t="s">
        <v>195</v>
      </c>
      <c r="D224" s="329" t="s">
        <v>265</v>
      </c>
      <c r="E224" s="17" t="s">
        <v>1</v>
      </c>
      <c r="F224" s="330">
        <v>2580</v>
      </c>
      <c r="G224" s="38"/>
      <c r="H224" s="44"/>
    </row>
    <row r="225" s="2" customFormat="1" ht="16.8" customHeight="1">
      <c r="A225" s="38"/>
      <c r="B225" s="44"/>
      <c r="C225" s="331" t="s">
        <v>4413</v>
      </c>
      <c r="D225" s="38"/>
      <c r="E225" s="38"/>
      <c r="F225" s="38"/>
      <c r="G225" s="38"/>
      <c r="H225" s="44"/>
    </row>
    <row r="226" s="2" customFormat="1" ht="16.8" customHeight="1">
      <c r="A226" s="38"/>
      <c r="B226" s="44"/>
      <c r="C226" s="329" t="s">
        <v>662</v>
      </c>
      <c r="D226" s="329" t="s">
        <v>4462</v>
      </c>
      <c r="E226" s="17" t="s">
        <v>168</v>
      </c>
      <c r="F226" s="330">
        <v>2580</v>
      </c>
      <c r="G226" s="38"/>
      <c r="H226" s="44"/>
    </row>
    <row r="227" s="2" customFormat="1" ht="16.8" customHeight="1">
      <c r="A227" s="38"/>
      <c r="B227" s="44"/>
      <c r="C227" s="329" t="s">
        <v>658</v>
      </c>
      <c r="D227" s="329" t="s">
        <v>4463</v>
      </c>
      <c r="E227" s="17" t="s">
        <v>168</v>
      </c>
      <c r="F227" s="330">
        <v>2580</v>
      </c>
      <c r="G227" s="38"/>
      <c r="H227" s="44"/>
    </row>
    <row r="228" s="2" customFormat="1" ht="16.8" customHeight="1">
      <c r="A228" s="38"/>
      <c r="B228" s="44"/>
      <c r="C228" s="329" t="s">
        <v>673</v>
      </c>
      <c r="D228" s="329" t="s">
        <v>4464</v>
      </c>
      <c r="E228" s="17" t="s">
        <v>168</v>
      </c>
      <c r="F228" s="330">
        <v>2580</v>
      </c>
      <c r="G228" s="38"/>
      <c r="H228" s="44"/>
    </row>
    <row r="229" s="2" customFormat="1" ht="16.8" customHeight="1">
      <c r="A229" s="38"/>
      <c r="B229" s="44"/>
      <c r="C229" s="329" t="s">
        <v>703</v>
      </c>
      <c r="D229" s="329" t="s">
        <v>4465</v>
      </c>
      <c r="E229" s="17" t="s">
        <v>168</v>
      </c>
      <c r="F229" s="330">
        <v>2580</v>
      </c>
      <c r="G229" s="38"/>
      <c r="H229" s="44"/>
    </row>
    <row r="230" s="2" customFormat="1">
      <c r="A230" s="38"/>
      <c r="B230" s="44"/>
      <c r="C230" s="329" t="s">
        <v>810</v>
      </c>
      <c r="D230" s="329" t="s">
        <v>4466</v>
      </c>
      <c r="E230" s="17" t="s">
        <v>168</v>
      </c>
      <c r="F230" s="330">
        <v>2580</v>
      </c>
      <c r="G230" s="38"/>
      <c r="H230" s="44"/>
    </row>
    <row r="231" s="2" customFormat="1" ht="16.8" customHeight="1">
      <c r="A231" s="38"/>
      <c r="B231" s="44"/>
      <c r="C231" s="329" t="s">
        <v>815</v>
      </c>
      <c r="D231" s="329" t="s">
        <v>4467</v>
      </c>
      <c r="E231" s="17" t="s">
        <v>168</v>
      </c>
      <c r="F231" s="330">
        <v>2580</v>
      </c>
      <c r="G231" s="38"/>
      <c r="H231" s="44"/>
    </row>
    <row r="232" s="2" customFormat="1" ht="16.8" customHeight="1">
      <c r="A232" s="38"/>
      <c r="B232" s="44"/>
      <c r="C232" s="329" t="s">
        <v>668</v>
      </c>
      <c r="D232" s="329" t="s">
        <v>669</v>
      </c>
      <c r="E232" s="17" t="s">
        <v>157</v>
      </c>
      <c r="F232" s="330">
        <v>954.60000000000002</v>
      </c>
      <c r="G232" s="38"/>
      <c r="H232" s="44"/>
    </row>
    <row r="233" s="2" customFormat="1" ht="26.4" customHeight="1">
      <c r="A233" s="38"/>
      <c r="B233" s="44"/>
      <c r="C233" s="324" t="s">
        <v>4468</v>
      </c>
      <c r="D233" s="324" t="s">
        <v>112</v>
      </c>
      <c r="E233" s="38"/>
      <c r="F233" s="38"/>
      <c r="G233" s="38"/>
      <c r="H233" s="44"/>
    </row>
    <row r="234" s="2" customFormat="1" ht="16.8" customHeight="1">
      <c r="A234" s="38"/>
      <c r="B234" s="44"/>
      <c r="C234" s="325" t="s">
        <v>2028</v>
      </c>
      <c r="D234" s="326" t="s">
        <v>2029</v>
      </c>
      <c r="E234" s="327" t="s">
        <v>208</v>
      </c>
      <c r="F234" s="328">
        <v>35</v>
      </c>
      <c r="G234" s="38"/>
      <c r="H234" s="44"/>
    </row>
    <row r="235" s="2" customFormat="1" ht="16.8" customHeight="1">
      <c r="A235" s="38"/>
      <c r="B235" s="44"/>
      <c r="C235" s="329" t="s">
        <v>1</v>
      </c>
      <c r="D235" s="329" t="s">
        <v>2227</v>
      </c>
      <c r="E235" s="17" t="s">
        <v>1</v>
      </c>
      <c r="F235" s="330">
        <v>35</v>
      </c>
      <c r="G235" s="38"/>
      <c r="H235" s="44"/>
    </row>
    <row r="236" s="2" customFormat="1" ht="16.8" customHeight="1">
      <c r="A236" s="38"/>
      <c r="B236" s="44"/>
      <c r="C236" s="329" t="s">
        <v>2028</v>
      </c>
      <c r="D236" s="329" t="s">
        <v>265</v>
      </c>
      <c r="E236" s="17" t="s">
        <v>1</v>
      </c>
      <c r="F236" s="330">
        <v>35</v>
      </c>
      <c r="G236" s="38"/>
      <c r="H236" s="44"/>
    </row>
    <row r="237" s="2" customFormat="1" ht="16.8" customHeight="1">
      <c r="A237" s="38"/>
      <c r="B237" s="44"/>
      <c r="C237" s="325" t="s">
        <v>2048</v>
      </c>
      <c r="D237" s="326" t="s">
        <v>2049</v>
      </c>
      <c r="E237" s="327" t="s">
        <v>208</v>
      </c>
      <c r="F237" s="328">
        <v>193.40000000000001</v>
      </c>
      <c r="G237" s="38"/>
      <c r="H237" s="44"/>
    </row>
    <row r="238" s="2" customFormat="1" ht="16.8" customHeight="1">
      <c r="A238" s="38"/>
      <c r="B238" s="44"/>
      <c r="C238" s="329" t="s">
        <v>1</v>
      </c>
      <c r="D238" s="329" t="s">
        <v>2206</v>
      </c>
      <c r="E238" s="17" t="s">
        <v>1</v>
      </c>
      <c r="F238" s="330">
        <v>0</v>
      </c>
      <c r="G238" s="38"/>
      <c r="H238" s="44"/>
    </row>
    <row r="239" s="2" customFormat="1" ht="16.8" customHeight="1">
      <c r="A239" s="38"/>
      <c r="B239" s="44"/>
      <c r="C239" s="329" t="s">
        <v>1</v>
      </c>
      <c r="D239" s="329" t="s">
        <v>2207</v>
      </c>
      <c r="E239" s="17" t="s">
        <v>1</v>
      </c>
      <c r="F239" s="330">
        <v>193.40000000000001</v>
      </c>
      <c r="G239" s="38"/>
      <c r="H239" s="44"/>
    </row>
    <row r="240" s="2" customFormat="1" ht="16.8" customHeight="1">
      <c r="A240" s="38"/>
      <c r="B240" s="44"/>
      <c r="C240" s="329" t="s">
        <v>2048</v>
      </c>
      <c r="D240" s="329" t="s">
        <v>265</v>
      </c>
      <c r="E240" s="17" t="s">
        <v>1</v>
      </c>
      <c r="F240" s="330">
        <v>193.40000000000001</v>
      </c>
      <c r="G240" s="38"/>
      <c r="H240" s="44"/>
    </row>
    <row r="241" s="2" customFormat="1" ht="16.8" customHeight="1">
      <c r="A241" s="38"/>
      <c r="B241" s="44"/>
      <c r="C241" s="325" t="s">
        <v>1982</v>
      </c>
      <c r="D241" s="326" t="s">
        <v>1983</v>
      </c>
      <c r="E241" s="327" t="s">
        <v>208</v>
      </c>
      <c r="F241" s="328">
        <v>23.207999999999998</v>
      </c>
      <c r="G241" s="38"/>
      <c r="H241" s="44"/>
    </row>
    <row r="242" s="2" customFormat="1" ht="16.8" customHeight="1">
      <c r="A242" s="38"/>
      <c r="B242" s="44"/>
      <c r="C242" s="329" t="s">
        <v>1982</v>
      </c>
      <c r="D242" s="329" t="s">
        <v>2209</v>
      </c>
      <c r="E242" s="17" t="s">
        <v>1</v>
      </c>
      <c r="F242" s="330">
        <v>23.207999999999998</v>
      </c>
      <c r="G242" s="38"/>
      <c r="H242" s="44"/>
    </row>
    <row r="243" s="2" customFormat="1" ht="16.8" customHeight="1">
      <c r="A243" s="38"/>
      <c r="B243" s="44"/>
      <c r="C243" s="325" t="s">
        <v>1985</v>
      </c>
      <c r="D243" s="326" t="s">
        <v>1986</v>
      </c>
      <c r="E243" s="327" t="s">
        <v>208</v>
      </c>
      <c r="F243" s="328">
        <v>34.811999999999998</v>
      </c>
      <c r="G243" s="38"/>
      <c r="H243" s="44"/>
    </row>
    <row r="244" s="2" customFormat="1" ht="16.8" customHeight="1">
      <c r="A244" s="38"/>
      <c r="B244" s="44"/>
      <c r="C244" s="329" t="s">
        <v>1985</v>
      </c>
      <c r="D244" s="329" t="s">
        <v>2208</v>
      </c>
      <c r="E244" s="17" t="s">
        <v>1</v>
      </c>
      <c r="F244" s="330">
        <v>34.811999999999998</v>
      </c>
      <c r="G244" s="38"/>
      <c r="H244" s="44"/>
    </row>
    <row r="245" s="2" customFormat="1" ht="16.8" customHeight="1">
      <c r="A245" s="38"/>
      <c r="B245" s="44"/>
      <c r="C245" s="325" t="s">
        <v>1988</v>
      </c>
      <c r="D245" s="326" t="s">
        <v>1989</v>
      </c>
      <c r="E245" s="327" t="s">
        <v>208</v>
      </c>
      <c r="F245" s="328">
        <v>54.152000000000001</v>
      </c>
      <c r="G245" s="38"/>
      <c r="H245" s="44"/>
    </row>
    <row r="246" s="2" customFormat="1" ht="16.8" customHeight="1">
      <c r="A246" s="38"/>
      <c r="B246" s="44"/>
      <c r="C246" s="329" t="s">
        <v>1988</v>
      </c>
      <c r="D246" s="329" t="s">
        <v>2211</v>
      </c>
      <c r="E246" s="17" t="s">
        <v>1</v>
      </c>
      <c r="F246" s="330">
        <v>54.152000000000001</v>
      </c>
      <c r="G246" s="38"/>
      <c r="H246" s="44"/>
    </row>
    <row r="247" s="2" customFormat="1" ht="16.8" customHeight="1">
      <c r="A247" s="38"/>
      <c r="B247" s="44"/>
      <c r="C247" s="325" t="s">
        <v>1992</v>
      </c>
      <c r="D247" s="326" t="s">
        <v>1993</v>
      </c>
      <c r="E247" s="327" t="s">
        <v>208</v>
      </c>
      <c r="F247" s="328">
        <v>81.227999999999994</v>
      </c>
      <c r="G247" s="38"/>
      <c r="H247" s="44"/>
    </row>
    <row r="248" s="2" customFormat="1" ht="16.8" customHeight="1">
      <c r="A248" s="38"/>
      <c r="B248" s="44"/>
      <c r="C248" s="329" t="s">
        <v>1992</v>
      </c>
      <c r="D248" s="329" t="s">
        <v>2210</v>
      </c>
      <c r="E248" s="17" t="s">
        <v>1</v>
      </c>
      <c r="F248" s="330">
        <v>81.227999999999994</v>
      </c>
      <c r="G248" s="38"/>
      <c r="H248" s="44"/>
    </row>
    <row r="249" s="2" customFormat="1" ht="16.8" customHeight="1">
      <c r="A249" s="38"/>
      <c r="B249" s="44"/>
      <c r="C249" s="325" t="s">
        <v>2030</v>
      </c>
      <c r="D249" s="326" t="s">
        <v>2031</v>
      </c>
      <c r="E249" s="327" t="s">
        <v>208</v>
      </c>
      <c r="F249" s="328">
        <v>2159.9110000000001</v>
      </c>
      <c r="G249" s="38"/>
      <c r="H249" s="44"/>
    </row>
    <row r="250" s="2" customFormat="1" ht="16.8" customHeight="1">
      <c r="A250" s="38"/>
      <c r="B250" s="44"/>
      <c r="C250" s="329" t="s">
        <v>1</v>
      </c>
      <c r="D250" s="329" t="s">
        <v>2031</v>
      </c>
      <c r="E250" s="17" t="s">
        <v>1</v>
      </c>
      <c r="F250" s="330">
        <v>0</v>
      </c>
      <c r="G250" s="38"/>
      <c r="H250" s="44"/>
    </row>
    <row r="251" s="2" customFormat="1" ht="16.8" customHeight="1">
      <c r="A251" s="38"/>
      <c r="B251" s="44"/>
      <c r="C251" s="329" t="s">
        <v>1</v>
      </c>
      <c r="D251" s="329" t="s">
        <v>2177</v>
      </c>
      <c r="E251" s="17" t="s">
        <v>1</v>
      </c>
      <c r="F251" s="330">
        <v>27.571000000000002</v>
      </c>
      <c r="G251" s="38"/>
      <c r="H251" s="44"/>
    </row>
    <row r="252" s="2" customFormat="1" ht="16.8" customHeight="1">
      <c r="A252" s="38"/>
      <c r="B252" s="44"/>
      <c r="C252" s="329" t="s">
        <v>1</v>
      </c>
      <c r="D252" s="329" t="s">
        <v>2178</v>
      </c>
      <c r="E252" s="17" t="s">
        <v>1</v>
      </c>
      <c r="F252" s="330">
        <v>166.42500000000001</v>
      </c>
      <c r="G252" s="38"/>
      <c r="H252" s="44"/>
    </row>
    <row r="253" s="2" customFormat="1" ht="16.8" customHeight="1">
      <c r="A253" s="38"/>
      <c r="B253" s="44"/>
      <c r="C253" s="329" t="s">
        <v>1</v>
      </c>
      <c r="D253" s="329" t="s">
        <v>2179</v>
      </c>
      <c r="E253" s="17" t="s">
        <v>1</v>
      </c>
      <c r="F253" s="330">
        <v>107.44199999999999</v>
      </c>
      <c r="G253" s="38"/>
      <c r="H253" s="44"/>
    </row>
    <row r="254" s="2" customFormat="1" ht="16.8" customHeight="1">
      <c r="A254" s="38"/>
      <c r="B254" s="44"/>
      <c r="C254" s="329" t="s">
        <v>1</v>
      </c>
      <c r="D254" s="329" t="s">
        <v>2180</v>
      </c>
      <c r="E254" s="17" t="s">
        <v>1</v>
      </c>
      <c r="F254" s="330">
        <v>60.664999999999999</v>
      </c>
      <c r="G254" s="38"/>
      <c r="H254" s="44"/>
    </row>
    <row r="255" s="2" customFormat="1" ht="16.8" customHeight="1">
      <c r="A255" s="38"/>
      <c r="B255" s="44"/>
      <c r="C255" s="329" t="s">
        <v>1</v>
      </c>
      <c r="D255" s="329" t="s">
        <v>2181</v>
      </c>
      <c r="E255" s="17" t="s">
        <v>1</v>
      </c>
      <c r="F255" s="330">
        <v>48.545000000000002</v>
      </c>
      <c r="G255" s="38"/>
      <c r="H255" s="44"/>
    </row>
    <row r="256" s="2" customFormat="1" ht="16.8" customHeight="1">
      <c r="A256" s="38"/>
      <c r="B256" s="44"/>
      <c r="C256" s="329" t="s">
        <v>1</v>
      </c>
      <c r="D256" s="329" t="s">
        <v>2182</v>
      </c>
      <c r="E256" s="17" t="s">
        <v>1</v>
      </c>
      <c r="F256" s="330">
        <v>56.165999999999997</v>
      </c>
      <c r="G256" s="38"/>
      <c r="H256" s="44"/>
    </row>
    <row r="257" s="2" customFormat="1" ht="16.8" customHeight="1">
      <c r="A257" s="38"/>
      <c r="B257" s="44"/>
      <c r="C257" s="329" t="s">
        <v>1</v>
      </c>
      <c r="D257" s="329" t="s">
        <v>2183</v>
      </c>
      <c r="E257" s="17" t="s">
        <v>1</v>
      </c>
      <c r="F257" s="330">
        <v>361.80000000000001</v>
      </c>
      <c r="G257" s="38"/>
      <c r="H257" s="44"/>
    </row>
    <row r="258" s="2" customFormat="1" ht="16.8" customHeight="1">
      <c r="A258" s="38"/>
      <c r="B258" s="44"/>
      <c r="C258" s="329" t="s">
        <v>1</v>
      </c>
      <c r="D258" s="329" t="s">
        <v>2184</v>
      </c>
      <c r="E258" s="17" t="s">
        <v>1</v>
      </c>
      <c r="F258" s="330">
        <v>840.77999999999997</v>
      </c>
      <c r="G258" s="38"/>
      <c r="H258" s="44"/>
    </row>
    <row r="259" s="2" customFormat="1" ht="16.8" customHeight="1">
      <c r="A259" s="38"/>
      <c r="B259" s="44"/>
      <c r="C259" s="329" t="s">
        <v>1</v>
      </c>
      <c r="D259" s="329" t="s">
        <v>2185</v>
      </c>
      <c r="E259" s="17" t="s">
        <v>1</v>
      </c>
      <c r="F259" s="330">
        <v>237.73500000000001</v>
      </c>
      <c r="G259" s="38"/>
      <c r="H259" s="44"/>
    </row>
    <row r="260" s="2" customFormat="1" ht="16.8" customHeight="1">
      <c r="A260" s="38"/>
      <c r="B260" s="44"/>
      <c r="C260" s="329" t="s">
        <v>1</v>
      </c>
      <c r="D260" s="329" t="s">
        <v>2186</v>
      </c>
      <c r="E260" s="17" t="s">
        <v>1</v>
      </c>
      <c r="F260" s="330">
        <v>366.48000000000002</v>
      </c>
      <c r="G260" s="38"/>
      <c r="H260" s="44"/>
    </row>
    <row r="261" s="2" customFormat="1">
      <c r="A261" s="38"/>
      <c r="B261" s="44"/>
      <c r="C261" s="329" t="s">
        <v>1</v>
      </c>
      <c r="D261" s="329" t="s">
        <v>2187</v>
      </c>
      <c r="E261" s="17" t="s">
        <v>1</v>
      </c>
      <c r="F261" s="330">
        <v>34.832000000000001</v>
      </c>
      <c r="G261" s="38"/>
      <c r="H261" s="44"/>
    </row>
    <row r="262" s="2" customFormat="1">
      <c r="A262" s="38"/>
      <c r="B262" s="44"/>
      <c r="C262" s="329" t="s">
        <v>1</v>
      </c>
      <c r="D262" s="329" t="s">
        <v>2188</v>
      </c>
      <c r="E262" s="17" t="s">
        <v>1</v>
      </c>
      <c r="F262" s="330">
        <v>26.52</v>
      </c>
      <c r="G262" s="38"/>
      <c r="H262" s="44"/>
    </row>
    <row r="263" s="2" customFormat="1" ht="16.8" customHeight="1">
      <c r="A263" s="38"/>
      <c r="B263" s="44"/>
      <c r="C263" s="329" t="s">
        <v>1</v>
      </c>
      <c r="D263" s="329" t="s">
        <v>2189</v>
      </c>
      <c r="E263" s="17" t="s">
        <v>1</v>
      </c>
      <c r="F263" s="330">
        <v>9.0820000000000007</v>
      </c>
      <c r="G263" s="38"/>
      <c r="H263" s="44"/>
    </row>
    <row r="264" s="2" customFormat="1" ht="16.8" customHeight="1">
      <c r="A264" s="38"/>
      <c r="B264" s="44"/>
      <c r="C264" s="329" t="s">
        <v>1</v>
      </c>
      <c r="D264" s="329" t="s">
        <v>2190</v>
      </c>
      <c r="E264" s="17" t="s">
        <v>1</v>
      </c>
      <c r="F264" s="330">
        <v>83.340000000000003</v>
      </c>
      <c r="G264" s="38"/>
      <c r="H264" s="44"/>
    </row>
    <row r="265" s="2" customFormat="1" ht="16.8" customHeight="1">
      <c r="A265" s="38"/>
      <c r="B265" s="44"/>
      <c r="C265" s="329" t="s">
        <v>1</v>
      </c>
      <c r="D265" s="329" t="s">
        <v>2191</v>
      </c>
      <c r="E265" s="17" t="s">
        <v>1</v>
      </c>
      <c r="F265" s="330">
        <v>2.625</v>
      </c>
      <c r="G265" s="38"/>
      <c r="H265" s="44"/>
    </row>
    <row r="266" s="2" customFormat="1" ht="16.8" customHeight="1">
      <c r="A266" s="38"/>
      <c r="B266" s="44"/>
      <c r="C266" s="329" t="s">
        <v>1</v>
      </c>
      <c r="D266" s="329" t="s">
        <v>2192</v>
      </c>
      <c r="E266" s="17" t="s">
        <v>1</v>
      </c>
      <c r="F266" s="330">
        <v>0.25</v>
      </c>
      <c r="G266" s="38"/>
      <c r="H266" s="44"/>
    </row>
    <row r="267" s="2" customFormat="1" ht="16.8" customHeight="1">
      <c r="A267" s="38"/>
      <c r="B267" s="44"/>
      <c r="C267" s="329" t="s">
        <v>1</v>
      </c>
      <c r="D267" s="329" t="s">
        <v>2193</v>
      </c>
      <c r="E267" s="17" t="s">
        <v>1</v>
      </c>
      <c r="F267" s="330">
        <v>-235.34700000000001</v>
      </c>
      <c r="G267" s="38"/>
      <c r="H267" s="44"/>
    </row>
    <row r="268" s="2" customFormat="1" ht="16.8" customHeight="1">
      <c r="A268" s="38"/>
      <c r="B268" s="44"/>
      <c r="C268" s="329" t="s">
        <v>1</v>
      </c>
      <c r="D268" s="329" t="s">
        <v>2194</v>
      </c>
      <c r="E268" s="17" t="s">
        <v>1</v>
      </c>
      <c r="F268" s="330">
        <v>-35</v>
      </c>
      <c r="G268" s="38"/>
      <c r="H268" s="44"/>
    </row>
    <row r="269" s="2" customFormat="1" ht="16.8" customHeight="1">
      <c r="A269" s="38"/>
      <c r="B269" s="44"/>
      <c r="C269" s="329" t="s">
        <v>2030</v>
      </c>
      <c r="D269" s="329" t="s">
        <v>265</v>
      </c>
      <c r="E269" s="17" t="s">
        <v>1</v>
      </c>
      <c r="F269" s="330">
        <v>2159.9110000000001</v>
      </c>
      <c r="G269" s="38"/>
      <c r="H269" s="44"/>
    </row>
    <row r="270" s="2" customFormat="1" ht="16.8" customHeight="1">
      <c r="A270" s="38"/>
      <c r="B270" s="44"/>
      <c r="C270" s="325" t="s">
        <v>1995</v>
      </c>
      <c r="D270" s="326" t="s">
        <v>1996</v>
      </c>
      <c r="E270" s="327" t="s">
        <v>208</v>
      </c>
      <c r="F270" s="328">
        <v>259.18900000000002</v>
      </c>
      <c r="G270" s="38"/>
      <c r="H270" s="44"/>
    </row>
    <row r="271" s="2" customFormat="1" ht="16.8" customHeight="1">
      <c r="A271" s="38"/>
      <c r="B271" s="44"/>
      <c r="C271" s="329" t="s">
        <v>1995</v>
      </c>
      <c r="D271" s="329" t="s">
        <v>2196</v>
      </c>
      <c r="E271" s="17" t="s">
        <v>1</v>
      </c>
      <c r="F271" s="330">
        <v>259.18900000000002</v>
      </c>
      <c r="G271" s="38"/>
      <c r="H271" s="44"/>
    </row>
    <row r="272" s="2" customFormat="1" ht="16.8" customHeight="1">
      <c r="A272" s="38"/>
      <c r="B272" s="44"/>
      <c r="C272" s="325" t="s">
        <v>1999</v>
      </c>
      <c r="D272" s="326" t="s">
        <v>2000</v>
      </c>
      <c r="E272" s="327" t="s">
        <v>208</v>
      </c>
      <c r="F272" s="328">
        <v>388.78399999999999</v>
      </c>
      <c r="G272" s="38"/>
      <c r="H272" s="44"/>
    </row>
    <row r="273" s="2" customFormat="1" ht="16.8" customHeight="1">
      <c r="A273" s="38"/>
      <c r="B273" s="44"/>
      <c r="C273" s="329" t="s">
        <v>1999</v>
      </c>
      <c r="D273" s="329" t="s">
        <v>2195</v>
      </c>
      <c r="E273" s="17" t="s">
        <v>1</v>
      </c>
      <c r="F273" s="330">
        <v>388.78399999999999</v>
      </c>
      <c r="G273" s="38"/>
      <c r="H273" s="44"/>
    </row>
    <row r="274" s="2" customFormat="1" ht="16.8" customHeight="1">
      <c r="A274" s="38"/>
      <c r="B274" s="44"/>
      <c r="C274" s="325" t="s">
        <v>2003</v>
      </c>
      <c r="D274" s="326" t="s">
        <v>2004</v>
      </c>
      <c r="E274" s="327" t="s">
        <v>208</v>
      </c>
      <c r="F274" s="328">
        <v>604.77499999999998</v>
      </c>
      <c r="G274" s="38"/>
      <c r="H274" s="44"/>
    </row>
    <row r="275" s="2" customFormat="1" ht="16.8" customHeight="1">
      <c r="A275" s="38"/>
      <c r="B275" s="44"/>
      <c r="C275" s="329" t="s">
        <v>2003</v>
      </c>
      <c r="D275" s="329" t="s">
        <v>2198</v>
      </c>
      <c r="E275" s="17" t="s">
        <v>1</v>
      </c>
      <c r="F275" s="330">
        <v>604.77499999999998</v>
      </c>
      <c r="G275" s="38"/>
      <c r="H275" s="44"/>
    </row>
    <row r="276" s="2" customFormat="1" ht="16.8" customHeight="1">
      <c r="A276" s="38"/>
      <c r="B276" s="44"/>
      <c r="C276" s="325" t="s">
        <v>2007</v>
      </c>
      <c r="D276" s="326" t="s">
        <v>2008</v>
      </c>
      <c r="E276" s="327" t="s">
        <v>208</v>
      </c>
      <c r="F276" s="328">
        <v>907.16300000000001</v>
      </c>
      <c r="G276" s="38"/>
      <c r="H276" s="44"/>
    </row>
    <row r="277" s="2" customFormat="1" ht="16.8" customHeight="1">
      <c r="A277" s="38"/>
      <c r="B277" s="44"/>
      <c r="C277" s="329" t="s">
        <v>2007</v>
      </c>
      <c r="D277" s="329" t="s">
        <v>2197</v>
      </c>
      <c r="E277" s="17" t="s">
        <v>1</v>
      </c>
      <c r="F277" s="330">
        <v>907.16300000000001</v>
      </c>
      <c r="G277" s="38"/>
      <c r="H277" s="44"/>
    </row>
    <row r="278" s="2" customFormat="1" ht="16.8" customHeight="1">
      <c r="A278" s="38"/>
      <c r="B278" s="44"/>
      <c r="C278" s="325" t="s">
        <v>2033</v>
      </c>
      <c r="D278" s="326" t="s">
        <v>2034</v>
      </c>
      <c r="E278" s="327" t="s">
        <v>208</v>
      </c>
      <c r="F278" s="328">
        <v>235.34700000000001</v>
      </c>
      <c r="G278" s="38"/>
      <c r="H278" s="44"/>
    </row>
    <row r="279" s="2" customFormat="1" ht="16.8" customHeight="1">
      <c r="A279" s="38"/>
      <c r="B279" s="44"/>
      <c r="C279" s="329" t="s">
        <v>1</v>
      </c>
      <c r="D279" s="329" t="s">
        <v>2034</v>
      </c>
      <c r="E279" s="17" t="s">
        <v>1</v>
      </c>
      <c r="F279" s="330">
        <v>0</v>
      </c>
      <c r="G279" s="38"/>
      <c r="H279" s="44"/>
    </row>
    <row r="280" s="2" customFormat="1">
      <c r="A280" s="38"/>
      <c r="B280" s="44"/>
      <c r="C280" s="329" t="s">
        <v>1</v>
      </c>
      <c r="D280" s="329" t="s">
        <v>2199</v>
      </c>
      <c r="E280" s="17" t="s">
        <v>1</v>
      </c>
      <c r="F280" s="330">
        <v>121.91200000000001</v>
      </c>
      <c r="G280" s="38"/>
      <c r="H280" s="44"/>
    </row>
    <row r="281" s="2" customFormat="1" ht="16.8" customHeight="1">
      <c r="A281" s="38"/>
      <c r="B281" s="44"/>
      <c r="C281" s="329" t="s">
        <v>1</v>
      </c>
      <c r="D281" s="329" t="s">
        <v>2200</v>
      </c>
      <c r="E281" s="17" t="s">
        <v>1</v>
      </c>
      <c r="F281" s="330">
        <v>86.189999999999998</v>
      </c>
      <c r="G281" s="38"/>
      <c r="H281" s="44"/>
    </row>
    <row r="282" s="2" customFormat="1" ht="16.8" customHeight="1">
      <c r="A282" s="38"/>
      <c r="B282" s="44"/>
      <c r="C282" s="329" t="s">
        <v>1</v>
      </c>
      <c r="D282" s="329" t="s">
        <v>2201</v>
      </c>
      <c r="E282" s="17" t="s">
        <v>1</v>
      </c>
      <c r="F282" s="330">
        <v>27.245000000000001</v>
      </c>
      <c r="G282" s="38"/>
      <c r="H282" s="44"/>
    </row>
    <row r="283" s="2" customFormat="1" ht="16.8" customHeight="1">
      <c r="A283" s="38"/>
      <c r="B283" s="44"/>
      <c r="C283" s="329" t="s">
        <v>2033</v>
      </c>
      <c r="D283" s="329" t="s">
        <v>265</v>
      </c>
      <c r="E283" s="17" t="s">
        <v>1</v>
      </c>
      <c r="F283" s="330">
        <v>235.34700000000001</v>
      </c>
      <c r="G283" s="38"/>
      <c r="H283" s="44"/>
    </row>
    <row r="284" s="2" customFormat="1" ht="16.8" customHeight="1">
      <c r="A284" s="38"/>
      <c r="B284" s="44"/>
      <c r="C284" s="325" t="s">
        <v>2039</v>
      </c>
      <c r="D284" s="326" t="s">
        <v>2040</v>
      </c>
      <c r="E284" s="327" t="s">
        <v>208</v>
      </c>
      <c r="F284" s="328">
        <v>28.242000000000001</v>
      </c>
      <c r="G284" s="38"/>
      <c r="H284" s="44"/>
    </row>
    <row r="285" s="2" customFormat="1" ht="16.8" customHeight="1">
      <c r="A285" s="38"/>
      <c r="B285" s="44"/>
      <c r="C285" s="329" t="s">
        <v>2039</v>
      </c>
      <c r="D285" s="329" t="s">
        <v>2203</v>
      </c>
      <c r="E285" s="17" t="s">
        <v>1</v>
      </c>
      <c r="F285" s="330">
        <v>28.242000000000001</v>
      </c>
      <c r="G285" s="38"/>
      <c r="H285" s="44"/>
    </row>
    <row r="286" s="2" customFormat="1" ht="16.8" customHeight="1">
      <c r="A286" s="38"/>
      <c r="B286" s="44"/>
      <c r="C286" s="325" t="s">
        <v>2036</v>
      </c>
      <c r="D286" s="326" t="s">
        <v>2037</v>
      </c>
      <c r="E286" s="327" t="s">
        <v>208</v>
      </c>
      <c r="F286" s="328">
        <v>42.362000000000002</v>
      </c>
      <c r="G286" s="38"/>
      <c r="H286" s="44"/>
    </row>
    <row r="287" s="2" customFormat="1" ht="16.8" customHeight="1">
      <c r="A287" s="38"/>
      <c r="B287" s="44"/>
      <c r="C287" s="329" t="s">
        <v>2036</v>
      </c>
      <c r="D287" s="329" t="s">
        <v>2202</v>
      </c>
      <c r="E287" s="17" t="s">
        <v>1</v>
      </c>
      <c r="F287" s="330">
        <v>42.362000000000002</v>
      </c>
      <c r="G287" s="38"/>
      <c r="H287" s="44"/>
    </row>
    <row r="288" s="2" customFormat="1" ht="16.8" customHeight="1">
      <c r="A288" s="38"/>
      <c r="B288" s="44"/>
      <c r="C288" s="325" t="s">
        <v>2045</v>
      </c>
      <c r="D288" s="326" t="s">
        <v>2046</v>
      </c>
      <c r="E288" s="327" t="s">
        <v>208</v>
      </c>
      <c r="F288" s="328">
        <v>65.897000000000006</v>
      </c>
      <c r="G288" s="38"/>
      <c r="H288" s="44"/>
    </row>
    <row r="289" s="2" customFormat="1" ht="16.8" customHeight="1">
      <c r="A289" s="38"/>
      <c r="B289" s="44"/>
      <c r="C289" s="329" t="s">
        <v>2045</v>
      </c>
      <c r="D289" s="329" t="s">
        <v>2205</v>
      </c>
      <c r="E289" s="17" t="s">
        <v>1</v>
      </c>
      <c r="F289" s="330">
        <v>65.897000000000006</v>
      </c>
      <c r="G289" s="38"/>
      <c r="H289" s="44"/>
    </row>
    <row r="290" s="2" customFormat="1" ht="16.8" customHeight="1">
      <c r="A290" s="38"/>
      <c r="B290" s="44"/>
      <c r="C290" s="325" t="s">
        <v>2042</v>
      </c>
      <c r="D290" s="326" t="s">
        <v>2043</v>
      </c>
      <c r="E290" s="327" t="s">
        <v>208</v>
      </c>
      <c r="F290" s="328">
        <v>98.846000000000004</v>
      </c>
      <c r="G290" s="38"/>
      <c r="H290" s="44"/>
    </row>
    <row r="291" s="2" customFormat="1" ht="16.8" customHeight="1">
      <c r="A291" s="38"/>
      <c r="B291" s="44"/>
      <c r="C291" s="329" t="s">
        <v>2042</v>
      </c>
      <c r="D291" s="329" t="s">
        <v>2204</v>
      </c>
      <c r="E291" s="17" t="s">
        <v>1</v>
      </c>
      <c r="F291" s="330">
        <v>98.846000000000004</v>
      </c>
      <c r="G291" s="38"/>
      <c r="H291" s="44"/>
    </row>
    <row r="292" s="2" customFormat="1" ht="16.8" customHeight="1">
      <c r="A292" s="38"/>
      <c r="B292" s="44"/>
      <c r="C292" s="325" t="s">
        <v>2018</v>
      </c>
      <c r="D292" s="326" t="s">
        <v>2019</v>
      </c>
      <c r="E292" s="327" t="s">
        <v>1</v>
      </c>
      <c r="F292" s="328">
        <v>1.23</v>
      </c>
      <c r="G292" s="38"/>
      <c r="H292" s="44"/>
    </row>
    <row r="293" s="2" customFormat="1" ht="16.8" customHeight="1">
      <c r="A293" s="38"/>
      <c r="B293" s="44"/>
      <c r="C293" s="329" t="s">
        <v>2018</v>
      </c>
      <c r="D293" s="329" t="s">
        <v>2176</v>
      </c>
      <c r="E293" s="17" t="s">
        <v>1</v>
      </c>
      <c r="F293" s="330">
        <v>1.23</v>
      </c>
      <c r="G293" s="38"/>
      <c r="H293" s="44"/>
    </row>
    <row r="294" s="2" customFormat="1" ht="16.8" customHeight="1">
      <c r="A294" s="38"/>
      <c r="B294" s="44"/>
      <c r="C294" s="325" t="s">
        <v>2064</v>
      </c>
      <c r="D294" s="326" t="s">
        <v>2065</v>
      </c>
      <c r="E294" s="327" t="s">
        <v>208</v>
      </c>
      <c r="F294" s="328">
        <v>136.34999999999999</v>
      </c>
      <c r="G294" s="38"/>
      <c r="H294" s="44"/>
    </row>
    <row r="295" s="2" customFormat="1" ht="16.8" customHeight="1">
      <c r="A295" s="38"/>
      <c r="B295" s="44"/>
      <c r="C295" s="329" t="s">
        <v>1</v>
      </c>
      <c r="D295" s="329" t="s">
        <v>2432</v>
      </c>
      <c r="E295" s="17" t="s">
        <v>1</v>
      </c>
      <c r="F295" s="330">
        <v>14.4</v>
      </c>
      <c r="G295" s="38"/>
      <c r="H295" s="44"/>
    </row>
    <row r="296" s="2" customFormat="1" ht="16.8" customHeight="1">
      <c r="A296" s="38"/>
      <c r="B296" s="44"/>
      <c r="C296" s="329" t="s">
        <v>1</v>
      </c>
      <c r="D296" s="329" t="s">
        <v>2433</v>
      </c>
      <c r="E296" s="17" t="s">
        <v>1</v>
      </c>
      <c r="F296" s="330">
        <v>48.600000000000001</v>
      </c>
      <c r="G296" s="38"/>
      <c r="H296" s="44"/>
    </row>
    <row r="297" s="2" customFormat="1" ht="16.8" customHeight="1">
      <c r="A297" s="38"/>
      <c r="B297" s="44"/>
      <c r="C297" s="329" t="s">
        <v>1</v>
      </c>
      <c r="D297" s="329" t="s">
        <v>2434</v>
      </c>
      <c r="E297" s="17" t="s">
        <v>1</v>
      </c>
      <c r="F297" s="330">
        <v>73.349999999999994</v>
      </c>
      <c r="G297" s="38"/>
      <c r="H297" s="44"/>
    </row>
    <row r="298" s="2" customFormat="1" ht="16.8" customHeight="1">
      <c r="A298" s="38"/>
      <c r="B298" s="44"/>
      <c r="C298" s="329" t="s">
        <v>2064</v>
      </c>
      <c r="D298" s="329" t="s">
        <v>265</v>
      </c>
      <c r="E298" s="17" t="s">
        <v>1</v>
      </c>
      <c r="F298" s="330">
        <v>136.34999999999999</v>
      </c>
      <c r="G298" s="38"/>
      <c r="H298" s="44"/>
    </row>
    <row r="299" s="2" customFormat="1" ht="16.8" customHeight="1">
      <c r="A299" s="38"/>
      <c r="B299" s="44"/>
      <c r="C299" s="325" t="s">
        <v>2078</v>
      </c>
      <c r="D299" s="326" t="s">
        <v>2079</v>
      </c>
      <c r="E299" s="327" t="s">
        <v>208</v>
      </c>
      <c r="F299" s="328">
        <v>5.9729999999999999</v>
      </c>
      <c r="G299" s="38"/>
      <c r="H299" s="44"/>
    </row>
    <row r="300" s="2" customFormat="1" ht="16.8" customHeight="1">
      <c r="A300" s="38"/>
      <c r="B300" s="44"/>
      <c r="C300" s="329" t="s">
        <v>1</v>
      </c>
      <c r="D300" s="329" t="s">
        <v>2079</v>
      </c>
      <c r="E300" s="17" t="s">
        <v>1</v>
      </c>
      <c r="F300" s="330">
        <v>0</v>
      </c>
      <c r="G300" s="38"/>
      <c r="H300" s="44"/>
    </row>
    <row r="301" s="2" customFormat="1" ht="16.8" customHeight="1">
      <c r="A301" s="38"/>
      <c r="B301" s="44"/>
      <c r="C301" s="329" t="s">
        <v>1</v>
      </c>
      <c r="D301" s="329" t="s">
        <v>2423</v>
      </c>
      <c r="E301" s="17" t="s">
        <v>1</v>
      </c>
      <c r="F301" s="330">
        <v>5.9729999999999999</v>
      </c>
      <c r="G301" s="38"/>
      <c r="H301" s="44"/>
    </row>
    <row r="302" s="2" customFormat="1" ht="16.8" customHeight="1">
      <c r="A302" s="38"/>
      <c r="B302" s="44"/>
      <c r="C302" s="329" t="s">
        <v>2078</v>
      </c>
      <c r="D302" s="329" t="s">
        <v>265</v>
      </c>
      <c r="E302" s="17" t="s">
        <v>1</v>
      </c>
      <c r="F302" s="330">
        <v>5.9729999999999999</v>
      </c>
      <c r="G302" s="38"/>
      <c r="H302" s="44"/>
    </row>
    <row r="303" s="2" customFormat="1" ht="16.8" customHeight="1">
      <c r="A303" s="38"/>
      <c r="B303" s="44"/>
      <c r="C303" s="325" t="s">
        <v>2090</v>
      </c>
      <c r="D303" s="326" t="s">
        <v>2091</v>
      </c>
      <c r="E303" s="327" t="s">
        <v>208</v>
      </c>
      <c r="F303" s="328">
        <v>28.77</v>
      </c>
      <c r="G303" s="38"/>
      <c r="H303" s="44"/>
    </row>
    <row r="304" s="2" customFormat="1" ht="16.8" customHeight="1">
      <c r="A304" s="38"/>
      <c r="B304" s="44"/>
      <c r="C304" s="329" t="s">
        <v>1</v>
      </c>
      <c r="D304" s="329" t="s">
        <v>2091</v>
      </c>
      <c r="E304" s="17" t="s">
        <v>1</v>
      </c>
      <c r="F304" s="330">
        <v>0</v>
      </c>
      <c r="G304" s="38"/>
      <c r="H304" s="44"/>
    </row>
    <row r="305" s="2" customFormat="1" ht="16.8" customHeight="1">
      <c r="A305" s="38"/>
      <c r="B305" s="44"/>
      <c r="C305" s="329" t="s">
        <v>1</v>
      </c>
      <c r="D305" s="329" t="s">
        <v>2670</v>
      </c>
      <c r="E305" s="17" t="s">
        <v>1</v>
      </c>
      <c r="F305" s="330">
        <v>28.77</v>
      </c>
      <c r="G305" s="38"/>
      <c r="H305" s="44"/>
    </row>
    <row r="306" s="2" customFormat="1" ht="16.8" customHeight="1">
      <c r="A306" s="38"/>
      <c r="B306" s="44"/>
      <c r="C306" s="329" t="s">
        <v>2090</v>
      </c>
      <c r="D306" s="329" t="s">
        <v>265</v>
      </c>
      <c r="E306" s="17" t="s">
        <v>1</v>
      </c>
      <c r="F306" s="330">
        <v>28.77</v>
      </c>
      <c r="G306" s="38"/>
      <c r="H306" s="44"/>
    </row>
    <row r="307" s="2" customFormat="1" ht="16.8" customHeight="1">
      <c r="A307" s="38"/>
      <c r="B307" s="44"/>
      <c r="C307" s="325" t="s">
        <v>2087</v>
      </c>
      <c r="D307" s="326" t="s">
        <v>2088</v>
      </c>
      <c r="E307" s="327" t="s">
        <v>208</v>
      </c>
      <c r="F307" s="328">
        <v>223.74000000000001</v>
      </c>
      <c r="G307" s="38"/>
      <c r="H307" s="44"/>
    </row>
    <row r="308" s="2" customFormat="1" ht="16.8" customHeight="1">
      <c r="A308" s="38"/>
      <c r="B308" s="44"/>
      <c r="C308" s="329" t="s">
        <v>1</v>
      </c>
      <c r="D308" s="329" t="s">
        <v>2668</v>
      </c>
      <c r="E308" s="17" t="s">
        <v>1</v>
      </c>
      <c r="F308" s="330">
        <v>0</v>
      </c>
      <c r="G308" s="38"/>
      <c r="H308" s="44"/>
    </row>
    <row r="309" s="2" customFormat="1" ht="16.8" customHeight="1">
      <c r="A309" s="38"/>
      <c r="B309" s="44"/>
      <c r="C309" s="329" t="s">
        <v>1</v>
      </c>
      <c r="D309" s="329" t="s">
        <v>2669</v>
      </c>
      <c r="E309" s="17" t="s">
        <v>1</v>
      </c>
      <c r="F309" s="330">
        <v>223.74000000000001</v>
      </c>
      <c r="G309" s="38"/>
      <c r="H309" s="44"/>
    </row>
    <row r="310" s="2" customFormat="1" ht="16.8" customHeight="1">
      <c r="A310" s="38"/>
      <c r="B310" s="44"/>
      <c r="C310" s="329" t="s">
        <v>2087</v>
      </c>
      <c r="D310" s="329" t="s">
        <v>265</v>
      </c>
      <c r="E310" s="17" t="s">
        <v>1</v>
      </c>
      <c r="F310" s="330">
        <v>223.74000000000001</v>
      </c>
      <c r="G310" s="38"/>
      <c r="H310" s="44"/>
    </row>
    <row r="311" s="2" customFormat="1" ht="16.8" customHeight="1">
      <c r="A311" s="38"/>
      <c r="B311" s="44"/>
      <c r="C311" s="325" t="s">
        <v>2067</v>
      </c>
      <c r="D311" s="326" t="s">
        <v>2068</v>
      </c>
      <c r="E311" s="327" t="s">
        <v>208</v>
      </c>
      <c r="F311" s="328">
        <v>491.39999999999998</v>
      </c>
      <c r="G311" s="38"/>
      <c r="H311" s="44"/>
    </row>
    <row r="312" s="2" customFormat="1" ht="16.8" customHeight="1">
      <c r="A312" s="38"/>
      <c r="B312" s="44"/>
      <c r="C312" s="329" t="s">
        <v>1</v>
      </c>
      <c r="D312" s="329" t="s">
        <v>2374</v>
      </c>
      <c r="E312" s="17" t="s">
        <v>1</v>
      </c>
      <c r="F312" s="330">
        <v>100.8</v>
      </c>
      <c r="G312" s="38"/>
      <c r="H312" s="44"/>
    </row>
    <row r="313" s="2" customFormat="1" ht="16.8" customHeight="1">
      <c r="A313" s="38"/>
      <c r="B313" s="44"/>
      <c r="C313" s="329" t="s">
        <v>1</v>
      </c>
      <c r="D313" s="329" t="s">
        <v>2375</v>
      </c>
      <c r="E313" s="17" t="s">
        <v>1</v>
      </c>
      <c r="F313" s="330">
        <v>291.60000000000002</v>
      </c>
      <c r="G313" s="38"/>
      <c r="H313" s="44"/>
    </row>
    <row r="314" s="2" customFormat="1" ht="16.8" customHeight="1">
      <c r="A314" s="38"/>
      <c r="B314" s="44"/>
      <c r="C314" s="329" t="s">
        <v>1</v>
      </c>
      <c r="D314" s="329" t="s">
        <v>2376</v>
      </c>
      <c r="E314" s="17" t="s">
        <v>1</v>
      </c>
      <c r="F314" s="330">
        <v>322.74000000000001</v>
      </c>
      <c r="G314" s="38"/>
      <c r="H314" s="44"/>
    </row>
    <row r="315" s="2" customFormat="1" ht="16.8" customHeight="1">
      <c r="A315" s="38"/>
      <c r="B315" s="44"/>
      <c r="C315" s="329" t="s">
        <v>1</v>
      </c>
      <c r="D315" s="329" t="s">
        <v>2377</v>
      </c>
      <c r="E315" s="17" t="s">
        <v>1</v>
      </c>
      <c r="F315" s="330">
        <v>-223.74000000000001</v>
      </c>
      <c r="G315" s="38"/>
      <c r="H315" s="44"/>
    </row>
    <row r="316" s="2" customFormat="1" ht="16.8" customHeight="1">
      <c r="A316" s="38"/>
      <c r="B316" s="44"/>
      <c r="C316" s="329" t="s">
        <v>2067</v>
      </c>
      <c r="D316" s="329" t="s">
        <v>265</v>
      </c>
      <c r="E316" s="17" t="s">
        <v>1</v>
      </c>
      <c r="F316" s="330">
        <v>491.39999999999998</v>
      </c>
      <c r="G316" s="38"/>
      <c r="H316" s="44"/>
    </row>
    <row r="317" s="2" customFormat="1" ht="16.8" customHeight="1">
      <c r="A317" s="38"/>
      <c r="B317" s="44"/>
      <c r="C317" s="325" t="s">
        <v>2093</v>
      </c>
      <c r="D317" s="326" t="s">
        <v>2094</v>
      </c>
      <c r="E317" s="327" t="s">
        <v>208</v>
      </c>
      <c r="F317" s="328">
        <v>147.41999999999999</v>
      </c>
      <c r="G317" s="38"/>
      <c r="H317" s="44"/>
    </row>
    <row r="318" s="2" customFormat="1" ht="16.8" customHeight="1">
      <c r="A318" s="38"/>
      <c r="B318" s="44"/>
      <c r="C318" s="329" t="s">
        <v>2093</v>
      </c>
      <c r="D318" s="329" t="s">
        <v>2378</v>
      </c>
      <c r="E318" s="17" t="s">
        <v>1</v>
      </c>
      <c r="F318" s="330">
        <v>147.41999999999999</v>
      </c>
      <c r="G318" s="38"/>
      <c r="H318" s="44"/>
    </row>
    <row r="319" s="2" customFormat="1" ht="16.8" customHeight="1">
      <c r="A319" s="38"/>
      <c r="B319" s="44"/>
      <c r="C319" s="325" t="s">
        <v>2379</v>
      </c>
      <c r="D319" s="326" t="s">
        <v>4469</v>
      </c>
      <c r="E319" s="327" t="s">
        <v>208</v>
      </c>
      <c r="F319" s="328">
        <v>343.98000000000002</v>
      </c>
      <c r="G319" s="38"/>
      <c r="H319" s="44"/>
    </row>
    <row r="320" s="2" customFormat="1" ht="16.8" customHeight="1">
      <c r="A320" s="38"/>
      <c r="B320" s="44"/>
      <c r="C320" s="329" t="s">
        <v>2379</v>
      </c>
      <c r="D320" s="329" t="s">
        <v>2380</v>
      </c>
      <c r="E320" s="17" t="s">
        <v>1</v>
      </c>
      <c r="F320" s="330">
        <v>343.98000000000002</v>
      </c>
      <c r="G320" s="38"/>
      <c r="H320" s="44"/>
    </row>
    <row r="321" s="2" customFormat="1" ht="16.8" customHeight="1">
      <c r="A321" s="38"/>
      <c r="B321" s="44"/>
      <c r="C321" s="325" t="s">
        <v>210</v>
      </c>
      <c r="D321" s="326" t="s">
        <v>2051</v>
      </c>
      <c r="E321" s="327" t="s">
        <v>208</v>
      </c>
      <c r="F321" s="328">
        <v>58.299999999999997</v>
      </c>
      <c r="G321" s="38"/>
      <c r="H321" s="44"/>
    </row>
    <row r="322" s="2" customFormat="1" ht="16.8" customHeight="1">
      <c r="A322" s="38"/>
      <c r="B322" s="44"/>
      <c r="C322" s="329" t="s">
        <v>1</v>
      </c>
      <c r="D322" s="329" t="s">
        <v>2212</v>
      </c>
      <c r="E322" s="17" t="s">
        <v>1</v>
      </c>
      <c r="F322" s="330">
        <v>0</v>
      </c>
      <c r="G322" s="38"/>
      <c r="H322" s="44"/>
    </row>
    <row r="323" s="2" customFormat="1" ht="16.8" customHeight="1">
      <c r="A323" s="38"/>
      <c r="B323" s="44"/>
      <c r="C323" s="329" t="s">
        <v>1</v>
      </c>
      <c r="D323" s="329" t="s">
        <v>2213</v>
      </c>
      <c r="E323" s="17" t="s">
        <v>1</v>
      </c>
      <c r="F323" s="330">
        <v>58.299999999999997</v>
      </c>
      <c r="G323" s="38"/>
      <c r="H323" s="44"/>
    </row>
    <row r="324" s="2" customFormat="1" ht="16.8" customHeight="1">
      <c r="A324" s="38"/>
      <c r="B324" s="44"/>
      <c r="C324" s="329" t="s">
        <v>210</v>
      </c>
      <c r="D324" s="329" t="s">
        <v>265</v>
      </c>
      <c r="E324" s="17" t="s">
        <v>1</v>
      </c>
      <c r="F324" s="330">
        <v>58.299999999999997</v>
      </c>
      <c r="G324" s="38"/>
      <c r="H324" s="44"/>
    </row>
    <row r="325" s="2" customFormat="1" ht="16.8" customHeight="1">
      <c r="A325" s="38"/>
      <c r="B325" s="44"/>
      <c r="C325" s="325" t="s">
        <v>1970</v>
      </c>
      <c r="D325" s="326" t="s">
        <v>1971</v>
      </c>
      <c r="E325" s="327" t="s">
        <v>208</v>
      </c>
      <c r="F325" s="328">
        <v>6.9960000000000004</v>
      </c>
      <c r="G325" s="38"/>
      <c r="H325" s="44"/>
    </row>
    <row r="326" s="2" customFormat="1" ht="16.8" customHeight="1">
      <c r="A326" s="38"/>
      <c r="B326" s="44"/>
      <c r="C326" s="329" t="s">
        <v>1970</v>
      </c>
      <c r="D326" s="329" t="s">
        <v>2219</v>
      </c>
      <c r="E326" s="17" t="s">
        <v>1</v>
      </c>
      <c r="F326" s="330">
        <v>6.9960000000000004</v>
      </c>
      <c r="G326" s="38"/>
      <c r="H326" s="44"/>
    </row>
    <row r="327" s="2" customFormat="1" ht="16.8" customHeight="1">
      <c r="A327" s="38"/>
      <c r="B327" s="44"/>
      <c r="C327" s="325" t="s">
        <v>1973</v>
      </c>
      <c r="D327" s="326" t="s">
        <v>1974</v>
      </c>
      <c r="E327" s="327" t="s">
        <v>208</v>
      </c>
      <c r="F327" s="328">
        <v>10.494</v>
      </c>
      <c r="G327" s="38"/>
      <c r="H327" s="44"/>
    </row>
    <row r="328" s="2" customFormat="1" ht="16.8" customHeight="1">
      <c r="A328" s="38"/>
      <c r="B328" s="44"/>
      <c r="C328" s="329" t="s">
        <v>1973</v>
      </c>
      <c r="D328" s="329" t="s">
        <v>2218</v>
      </c>
      <c r="E328" s="17" t="s">
        <v>1</v>
      </c>
      <c r="F328" s="330">
        <v>10.494</v>
      </c>
      <c r="G328" s="38"/>
      <c r="H328" s="44"/>
    </row>
    <row r="329" s="2" customFormat="1" ht="16.8" customHeight="1">
      <c r="A329" s="38"/>
      <c r="B329" s="44"/>
      <c r="C329" s="325" t="s">
        <v>1976</v>
      </c>
      <c r="D329" s="326" t="s">
        <v>1977</v>
      </c>
      <c r="E329" s="327" t="s">
        <v>208</v>
      </c>
      <c r="F329" s="328">
        <v>16.324000000000002</v>
      </c>
      <c r="G329" s="38"/>
      <c r="H329" s="44"/>
    </row>
    <row r="330" s="2" customFormat="1" ht="16.8" customHeight="1">
      <c r="A330" s="38"/>
      <c r="B330" s="44"/>
      <c r="C330" s="329" t="s">
        <v>1976</v>
      </c>
      <c r="D330" s="329" t="s">
        <v>2221</v>
      </c>
      <c r="E330" s="17" t="s">
        <v>1</v>
      </c>
      <c r="F330" s="330">
        <v>16.324000000000002</v>
      </c>
      <c r="G330" s="38"/>
      <c r="H330" s="44"/>
    </row>
    <row r="331" s="2" customFormat="1" ht="16.8" customHeight="1">
      <c r="A331" s="38"/>
      <c r="B331" s="44"/>
      <c r="C331" s="325" t="s">
        <v>1979</v>
      </c>
      <c r="D331" s="326" t="s">
        <v>1980</v>
      </c>
      <c r="E331" s="327" t="s">
        <v>208</v>
      </c>
      <c r="F331" s="328">
        <v>24.486000000000001</v>
      </c>
      <c r="G331" s="38"/>
      <c r="H331" s="44"/>
    </row>
    <row r="332" s="2" customFormat="1" ht="16.8" customHeight="1">
      <c r="A332" s="38"/>
      <c r="B332" s="44"/>
      <c r="C332" s="329" t="s">
        <v>1979</v>
      </c>
      <c r="D332" s="329" t="s">
        <v>2220</v>
      </c>
      <c r="E332" s="17" t="s">
        <v>1</v>
      </c>
      <c r="F332" s="330">
        <v>24.486000000000001</v>
      </c>
      <c r="G332" s="38"/>
      <c r="H332" s="44"/>
    </row>
    <row r="333" s="2" customFormat="1" ht="16.8" customHeight="1">
      <c r="A333" s="38"/>
      <c r="B333" s="44"/>
      <c r="C333" s="325" t="s">
        <v>2061</v>
      </c>
      <c r="D333" s="326" t="s">
        <v>2062</v>
      </c>
      <c r="E333" s="327" t="s">
        <v>168</v>
      </c>
      <c r="F333" s="328">
        <v>390.56799999999998</v>
      </c>
      <c r="G333" s="38"/>
      <c r="H333" s="44"/>
    </row>
    <row r="334" s="2" customFormat="1" ht="16.8" customHeight="1">
      <c r="A334" s="38"/>
      <c r="B334" s="44"/>
      <c r="C334" s="329" t="s">
        <v>1</v>
      </c>
      <c r="D334" s="329" t="s">
        <v>2034</v>
      </c>
      <c r="E334" s="17" t="s">
        <v>1</v>
      </c>
      <c r="F334" s="330">
        <v>0</v>
      </c>
      <c r="G334" s="38"/>
      <c r="H334" s="44"/>
    </row>
    <row r="335" s="2" customFormat="1">
      <c r="A335" s="38"/>
      <c r="B335" s="44"/>
      <c r="C335" s="329" t="s">
        <v>1</v>
      </c>
      <c r="D335" s="329" t="s">
        <v>2289</v>
      </c>
      <c r="E335" s="17" t="s">
        <v>1</v>
      </c>
      <c r="F335" s="330">
        <v>194.31999999999999</v>
      </c>
      <c r="G335" s="38"/>
      <c r="H335" s="44"/>
    </row>
    <row r="336" s="2" customFormat="1">
      <c r="A336" s="38"/>
      <c r="B336" s="44"/>
      <c r="C336" s="329" t="s">
        <v>1</v>
      </c>
      <c r="D336" s="329" t="s">
        <v>2290</v>
      </c>
      <c r="E336" s="17" t="s">
        <v>1</v>
      </c>
      <c r="F336" s="330">
        <v>145.08000000000001</v>
      </c>
      <c r="G336" s="38"/>
      <c r="H336" s="44"/>
    </row>
    <row r="337" s="2" customFormat="1" ht="16.8" customHeight="1">
      <c r="A337" s="38"/>
      <c r="B337" s="44"/>
      <c r="C337" s="329" t="s">
        <v>1</v>
      </c>
      <c r="D337" s="329" t="s">
        <v>2291</v>
      </c>
      <c r="E337" s="17" t="s">
        <v>1</v>
      </c>
      <c r="F337" s="330">
        <v>51.167999999999999</v>
      </c>
      <c r="G337" s="38"/>
      <c r="H337" s="44"/>
    </row>
    <row r="338" s="2" customFormat="1" ht="16.8" customHeight="1">
      <c r="A338" s="38"/>
      <c r="B338" s="44"/>
      <c r="C338" s="329" t="s">
        <v>2061</v>
      </c>
      <c r="D338" s="329" t="s">
        <v>265</v>
      </c>
      <c r="E338" s="17" t="s">
        <v>1</v>
      </c>
      <c r="F338" s="330">
        <v>390.56799999999998</v>
      </c>
      <c r="G338" s="38"/>
      <c r="H338" s="44"/>
    </row>
    <row r="339" s="2" customFormat="1" ht="16.8" customHeight="1">
      <c r="A339" s="38"/>
      <c r="B339" s="44"/>
      <c r="C339" s="325" t="s">
        <v>2053</v>
      </c>
      <c r="D339" s="326" t="s">
        <v>2054</v>
      </c>
      <c r="E339" s="327" t="s">
        <v>168</v>
      </c>
      <c r="F339" s="328">
        <v>2273.6089999999999</v>
      </c>
      <c r="G339" s="38"/>
      <c r="H339" s="44"/>
    </row>
    <row r="340" s="2" customFormat="1" ht="16.8" customHeight="1">
      <c r="A340" s="38"/>
      <c r="B340" s="44"/>
      <c r="C340" s="329" t="s">
        <v>1</v>
      </c>
      <c r="D340" s="329" t="s">
        <v>2031</v>
      </c>
      <c r="E340" s="17" t="s">
        <v>1</v>
      </c>
      <c r="F340" s="330">
        <v>0</v>
      </c>
      <c r="G340" s="38"/>
      <c r="H340" s="44"/>
    </row>
    <row r="341" s="2" customFormat="1" ht="16.8" customHeight="1">
      <c r="A341" s="38"/>
      <c r="B341" s="44"/>
      <c r="C341" s="329" t="s">
        <v>1</v>
      </c>
      <c r="D341" s="329" t="s">
        <v>2177</v>
      </c>
      <c r="E341" s="17" t="s">
        <v>1</v>
      </c>
      <c r="F341" s="330">
        <v>27.571000000000002</v>
      </c>
      <c r="G341" s="38"/>
      <c r="H341" s="44"/>
    </row>
    <row r="342" s="2" customFormat="1" ht="16.8" customHeight="1">
      <c r="A342" s="38"/>
      <c r="B342" s="44"/>
      <c r="C342" s="329" t="s">
        <v>1</v>
      </c>
      <c r="D342" s="329" t="s">
        <v>2178</v>
      </c>
      <c r="E342" s="17" t="s">
        <v>1</v>
      </c>
      <c r="F342" s="330">
        <v>166.42500000000001</v>
      </c>
      <c r="G342" s="38"/>
      <c r="H342" s="44"/>
    </row>
    <row r="343" s="2" customFormat="1" ht="16.8" customHeight="1">
      <c r="A343" s="38"/>
      <c r="B343" s="44"/>
      <c r="C343" s="329" t="s">
        <v>1</v>
      </c>
      <c r="D343" s="329" t="s">
        <v>2179</v>
      </c>
      <c r="E343" s="17" t="s">
        <v>1</v>
      </c>
      <c r="F343" s="330">
        <v>107.44199999999999</v>
      </c>
      <c r="G343" s="38"/>
      <c r="H343" s="44"/>
    </row>
    <row r="344" s="2" customFormat="1" ht="16.8" customHeight="1">
      <c r="A344" s="38"/>
      <c r="B344" s="44"/>
      <c r="C344" s="329" t="s">
        <v>1</v>
      </c>
      <c r="D344" s="329" t="s">
        <v>2180</v>
      </c>
      <c r="E344" s="17" t="s">
        <v>1</v>
      </c>
      <c r="F344" s="330">
        <v>60.664999999999999</v>
      </c>
      <c r="G344" s="38"/>
      <c r="H344" s="44"/>
    </row>
    <row r="345" s="2" customFormat="1" ht="16.8" customHeight="1">
      <c r="A345" s="38"/>
      <c r="B345" s="44"/>
      <c r="C345" s="329" t="s">
        <v>1</v>
      </c>
      <c r="D345" s="329" t="s">
        <v>2181</v>
      </c>
      <c r="E345" s="17" t="s">
        <v>1</v>
      </c>
      <c r="F345" s="330">
        <v>48.545000000000002</v>
      </c>
      <c r="G345" s="38"/>
      <c r="H345" s="44"/>
    </row>
    <row r="346" s="2" customFormat="1" ht="16.8" customHeight="1">
      <c r="A346" s="38"/>
      <c r="B346" s="44"/>
      <c r="C346" s="329" t="s">
        <v>1</v>
      </c>
      <c r="D346" s="329" t="s">
        <v>2182</v>
      </c>
      <c r="E346" s="17" t="s">
        <v>1</v>
      </c>
      <c r="F346" s="330">
        <v>56.165999999999997</v>
      </c>
      <c r="G346" s="38"/>
      <c r="H346" s="44"/>
    </row>
    <row r="347" s="2" customFormat="1" ht="16.8" customHeight="1">
      <c r="A347" s="38"/>
      <c r="B347" s="44"/>
      <c r="C347" s="329" t="s">
        <v>1</v>
      </c>
      <c r="D347" s="329" t="s">
        <v>2183</v>
      </c>
      <c r="E347" s="17" t="s">
        <v>1</v>
      </c>
      <c r="F347" s="330">
        <v>361.80000000000001</v>
      </c>
      <c r="G347" s="38"/>
      <c r="H347" s="44"/>
    </row>
    <row r="348" s="2" customFormat="1" ht="16.8" customHeight="1">
      <c r="A348" s="38"/>
      <c r="B348" s="44"/>
      <c r="C348" s="329" t="s">
        <v>1</v>
      </c>
      <c r="D348" s="329" t="s">
        <v>2184</v>
      </c>
      <c r="E348" s="17" t="s">
        <v>1</v>
      </c>
      <c r="F348" s="330">
        <v>840.77999999999997</v>
      </c>
      <c r="G348" s="38"/>
      <c r="H348" s="44"/>
    </row>
    <row r="349" s="2" customFormat="1" ht="16.8" customHeight="1">
      <c r="A349" s="38"/>
      <c r="B349" s="44"/>
      <c r="C349" s="329" t="s">
        <v>1</v>
      </c>
      <c r="D349" s="329" t="s">
        <v>2185</v>
      </c>
      <c r="E349" s="17" t="s">
        <v>1</v>
      </c>
      <c r="F349" s="330">
        <v>237.73500000000001</v>
      </c>
      <c r="G349" s="38"/>
      <c r="H349" s="44"/>
    </row>
    <row r="350" s="2" customFormat="1" ht="16.8" customHeight="1">
      <c r="A350" s="38"/>
      <c r="B350" s="44"/>
      <c r="C350" s="329" t="s">
        <v>1</v>
      </c>
      <c r="D350" s="329" t="s">
        <v>2186</v>
      </c>
      <c r="E350" s="17" t="s">
        <v>1</v>
      </c>
      <c r="F350" s="330">
        <v>366.48000000000002</v>
      </c>
      <c r="G350" s="38"/>
      <c r="H350" s="44"/>
    </row>
    <row r="351" s="2" customFormat="1" ht="16.8" customHeight="1">
      <c r="A351" s="38"/>
      <c r="B351" s="44"/>
      <c r="C351" s="329" t="s">
        <v>2053</v>
      </c>
      <c r="D351" s="329" t="s">
        <v>265</v>
      </c>
      <c r="E351" s="17" t="s">
        <v>1</v>
      </c>
      <c r="F351" s="330">
        <v>2273.6089999999999</v>
      </c>
      <c r="G351" s="38"/>
      <c r="H351" s="44"/>
    </row>
    <row r="352" s="2" customFormat="1" ht="16.8" customHeight="1">
      <c r="A352" s="38"/>
      <c r="B352" s="44"/>
      <c r="C352" s="325" t="s">
        <v>2056</v>
      </c>
      <c r="D352" s="326" t="s">
        <v>2057</v>
      </c>
      <c r="E352" s="327" t="s">
        <v>168</v>
      </c>
      <c r="F352" s="328">
        <v>417.96600000000001</v>
      </c>
      <c r="G352" s="38"/>
      <c r="H352" s="44"/>
    </row>
    <row r="353" s="2" customFormat="1" ht="16.8" customHeight="1">
      <c r="A353" s="38"/>
      <c r="B353" s="44"/>
      <c r="C353" s="329" t="s">
        <v>1</v>
      </c>
      <c r="D353" s="329" t="s">
        <v>2031</v>
      </c>
      <c r="E353" s="17" t="s">
        <v>1</v>
      </c>
      <c r="F353" s="330">
        <v>0</v>
      </c>
      <c r="G353" s="38"/>
      <c r="H353" s="44"/>
    </row>
    <row r="354" s="2" customFormat="1" ht="16.8" customHeight="1">
      <c r="A354" s="38"/>
      <c r="B354" s="44"/>
      <c r="C354" s="329" t="s">
        <v>1</v>
      </c>
      <c r="D354" s="329" t="s">
        <v>2182</v>
      </c>
      <c r="E354" s="17" t="s">
        <v>1</v>
      </c>
      <c r="F354" s="330">
        <v>56.165999999999997</v>
      </c>
      <c r="G354" s="38"/>
      <c r="H354" s="44"/>
    </row>
    <row r="355" s="2" customFormat="1" ht="16.8" customHeight="1">
      <c r="A355" s="38"/>
      <c r="B355" s="44"/>
      <c r="C355" s="329" t="s">
        <v>1</v>
      </c>
      <c r="D355" s="329" t="s">
        <v>2183</v>
      </c>
      <c r="E355" s="17" t="s">
        <v>1</v>
      </c>
      <c r="F355" s="330">
        <v>361.80000000000001</v>
      </c>
      <c r="G355" s="38"/>
      <c r="H355" s="44"/>
    </row>
    <row r="356" s="2" customFormat="1" ht="16.8" customHeight="1">
      <c r="A356" s="38"/>
      <c r="B356" s="44"/>
      <c r="C356" s="329" t="s">
        <v>2056</v>
      </c>
      <c r="D356" s="329" t="s">
        <v>265</v>
      </c>
      <c r="E356" s="17" t="s">
        <v>1</v>
      </c>
      <c r="F356" s="330">
        <v>417.96600000000001</v>
      </c>
      <c r="G356" s="38"/>
      <c r="H356" s="44"/>
    </row>
    <row r="357" s="2" customFormat="1" ht="16.8" customHeight="1">
      <c r="A357" s="38"/>
      <c r="B357" s="44"/>
      <c r="C357" s="325" t="s">
        <v>2081</v>
      </c>
      <c r="D357" s="326" t="s">
        <v>2082</v>
      </c>
      <c r="E357" s="327" t="s">
        <v>208</v>
      </c>
      <c r="F357" s="328">
        <v>20.34</v>
      </c>
      <c r="G357" s="38"/>
      <c r="H357" s="44"/>
    </row>
    <row r="358" s="2" customFormat="1" ht="16.8" customHeight="1">
      <c r="A358" s="38"/>
      <c r="B358" s="44"/>
      <c r="C358" s="329" t="s">
        <v>1</v>
      </c>
      <c r="D358" s="329" t="s">
        <v>2474</v>
      </c>
      <c r="E358" s="17" t="s">
        <v>1</v>
      </c>
      <c r="F358" s="330">
        <v>0</v>
      </c>
      <c r="G358" s="38"/>
      <c r="H358" s="44"/>
    </row>
    <row r="359" s="2" customFormat="1" ht="16.8" customHeight="1">
      <c r="A359" s="38"/>
      <c r="B359" s="44"/>
      <c r="C359" s="329" t="s">
        <v>1</v>
      </c>
      <c r="D359" s="329" t="s">
        <v>4470</v>
      </c>
      <c r="E359" s="17" t="s">
        <v>1</v>
      </c>
      <c r="F359" s="330">
        <v>20.34</v>
      </c>
      <c r="G359" s="38"/>
      <c r="H359" s="44"/>
    </row>
    <row r="360" s="2" customFormat="1" ht="16.8" customHeight="1">
      <c r="A360" s="38"/>
      <c r="B360" s="44"/>
      <c r="C360" s="329" t="s">
        <v>2081</v>
      </c>
      <c r="D360" s="329" t="s">
        <v>265</v>
      </c>
      <c r="E360" s="17" t="s">
        <v>1</v>
      </c>
      <c r="F360" s="330">
        <v>20.34</v>
      </c>
      <c r="G360" s="38"/>
      <c r="H360" s="44"/>
    </row>
    <row r="361" s="2" customFormat="1" ht="16.8" customHeight="1">
      <c r="A361" s="38"/>
      <c r="B361" s="44"/>
      <c r="C361" s="325" t="s">
        <v>2084</v>
      </c>
      <c r="D361" s="326" t="s">
        <v>2085</v>
      </c>
      <c r="E361" s="327" t="s">
        <v>208</v>
      </c>
      <c r="F361" s="328">
        <v>8.9589999999999996</v>
      </c>
      <c r="G361" s="38"/>
      <c r="H361" s="44"/>
    </row>
    <row r="362" s="2" customFormat="1" ht="16.8" customHeight="1">
      <c r="A362" s="38"/>
      <c r="B362" s="44"/>
      <c r="C362" s="329" t="s">
        <v>1</v>
      </c>
      <c r="D362" s="329" t="s">
        <v>2085</v>
      </c>
      <c r="E362" s="17" t="s">
        <v>1</v>
      </c>
      <c r="F362" s="330">
        <v>0</v>
      </c>
      <c r="G362" s="38"/>
      <c r="H362" s="44"/>
    </row>
    <row r="363" s="2" customFormat="1" ht="16.8" customHeight="1">
      <c r="A363" s="38"/>
      <c r="B363" s="44"/>
      <c r="C363" s="329" t="s">
        <v>1</v>
      </c>
      <c r="D363" s="329" t="s">
        <v>2483</v>
      </c>
      <c r="E363" s="17" t="s">
        <v>1</v>
      </c>
      <c r="F363" s="330">
        <v>8.9589999999999996</v>
      </c>
      <c r="G363" s="38"/>
      <c r="H363" s="44"/>
    </row>
    <row r="364" s="2" customFormat="1" ht="16.8" customHeight="1">
      <c r="A364" s="38"/>
      <c r="B364" s="44"/>
      <c r="C364" s="329" t="s">
        <v>2084</v>
      </c>
      <c r="D364" s="329" t="s">
        <v>265</v>
      </c>
      <c r="E364" s="17" t="s">
        <v>1</v>
      </c>
      <c r="F364" s="330">
        <v>8.9589999999999996</v>
      </c>
      <c r="G364" s="38"/>
      <c r="H364" s="44"/>
    </row>
    <row r="365" s="2" customFormat="1" ht="16.8" customHeight="1">
      <c r="A365" s="38"/>
      <c r="B365" s="44"/>
      <c r="C365" s="325" t="s">
        <v>2021</v>
      </c>
      <c r="D365" s="326" t="s">
        <v>2022</v>
      </c>
      <c r="E365" s="327" t="s">
        <v>179</v>
      </c>
      <c r="F365" s="328">
        <v>90</v>
      </c>
      <c r="G365" s="38"/>
      <c r="H365" s="44"/>
    </row>
    <row r="366" s="2" customFormat="1" ht="16.8" customHeight="1">
      <c r="A366" s="38"/>
      <c r="B366" s="44"/>
      <c r="C366" s="329" t="s">
        <v>2021</v>
      </c>
      <c r="D366" s="329" t="s">
        <v>2416</v>
      </c>
      <c r="E366" s="17" t="s">
        <v>1</v>
      </c>
      <c r="F366" s="330">
        <v>90</v>
      </c>
      <c r="G366" s="38"/>
      <c r="H366" s="44"/>
    </row>
    <row r="367" s="2" customFormat="1" ht="16.8" customHeight="1">
      <c r="A367" s="38"/>
      <c r="B367" s="44"/>
      <c r="C367" s="325" t="s">
        <v>2023</v>
      </c>
      <c r="D367" s="326" t="s">
        <v>2024</v>
      </c>
      <c r="E367" s="327" t="s">
        <v>179</v>
      </c>
      <c r="F367" s="328">
        <v>180</v>
      </c>
      <c r="G367" s="38"/>
      <c r="H367" s="44"/>
    </row>
    <row r="368" s="2" customFormat="1" ht="16.8" customHeight="1">
      <c r="A368" s="38"/>
      <c r="B368" s="44"/>
      <c r="C368" s="329" t="s">
        <v>2023</v>
      </c>
      <c r="D368" s="329" t="s">
        <v>2417</v>
      </c>
      <c r="E368" s="17" t="s">
        <v>1</v>
      </c>
      <c r="F368" s="330">
        <v>180</v>
      </c>
      <c r="G368" s="38"/>
      <c r="H368" s="44"/>
    </row>
    <row r="369" s="2" customFormat="1" ht="16.8" customHeight="1">
      <c r="A369" s="38"/>
      <c r="B369" s="44"/>
      <c r="C369" s="325" t="s">
        <v>2025</v>
      </c>
      <c r="D369" s="326" t="s">
        <v>2026</v>
      </c>
      <c r="E369" s="327" t="s">
        <v>179</v>
      </c>
      <c r="F369" s="328">
        <v>146.69999999999999</v>
      </c>
      <c r="G369" s="38"/>
      <c r="H369" s="44"/>
    </row>
    <row r="370" s="2" customFormat="1" ht="16.8" customHeight="1">
      <c r="A370" s="38"/>
      <c r="B370" s="44"/>
      <c r="C370" s="329" t="s">
        <v>2025</v>
      </c>
      <c r="D370" s="329" t="s">
        <v>2418</v>
      </c>
      <c r="E370" s="17" t="s">
        <v>1</v>
      </c>
      <c r="F370" s="330">
        <v>146.69999999999999</v>
      </c>
      <c r="G370" s="38"/>
      <c r="H370" s="44"/>
    </row>
    <row r="371" s="2" customFormat="1" ht="16.8" customHeight="1">
      <c r="A371" s="38"/>
      <c r="B371" s="44"/>
      <c r="C371" s="325" t="s">
        <v>2010</v>
      </c>
      <c r="D371" s="326" t="s">
        <v>2011</v>
      </c>
      <c r="E371" s="327" t="s">
        <v>179</v>
      </c>
      <c r="F371" s="328">
        <v>1.6000000000000001</v>
      </c>
      <c r="G371" s="38"/>
      <c r="H371" s="44"/>
    </row>
    <row r="372" s="2" customFormat="1" ht="16.8" customHeight="1">
      <c r="A372" s="38"/>
      <c r="B372" s="44"/>
      <c r="C372" s="329" t="s">
        <v>2010</v>
      </c>
      <c r="D372" s="329" t="s">
        <v>2173</v>
      </c>
      <c r="E372" s="17" t="s">
        <v>1</v>
      </c>
      <c r="F372" s="330">
        <v>1.6000000000000001</v>
      </c>
      <c r="G372" s="38"/>
      <c r="H372" s="44"/>
    </row>
    <row r="373" s="2" customFormat="1" ht="16.8" customHeight="1">
      <c r="A373" s="38"/>
      <c r="B373" s="44"/>
      <c r="C373" s="325" t="s">
        <v>2013</v>
      </c>
      <c r="D373" s="326" t="s">
        <v>2014</v>
      </c>
      <c r="E373" s="327" t="s">
        <v>179</v>
      </c>
      <c r="F373" s="328">
        <v>1.8</v>
      </c>
      <c r="G373" s="38"/>
      <c r="H373" s="44"/>
    </row>
    <row r="374" s="2" customFormat="1" ht="16.8" customHeight="1">
      <c r="A374" s="38"/>
      <c r="B374" s="44"/>
      <c r="C374" s="329" t="s">
        <v>2013</v>
      </c>
      <c r="D374" s="329" t="s">
        <v>2174</v>
      </c>
      <c r="E374" s="17" t="s">
        <v>1</v>
      </c>
      <c r="F374" s="330">
        <v>1.8</v>
      </c>
      <c r="G374" s="38"/>
      <c r="H374" s="44"/>
    </row>
    <row r="375" s="2" customFormat="1" ht="16.8" customHeight="1">
      <c r="A375" s="38"/>
      <c r="B375" s="44"/>
      <c r="C375" s="325" t="s">
        <v>2016</v>
      </c>
      <c r="D375" s="326" t="s">
        <v>2017</v>
      </c>
      <c r="E375" s="327" t="s">
        <v>179</v>
      </c>
      <c r="F375" s="328">
        <v>2</v>
      </c>
      <c r="G375" s="38"/>
      <c r="H375" s="44"/>
    </row>
    <row r="376" s="2" customFormat="1" ht="16.8" customHeight="1">
      <c r="A376" s="38"/>
      <c r="B376" s="44"/>
      <c r="C376" s="329" t="s">
        <v>2016</v>
      </c>
      <c r="D376" s="329" t="s">
        <v>2175</v>
      </c>
      <c r="E376" s="17" t="s">
        <v>1</v>
      </c>
      <c r="F376" s="330">
        <v>2</v>
      </c>
      <c r="G376" s="38"/>
      <c r="H376" s="44"/>
    </row>
    <row r="377" s="2" customFormat="1" ht="16.8" customHeight="1">
      <c r="A377" s="38"/>
      <c r="B377" s="44"/>
      <c r="C377" s="325" t="s">
        <v>206</v>
      </c>
      <c r="D377" s="326" t="s">
        <v>207</v>
      </c>
      <c r="E377" s="327" t="s">
        <v>208</v>
      </c>
      <c r="F377" s="328">
        <v>976.72699999999998</v>
      </c>
      <c r="G377" s="38"/>
      <c r="H377" s="44"/>
    </row>
    <row r="378" s="2" customFormat="1" ht="16.8" customHeight="1">
      <c r="A378" s="38"/>
      <c r="B378" s="44"/>
      <c r="C378" s="329" t="s">
        <v>1</v>
      </c>
      <c r="D378" s="329" t="s">
        <v>2302</v>
      </c>
      <c r="E378" s="17" t="s">
        <v>1</v>
      </c>
      <c r="F378" s="330">
        <v>0</v>
      </c>
      <c r="G378" s="38"/>
      <c r="H378" s="44"/>
    </row>
    <row r="379" s="2" customFormat="1" ht="16.8" customHeight="1">
      <c r="A379" s="38"/>
      <c r="B379" s="44"/>
      <c r="C379" s="329" t="s">
        <v>1</v>
      </c>
      <c r="D379" s="329" t="s">
        <v>2303</v>
      </c>
      <c r="E379" s="17" t="s">
        <v>1</v>
      </c>
      <c r="F379" s="330">
        <v>478.20400000000001</v>
      </c>
      <c r="G379" s="38"/>
      <c r="H379" s="44"/>
    </row>
    <row r="380" s="2" customFormat="1" ht="16.8" customHeight="1">
      <c r="A380" s="38"/>
      <c r="B380" s="44"/>
      <c r="C380" s="329" t="s">
        <v>1</v>
      </c>
      <c r="D380" s="329" t="s">
        <v>2304</v>
      </c>
      <c r="E380" s="17" t="s">
        <v>1</v>
      </c>
      <c r="F380" s="330">
        <v>318.80200000000002</v>
      </c>
      <c r="G380" s="38"/>
      <c r="H380" s="44"/>
    </row>
    <row r="381" s="2" customFormat="1" ht="16.8" customHeight="1">
      <c r="A381" s="38"/>
      <c r="B381" s="44"/>
      <c r="C381" s="329" t="s">
        <v>1</v>
      </c>
      <c r="D381" s="329" t="s">
        <v>2305</v>
      </c>
      <c r="E381" s="17" t="s">
        <v>1</v>
      </c>
      <c r="F381" s="330">
        <v>52.104999999999997</v>
      </c>
      <c r="G381" s="38"/>
      <c r="H381" s="44"/>
    </row>
    <row r="382" s="2" customFormat="1" ht="16.8" customHeight="1">
      <c r="A382" s="38"/>
      <c r="B382" s="44"/>
      <c r="C382" s="329" t="s">
        <v>1</v>
      </c>
      <c r="D382" s="329" t="s">
        <v>4471</v>
      </c>
      <c r="E382" s="17" t="s">
        <v>1</v>
      </c>
      <c r="F382" s="330">
        <v>34.738</v>
      </c>
      <c r="G382" s="38"/>
      <c r="H382" s="44"/>
    </row>
    <row r="383" s="2" customFormat="1" ht="16.8" customHeight="1">
      <c r="A383" s="38"/>
      <c r="B383" s="44"/>
      <c r="C383" s="329" t="s">
        <v>1</v>
      </c>
      <c r="D383" s="329" t="s">
        <v>2307</v>
      </c>
      <c r="E383" s="17" t="s">
        <v>1</v>
      </c>
      <c r="F383" s="330">
        <v>42.819000000000003</v>
      </c>
      <c r="G383" s="38"/>
      <c r="H383" s="44"/>
    </row>
    <row r="384" s="2" customFormat="1" ht="16.8" customHeight="1">
      <c r="A384" s="38"/>
      <c r="B384" s="44"/>
      <c r="C384" s="329" t="s">
        <v>1</v>
      </c>
      <c r="D384" s="329" t="s">
        <v>2308</v>
      </c>
      <c r="E384" s="17" t="s">
        <v>1</v>
      </c>
      <c r="F384" s="330">
        <v>28.545999999999999</v>
      </c>
      <c r="G384" s="38"/>
      <c r="H384" s="44"/>
    </row>
    <row r="385" s="2" customFormat="1" ht="16.8" customHeight="1">
      <c r="A385" s="38"/>
      <c r="B385" s="44"/>
      <c r="C385" s="329" t="s">
        <v>1</v>
      </c>
      <c r="D385" s="329" t="s">
        <v>2309</v>
      </c>
      <c r="E385" s="17" t="s">
        <v>1</v>
      </c>
      <c r="F385" s="330">
        <v>12.908</v>
      </c>
      <c r="G385" s="38"/>
      <c r="H385" s="44"/>
    </row>
    <row r="386" s="2" customFormat="1" ht="16.8" customHeight="1">
      <c r="A386" s="38"/>
      <c r="B386" s="44"/>
      <c r="C386" s="329" t="s">
        <v>1</v>
      </c>
      <c r="D386" s="329" t="s">
        <v>2310</v>
      </c>
      <c r="E386" s="17" t="s">
        <v>1</v>
      </c>
      <c r="F386" s="330">
        <v>8.6050000000000004</v>
      </c>
      <c r="G386" s="38"/>
      <c r="H386" s="44"/>
    </row>
    <row r="387" s="2" customFormat="1" ht="16.8" customHeight="1">
      <c r="A387" s="38"/>
      <c r="B387" s="44"/>
      <c r="C387" s="329" t="s">
        <v>206</v>
      </c>
      <c r="D387" s="329" t="s">
        <v>265</v>
      </c>
      <c r="E387" s="17" t="s">
        <v>1</v>
      </c>
      <c r="F387" s="330">
        <v>976.72699999999998</v>
      </c>
      <c r="G387" s="38"/>
      <c r="H387" s="44"/>
    </row>
    <row r="388" s="2" customFormat="1" ht="16.8" customHeight="1">
      <c r="A388" s="38"/>
      <c r="B388" s="44"/>
      <c r="C388" s="325" t="s">
        <v>218</v>
      </c>
      <c r="D388" s="326" t="s">
        <v>219</v>
      </c>
      <c r="E388" s="327" t="s">
        <v>208</v>
      </c>
      <c r="F388" s="328">
        <v>2314.0309999999999</v>
      </c>
      <c r="G388" s="38"/>
      <c r="H388" s="44"/>
    </row>
    <row r="389" s="2" customFormat="1" ht="16.8" customHeight="1">
      <c r="A389" s="38"/>
      <c r="B389" s="44"/>
      <c r="C389" s="329" t="s">
        <v>1</v>
      </c>
      <c r="D389" s="329" t="s">
        <v>2302</v>
      </c>
      <c r="E389" s="17" t="s">
        <v>1</v>
      </c>
      <c r="F389" s="330">
        <v>0</v>
      </c>
      <c r="G389" s="38"/>
      <c r="H389" s="44"/>
    </row>
    <row r="390" s="2" customFormat="1" ht="16.8" customHeight="1">
      <c r="A390" s="38"/>
      <c r="B390" s="44"/>
      <c r="C390" s="329" t="s">
        <v>1</v>
      </c>
      <c r="D390" s="329" t="s">
        <v>2312</v>
      </c>
      <c r="E390" s="17" t="s">
        <v>1</v>
      </c>
      <c r="F390" s="330">
        <v>1115.81</v>
      </c>
      <c r="G390" s="38"/>
      <c r="H390" s="44"/>
    </row>
    <row r="391" s="2" customFormat="1" ht="16.8" customHeight="1">
      <c r="A391" s="38"/>
      <c r="B391" s="44"/>
      <c r="C391" s="329" t="s">
        <v>1</v>
      </c>
      <c r="D391" s="329" t="s">
        <v>2313</v>
      </c>
      <c r="E391" s="17" t="s">
        <v>1</v>
      </c>
      <c r="F391" s="330">
        <v>743.87300000000005</v>
      </c>
      <c r="G391" s="38"/>
      <c r="H391" s="44"/>
    </row>
    <row r="392" s="2" customFormat="1" ht="16.8" customHeight="1">
      <c r="A392" s="38"/>
      <c r="B392" s="44"/>
      <c r="C392" s="329" t="s">
        <v>1</v>
      </c>
      <c r="D392" s="329" t="s">
        <v>2314</v>
      </c>
      <c r="E392" s="17" t="s">
        <v>1</v>
      </c>
      <c r="F392" s="330">
        <v>121.581</v>
      </c>
      <c r="G392" s="38"/>
      <c r="H392" s="44"/>
    </row>
    <row r="393" s="2" customFormat="1" ht="16.8" customHeight="1">
      <c r="A393" s="38"/>
      <c r="B393" s="44"/>
      <c r="C393" s="329" t="s">
        <v>1</v>
      </c>
      <c r="D393" s="329" t="s">
        <v>2315</v>
      </c>
      <c r="E393" s="17" t="s">
        <v>1</v>
      </c>
      <c r="F393" s="330">
        <v>81.052999999999997</v>
      </c>
      <c r="G393" s="38"/>
      <c r="H393" s="44"/>
    </row>
    <row r="394" s="2" customFormat="1" ht="16.8" customHeight="1">
      <c r="A394" s="38"/>
      <c r="B394" s="44"/>
      <c r="C394" s="329" t="s">
        <v>1</v>
      </c>
      <c r="D394" s="329" t="s">
        <v>2316</v>
      </c>
      <c r="E394" s="17" t="s">
        <v>1</v>
      </c>
      <c r="F394" s="330">
        <v>99.909999999999997</v>
      </c>
      <c r="G394" s="38"/>
      <c r="H394" s="44"/>
    </row>
    <row r="395" s="2" customFormat="1" ht="16.8" customHeight="1">
      <c r="A395" s="38"/>
      <c r="B395" s="44"/>
      <c r="C395" s="329" t="s">
        <v>1</v>
      </c>
      <c r="D395" s="329" t="s">
        <v>2317</v>
      </c>
      <c r="E395" s="17" t="s">
        <v>1</v>
      </c>
      <c r="F395" s="330">
        <v>66.606999999999999</v>
      </c>
      <c r="G395" s="38"/>
      <c r="H395" s="44"/>
    </row>
    <row r="396" s="2" customFormat="1" ht="16.8" customHeight="1">
      <c r="A396" s="38"/>
      <c r="B396" s="44"/>
      <c r="C396" s="329" t="s">
        <v>1</v>
      </c>
      <c r="D396" s="329" t="s">
        <v>2318</v>
      </c>
      <c r="E396" s="17" t="s">
        <v>1</v>
      </c>
      <c r="F396" s="330">
        <v>30.117999999999999</v>
      </c>
      <c r="G396" s="38"/>
      <c r="H396" s="44"/>
    </row>
    <row r="397" s="2" customFormat="1" ht="16.8" customHeight="1">
      <c r="A397" s="38"/>
      <c r="B397" s="44"/>
      <c r="C397" s="329" t="s">
        <v>1</v>
      </c>
      <c r="D397" s="329" t="s">
        <v>2319</v>
      </c>
      <c r="E397" s="17" t="s">
        <v>1</v>
      </c>
      <c r="F397" s="330">
        <v>20.079000000000001</v>
      </c>
      <c r="G397" s="38"/>
      <c r="H397" s="44"/>
    </row>
    <row r="398" s="2" customFormat="1" ht="16.8" customHeight="1">
      <c r="A398" s="38"/>
      <c r="B398" s="44"/>
      <c r="C398" s="329" t="s">
        <v>1</v>
      </c>
      <c r="D398" s="329" t="s">
        <v>2320</v>
      </c>
      <c r="E398" s="17" t="s">
        <v>1</v>
      </c>
      <c r="F398" s="330">
        <v>0</v>
      </c>
      <c r="G398" s="38"/>
      <c r="H398" s="44"/>
    </row>
    <row r="399" s="2" customFormat="1" ht="16.8" customHeight="1">
      <c r="A399" s="38"/>
      <c r="B399" s="44"/>
      <c r="C399" s="329" t="s">
        <v>1</v>
      </c>
      <c r="D399" s="329" t="s">
        <v>2028</v>
      </c>
      <c r="E399" s="17" t="s">
        <v>1</v>
      </c>
      <c r="F399" s="330">
        <v>35</v>
      </c>
      <c r="G399" s="38"/>
      <c r="H399" s="44"/>
    </row>
    <row r="400" s="2" customFormat="1" ht="16.8" customHeight="1">
      <c r="A400" s="38"/>
      <c r="B400" s="44"/>
      <c r="C400" s="329" t="s">
        <v>218</v>
      </c>
      <c r="D400" s="329" t="s">
        <v>265</v>
      </c>
      <c r="E400" s="17" t="s">
        <v>1</v>
      </c>
      <c r="F400" s="330">
        <v>2314.0309999999999</v>
      </c>
      <c r="G400" s="38"/>
      <c r="H400" s="44"/>
    </row>
    <row r="401" s="2" customFormat="1" ht="16.8" customHeight="1">
      <c r="A401" s="38"/>
      <c r="B401" s="44"/>
      <c r="C401" s="325" t="s">
        <v>2059</v>
      </c>
      <c r="D401" s="326" t="s">
        <v>2059</v>
      </c>
      <c r="E401" s="327" t="s">
        <v>168</v>
      </c>
      <c r="F401" s="328">
        <v>292.5</v>
      </c>
      <c r="G401" s="38"/>
      <c r="H401" s="44"/>
    </row>
    <row r="402" s="2" customFormat="1" ht="16.8" customHeight="1">
      <c r="A402" s="38"/>
      <c r="B402" s="44"/>
      <c r="C402" s="329" t="s">
        <v>1</v>
      </c>
      <c r="D402" s="329" t="s">
        <v>4472</v>
      </c>
      <c r="E402" s="17" t="s">
        <v>1</v>
      </c>
      <c r="F402" s="330">
        <v>292.5</v>
      </c>
      <c r="G402" s="38"/>
      <c r="H402" s="44"/>
    </row>
    <row r="403" s="2" customFormat="1" ht="16.8" customHeight="1">
      <c r="A403" s="38"/>
      <c r="B403" s="44"/>
      <c r="C403" s="329" t="s">
        <v>2059</v>
      </c>
      <c r="D403" s="329" t="s">
        <v>265</v>
      </c>
      <c r="E403" s="17" t="s">
        <v>1</v>
      </c>
      <c r="F403" s="330">
        <v>292.5</v>
      </c>
      <c r="G403" s="38"/>
      <c r="H403" s="44"/>
    </row>
    <row r="404" s="2" customFormat="1" ht="16.8" customHeight="1">
      <c r="A404" s="38"/>
      <c r="B404" s="44"/>
      <c r="C404" s="325" t="s">
        <v>2070</v>
      </c>
      <c r="D404" s="326" t="s">
        <v>2071</v>
      </c>
      <c r="E404" s="327" t="s">
        <v>208</v>
      </c>
      <c r="F404" s="328">
        <v>1551.935</v>
      </c>
      <c r="G404" s="38"/>
      <c r="H404" s="44"/>
    </row>
    <row r="405" s="2" customFormat="1" ht="16.8" customHeight="1">
      <c r="A405" s="38"/>
      <c r="B405" s="44"/>
      <c r="C405" s="329" t="s">
        <v>1</v>
      </c>
      <c r="D405" s="329" t="s">
        <v>2030</v>
      </c>
      <c r="E405" s="17" t="s">
        <v>1</v>
      </c>
      <c r="F405" s="330">
        <v>2159.9110000000001</v>
      </c>
      <c r="G405" s="38"/>
      <c r="H405" s="44"/>
    </row>
    <row r="406" s="2" customFormat="1" ht="16.8" customHeight="1">
      <c r="A406" s="38"/>
      <c r="B406" s="44"/>
      <c r="C406" s="329" t="s">
        <v>1</v>
      </c>
      <c r="D406" s="329" t="s">
        <v>2033</v>
      </c>
      <c r="E406" s="17" t="s">
        <v>1</v>
      </c>
      <c r="F406" s="330">
        <v>235.34700000000001</v>
      </c>
      <c r="G406" s="38"/>
      <c r="H406" s="44"/>
    </row>
    <row r="407" s="2" customFormat="1" ht="16.8" customHeight="1">
      <c r="A407" s="38"/>
      <c r="B407" s="44"/>
      <c r="C407" s="329" t="s">
        <v>1</v>
      </c>
      <c r="D407" s="329" t="s">
        <v>2048</v>
      </c>
      <c r="E407" s="17" t="s">
        <v>1</v>
      </c>
      <c r="F407" s="330">
        <v>193.40000000000001</v>
      </c>
      <c r="G407" s="38"/>
      <c r="H407" s="44"/>
    </row>
    <row r="408" s="2" customFormat="1" ht="16.8" customHeight="1">
      <c r="A408" s="38"/>
      <c r="B408" s="44"/>
      <c r="C408" s="329" t="s">
        <v>1</v>
      </c>
      <c r="D408" s="329" t="s">
        <v>210</v>
      </c>
      <c r="E408" s="17" t="s">
        <v>1</v>
      </c>
      <c r="F408" s="330">
        <v>58.299999999999997</v>
      </c>
      <c r="G408" s="38"/>
      <c r="H408" s="44"/>
    </row>
    <row r="409" s="2" customFormat="1" ht="16.8" customHeight="1">
      <c r="A409" s="38"/>
      <c r="B409" s="44"/>
      <c r="C409" s="329" t="s">
        <v>1</v>
      </c>
      <c r="D409" s="329" t="s">
        <v>2347</v>
      </c>
      <c r="E409" s="17" t="s">
        <v>1</v>
      </c>
      <c r="F409" s="330">
        <v>-136.34999999999999</v>
      </c>
      <c r="G409" s="38"/>
      <c r="H409" s="44"/>
    </row>
    <row r="410" s="2" customFormat="1" ht="16.8" customHeight="1">
      <c r="A410" s="38"/>
      <c r="B410" s="44"/>
      <c r="C410" s="329" t="s">
        <v>1</v>
      </c>
      <c r="D410" s="329" t="s">
        <v>2349</v>
      </c>
      <c r="E410" s="17" t="s">
        <v>1</v>
      </c>
      <c r="F410" s="330">
        <v>-5.9729999999999999</v>
      </c>
      <c r="G410" s="38"/>
      <c r="H410" s="44"/>
    </row>
    <row r="411" s="2" customFormat="1" ht="16.8" customHeight="1">
      <c r="A411" s="38"/>
      <c r="B411" s="44"/>
      <c r="C411" s="329" t="s">
        <v>1</v>
      </c>
      <c r="D411" s="329" t="s">
        <v>2350</v>
      </c>
      <c r="E411" s="17" t="s">
        <v>1</v>
      </c>
      <c r="F411" s="330">
        <v>-20.34</v>
      </c>
      <c r="G411" s="38"/>
      <c r="H411" s="44"/>
    </row>
    <row r="412" s="2" customFormat="1" ht="16.8" customHeight="1">
      <c r="A412" s="38"/>
      <c r="B412" s="44"/>
      <c r="C412" s="329" t="s">
        <v>1</v>
      </c>
      <c r="D412" s="329" t="s">
        <v>2351</v>
      </c>
      <c r="E412" s="17" t="s">
        <v>1</v>
      </c>
      <c r="F412" s="330">
        <v>-8.9589999999999996</v>
      </c>
      <c r="G412" s="38"/>
      <c r="H412" s="44"/>
    </row>
    <row r="413" s="2" customFormat="1" ht="16.8" customHeight="1">
      <c r="A413" s="38"/>
      <c r="B413" s="44"/>
      <c r="C413" s="329" t="s">
        <v>1</v>
      </c>
      <c r="D413" s="329" t="s">
        <v>2352</v>
      </c>
      <c r="E413" s="17" t="s">
        <v>1</v>
      </c>
      <c r="F413" s="330">
        <v>-491.39999999999998</v>
      </c>
      <c r="G413" s="38"/>
      <c r="H413" s="44"/>
    </row>
    <row r="414" s="2" customFormat="1" ht="16.8" customHeight="1">
      <c r="A414" s="38"/>
      <c r="B414" s="44"/>
      <c r="C414" s="329" t="s">
        <v>1</v>
      </c>
      <c r="D414" s="329" t="s">
        <v>2353</v>
      </c>
      <c r="E414" s="17" t="s">
        <v>1</v>
      </c>
      <c r="F414" s="330">
        <v>-223.74000000000001</v>
      </c>
      <c r="G414" s="38"/>
      <c r="H414" s="44"/>
    </row>
    <row r="415" s="2" customFormat="1" ht="16.8" customHeight="1">
      <c r="A415" s="38"/>
      <c r="B415" s="44"/>
      <c r="C415" s="329" t="s">
        <v>1</v>
      </c>
      <c r="D415" s="329" t="s">
        <v>2354</v>
      </c>
      <c r="E415" s="17" t="s">
        <v>1</v>
      </c>
      <c r="F415" s="330">
        <v>-28.77</v>
      </c>
      <c r="G415" s="38"/>
      <c r="H415" s="44"/>
    </row>
    <row r="416" s="2" customFormat="1" ht="16.8" customHeight="1">
      <c r="A416" s="38"/>
      <c r="B416" s="44"/>
      <c r="C416" s="329" t="s">
        <v>1</v>
      </c>
      <c r="D416" s="329" t="s">
        <v>2355</v>
      </c>
      <c r="E416" s="17" t="s">
        <v>1</v>
      </c>
      <c r="F416" s="330">
        <v>-11.304</v>
      </c>
      <c r="G416" s="38"/>
      <c r="H416" s="44"/>
    </row>
    <row r="417" s="2" customFormat="1" ht="16.8" customHeight="1">
      <c r="A417" s="38"/>
      <c r="B417" s="44"/>
      <c r="C417" s="329" t="s">
        <v>1</v>
      </c>
      <c r="D417" s="329" t="s">
        <v>2356</v>
      </c>
      <c r="E417" s="17" t="s">
        <v>1</v>
      </c>
      <c r="F417" s="330">
        <v>-50.868000000000002</v>
      </c>
      <c r="G417" s="38"/>
      <c r="H417" s="44"/>
    </row>
    <row r="418" s="2" customFormat="1" ht="16.8" customHeight="1">
      <c r="A418" s="38"/>
      <c r="B418" s="44"/>
      <c r="C418" s="329" t="s">
        <v>1</v>
      </c>
      <c r="D418" s="329" t="s">
        <v>2357</v>
      </c>
      <c r="E418" s="17" t="s">
        <v>1</v>
      </c>
      <c r="F418" s="330">
        <v>-73.701999999999998</v>
      </c>
      <c r="G418" s="38"/>
      <c r="H418" s="44"/>
    </row>
    <row r="419" s="2" customFormat="1" ht="16.8" customHeight="1">
      <c r="A419" s="38"/>
      <c r="B419" s="44"/>
      <c r="C419" s="329" t="s">
        <v>1</v>
      </c>
      <c r="D419" s="329" t="s">
        <v>2358</v>
      </c>
      <c r="E419" s="17" t="s">
        <v>1</v>
      </c>
      <c r="F419" s="330">
        <v>-43.616999999999997</v>
      </c>
      <c r="G419" s="38"/>
      <c r="H419" s="44"/>
    </row>
    <row r="420" s="2" customFormat="1" ht="16.8" customHeight="1">
      <c r="A420" s="38"/>
      <c r="B420" s="44"/>
      <c r="C420" s="329" t="s">
        <v>2070</v>
      </c>
      <c r="D420" s="329" t="s">
        <v>265</v>
      </c>
      <c r="E420" s="17" t="s">
        <v>1</v>
      </c>
      <c r="F420" s="330">
        <v>1551.935</v>
      </c>
      <c r="G420" s="38"/>
      <c r="H420" s="44"/>
    </row>
    <row r="421" s="2" customFormat="1" ht="16.8" customHeight="1">
      <c r="A421" s="38"/>
      <c r="B421" s="44"/>
      <c r="C421" s="325" t="s">
        <v>2075</v>
      </c>
      <c r="D421" s="326" t="s">
        <v>2076</v>
      </c>
      <c r="E421" s="327" t="s">
        <v>208</v>
      </c>
      <c r="F421" s="328">
        <v>465.58100000000002</v>
      </c>
      <c r="G421" s="38"/>
      <c r="H421" s="44"/>
    </row>
    <row r="422" s="2" customFormat="1" ht="16.8" customHeight="1">
      <c r="A422" s="38"/>
      <c r="B422" s="44"/>
      <c r="C422" s="329" t="s">
        <v>2075</v>
      </c>
      <c r="D422" s="329" t="s">
        <v>2359</v>
      </c>
      <c r="E422" s="17" t="s">
        <v>1</v>
      </c>
      <c r="F422" s="330">
        <v>465.58100000000002</v>
      </c>
      <c r="G422" s="38"/>
      <c r="H422" s="44"/>
    </row>
    <row r="423" s="2" customFormat="1" ht="16.8" customHeight="1">
      <c r="A423" s="38"/>
      <c r="B423" s="44"/>
      <c r="C423" s="325" t="s">
        <v>2360</v>
      </c>
      <c r="D423" s="326" t="s">
        <v>4473</v>
      </c>
      <c r="E423" s="327" t="s">
        <v>208</v>
      </c>
      <c r="F423" s="328">
        <v>1086.355</v>
      </c>
      <c r="G423" s="38"/>
      <c r="H423" s="44"/>
    </row>
    <row r="424" s="2" customFormat="1" ht="16.8" customHeight="1">
      <c r="A424" s="38"/>
      <c r="B424" s="44"/>
      <c r="C424" s="329" t="s">
        <v>2360</v>
      </c>
      <c r="D424" s="329" t="s">
        <v>2361</v>
      </c>
      <c r="E424" s="17" t="s">
        <v>1</v>
      </c>
      <c r="F424" s="330">
        <v>1086.355</v>
      </c>
      <c r="G424" s="38"/>
      <c r="H424" s="44"/>
    </row>
    <row r="425" s="2" customFormat="1" ht="26.4" customHeight="1">
      <c r="A425" s="38"/>
      <c r="B425" s="44"/>
      <c r="C425" s="324" t="s">
        <v>4474</v>
      </c>
      <c r="D425" s="324" t="s">
        <v>109</v>
      </c>
      <c r="E425" s="38"/>
      <c r="F425" s="38"/>
      <c r="G425" s="38"/>
      <c r="H425" s="44"/>
    </row>
    <row r="426" s="2" customFormat="1" ht="16.8" customHeight="1">
      <c r="A426" s="38"/>
      <c r="B426" s="44"/>
      <c r="C426" s="325" t="s">
        <v>2028</v>
      </c>
      <c r="D426" s="326" t="s">
        <v>2029</v>
      </c>
      <c r="E426" s="327" t="s">
        <v>208</v>
      </c>
      <c r="F426" s="328">
        <v>35</v>
      </c>
      <c r="G426" s="38"/>
      <c r="H426" s="44"/>
    </row>
    <row r="427" s="2" customFormat="1" ht="16.8" customHeight="1">
      <c r="A427" s="38"/>
      <c r="B427" s="44"/>
      <c r="C427" s="329" t="s">
        <v>1</v>
      </c>
      <c r="D427" s="329" t="s">
        <v>2227</v>
      </c>
      <c r="E427" s="17" t="s">
        <v>1</v>
      </c>
      <c r="F427" s="330">
        <v>35</v>
      </c>
      <c r="G427" s="38"/>
      <c r="H427" s="44"/>
    </row>
    <row r="428" s="2" customFormat="1" ht="16.8" customHeight="1">
      <c r="A428" s="38"/>
      <c r="B428" s="44"/>
      <c r="C428" s="329" t="s">
        <v>2028</v>
      </c>
      <c r="D428" s="329" t="s">
        <v>265</v>
      </c>
      <c r="E428" s="17" t="s">
        <v>1</v>
      </c>
      <c r="F428" s="330">
        <v>35</v>
      </c>
      <c r="G428" s="38"/>
      <c r="H428" s="44"/>
    </row>
    <row r="429" s="2" customFormat="1" ht="16.8" customHeight="1">
      <c r="A429" s="38"/>
      <c r="B429" s="44"/>
      <c r="C429" s="331" t="s">
        <v>4413</v>
      </c>
      <c r="D429" s="38"/>
      <c r="E429" s="38"/>
      <c r="F429" s="38"/>
      <c r="G429" s="38"/>
      <c r="H429" s="44"/>
    </row>
    <row r="430" s="2" customFormat="1" ht="16.8" customHeight="1">
      <c r="A430" s="38"/>
      <c r="B430" s="44"/>
      <c r="C430" s="329" t="s">
        <v>2223</v>
      </c>
      <c r="D430" s="329" t="s">
        <v>4475</v>
      </c>
      <c r="E430" s="17" t="s">
        <v>208</v>
      </c>
      <c r="F430" s="330">
        <v>35</v>
      </c>
      <c r="G430" s="38"/>
      <c r="H430" s="44"/>
    </row>
    <row r="431" s="2" customFormat="1" ht="16.8" customHeight="1">
      <c r="A431" s="38"/>
      <c r="B431" s="44"/>
      <c r="C431" s="329" t="s">
        <v>2169</v>
      </c>
      <c r="D431" s="329" t="s">
        <v>4476</v>
      </c>
      <c r="E431" s="17" t="s">
        <v>208</v>
      </c>
      <c r="F431" s="330">
        <v>1133.7180000000001</v>
      </c>
      <c r="G431" s="38"/>
      <c r="H431" s="44"/>
    </row>
    <row r="432" s="2" customFormat="1">
      <c r="A432" s="38"/>
      <c r="B432" s="44"/>
      <c r="C432" s="329" t="s">
        <v>591</v>
      </c>
      <c r="D432" s="329" t="s">
        <v>4435</v>
      </c>
      <c r="E432" s="17" t="s">
        <v>208</v>
      </c>
      <c r="F432" s="330">
        <v>3288.7689999999998</v>
      </c>
      <c r="G432" s="38"/>
      <c r="H432" s="44"/>
    </row>
    <row r="433" s="2" customFormat="1">
      <c r="A433" s="38"/>
      <c r="B433" s="44"/>
      <c r="C433" s="329" t="s">
        <v>625</v>
      </c>
      <c r="D433" s="329" t="s">
        <v>4444</v>
      </c>
      <c r="E433" s="17" t="s">
        <v>157</v>
      </c>
      <c r="F433" s="330">
        <v>8599.2459999999992</v>
      </c>
      <c r="G433" s="38"/>
      <c r="H433" s="44"/>
    </row>
    <row r="434" s="2" customFormat="1">
      <c r="A434" s="38"/>
      <c r="B434" s="44"/>
      <c r="C434" s="329" t="s">
        <v>1592</v>
      </c>
      <c r="D434" s="329" t="s">
        <v>4477</v>
      </c>
      <c r="E434" s="17" t="s">
        <v>157</v>
      </c>
      <c r="F434" s="330">
        <v>80.5</v>
      </c>
      <c r="G434" s="38"/>
      <c r="H434" s="44"/>
    </row>
    <row r="435" s="2" customFormat="1" ht="16.8" customHeight="1">
      <c r="A435" s="38"/>
      <c r="B435" s="44"/>
      <c r="C435" s="325" t="s">
        <v>2048</v>
      </c>
      <c r="D435" s="326" t="s">
        <v>2049</v>
      </c>
      <c r="E435" s="327" t="s">
        <v>208</v>
      </c>
      <c r="F435" s="328">
        <v>193.40000000000001</v>
      </c>
      <c r="G435" s="38"/>
      <c r="H435" s="44"/>
    </row>
    <row r="436" s="2" customFormat="1" ht="16.8" customHeight="1">
      <c r="A436" s="38"/>
      <c r="B436" s="44"/>
      <c r="C436" s="329" t="s">
        <v>1</v>
      </c>
      <c r="D436" s="329" t="s">
        <v>2206</v>
      </c>
      <c r="E436" s="17" t="s">
        <v>1</v>
      </c>
      <c r="F436" s="330">
        <v>0</v>
      </c>
      <c r="G436" s="38"/>
      <c r="H436" s="44"/>
    </row>
    <row r="437" s="2" customFormat="1" ht="16.8" customHeight="1">
      <c r="A437" s="38"/>
      <c r="B437" s="44"/>
      <c r="C437" s="329" t="s">
        <v>1</v>
      </c>
      <c r="D437" s="329" t="s">
        <v>2207</v>
      </c>
      <c r="E437" s="17" t="s">
        <v>1</v>
      </c>
      <c r="F437" s="330">
        <v>193.40000000000001</v>
      </c>
      <c r="G437" s="38"/>
      <c r="H437" s="44"/>
    </row>
    <row r="438" s="2" customFormat="1" ht="16.8" customHeight="1">
      <c r="A438" s="38"/>
      <c r="B438" s="44"/>
      <c r="C438" s="329" t="s">
        <v>2048</v>
      </c>
      <c r="D438" s="329" t="s">
        <v>265</v>
      </c>
      <c r="E438" s="17" t="s">
        <v>1</v>
      </c>
      <c r="F438" s="330">
        <v>193.40000000000001</v>
      </c>
      <c r="G438" s="38"/>
      <c r="H438" s="44"/>
    </row>
    <row r="439" s="2" customFormat="1" ht="16.8" customHeight="1">
      <c r="A439" s="38"/>
      <c r="B439" s="44"/>
      <c r="C439" s="331" t="s">
        <v>4413</v>
      </c>
      <c r="D439" s="38"/>
      <c r="E439" s="38"/>
      <c r="F439" s="38"/>
      <c r="G439" s="38"/>
      <c r="H439" s="44"/>
    </row>
    <row r="440" s="2" customFormat="1" ht="16.8" customHeight="1">
      <c r="A440" s="38"/>
      <c r="B440" s="44"/>
      <c r="C440" s="329" t="s">
        <v>2169</v>
      </c>
      <c r="D440" s="329" t="s">
        <v>4476</v>
      </c>
      <c r="E440" s="17" t="s">
        <v>208</v>
      </c>
      <c r="F440" s="330">
        <v>1133.7180000000001</v>
      </c>
      <c r="G440" s="38"/>
      <c r="H440" s="44"/>
    </row>
    <row r="441" s="2" customFormat="1" ht="16.8" customHeight="1">
      <c r="A441" s="38"/>
      <c r="B441" s="44"/>
      <c r="C441" s="329" t="s">
        <v>1379</v>
      </c>
      <c r="D441" s="329" t="s">
        <v>4190</v>
      </c>
      <c r="E441" s="17" t="s">
        <v>208</v>
      </c>
      <c r="F441" s="330">
        <v>1856.7260000000001</v>
      </c>
      <c r="G441" s="38"/>
      <c r="H441" s="44"/>
    </row>
    <row r="442" s="2" customFormat="1" ht="16.8" customHeight="1">
      <c r="A442" s="38"/>
      <c r="B442" s="44"/>
      <c r="C442" s="325" t="s">
        <v>1982</v>
      </c>
      <c r="D442" s="326" t="s">
        <v>1983</v>
      </c>
      <c r="E442" s="327" t="s">
        <v>208</v>
      </c>
      <c r="F442" s="328">
        <v>23.207999999999998</v>
      </c>
      <c r="G442" s="38"/>
      <c r="H442" s="44"/>
    </row>
    <row r="443" s="2" customFormat="1" ht="16.8" customHeight="1">
      <c r="A443" s="38"/>
      <c r="B443" s="44"/>
      <c r="C443" s="329" t="s">
        <v>1982</v>
      </c>
      <c r="D443" s="329" t="s">
        <v>2209</v>
      </c>
      <c r="E443" s="17" t="s">
        <v>1</v>
      </c>
      <c r="F443" s="330">
        <v>23.207999999999998</v>
      </c>
      <c r="G443" s="38"/>
      <c r="H443" s="44"/>
    </row>
    <row r="444" s="2" customFormat="1" ht="16.8" customHeight="1">
      <c r="A444" s="38"/>
      <c r="B444" s="44"/>
      <c r="C444" s="331" t="s">
        <v>4413</v>
      </c>
      <c r="D444" s="38"/>
      <c r="E444" s="38"/>
      <c r="F444" s="38"/>
      <c r="G444" s="38"/>
      <c r="H444" s="44"/>
    </row>
    <row r="445" s="2" customFormat="1" ht="16.8" customHeight="1">
      <c r="A445" s="38"/>
      <c r="B445" s="44"/>
      <c r="C445" s="329" t="s">
        <v>2169</v>
      </c>
      <c r="D445" s="329" t="s">
        <v>4476</v>
      </c>
      <c r="E445" s="17" t="s">
        <v>208</v>
      </c>
      <c r="F445" s="330">
        <v>1133.7180000000001</v>
      </c>
      <c r="G445" s="38"/>
      <c r="H445" s="44"/>
    </row>
    <row r="446" s="2" customFormat="1" ht="16.8" customHeight="1">
      <c r="A446" s="38"/>
      <c r="B446" s="44"/>
      <c r="C446" s="329" t="s">
        <v>2141</v>
      </c>
      <c r="D446" s="329" t="s">
        <v>4478</v>
      </c>
      <c r="E446" s="17" t="s">
        <v>208</v>
      </c>
      <c r="F446" s="330">
        <v>23.207999999999998</v>
      </c>
      <c r="G446" s="38"/>
      <c r="H446" s="44"/>
    </row>
    <row r="447" s="2" customFormat="1">
      <c r="A447" s="38"/>
      <c r="B447" s="44"/>
      <c r="C447" s="329" t="s">
        <v>583</v>
      </c>
      <c r="D447" s="329" t="s">
        <v>4431</v>
      </c>
      <c r="E447" s="17" t="s">
        <v>208</v>
      </c>
      <c r="F447" s="330">
        <v>1394.472</v>
      </c>
      <c r="G447" s="38"/>
      <c r="H447" s="44"/>
    </row>
    <row r="448" s="2" customFormat="1" ht="16.8" customHeight="1">
      <c r="A448" s="38"/>
      <c r="B448" s="44"/>
      <c r="C448" s="325" t="s">
        <v>1985</v>
      </c>
      <c r="D448" s="326" t="s">
        <v>1986</v>
      </c>
      <c r="E448" s="327" t="s">
        <v>208</v>
      </c>
      <c r="F448" s="328">
        <v>34.811999999999998</v>
      </c>
      <c r="G448" s="38"/>
      <c r="H448" s="44"/>
    </row>
    <row r="449" s="2" customFormat="1" ht="16.8" customHeight="1">
      <c r="A449" s="38"/>
      <c r="B449" s="44"/>
      <c r="C449" s="329" t="s">
        <v>1985</v>
      </c>
      <c r="D449" s="329" t="s">
        <v>2208</v>
      </c>
      <c r="E449" s="17" t="s">
        <v>1</v>
      </c>
      <c r="F449" s="330">
        <v>34.811999999999998</v>
      </c>
      <c r="G449" s="38"/>
      <c r="H449" s="44"/>
    </row>
    <row r="450" s="2" customFormat="1" ht="16.8" customHeight="1">
      <c r="A450" s="38"/>
      <c r="B450" s="44"/>
      <c r="C450" s="331" t="s">
        <v>4413</v>
      </c>
      <c r="D450" s="38"/>
      <c r="E450" s="38"/>
      <c r="F450" s="38"/>
      <c r="G450" s="38"/>
      <c r="H450" s="44"/>
    </row>
    <row r="451" s="2" customFormat="1" ht="16.8" customHeight="1">
      <c r="A451" s="38"/>
      <c r="B451" s="44"/>
      <c r="C451" s="329" t="s">
        <v>2169</v>
      </c>
      <c r="D451" s="329" t="s">
        <v>4476</v>
      </c>
      <c r="E451" s="17" t="s">
        <v>208</v>
      </c>
      <c r="F451" s="330">
        <v>1133.7180000000001</v>
      </c>
      <c r="G451" s="38"/>
      <c r="H451" s="44"/>
    </row>
    <row r="452" s="2" customFormat="1">
      <c r="A452" s="38"/>
      <c r="B452" s="44"/>
      <c r="C452" s="329" t="s">
        <v>2145</v>
      </c>
      <c r="D452" s="329" t="s">
        <v>4479</v>
      </c>
      <c r="E452" s="17" t="s">
        <v>208</v>
      </c>
      <c r="F452" s="330">
        <v>34.811999999999998</v>
      </c>
      <c r="G452" s="38"/>
      <c r="H452" s="44"/>
    </row>
    <row r="453" s="2" customFormat="1">
      <c r="A453" s="38"/>
      <c r="B453" s="44"/>
      <c r="C453" s="329" t="s">
        <v>583</v>
      </c>
      <c r="D453" s="329" t="s">
        <v>4431</v>
      </c>
      <c r="E453" s="17" t="s">
        <v>208</v>
      </c>
      <c r="F453" s="330">
        <v>1394.472</v>
      </c>
      <c r="G453" s="38"/>
      <c r="H453" s="44"/>
    </row>
    <row r="454" s="2" customFormat="1" ht="16.8" customHeight="1">
      <c r="A454" s="38"/>
      <c r="B454" s="44"/>
      <c r="C454" s="325" t="s">
        <v>1988</v>
      </c>
      <c r="D454" s="326" t="s">
        <v>1989</v>
      </c>
      <c r="E454" s="327" t="s">
        <v>208</v>
      </c>
      <c r="F454" s="328">
        <v>54.152000000000001</v>
      </c>
      <c r="G454" s="38"/>
      <c r="H454" s="44"/>
    </row>
    <row r="455" s="2" customFormat="1" ht="16.8" customHeight="1">
      <c r="A455" s="38"/>
      <c r="B455" s="44"/>
      <c r="C455" s="329" t="s">
        <v>1988</v>
      </c>
      <c r="D455" s="329" t="s">
        <v>2211</v>
      </c>
      <c r="E455" s="17" t="s">
        <v>1</v>
      </c>
      <c r="F455" s="330">
        <v>54.152000000000001</v>
      </c>
      <c r="G455" s="38"/>
      <c r="H455" s="44"/>
    </row>
    <row r="456" s="2" customFormat="1" ht="16.8" customHeight="1">
      <c r="A456" s="38"/>
      <c r="B456" s="44"/>
      <c r="C456" s="331" t="s">
        <v>4413</v>
      </c>
      <c r="D456" s="38"/>
      <c r="E456" s="38"/>
      <c r="F456" s="38"/>
      <c r="G456" s="38"/>
      <c r="H456" s="44"/>
    </row>
    <row r="457" s="2" customFormat="1" ht="16.8" customHeight="1">
      <c r="A457" s="38"/>
      <c r="B457" s="44"/>
      <c r="C457" s="329" t="s">
        <v>2169</v>
      </c>
      <c r="D457" s="329" t="s">
        <v>4476</v>
      </c>
      <c r="E457" s="17" t="s">
        <v>208</v>
      </c>
      <c r="F457" s="330">
        <v>1133.7180000000001</v>
      </c>
      <c r="G457" s="38"/>
      <c r="H457" s="44"/>
    </row>
    <row r="458" s="2" customFormat="1" ht="16.8" customHeight="1">
      <c r="A458" s="38"/>
      <c r="B458" s="44"/>
      <c r="C458" s="329" t="s">
        <v>2149</v>
      </c>
      <c r="D458" s="329" t="s">
        <v>4480</v>
      </c>
      <c r="E458" s="17" t="s">
        <v>208</v>
      </c>
      <c r="F458" s="330">
        <v>54.152000000000001</v>
      </c>
      <c r="G458" s="38"/>
      <c r="H458" s="44"/>
    </row>
    <row r="459" s="2" customFormat="1">
      <c r="A459" s="38"/>
      <c r="B459" s="44"/>
      <c r="C459" s="329" t="s">
        <v>591</v>
      </c>
      <c r="D459" s="329" t="s">
        <v>4435</v>
      </c>
      <c r="E459" s="17" t="s">
        <v>208</v>
      </c>
      <c r="F459" s="330">
        <v>3288.7689999999998</v>
      </c>
      <c r="G459" s="38"/>
      <c r="H459" s="44"/>
    </row>
    <row r="460" s="2" customFormat="1" ht="16.8" customHeight="1">
      <c r="A460" s="38"/>
      <c r="B460" s="44"/>
      <c r="C460" s="325" t="s">
        <v>1992</v>
      </c>
      <c r="D460" s="326" t="s">
        <v>1993</v>
      </c>
      <c r="E460" s="327" t="s">
        <v>208</v>
      </c>
      <c r="F460" s="328">
        <v>81.227999999999994</v>
      </c>
      <c r="G460" s="38"/>
      <c r="H460" s="44"/>
    </row>
    <row r="461" s="2" customFormat="1" ht="16.8" customHeight="1">
      <c r="A461" s="38"/>
      <c r="B461" s="44"/>
      <c r="C461" s="329" t="s">
        <v>1992</v>
      </c>
      <c r="D461" s="329" t="s">
        <v>2210</v>
      </c>
      <c r="E461" s="17" t="s">
        <v>1</v>
      </c>
      <c r="F461" s="330">
        <v>81.227999999999994</v>
      </c>
      <c r="G461" s="38"/>
      <c r="H461" s="44"/>
    </row>
    <row r="462" s="2" customFormat="1" ht="16.8" customHeight="1">
      <c r="A462" s="38"/>
      <c r="B462" s="44"/>
      <c r="C462" s="331" t="s">
        <v>4413</v>
      </c>
      <c r="D462" s="38"/>
      <c r="E462" s="38"/>
      <c r="F462" s="38"/>
      <c r="G462" s="38"/>
      <c r="H462" s="44"/>
    </row>
    <row r="463" s="2" customFormat="1" ht="16.8" customHeight="1">
      <c r="A463" s="38"/>
      <c r="B463" s="44"/>
      <c r="C463" s="329" t="s">
        <v>2169</v>
      </c>
      <c r="D463" s="329" t="s">
        <v>4476</v>
      </c>
      <c r="E463" s="17" t="s">
        <v>208</v>
      </c>
      <c r="F463" s="330">
        <v>1133.7180000000001</v>
      </c>
      <c r="G463" s="38"/>
      <c r="H463" s="44"/>
    </row>
    <row r="464" s="2" customFormat="1">
      <c r="A464" s="38"/>
      <c r="B464" s="44"/>
      <c r="C464" s="329" t="s">
        <v>2152</v>
      </c>
      <c r="D464" s="329" t="s">
        <v>4481</v>
      </c>
      <c r="E464" s="17" t="s">
        <v>208</v>
      </c>
      <c r="F464" s="330">
        <v>81.227999999999994</v>
      </c>
      <c r="G464" s="38"/>
      <c r="H464" s="44"/>
    </row>
    <row r="465" s="2" customFormat="1">
      <c r="A465" s="38"/>
      <c r="B465" s="44"/>
      <c r="C465" s="329" t="s">
        <v>591</v>
      </c>
      <c r="D465" s="329" t="s">
        <v>4435</v>
      </c>
      <c r="E465" s="17" t="s">
        <v>208</v>
      </c>
      <c r="F465" s="330">
        <v>3288.7689999999998</v>
      </c>
      <c r="G465" s="38"/>
      <c r="H465" s="44"/>
    </row>
    <row r="466" s="2" customFormat="1" ht="16.8" customHeight="1">
      <c r="A466" s="38"/>
      <c r="B466" s="44"/>
      <c r="C466" s="325" t="s">
        <v>2030</v>
      </c>
      <c r="D466" s="326" t="s">
        <v>2031</v>
      </c>
      <c r="E466" s="327" t="s">
        <v>208</v>
      </c>
      <c r="F466" s="328">
        <v>2159.9110000000001</v>
      </c>
      <c r="G466" s="38"/>
      <c r="H466" s="44"/>
    </row>
    <row r="467" s="2" customFormat="1" ht="16.8" customHeight="1">
      <c r="A467" s="38"/>
      <c r="B467" s="44"/>
      <c r="C467" s="329" t="s">
        <v>1</v>
      </c>
      <c r="D467" s="329" t="s">
        <v>2031</v>
      </c>
      <c r="E467" s="17" t="s">
        <v>1</v>
      </c>
      <c r="F467" s="330">
        <v>0</v>
      </c>
      <c r="G467" s="38"/>
      <c r="H467" s="44"/>
    </row>
    <row r="468" s="2" customFormat="1" ht="16.8" customHeight="1">
      <c r="A468" s="38"/>
      <c r="B468" s="44"/>
      <c r="C468" s="329" t="s">
        <v>1</v>
      </c>
      <c r="D468" s="329" t="s">
        <v>2177</v>
      </c>
      <c r="E468" s="17" t="s">
        <v>1</v>
      </c>
      <c r="F468" s="330">
        <v>27.571000000000002</v>
      </c>
      <c r="G468" s="38"/>
      <c r="H468" s="44"/>
    </row>
    <row r="469" s="2" customFormat="1" ht="16.8" customHeight="1">
      <c r="A469" s="38"/>
      <c r="B469" s="44"/>
      <c r="C469" s="329" t="s">
        <v>1</v>
      </c>
      <c r="D469" s="329" t="s">
        <v>2178</v>
      </c>
      <c r="E469" s="17" t="s">
        <v>1</v>
      </c>
      <c r="F469" s="330">
        <v>166.42500000000001</v>
      </c>
      <c r="G469" s="38"/>
      <c r="H469" s="44"/>
    </row>
    <row r="470" s="2" customFormat="1" ht="16.8" customHeight="1">
      <c r="A470" s="38"/>
      <c r="B470" s="44"/>
      <c r="C470" s="329" t="s">
        <v>1</v>
      </c>
      <c r="D470" s="329" t="s">
        <v>2179</v>
      </c>
      <c r="E470" s="17" t="s">
        <v>1</v>
      </c>
      <c r="F470" s="330">
        <v>107.44199999999999</v>
      </c>
      <c r="G470" s="38"/>
      <c r="H470" s="44"/>
    </row>
    <row r="471" s="2" customFormat="1" ht="16.8" customHeight="1">
      <c r="A471" s="38"/>
      <c r="B471" s="44"/>
      <c r="C471" s="329" t="s">
        <v>1</v>
      </c>
      <c r="D471" s="329" t="s">
        <v>2180</v>
      </c>
      <c r="E471" s="17" t="s">
        <v>1</v>
      </c>
      <c r="F471" s="330">
        <v>60.664999999999999</v>
      </c>
      <c r="G471" s="38"/>
      <c r="H471" s="44"/>
    </row>
    <row r="472" s="2" customFormat="1" ht="16.8" customHeight="1">
      <c r="A472" s="38"/>
      <c r="B472" s="44"/>
      <c r="C472" s="329" t="s">
        <v>1</v>
      </c>
      <c r="D472" s="329" t="s">
        <v>2181</v>
      </c>
      <c r="E472" s="17" t="s">
        <v>1</v>
      </c>
      <c r="F472" s="330">
        <v>48.545000000000002</v>
      </c>
      <c r="G472" s="38"/>
      <c r="H472" s="44"/>
    </row>
    <row r="473" s="2" customFormat="1" ht="16.8" customHeight="1">
      <c r="A473" s="38"/>
      <c r="B473" s="44"/>
      <c r="C473" s="329" t="s">
        <v>1</v>
      </c>
      <c r="D473" s="329" t="s">
        <v>2182</v>
      </c>
      <c r="E473" s="17" t="s">
        <v>1</v>
      </c>
      <c r="F473" s="330">
        <v>56.165999999999997</v>
      </c>
      <c r="G473" s="38"/>
      <c r="H473" s="44"/>
    </row>
    <row r="474" s="2" customFormat="1" ht="16.8" customHeight="1">
      <c r="A474" s="38"/>
      <c r="B474" s="44"/>
      <c r="C474" s="329" t="s">
        <v>1</v>
      </c>
      <c r="D474" s="329" t="s">
        <v>2183</v>
      </c>
      <c r="E474" s="17" t="s">
        <v>1</v>
      </c>
      <c r="F474" s="330">
        <v>361.80000000000001</v>
      </c>
      <c r="G474" s="38"/>
      <c r="H474" s="44"/>
    </row>
    <row r="475" s="2" customFormat="1" ht="16.8" customHeight="1">
      <c r="A475" s="38"/>
      <c r="B475" s="44"/>
      <c r="C475" s="329" t="s">
        <v>1</v>
      </c>
      <c r="D475" s="329" t="s">
        <v>2184</v>
      </c>
      <c r="E475" s="17" t="s">
        <v>1</v>
      </c>
      <c r="F475" s="330">
        <v>840.77999999999997</v>
      </c>
      <c r="G475" s="38"/>
      <c r="H475" s="44"/>
    </row>
    <row r="476" s="2" customFormat="1" ht="16.8" customHeight="1">
      <c r="A476" s="38"/>
      <c r="B476" s="44"/>
      <c r="C476" s="329" t="s">
        <v>1</v>
      </c>
      <c r="D476" s="329" t="s">
        <v>2185</v>
      </c>
      <c r="E476" s="17" t="s">
        <v>1</v>
      </c>
      <c r="F476" s="330">
        <v>237.73500000000001</v>
      </c>
      <c r="G476" s="38"/>
      <c r="H476" s="44"/>
    </row>
    <row r="477" s="2" customFormat="1" ht="16.8" customHeight="1">
      <c r="A477" s="38"/>
      <c r="B477" s="44"/>
      <c r="C477" s="329" t="s">
        <v>1</v>
      </c>
      <c r="D477" s="329" t="s">
        <v>2186</v>
      </c>
      <c r="E477" s="17" t="s">
        <v>1</v>
      </c>
      <c r="F477" s="330">
        <v>366.48000000000002</v>
      </c>
      <c r="G477" s="38"/>
      <c r="H477" s="44"/>
    </row>
    <row r="478" s="2" customFormat="1">
      <c r="A478" s="38"/>
      <c r="B478" s="44"/>
      <c r="C478" s="329" t="s">
        <v>1</v>
      </c>
      <c r="D478" s="329" t="s">
        <v>2187</v>
      </c>
      <c r="E478" s="17" t="s">
        <v>1</v>
      </c>
      <c r="F478" s="330">
        <v>34.832000000000001</v>
      </c>
      <c r="G478" s="38"/>
      <c r="H478" s="44"/>
    </row>
    <row r="479" s="2" customFormat="1">
      <c r="A479" s="38"/>
      <c r="B479" s="44"/>
      <c r="C479" s="329" t="s">
        <v>1</v>
      </c>
      <c r="D479" s="329" t="s">
        <v>2188</v>
      </c>
      <c r="E479" s="17" t="s">
        <v>1</v>
      </c>
      <c r="F479" s="330">
        <v>26.52</v>
      </c>
      <c r="G479" s="38"/>
      <c r="H479" s="44"/>
    </row>
    <row r="480" s="2" customFormat="1" ht="16.8" customHeight="1">
      <c r="A480" s="38"/>
      <c r="B480" s="44"/>
      <c r="C480" s="329" t="s">
        <v>1</v>
      </c>
      <c r="D480" s="329" t="s">
        <v>2189</v>
      </c>
      <c r="E480" s="17" t="s">
        <v>1</v>
      </c>
      <c r="F480" s="330">
        <v>9.0820000000000007</v>
      </c>
      <c r="G480" s="38"/>
      <c r="H480" s="44"/>
    </row>
    <row r="481" s="2" customFormat="1" ht="16.8" customHeight="1">
      <c r="A481" s="38"/>
      <c r="B481" s="44"/>
      <c r="C481" s="329" t="s">
        <v>1</v>
      </c>
      <c r="D481" s="329" t="s">
        <v>2190</v>
      </c>
      <c r="E481" s="17" t="s">
        <v>1</v>
      </c>
      <c r="F481" s="330">
        <v>83.340000000000003</v>
      </c>
      <c r="G481" s="38"/>
      <c r="H481" s="44"/>
    </row>
    <row r="482" s="2" customFormat="1" ht="16.8" customHeight="1">
      <c r="A482" s="38"/>
      <c r="B482" s="44"/>
      <c r="C482" s="329" t="s">
        <v>1</v>
      </c>
      <c r="D482" s="329" t="s">
        <v>2191</v>
      </c>
      <c r="E482" s="17" t="s">
        <v>1</v>
      </c>
      <c r="F482" s="330">
        <v>2.625</v>
      </c>
      <c r="G482" s="38"/>
      <c r="H482" s="44"/>
    </row>
    <row r="483" s="2" customFormat="1" ht="16.8" customHeight="1">
      <c r="A483" s="38"/>
      <c r="B483" s="44"/>
      <c r="C483" s="329" t="s">
        <v>1</v>
      </c>
      <c r="D483" s="329" t="s">
        <v>2192</v>
      </c>
      <c r="E483" s="17" t="s">
        <v>1</v>
      </c>
      <c r="F483" s="330">
        <v>0.25</v>
      </c>
      <c r="G483" s="38"/>
      <c r="H483" s="44"/>
    </row>
    <row r="484" s="2" customFormat="1" ht="16.8" customHeight="1">
      <c r="A484" s="38"/>
      <c r="B484" s="44"/>
      <c r="C484" s="329" t="s">
        <v>1</v>
      </c>
      <c r="D484" s="329" t="s">
        <v>2193</v>
      </c>
      <c r="E484" s="17" t="s">
        <v>1</v>
      </c>
      <c r="F484" s="330">
        <v>-235.34700000000001</v>
      </c>
      <c r="G484" s="38"/>
      <c r="H484" s="44"/>
    </row>
    <row r="485" s="2" customFormat="1" ht="16.8" customHeight="1">
      <c r="A485" s="38"/>
      <c r="B485" s="44"/>
      <c r="C485" s="329" t="s">
        <v>1</v>
      </c>
      <c r="D485" s="329" t="s">
        <v>2194</v>
      </c>
      <c r="E485" s="17" t="s">
        <v>1</v>
      </c>
      <c r="F485" s="330">
        <v>-35</v>
      </c>
      <c r="G485" s="38"/>
      <c r="H485" s="44"/>
    </row>
    <row r="486" s="2" customFormat="1" ht="16.8" customHeight="1">
      <c r="A486" s="38"/>
      <c r="B486" s="44"/>
      <c r="C486" s="329" t="s">
        <v>2030</v>
      </c>
      <c r="D486" s="329" t="s">
        <v>265</v>
      </c>
      <c r="E486" s="17" t="s">
        <v>1</v>
      </c>
      <c r="F486" s="330">
        <v>2159.9110000000001</v>
      </c>
      <c r="G486" s="38"/>
      <c r="H486" s="44"/>
    </row>
    <row r="487" s="2" customFormat="1" ht="16.8" customHeight="1">
      <c r="A487" s="38"/>
      <c r="B487" s="44"/>
      <c r="C487" s="331" t="s">
        <v>4413</v>
      </c>
      <c r="D487" s="38"/>
      <c r="E487" s="38"/>
      <c r="F487" s="38"/>
      <c r="G487" s="38"/>
      <c r="H487" s="44"/>
    </row>
    <row r="488" s="2" customFormat="1" ht="16.8" customHeight="1">
      <c r="A488" s="38"/>
      <c r="B488" s="44"/>
      <c r="C488" s="329" t="s">
        <v>2169</v>
      </c>
      <c r="D488" s="329" t="s">
        <v>4476</v>
      </c>
      <c r="E488" s="17" t="s">
        <v>208</v>
      </c>
      <c r="F488" s="330">
        <v>1133.7180000000001</v>
      </c>
      <c r="G488" s="38"/>
      <c r="H488" s="44"/>
    </row>
    <row r="489" s="2" customFormat="1" ht="16.8" customHeight="1">
      <c r="A489" s="38"/>
      <c r="B489" s="44"/>
      <c r="C489" s="329" t="s">
        <v>1379</v>
      </c>
      <c r="D489" s="329" t="s">
        <v>4190</v>
      </c>
      <c r="E489" s="17" t="s">
        <v>208</v>
      </c>
      <c r="F489" s="330">
        <v>1856.7260000000001</v>
      </c>
      <c r="G489" s="38"/>
      <c r="H489" s="44"/>
    </row>
    <row r="490" s="2" customFormat="1" ht="16.8" customHeight="1">
      <c r="A490" s="38"/>
      <c r="B490" s="44"/>
      <c r="C490" s="325" t="s">
        <v>1995</v>
      </c>
      <c r="D490" s="326" t="s">
        <v>1996</v>
      </c>
      <c r="E490" s="327" t="s">
        <v>208</v>
      </c>
      <c r="F490" s="328">
        <v>259.18900000000002</v>
      </c>
      <c r="G490" s="38"/>
      <c r="H490" s="44"/>
    </row>
    <row r="491" s="2" customFormat="1" ht="16.8" customHeight="1">
      <c r="A491" s="38"/>
      <c r="B491" s="44"/>
      <c r="C491" s="329" t="s">
        <v>1995</v>
      </c>
      <c r="D491" s="329" t="s">
        <v>2196</v>
      </c>
      <c r="E491" s="17" t="s">
        <v>1</v>
      </c>
      <c r="F491" s="330">
        <v>259.18900000000002</v>
      </c>
      <c r="G491" s="38"/>
      <c r="H491" s="44"/>
    </row>
    <row r="492" s="2" customFormat="1" ht="16.8" customHeight="1">
      <c r="A492" s="38"/>
      <c r="B492" s="44"/>
      <c r="C492" s="331" t="s">
        <v>4413</v>
      </c>
      <c r="D492" s="38"/>
      <c r="E492" s="38"/>
      <c r="F492" s="38"/>
      <c r="G492" s="38"/>
      <c r="H492" s="44"/>
    </row>
    <row r="493" s="2" customFormat="1" ht="16.8" customHeight="1">
      <c r="A493" s="38"/>
      <c r="B493" s="44"/>
      <c r="C493" s="329" t="s">
        <v>2169</v>
      </c>
      <c r="D493" s="329" t="s">
        <v>4476</v>
      </c>
      <c r="E493" s="17" t="s">
        <v>208</v>
      </c>
      <c r="F493" s="330">
        <v>1133.7180000000001</v>
      </c>
      <c r="G493" s="38"/>
      <c r="H493" s="44"/>
    </row>
    <row r="494" s="2" customFormat="1" ht="16.8" customHeight="1">
      <c r="A494" s="38"/>
      <c r="B494" s="44"/>
      <c r="C494" s="329" t="s">
        <v>2155</v>
      </c>
      <c r="D494" s="329" t="s">
        <v>4482</v>
      </c>
      <c r="E494" s="17" t="s">
        <v>208</v>
      </c>
      <c r="F494" s="330">
        <v>259.18900000000002</v>
      </c>
      <c r="G494" s="38"/>
      <c r="H494" s="44"/>
    </row>
    <row r="495" s="2" customFormat="1">
      <c r="A495" s="38"/>
      <c r="B495" s="44"/>
      <c r="C495" s="329" t="s">
        <v>583</v>
      </c>
      <c r="D495" s="329" t="s">
        <v>4431</v>
      </c>
      <c r="E495" s="17" t="s">
        <v>208</v>
      </c>
      <c r="F495" s="330">
        <v>1394.472</v>
      </c>
      <c r="G495" s="38"/>
      <c r="H495" s="44"/>
    </row>
    <row r="496" s="2" customFormat="1" ht="16.8" customHeight="1">
      <c r="A496" s="38"/>
      <c r="B496" s="44"/>
      <c r="C496" s="325" t="s">
        <v>1999</v>
      </c>
      <c r="D496" s="326" t="s">
        <v>2000</v>
      </c>
      <c r="E496" s="327" t="s">
        <v>208</v>
      </c>
      <c r="F496" s="328">
        <v>388.78399999999999</v>
      </c>
      <c r="G496" s="38"/>
      <c r="H496" s="44"/>
    </row>
    <row r="497" s="2" customFormat="1" ht="16.8" customHeight="1">
      <c r="A497" s="38"/>
      <c r="B497" s="44"/>
      <c r="C497" s="329" t="s">
        <v>1999</v>
      </c>
      <c r="D497" s="329" t="s">
        <v>2195</v>
      </c>
      <c r="E497" s="17" t="s">
        <v>1</v>
      </c>
      <c r="F497" s="330">
        <v>388.78399999999999</v>
      </c>
      <c r="G497" s="38"/>
      <c r="H497" s="44"/>
    </row>
    <row r="498" s="2" customFormat="1" ht="16.8" customHeight="1">
      <c r="A498" s="38"/>
      <c r="B498" s="44"/>
      <c r="C498" s="331" t="s">
        <v>4413</v>
      </c>
      <c r="D498" s="38"/>
      <c r="E498" s="38"/>
      <c r="F498" s="38"/>
      <c r="G498" s="38"/>
      <c r="H498" s="44"/>
    </row>
    <row r="499" s="2" customFormat="1" ht="16.8" customHeight="1">
      <c r="A499" s="38"/>
      <c r="B499" s="44"/>
      <c r="C499" s="329" t="s">
        <v>2169</v>
      </c>
      <c r="D499" s="329" t="s">
        <v>4476</v>
      </c>
      <c r="E499" s="17" t="s">
        <v>208</v>
      </c>
      <c r="F499" s="330">
        <v>1133.7180000000001</v>
      </c>
      <c r="G499" s="38"/>
      <c r="H499" s="44"/>
    </row>
    <row r="500" s="2" customFormat="1">
      <c r="A500" s="38"/>
      <c r="B500" s="44"/>
      <c r="C500" s="329" t="s">
        <v>2159</v>
      </c>
      <c r="D500" s="329" t="s">
        <v>4483</v>
      </c>
      <c r="E500" s="17" t="s">
        <v>208</v>
      </c>
      <c r="F500" s="330">
        <v>388.78399999999999</v>
      </c>
      <c r="G500" s="38"/>
      <c r="H500" s="44"/>
    </row>
    <row r="501" s="2" customFormat="1">
      <c r="A501" s="38"/>
      <c r="B501" s="44"/>
      <c r="C501" s="329" t="s">
        <v>583</v>
      </c>
      <c r="D501" s="329" t="s">
        <v>4431</v>
      </c>
      <c r="E501" s="17" t="s">
        <v>208</v>
      </c>
      <c r="F501" s="330">
        <v>1394.472</v>
      </c>
      <c r="G501" s="38"/>
      <c r="H501" s="44"/>
    </row>
    <row r="502" s="2" customFormat="1" ht="16.8" customHeight="1">
      <c r="A502" s="38"/>
      <c r="B502" s="44"/>
      <c r="C502" s="325" t="s">
        <v>2003</v>
      </c>
      <c r="D502" s="326" t="s">
        <v>2004</v>
      </c>
      <c r="E502" s="327" t="s">
        <v>208</v>
      </c>
      <c r="F502" s="328">
        <v>604.77499999999998</v>
      </c>
      <c r="G502" s="38"/>
      <c r="H502" s="44"/>
    </row>
    <row r="503" s="2" customFormat="1" ht="16.8" customHeight="1">
      <c r="A503" s="38"/>
      <c r="B503" s="44"/>
      <c r="C503" s="329" t="s">
        <v>2003</v>
      </c>
      <c r="D503" s="329" t="s">
        <v>2198</v>
      </c>
      <c r="E503" s="17" t="s">
        <v>1</v>
      </c>
      <c r="F503" s="330">
        <v>604.77499999999998</v>
      </c>
      <c r="G503" s="38"/>
      <c r="H503" s="44"/>
    </row>
    <row r="504" s="2" customFormat="1" ht="16.8" customHeight="1">
      <c r="A504" s="38"/>
      <c r="B504" s="44"/>
      <c r="C504" s="331" t="s">
        <v>4413</v>
      </c>
      <c r="D504" s="38"/>
      <c r="E504" s="38"/>
      <c r="F504" s="38"/>
      <c r="G504" s="38"/>
      <c r="H504" s="44"/>
    </row>
    <row r="505" s="2" customFormat="1" ht="16.8" customHeight="1">
      <c r="A505" s="38"/>
      <c r="B505" s="44"/>
      <c r="C505" s="329" t="s">
        <v>2169</v>
      </c>
      <c r="D505" s="329" t="s">
        <v>4476</v>
      </c>
      <c r="E505" s="17" t="s">
        <v>208</v>
      </c>
      <c r="F505" s="330">
        <v>1133.7180000000001</v>
      </c>
      <c r="G505" s="38"/>
      <c r="H505" s="44"/>
    </row>
    <row r="506" s="2" customFormat="1" ht="16.8" customHeight="1">
      <c r="A506" s="38"/>
      <c r="B506" s="44"/>
      <c r="C506" s="329" t="s">
        <v>2163</v>
      </c>
      <c r="D506" s="329" t="s">
        <v>4484</v>
      </c>
      <c r="E506" s="17" t="s">
        <v>208</v>
      </c>
      <c r="F506" s="330">
        <v>604.77499999999998</v>
      </c>
      <c r="G506" s="38"/>
      <c r="H506" s="44"/>
    </row>
    <row r="507" s="2" customFormat="1">
      <c r="A507" s="38"/>
      <c r="B507" s="44"/>
      <c r="C507" s="329" t="s">
        <v>591</v>
      </c>
      <c r="D507" s="329" t="s">
        <v>4435</v>
      </c>
      <c r="E507" s="17" t="s">
        <v>208</v>
      </c>
      <c r="F507" s="330">
        <v>3288.7689999999998</v>
      </c>
      <c r="G507" s="38"/>
      <c r="H507" s="44"/>
    </row>
    <row r="508" s="2" customFormat="1" ht="16.8" customHeight="1">
      <c r="A508" s="38"/>
      <c r="B508" s="44"/>
      <c r="C508" s="325" t="s">
        <v>2007</v>
      </c>
      <c r="D508" s="326" t="s">
        <v>2008</v>
      </c>
      <c r="E508" s="327" t="s">
        <v>208</v>
      </c>
      <c r="F508" s="328">
        <v>907.16300000000001</v>
      </c>
      <c r="G508" s="38"/>
      <c r="H508" s="44"/>
    </row>
    <row r="509" s="2" customFormat="1" ht="16.8" customHeight="1">
      <c r="A509" s="38"/>
      <c r="B509" s="44"/>
      <c r="C509" s="329" t="s">
        <v>2007</v>
      </c>
      <c r="D509" s="329" t="s">
        <v>2197</v>
      </c>
      <c r="E509" s="17" t="s">
        <v>1</v>
      </c>
      <c r="F509" s="330">
        <v>907.16300000000001</v>
      </c>
      <c r="G509" s="38"/>
      <c r="H509" s="44"/>
    </row>
    <row r="510" s="2" customFormat="1" ht="16.8" customHeight="1">
      <c r="A510" s="38"/>
      <c r="B510" s="44"/>
      <c r="C510" s="331" t="s">
        <v>4413</v>
      </c>
      <c r="D510" s="38"/>
      <c r="E510" s="38"/>
      <c r="F510" s="38"/>
      <c r="G510" s="38"/>
      <c r="H510" s="44"/>
    </row>
    <row r="511" s="2" customFormat="1" ht="16.8" customHeight="1">
      <c r="A511" s="38"/>
      <c r="B511" s="44"/>
      <c r="C511" s="329" t="s">
        <v>2169</v>
      </c>
      <c r="D511" s="329" t="s">
        <v>4476</v>
      </c>
      <c r="E511" s="17" t="s">
        <v>208</v>
      </c>
      <c r="F511" s="330">
        <v>1133.7180000000001</v>
      </c>
      <c r="G511" s="38"/>
      <c r="H511" s="44"/>
    </row>
    <row r="512" s="2" customFormat="1">
      <c r="A512" s="38"/>
      <c r="B512" s="44"/>
      <c r="C512" s="329" t="s">
        <v>2166</v>
      </c>
      <c r="D512" s="329" t="s">
        <v>4485</v>
      </c>
      <c r="E512" s="17" t="s">
        <v>208</v>
      </c>
      <c r="F512" s="330">
        <v>907.16300000000001</v>
      </c>
      <c r="G512" s="38"/>
      <c r="H512" s="44"/>
    </row>
    <row r="513" s="2" customFormat="1">
      <c r="A513" s="38"/>
      <c r="B513" s="44"/>
      <c r="C513" s="329" t="s">
        <v>591</v>
      </c>
      <c r="D513" s="329" t="s">
        <v>4435</v>
      </c>
      <c r="E513" s="17" t="s">
        <v>208</v>
      </c>
      <c r="F513" s="330">
        <v>3288.7689999999998</v>
      </c>
      <c r="G513" s="38"/>
      <c r="H513" s="44"/>
    </row>
    <row r="514" s="2" customFormat="1" ht="16.8" customHeight="1">
      <c r="A514" s="38"/>
      <c r="B514" s="44"/>
      <c r="C514" s="325" t="s">
        <v>2033</v>
      </c>
      <c r="D514" s="326" t="s">
        <v>2034</v>
      </c>
      <c r="E514" s="327" t="s">
        <v>208</v>
      </c>
      <c r="F514" s="328">
        <v>235.34700000000001</v>
      </c>
      <c r="G514" s="38"/>
      <c r="H514" s="44"/>
    </row>
    <row r="515" s="2" customFormat="1" ht="16.8" customHeight="1">
      <c r="A515" s="38"/>
      <c r="B515" s="44"/>
      <c r="C515" s="329" t="s">
        <v>1</v>
      </c>
      <c r="D515" s="329" t="s">
        <v>2034</v>
      </c>
      <c r="E515" s="17" t="s">
        <v>1</v>
      </c>
      <c r="F515" s="330">
        <v>0</v>
      </c>
      <c r="G515" s="38"/>
      <c r="H515" s="44"/>
    </row>
    <row r="516" s="2" customFormat="1">
      <c r="A516" s="38"/>
      <c r="B516" s="44"/>
      <c r="C516" s="329" t="s">
        <v>1</v>
      </c>
      <c r="D516" s="329" t="s">
        <v>2199</v>
      </c>
      <c r="E516" s="17" t="s">
        <v>1</v>
      </c>
      <c r="F516" s="330">
        <v>121.91200000000001</v>
      </c>
      <c r="G516" s="38"/>
      <c r="H516" s="44"/>
    </row>
    <row r="517" s="2" customFormat="1" ht="16.8" customHeight="1">
      <c r="A517" s="38"/>
      <c r="B517" s="44"/>
      <c r="C517" s="329" t="s">
        <v>1</v>
      </c>
      <c r="D517" s="329" t="s">
        <v>2200</v>
      </c>
      <c r="E517" s="17" t="s">
        <v>1</v>
      </c>
      <c r="F517" s="330">
        <v>86.189999999999998</v>
      </c>
      <c r="G517" s="38"/>
      <c r="H517" s="44"/>
    </row>
    <row r="518" s="2" customFormat="1" ht="16.8" customHeight="1">
      <c r="A518" s="38"/>
      <c r="B518" s="44"/>
      <c r="C518" s="329" t="s">
        <v>1</v>
      </c>
      <c r="D518" s="329" t="s">
        <v>2201</v>
      </c>
      <c r="E518" s="17" t="s">
        <v>1</v>
      </c>
      <c r="F518" s="330">
        <v>27.245000000000001</v>
      </c>
      <c r="G518" s="38"/>
      <c r="H518" s="44"/>
    </row>
    <row r="519" s="2" customFormat="1" ht="16.8" customHeight="1">
      <c r="A519" s="38"/>
      <c r="B519" s="44"/>
      <c r="C519" s="329" t="s">
        <v>2033</v>
      </c>
      <c r="D519" s="329" t="s">
        <v>265</v>
      </c>
      <c r="E519" s="17" t="s">
        <v>1</v>
      </c>
      <c r="F519" s="330">
        <v>235.34700000000001</v>
      </c>
      <c r="G519" s="38"/>
      <c r="H519" s="44"/>
    </row>
    <row r="520" s="2" customFormat="1" ht="16.8" customHeight="1">
      <c r="A520" s="38"/>
      <c r="B520" s="44"/>
      <c r="C520" s="331" t="s">
        <v>4413</v>
      </c>
      <c r="D520" s="38"/>
      <c r="E520" s="38"/>
      <c r="F520" s="38"/>
      <c r="G520" s="38"/>
      <c r="H520" s="44"/>
    </row>
    <row r="521" s="2" customFormat="1" ht="16.8" customHeight="1">
      <c r="A521" s="38"/>
      <c r="B521" s="44"/>
      <c r="C521" s="329" t="s">
        <v>2169</v>
      </c>
      <c r="D521" s="329" t="s">
        <v>4476</v>
      </c>
      <c r="E521" s="17" t="s">
        <v>208</v>
      </c>
      <c r="F521" s="330">
        <v>1133.7180000000001</v>
      </c>
      <c r="G521" s="38"/>
      <c r="H521" s="44"/>
    </row>
    <row r="522" s="2" customFormat="1" ht="16.8" customHeight="1">
      <c r="A522" s="38"/>
      <c r="B522" s="44"/>
      <c r="C522" s="329" t="s">
        <v>1379</v>
      </c>
      <c r="D522" s="329" t="s">
        <v>4190</v>
      </c>
      <c r="E522" s="17" t="s">
        <v>208</v>
      </c>
      <c r="F522" s="330">
        <v>1856.7260000000001</v>
      </c>
      <c r="G522" s="38"/>
      <c r="H522" s="44"/>
    </row>
    <row r="523" s="2" customFormat="1" ht="16.8" customHeight="1">
      <c r="A523" s="38"/>
      <c r="B523" s="44"/>
      <c r="C523" s="325" t="s">
        <v>2039</v>
      </c>
      <c r="D523" s="326" t="s">
        <v>2040</v>
      </c>
      <c r="E523" s="327" t="s">
        <v>208</v>
      </c>
      <c r="F523" s="328">
        <v>28.242000000000001</v>
      </c>
      <c r="G523" s="38"/>
      <c r="H523" s="44"/>
    </row>
    <row r="524" s="2" customFormat="1" ht="16.8" customHeight="1">
      <c r="A524" s="38"/>
      <c r="B524" s="44"/>
      <c r="C524" s="329" t="s">
        <v>2039</v>
      </c>
      <c r="D524" s="329" t="s">
        <v>2203</v>
      </c>
      <c r="E524" s="17" t="s">
        <v>1</v>
      </c>
      <c r="F524" s="330">
        <v>28.242000000000001</v>
      </c>
      <c r="G524" s="38"/>
      <c r="H524" s="44"/>
    </row>
    <row r="525" s="2" customFormat="1" ht="16.8" customHeight="1">
      <c r="A525" s="38"/>
      <c r="B525" s="44"/>
      <c r="C525" s="331" t="s">
        <v>4413</v>
      </c>
      <c r="D525" s="38"/>
      <c r="E525" s="38"/>
      <c r="F525" s="38"/>
      <c r="G525" s="38"/>
      <c r="H525" s="44"/>
    </row>
    <row r="526" s="2" customFormat="1" ht="16.8" customHeight="1">
      <c r="A526" s="38"/>
      <c r="B526" s="44"/>
      <c r="C526" s="329" t="s">
        <v>2169</v>
      </c>
      <c r="D526" s="329" t="s">
        <v>4476</v>
      </c>
      <c r="E526" s="17" t="s">
        <v>208</v>
      </c>
      <c r="F526" s="330">
        <v>1133.7180000000001</v>
      </c>
      <c r="G526" s="38"/>
      <c r="H526" s="44"/>
    </row>
    <row r="527" s="2" customFormat="1">
      <c r="A527" s="38"/>
      <c r="B527" s="44"/>
      <c r="C527" s="329" t="s">
        <v>583</v>
      </c>
      <c r="D527" s="329" t="s">
        <v>4431</v>
      </c>
      <c r="E527" s="17" t="s">
        <v>208</v>
      </c>
      <c r="F527" s="330">
        <v>1394.472</v>
      </c>
      <c r="G527" s="38"/>
      <c r="H527" s="44"/>
    </row>
    <row r="528" s="2" customFormat="1" ht="16.8" customHeight="1">
      <c r="A528" s="38"/>
      <c r="B528" s="44"/>
      <c r="C528" s="325" t="s">
        <v>2036</v>
      </c>
      <c r="D528" s="326" t="s">
        <v>2037</v>
      </c>
      <c r="E528" s="327" t="s">
        <v>208</v>
      </c>
      <c r="F528" s="328">
        <v>42.362000000000002</v>
      </c>
      <c r="G528" s="38"/>
      <c r="H528" s="44"/>
    </row>
    <row r="529" s="2" customFormat="1" ht="16.8" customHeight="1">
      <c r="A529" s="38"/>
      <c r="B529" s="44"/>
      <c r="C529" s="329" t="s">
        <v>2036</v>
      </c>
      <c r="D529" s="329" t="s">
        <v>2202</v>
      </c>
      <c r="E529" s="17" t="s">
        <v>1</v>
      </c>
      <c r="F529" s="330">
        <v>42.362000000000002</v>
      </c>
      <c r="G529" s="38"/>
      <c r="H529" s="44"/>
    </row>
    <row r="530" s="2" customFormat="1" ht="16.8" customHeight="1">
      <c r="A530" s="38"/>
      <c r="B530" s="44"/>
      <c r="C530" s="331" t="s">
        <v>4413</v>
      </c>
      <c r="D530" s="38"/>
      <c r="E530" s="38"/>
      <c r="F530" s="38"/>
      <c r="G530" s="38"/>
      <c r="H530" s="44"/>
    </row>
    <row r="531" s="2" customFormat="1" ht="16.8" customHeight="1">
      <c r="A531" s="38"/>
      <c r="B531" s="44"/>
      <c r="C531" s="329" t="s">
        <v>2169</v>
      </c>
      <c r="D531" s="329" t="s">
        <v>4476</v>
      </c>
      <c r="E531" s="17" t="s">
        <v>208</v>
      </c>
      <c r="F531" s="330">
        <v>1133.7180000000001</v>
      </c>
      <c r="G531" s="38"/>
      <c r="H531" s="44"/>
    </row>
    <row r="532" s="2" customFormat="1">
      <c r="A532" s="38"/>
      <c r="B532" s="44"/>
      <c r="C532" s="329" t="s">
        <v>583</v>
      </c>
      <c r="D532" s="329" t="s">
        <v>4431</v>
      </c>
      <c r="E532" s="17" t="s">
        <v>208</v>
      </c>
      <c r="F532" s="330">
        <v>1394.472</v>
      </c>
      <c r="G532" s="38"/>
      <c r="H532" s="44"/>
    </row>
    <row r="533" s="2" customFormat="1" ht="16.8" customHeight="1">
      <c r="A533" s="38"/>
      <c r="B533" s="44"/>
      <c r="C533" s="325" t="s">
        <v>2045</v>
      </c>
      <c r="D533" s="326" t="s">
        <v>2046</v>
      </c>
      <c r="E533" s="327" t="s">
        <v>208</v>
      </c>
      <c r="F533" s="328">
        <v>65.897000000000006</v>
      </c>
      <c r="G533" s="38"/>
      <c r="H533" s="44"/>
    </row>
    <row r="534" s="2" customFormat="1" ht="16.8" customHeight="1">
      <c r="A534" s="38"/>
      <c r="B534" s="44"/>
      <c r="C534" s="329" t="s">
        <v>2045</v>
      </c>
      <c r="D534" s="329" t="s">
        <v>2205</v>
      </c>
      <c r="E534" s="17" t="s">
        <v>1</v>
      </c>
      <c r="F534" s="330">
        <v>65.897000000000006</v>
      </c>
      <c r="G534" s="38"/>
      <c r="H534" s="44"/>
    </row>
    <row r="535" s="2" customFormat="1" ht="16.8" customHeight="1">
      <c r="A535" s="38"/>
      <c r="B535" s="44"/>
      <c r="C535" s="331" t="s">
        <v>4413</v>
      </c>
      <c r="D535" s="38"/>
      <c r="E535" s="38"/>
      <c r="F535" s="38"/>
      <c r="G535" s="38"/>
      <c r="H535" s="44"/>
    </row>
    <row r="536" s="2" customFormat="1" ht="16.8" customHeight="1">
      <c r="A536" s="38"/>
      <c r="B536" s="44"/>
      <c r="C536" s="329" t="s">
        <v>2169</v>
      </c>
      <c r="D536" s="329" t="s">
        <v>4476</v>
      </c>
      <c r="E536" s="17" t="s">
        <v>208</v>
      </c>
      <c r="F536" s="330">
        <v>1133.7180000000001</v>
      </c>
      <c r="G536" s="38"/>
      <c r="H536" s="44"/>
    </row>
    <row r="537" s="2" customFormat="1">
      <c r="A537" s="38"/>
      <c r="B537" s="44"/>
      <c r="C537" s="329" t="s">
        <v>591</v>
      </c>
      <c r="D537" s="329" t="s">
        <v>4435</v>
      </c>
      <c r="E537" s="17" t="s">
        <v>208</v>
      </c>
      <c r="F537" s="330">
        <v>3288.7689999999998</v>
      </c>
      <c r="G537" s="38"/>
      <c r="H537" s="44"/>
    </row>
    <row r="538" s="2" customFormat="1" ht="16.8" customHeight="1">
      <c r="A538" s="38"/>
      <c r="B538" s="44"/>
      <c r="C538" s="325" t="s">
        <v>2042</v>
      </c>
      <c r="D538" s="326" t="s">
        <v>2043</v>
      </c>
      <c r="E538" s="327" t="s">
        <v>208</v>
      </c>
      <c r="F538" s="328">
        <v>98.846000000000004</v>
      </c>
      <c r="G538" s="38"/>
      <c r="H538" s="44"/>
    </row>
    <row r="539" s="2" customFormat="1" ht="16.8" customHeight="1">
      <c r="A539" s="38"/>
      <c r="B539" s="44"/>
      <c r="C539" s="329" t="s">
        <v>2042</v>
      </c>
      <c r="D539" s="329" t="s">
        <v>2204</v>
      </c>
      <c r="E539" s="17" t="s">
        <v>1</v>
      </c>
      <c r="F539" s="330">
        <v>98.846000000000004</v>
      </c>
      <c r="G539" s="38"/>
      <c r="H539" s="44"/>
    </row>
    <row r="540" s="2" customFormat="1" ht="16.8" customHeight="1">
      <c r="A540" s="38"/>
      <c r="B540" s="44"/>
      <c r="C540" s="331" t="s">
        <v>4413</v>
      </c>
      <c r="D540" s="38"/>
      <c r="E540" s="38"/>
      <c r="F540" s="38"/>
      <c r="G540" s="38"/>
      <c r="H540" s="44"/>
    </row>
    <row r="541" s="2" customFormat="1" ht="16.8" customHeight="1">
      <c r="A541" s="38"/>
      <c r="B541" s="44"/>
      <c r="C541" s="329" t="s">
        <v>2169</v>
      </c>
      <c r="D541" s="329" t="s">
        <v>4476</v>
      </c>
      <c r="E541" s="17" t="s">
        <v>208</v>
      </c>
      <c r="F541" s="330">
        <v>1133.7180000000001</v>
      </c>
      <c r="G541" s="38"/>
      <c r="H541" s="44"/>
    </row>
    <row r="542" s="2" customFormat="1">
      <c r="A542" s="38"/>
      <c r="B542" s="44"/>
      <c r="C542" s="329" t="s">
        <v>591</v>
      </c>
      <c r="D542" s="329" t="s">
        <v>4435</v>
      </c>
      <c r="E542" s="17" t="s">
        <v>208</v>
      </c>
      <c r="F542" s="330">
        <v>3288.7689999999998</v>
      </c>
      <c r="G542" s="38"/>
      <c r="H542" s="44"/>
    </row>
    <row r="543" s="2" customFormat="1" ht="16.8" customHeight="1">
      <c r="A543" s="38"/>
      <c r="B543" s="44"/>
      <c r="C543" s="325" t="s">
        <v>2018</v>
      </c>
      <c r="D543" s="326" t="s">
        <v>2019</v>
      </c>
      <c r="E543" s="327" t="s">
        <v>1</v>
      </c>
      <c r="F543" s="328">
        <v>1.23</v>
      </c>
      <c r="G543" s="38"/>
      <c r="H543" s="44"/>
    </row>
    <row r="544" s="2" customFormat="1" ht="16.8" customHeight="1">
      <c r="A544" s="38"/>
      <c r="B544" s="44"/>
      <c r="C544" s="329" t="s">
        <v>2018</v>
      </c>
      <c r="D544" s="329" t="s">
        <v>2176</v>
      </c>
      <c r="E544" s="17" t="s">
        <v>1</v>
      </c>
      <c r="F544" s="330">
        <v>1.23</v>
      </c>
      <c r="G544" s="38"/>
      <c r="H544" s="44"/>
    </row>
    <row r="545" s="2" customFormat="1" ht="16.8" customHeight="1">
      <c r="A545" s="38"/>
      <c r="B545" s="44"/>
      <c r="C545" s="331" t="s">
        <v>4413</v>
      </c>
      <c r="D545" s="38"/>
      <c r="E545" s="38"/>
      <c r="F545" s="38"/>
      <c r="G545" s="38"/>
      <c r="H545" s="44"/>
    </row>
    <row r="546" s="2" customFormat="1" ht="16.8" customHeight="1">
      <c r="A546" s="38"/>
      <c r="B546" s="44"/>
      <c r="C546" s="329" t="s">
        <v>2169</v>
      </c>
      <c r="D546" s="329" t="s">
        <v>4476</v>
      </c>
      <c r="E546" s="17" t="s">
        <v>208</v>
      </c>
      <c r="F546" s="330">
        <v>1133.7180000000001</v>
      </c>
      <c r="G546" s="38"/>
      <c r="H546" s="44"/>
    </row>
    <row r="547" s="2" customFormat="1">
      <c r="A547" s="38"/>
      <c r="B547" s="44"/>
      <c r="C547" s="329" t="s">
        <v>583</v>
      </c>
      <c r="D547" s="329" t="s">
        <v>4431</v>
      </c>
      <c r="E547" s="17" t="s">
        <v>208</v>
      </c>
      <c r="F547" s="330">
        <v>1394.472</v>
      </c>
      <c r="G547" s="38"/>
      <c r="H547" s="44"/>
    </row>
    <row r="548" s="2" customFormat="1">
      <c r="A548" s="38"/>
      <c r="B548" s="44"/>
      <c r="C548" s="329" t="s">
        <v>591</v>
      </c>
      <c r="D548" s="329" t="s">
        <v>4435</v>
      </c>
      <c r="E548" s="17" t="s">
        <v>208</v>
      </c>
      <c r="F548" s="330">
        <v>3288.7689999999998</v>
      </c>
      <c r="G548" s="38"/>
      <c r="H548" s="44"/>
    </row>
    <row r="549" s="2" customFormat="1" ht="16.8" customHeight="1">
      <c r="A549" s="38"/>
      <c r="B549" s="44"/>
      <c r="C549" s="325" t="s">
        <v>2064</v>
      </c>
      <c r="D549" s="326" t="s">
        <v>2065</v>
      </c>
      <c r="E549" s="327" t="s">
        <v>208</v>
      </c>
      <c r="F549" s="328">
        <v>136.34999999999999</v>
      </c>
      <c r="G549" s="38"/>
      <c r="H549" s="44"/>
    </row>
    <row r="550" s="2" customFormat="1" ht="16.8" customHeight="1">
      <c r="A550" s="38"/>
      <c r="B550" s="44"/>
      <c r="C550" s="329" t="s">
        <v>1</v>
      </c>
      <c r="D550" s="329" t="s">
        <v>2432</v>
      </c>
      <c r="E550" s="17" t="s">
        <v>1</v>
      </c>
      <c r="F550" s="330">
        <v>14.4</v>
      </c>
      <c r="G550" s="38"/>
      <c r="H550" s="44"/>
    </row>
    <row r="551" s="2" customFormat="1" ht="16.8" customHeight="1">
      <c r="A551" s="38"/>
      <c r="B551" s="44"/>
      <c r="C551" s="329" t="s">
        <v>1</v>
      </c>
      <c r="D551" s="329" t="s">
        <v>2433</v>
      </c>
      <c r="E551" s="17" t="s">
        <v>1</v>
      </c>
      <c r="F551" s="330">
        <v>48.600000000000001</v>
      </c>
      <c r="G551" s="38"/>
      <c r="H551" s="44"/>
    </row>
    <row r="552" s="2" customFormat="1" ht="16.8" customHeight="1">
      <c r="A552" s="38"/>
      <c r="B552" s="44"/>
      <c r="C552" s="329" t="s">
        <v>1</v>
      </c>
      <c r="D552" s="329" t="s">
        <v>2434</v>
      </c>
      <c r="E552" s="17" t="s">
        <v>1</v>
      </c>
      <c r="F552" s="330">
        <v>73.349999999999994</v>
      </c>
      <c r="G552" s="38"/>
      <c r="H552" s="44"/>
    </row>
    <row r="553" s="2" customFormat="1" ht="16.8" customHeight="1">
      <c r="A553" s="38"/>
      <c r="B553" s="44"/>
      <c r="C553" s="329" t="s">
        <v>2064</v>
      </c>
      <c r="D553" s="329" t="s">
        <v>265</v>
      </c>
      <c r="E553" s="17" t="s">
        <v>1</v>
      </c>
      <c r="F553" s="330">
        <v>136.34999999999999</v>
      </c>
      <c r="G553" s="38"/>
      <c r="H553" s="44"/>
    </row>
    <row r="554" s="2" customFormat="1" ht="16.8" customHeight="1">
      <c r="A554" s="38"/>
      <c r="B554" s="44"/>
      <c r="C554" s="331" t="s">
        <v>4413</v>
      </c>
      <c r="D554" s="38"/>
      <c r="E554" s="38"/>
      <c r="F554" s="38"/>
      <c r="G554" s="38"/>
      <c r="H554" s="44"/>
    </row>
    <row r="555" s="2" customFormat="1" ht="16.8" customHeight="1">
      <c r="A555" s="38"/>
      <c r="B555" s="44"/>
      <c r="C555" s="329" t="s">
        <v>2429</v>
      </c>
      <c r="D555" s="329" t="s">
        <v>4200</v>
      </c>
      <c r="E555" s="17" t="s">
        <v>208</v>
      </c>
      <c r="F555" s="330">
        <v>136.34999999999999</v>
      </c>
      <c r="G555" s="38"/>
      <c r="H555" s="44"/>
    </row>
    <row r="556" s="2" customFormat="1">
      <c r="A556" s="38"/>
      <c r="B556" s="44"/>
      <c r="C556" s="329" t="s">
        <v>2296</v>
      </c>
      <c r="D556" s="329" t="s">
        <v>4486</v>
      </c>
      <c r="E556" s="17" t="s">
        <v>208</v>
      </c>
      <c r="F556" s="330">
        <v>3288.7750000000001</v>
      </c>
      <c r="G556" s="38"/>
      <c r="H556" s="44"/>
    </row>
    <row r="557" s="2" customFormat="1" ht="16.8" customHeight="1">
      <c r="A557" s="38"/>
      <c r="B557" s="44"/>
      <c r="C557" s="329" t="s">
        <v>2325</v>
      </c>
      <c r="D557" s="329" t="s">
        <v>4188</v>
      </c>
      <c r="E557" s="17" t="s">
        <v>208</v>
      </c>
      <c r="F557" s="330">
        <v>3288.7750000000001</v>
      </c>
      <c r="G557" s="38"/>
      <c r="H557" s="44"/>
    </row>
    <row r="558" s="2" customFormat="1" ht="16.8" customHeight="1">
      <c r="A558" s="38"/>
      <c r="B558" s="44"/>
      <c r="C558" s="329" t="s">
        <v>1379</v>
      </c>
      <c r="D558" s="329" t="s">
        <v>4190</v>
      </c>
      <c r="E558" s="17" t="s">
        <v>208</v>
      </c>
      <c r="F558" s="330">
        <v>1856.7260000000001</v>
      </c>
      <c r="G558" s="38"/>
      <c r="H558" s="44"/>
    </row>
    <row r="559" s="2" customFormat="1" ht="16.8" customHeight="1">
      <c r="A559" s="38"/>
      <c r="B559" s="44"/>
      <c r="C559" s="325" t="s">
        <v>2078</v>
      </c>
      <c r="D559" s="326" t="s">
        <v>2079</v>
      </c>
      <c r="E559" s="327" t="s">
        <v>208</v>
      </c>
      <c r="F559" s="328">
        <v>5.9729999999999999</v>
      </c>
      <c r="G559" s="38"/>
      <c r="H559" s="44"/>
    </row>
    <row r="560" s="2" customFormat="1" ht="16.8" customHeight="1">
      <c r="A560" s="38"/>
      <c r="B560" s="44"/>
      <c r="C560" s="329" t="s">
        <v>1</v>
      </c>
      <c r="D560" s="329" t="s">
        <v>2079</v>
      </c>
      <c r="E560" s="17" t="s">
        <v>1</v>
      </c>
      <c r="F560" s="330">
        <v>0</v>
      </c>
      <c r="G560" s="38"/>
      <c r="H560" s="44"/>
    </row>
    <row r="561" s="2" customFormat="1" ht="16.8" customHeight="1">
      <c r="A561" s="38"/>
      <c r="B561" s="44"/>
      <c r="C561" s="329" t="s">
        <v>1</v>
      </c>
      <c r="D561" s="329" t="s">
        <v>2423</v>
      </c>
      <c r="E561" s="17" t="s">
        <v>1</v>
      </c>
      <c r="F561" s="330">
        <v>5.9729999999999999</v>
      </c>
      <c r="G561" s="38"/>
      <c r="H561" s="44"/>
    </row>
    <row r="562" s="2" customFormat="1" ht="16.8" customHeight="1">
      <c r="A562" s="38"/>
      <c r="B562" s="44"/>
      <c r="C562" s="329" t="s">
        <v>2078</v>
      </c>
      <c r="D562" s="329" t="s">
        <v>265</v>
      </c>
      <c r="E562" s="17" t="s">
        <v>1</v>
      </c>
      <c r="F562" s="330">
        <v>5.9729999999999999</v>
      </c>
      <c r="G562" s="38"/>
      <c r="H562" s="44"/>
    </row>
    <row r="563" s="2" customFormat="1" ht="16.8" customHeight="1">
      <c r="A563" s="38"/>
      <c r="B563" s="44"/>
      <c r="C563" s="331" t="s">
        <v>4413</v>
      </c>
      <c r="D563" s="38"/>
      <c r="E563" s="38"/>
      <c r="F563" s="38"/>
      <c r="G563" s="38"/>
      <c r="H563" s="44"/>
    </row>
    <row r="564" s="2" customFormat="1" ht="16.8" customHeight="1">
      <c r="A564" s="38"/>
      <c r="B564" s="44"/>
      <c r="C564" s="329" t="s">
        <v>2419</v>
      </c>
      <c r="D564" s="329" t="s">
        <v>4487</v>
      </c>
      <c r="E564" s="17" t="s">
        <v>208</v>
      </c>
      <c r="F564" s="330">
        <v>14.533</v>
      </c>
      <c r="G564" s="38"/>
      <c r="H564" s="44"/>
    </row>
    <row r="565" s="2" customFormat="1" ht="16.8" customHeight="1">
      <c r="A565" s="38"/>
      <c r="B565" s="44"/>
      <c r="C565" s="329" t="s">
        <v>1379</v>
      </c>
      <c r="D565" s="329" t="s">
        <v>4190</v>
      </c>
      <c r="E565" s="17" t="s">
        <v>208</v>
      </c>
      <c r="F565" s="330">
        <v>1856.7260000000001</v>
      </c>
      <c r="G565" s="38"/>
      <c r="H565" s="44"/>
    </row>
    <row r="566" s="2" customFormat="1" ht="16.8" customHeight="1">
      <c r="A566" s="38"/>
      <c r="B566" s="44"/>
      <c r="C566" s="325" t="s">
        <v>2096</v>
      </c>
      <c r="D566" s="326" t="s">
        <v>2097</v>
      </c>
      <c r="E566" s="327" t="s">
        <v>208</v>
      </c>
      <c r="F566" s="328">
        <v>8.5600000000000005</v>
      </c>
      <c r="G566" s="38"/>
      <c r="H566" s="44"/>
    </row>
    <row r="567" s="2" customFormat="1" ht="16.8" customHeight="1">
      <c r="A567" s="38"/>
      <c r="B567" s="44"/>
      <c r="C567" s="329" t="s">
        <v>1</v>
      </c>
      <c r="D567" s="329" t="s">
        <v>2424</v>
      </c>
      <c r="E567" s="17" t="s">
        <v>1</v>
      </c>
      <c r="F567" s="330">
        <v>0</v>
      </c>
      <c r="G567" s="38"/>
      <c r="H567" s="44"/>
    </row>
    <row r="568" s="2" customFormat="1" ht="16.8" customHeight="1">
      <c r="A568" s="38"/>
      <c r="B568" s="44"/>
      <c r="C568" s="329" t="s">
        <v>1</v>
      </c>
      <c r="D568" s="329" t="s">
        <v>2425</v>
      </c>
      <c r="E568" s="17" t="s">
        <v>1</v>
      </c>
      <c r="F568" s="330">
        <v>4.7039999999999997</v>
      </c>
      <c r="G568" s="38"/>
      <c r="H568" s="44"/>
    </row>
    <row r="569" s="2" customFormat="1" ht="16.8" customHeight="1">
      <c r="A569" s="38"/>
      <c r="B569" s="44"/>
      <c r="C569" s="329" t="s">
        <v>1</v>
      </c>
      <c r="D569" s="329" t="s">
        <v>2426</v>
      </c>
      <c r="E569" s="17" t="s">
        <v>1</v>
      </c>
      <c r="F569" s="330">
        <v>2.7040000000000002</v>
      </c>
      <c r="G569" s="38"/>
      <c r="H569" s="44"/>
    </row>
    <row r="570" s="2" customFormat="1" ht="16.8" customHeight="1">
      <c r="A570" s="38"/>
      <c r="B570" s="44"/>
      <c r="C570" s="329" t="s">
        <v>1</v>
      </c>
      <c r="D570" s="329" t="s">
        <v>2427</v>
      </c>
      <c r="E570" s="17" t="s">
        <v>1</v>
      </c>
      <c r="F570" s="330">
        <v>1.1519999999999999</v>
      </c>
      <c r="G570" s="38"/>
      <c r="H570" s="44"/>
    </row>
    <row r="571" s="2" customFormat="1" ht="16.8" customHeight="1">
      <c r="A571" s="38"/>
      <c r="B571" s="44"/>
      <c r="C571" s="329" t="s">
        <v>2096</v>
      </c>
      <c r="D571" s="329" t="s">
        <v>265</v>
      </c>
      <c r="E571" s="17" t="s">
        <v>1</v>
      </c>
      <c r="F571" s="330">
        <v>8.5600000000000005</v>
      </c>
      <c r="G571" s="38"/>
      <c r="H571" s="44"/>
    </row>
    <row r="572" s="2" customFormat="1" ht="16.8" customHeight="1">
      <c r="A572" s="38"/>
      <c r="B572" s="44"/>
      <c r="C572" s="331" t="s">
        <v>4413</v>
      </c>
      <c r="D572" s="38"/>
      <c r="E572" s="38"/>
      <c r="F572" s="38"/>
      <c r="G572" s="38"/>
      <c r="H572" s="44"/>
    </row>
    <row r="573" s="2" customFormat="1" ht="16.8" customHeight="1">
      <c r="A573" s="38"/>
      <c r="B573" s="44"/>
      <c r="C573" s="329" t="s">
        <v>2419</v>
      </c>
      <c r="D573" s="329" t="s">
        <v>4487</v>
      </c>
      <c r="E573" s="17" t="s">
        <v>208</v>
      </c>
      <c r="F573" s="330">
        <v>14.533</v>
      </c>
      <c r="G573" s="38"/>
      <c r="H573" s="44"/>
    </row>
    <row r="574" s="2" customFormat="1">
      <c r="A574" s="38"/>
      <c r="B574" s="44"/>
      <c r="C574" s="329" t="s">
        <v>2296</v>
      </c>
      <c r="D574" s="329" t="s">
        <v>4486</v>
      </c>
      <c r="E574" s="17" t="s">
        <v>208</v>
      </c>
      <c r="F574" s="330">
        <v>3288.7750000000001</v>
      </c>
      <c r="G574" s="38"/>
      <c r="H574" s="44"/>
    </row>
    <row r="575" s="2" customFormat="1" ht="16.8" customHeight="1">
      <c r="A575" s="38"/>
      <c r="B575" s="44"/>
      <c r="C575" s="329" t="s">
        <v>2325</v>
      </c>
      <c r="D575" s="329" t="s">
        <v>4188</v>
      </c>
      <c r="E575" s="17" t="s">
        <v>208</v>
      </c>
      <c r="F575" s="330">
        <v>3288.7750000000001</v>
      </c>
      <c r="G575" s="38"/>
      <c r="H575" s="44"/>
    </row>
    <row r="576" s="2" customFormat="1" ht="16.8" customHeight="1">
      <c r="A576" s="38"/>
      <c r="B576" s="44"/>
      <c r="C576" s="329" t="s">
        <v>1379</v>
      </c>
      <c r="D576" s="329" t="s">
        <v>4190</v>
      </c>
      <c r="E576" s="17" t="s">
        <v>208</v>
      </c>
      <c r="F576" s="330">
        <v>1856.7260000000001</v>
      </c>
      <c r="G576" s="38"/>
      <c r="H576" s="44"/>
    </row>
    <row r="577" s="2" customFormat="1" ht="16.8" customHeight="1">
      <c r="A577" s="38"/>
      <c r="B577" s="44"/>
      <c r="C577" s="325" t="s">
        <v>2090</v>
      </c>
      <c r="D577" s="326" t="s">
        <v>2091</v>
      </c>
      <c r="E577" s="327" t="s">
        <v>208</v>
      </c>
      <c r="F577" s="328">
        <v>28.77</v>
      </c>
      <c r="G577" s="38"/>
      <c r="H577" s="44"/>
    </row>
    <row r="578" s="2" customFormat="1" ht="16.8" customHeight="1">
      <c r="A578" s="38"/>
      <c r="B578" s="44"/>
      <c r="C578" s="329" t="s">
        <v>1</v>
      </c>
      <c r="D578" s="329" t="s">
        <v>2091</v>
      </c>
      <c r="E578" s="17" t="s">
        <v>1</v>
      </c>
      <c r="F578" s="330">
        <v>0</v>
      </c>
      <c r="G578" s="38"/>
      <c r="H578" s="44"/>
    </row>
    <row r="579" s="2" customFormat="1" ht="16.8" customHeight="1">
      <c r="A579" s="38"/>
      <c r="B579" s="44"/>
      <c r="C579" s="329" t="s">
        <v>1</v>
      </c>
      <c r="D579" s="329" t="s">
        <v>2670</v>
      </c>
      <c r="E579" s="17" t="s">
        <v>1</v>
      </c>
      <c r="F579" s="330">
        <v>28.77</v>
      </c>
      <c r="G579" s="38"/>
      <c r="H579" s="44"/>
    </row>
    <row r="580" s="2" customFormat="1" ht="16.8" customHeight="1">
      <c r="A580" s="38"/>
      <c r="B580" s="44"/>
      <c r="C580" s="329" t="s">
        <v>2090</v>
      </c>
      <c r="D580" s="329" t="s">
        <v>265</v>
      </c>
      <c r="E580" s="17" t="s">
        <v>1</v>
      </c>
      <c r="F580" s="330">
        <v>28.77</v>
      </c>
      <c r="G580" s="38"/>
      <c r="H580" s="44"/>
    </row>
    <row r="581" s="2" customFormat="1" ht="16.8" customHeight="1">
      <c r="A581" s="38"/>
      <c r="B581" s="44"/>
      <c r="C581" s="331" t="s">
        <v>4413</v>
      </c>
      <c r="D581" s="38"/>
      <c r="E581" s="38"/>
      <c r="F581" s="38"/>
      <c r="G581" s="38"/>
      <c r="H581" s="44"/>
    </row>
    <row r="582" s="2" customFormat="1" ht="16.8" customHeight="1">
      <c r="A582" s="38"/>
      <c r="B582" s="44"/>
      <c r="C582" s="329" t="s">
        <v>2664</v>
      </c>
      <c r="D582" s="329" t="s">
        <v>4488</v>
      </c>
      <c r="E582" s="17" t="s">
        <v>208</v>
      </c>
      <c r="F582" s="330">
        <v>252.50999999999999</v>
      </c>
      <c r="G582" s="38"/>
      <c r="H582" s="44"/>
    </row>
    <row r="583" s="2" customFormat="1" ht="16.8" customHeight="1">
      <c r="A583" s="38"/>
      <c r="B583" s="44"/>
      <c r="C583" s="329" t="s">
        <v>1379</v>
      </c>
      <c r="D583" s="329" t="s">
        <v>4190</v>
      </c>
      <c r="E583" s="17" t="s">
        <v>208</v>
      </c>
      <c r="F583" s="330">
        <v>1856.7260000000001</v>
      </c>
      <c r="G583" s="38"/>
      <c r="H583" s="44"/>
    </row>
    <row r="584" s="2" customFormat="1" ht="16.8" customHeight="1">
      <c r="A584" s="38"/>
      <c r="B584" s="44"/>
      <c r="C584" s="325" t="s">
        <v>2087</v>
      </c>
      <c r="D584" s="326" t="s">
        <v>2088</v>
      </c>
      <c r="E584" s="327" t="s">
        <v>208</v>
      </c>
      <c r="F584" s="328">
        <v>223.74000000000001</v>
      </c>
      <c r="G584" s="38"/>
      <c r="H584" s="44"/>
    </row>
    <row r="585" s="2" customFormat="1" ht="16.8" customHeight="1">
      <c r="A585" s="38"/>
      <c r="B585" s="44"/>
      <c r="C585" s="329" t="s">
        <v>1</v>
      </c>
      <c r="D585" s="329" t="s">
        <v>2668</v>
      </c>
      <c r="E585" s="17" t="s">
        <v>1</v>
      </c>
      <c r="F585" s="330">
        <v>0</v>
      </c>
      <c r="G585" s="38"/>
      <c r="H585" s="44"/>
    </row>
    <row r="586" s="2" customFormat="1" ht="16.8" customHeight="1">
      <c r="A586" s="38"/>
      <c r="B586" s="44"/>
      <c r="C586" s="329" t="s">
        <v>1</v>
      </c>
      <c r="D586" s="329" t="s">
        <v>2669</v>
      </c>
      <c r="E586" s="17" t="s">
        <v>1</v>
      </c>
      <c r="F586" s="330">
        <v>223.74000000000001</v>
      </c>
      <c r="G586" s="38"/>
      <c r="H586" s="44"/>
    </row>
    <row r="587" s="2" customFormat="1" ht="16.8" customHeight="1">
      <c r="A587" s="38"/>
      <c r="B587" s="44"/>
      <c r="C587" s="329" t="s">
        <v>2087</v>
      </c>
      <c r="D587" s="329" t="s">
        <v>265</v>
      </c>
      <c r="E587" s="17" t="s">
        <v>1</v>
      </c>
      <c r="F587" s="330">
        <v>223.74000000000001</v>
      </c>
      <c r="G587" s="38"/>
      <c r="H587" s="44"/>
    </row>
    <row r="588" s="2" customFormat="1" ht="16.8" customHeight="1">
      <c r="A588" s="38"/>
      <c r="B588" s="44"/>
      <c r="C588" s="331" t="s">
        <v>4413</v>
      </c>
      <c r="D588" s="38"/>
      <c r="E588" s="38"/>
      <c r="F588" s="38"/>
      <c r="G588" s="38"/>
      <c r="H588" s="44"/>
    </row>
    <row r="589" s="2" customFormat="1" ht="16.8" customHeight="1">
      <c r="A589" s="38"/>
      <c r="B589" s="44"/>
      <c r="C589" s="329" t="s">
        <v>2664</v>
      </c>
      <c r="D589" s="329" t="s">
        <v>4488</v>
      </c>
      <c r="E589" s="17" t="s">
        <v>208</v>
      </c>
      <c r="F589" s="330">
        <v>252.50999999999999</v>
      </c>
      <c r="G589" s="38"/>
      <c r="H589" s="44"/>
    </row>
    <row r="590" s="2" customFormat="1" ht="16.8" customHeight="1">
      <c r="A590" s="38"/>
      <c r="B590" s="44"/>
      <c r="C590" s="329" t="s">
        <v>1379</v>
      </c>
      <c r="D590" s="329" t="s">
        <v>4190</v>
      </c>
      <c r="E590" s="17" t="s">
        <v>208</v>
      </c>
      <c r="F590" s="330">
        <v>1856.7260000000001</v>
      </c>
      <c r="G590" s="38"/>
      <c r="H590" s="44"/>
    </row>
    <row r="591" s="2" customFormat="1" ht="16.8" customHeight="1">
      <c r="A591" s="38"/>
      <c r="B591" s="44"/>
      <c r="C591" s="329" t="s">
        <v>2370</v>
      </c>
      <c r="D591" s="329" t="s">
        <v>4489</v>
      </c>
      <c r="E591" s="17" t="s">
        <v>208</v>
      </c>
      <c r="F591" s="330">
        <v>343.98000000000002</v>
      </c>
      <c r="G591" s="38"/>
      <c r="H591" s="44"/>
    </row>
    <row r="592" s="2" customFormat="1" ht="16.8" customHeight="1">
      <c r="A592" s="38"/>
      <c r="B592" s="44"/>
      <c r="C592" s="325" t="s">
        <v>2067</v>
      </c>
      <c r="D592" s="326" t="s">
        <v>2068</v>
      </c>
      <c r="E592" s="327" t="s">
        <v>208</v>
      </c>
      <c r="F592" s="328">
        <v>491.39999999999998</v>
      </c>
      <c r="G592" s="38"/>
      <c r="H592" s="44"/>
    </row>
    <row r="593" s="2" customFormat="1" ht="16.8" customHeight="1">
      <c r="A593" s="38"/>
      <c r="B593" s="44"/>
      <c r="C593" s="329" t="s">
        <v>1</v>
      </c>
      <c r="D593" s="329" t="s">
        <v>2374</v>
      </c>
      <c r="E593" s="17" t="s">
        <v>1</v>
      </c>
      <c r="F593" s="330">
        <v>100.8</v>
      </c>
      <c r="G593" s="38"/>
      <c r="H593" s="44"/>
    </row>
    <row r="594" s="2" customFormat="1" ht="16.8" customHeight="1">
      <c r="A594" s="38"/>
      <c r="B594" s="44"/>
      <c r="C594" s="329" t="s">
        <v>1</v>
      </c>
      <c r="D594" s="329" t="s">
        <v>2375</v>
      </c>
      <c r="E594" s="17" t="s">
        <v>1</v>
      </c>
      <c r="F594" s="330">
        <v>291.60000000000002</v>
      </c>
      <c r="G594" s="38"/>
      <c r="H594" s="44"/>
    </row>
    <row r="595" s="2" customFormat="1" ht="16.8" customHeight="1">
      <c r="A595" s="38"/>
      <c r="B595" s="44"/>
      <c r="C595" s="329" t="s">
        <v>1</v>
      </c>
      <c r="D595" s="329" t="s">
        <v>2376</v>
      </c>
      <c r="E595" s="17" t="s">
        <v>1</v>
      </c>
      <c r="F595" s="330">
        <v>322.74000000000001</v>
      </c>
      <c r="G595" s="38"/>
      <c r="H595" s="44"/>
    </row>
    <row r="596" s="2" customFormat="1" ht="16.8" customHeight="1">
      <c r="A596" s="38"/>
      <c r="B596" s="44"/>
      <c r="C596" s="329" t="s">
        <v>1</v>
      </c>
      <c r="D596" s="329" t="s">
        <v>2377</v>
      </c>
      <c r="E596" s="17" t="s">
        <v>1</v>
      </c>
      <c r="F596" s="330">
        <v>-223.74000000000001</v>
      </c>
      <c r="G596" s="38"/>
      <c r="H596" s="44"/>
    </row>
    <row r="597" s="2" customFormat="1" ht="16.8" customHeight="1">
      <c r="A597" s="38"/>
      <c r="B597" s="44"/>
      <c r="C597" s="329" t="s">
        <v>2067</v>
      </c>
      <c r="D597" s="329" t="s">
        <v>265</v>
      </c>
      <c r="E597" s="17" t="s">
        <v>1</v>
      </c>
      <c r="F597" s="330">
        <v>491.39999999999998</v>
      </c>
      <c r="G597" s="38"/>
      <c r="H597" s="44"/>
    </row>
    <row r="598" s="2" customFormat="1" ht="16.8" customHeight="1">
      <c r="A598" s="38"/>
      <c r="B598" s="44"/>
      <c r="C598" s="331" t="s">
        <v>4413</v>
      </c>
      <c r="D598" s="38"/>
      <c r="E598" s="38"/>
      <c r="F598" s="38"/>
      <c r="G598" s="38"/>
      <c r="H598" s="44"/>
    </row>
    <row r="599" s="2" customFormat="1" ht="16.8" customHeight="1">
      <c r="A599" s="38"/>
      <c r="B599" s="44"/>
      <c r="C599" s="329" t="s">
        <v>2370</v>
      </c>
      <c r="D599" s="329" t="s">
        <v>4489</v>
      </c>
      <c r="E599" s="17" t="s">
        <v>208</v>
      </c>
      <c r="F599" s="330">
        <v>343.98000000000002</v>
      </c>
      <c r="G599" s="38"/>
      <c r="H599" s="44"/>
    </row>
    <row r="600" s="2" customFormat="1">
      <c r="A600" s="38"/>
      <c r="B600" s="44"/>
      <c r="C600" s="329" t="s">
        <v>2296</v>
      </c>
      <c r="D600" s="329" t="s">
        <v>4486</v>
      </c>
      <c r="E600" s="17" t="s">
        <v>208</v>
      </c>
      <c r="F600" s="330">
        <v>3288.7750000000001</v>
      </c>
      <c r="G600" s="38"/>
      <c r="H600" s="44"/>
    </row>
    <row r="601" s="2" customFormat="1" ht="16.8" customHeight="1">
      <c r="A601" s="38"/>
      <c r="B601" s="44"/>
      <c r="C601" s="329" t="s">
        <v>2325</v>
      </c>
      <c r="D601" s="329" t="s">
        <v>4188</v>
      </c>
      <c r="E601" s="17" t="s">
        <v>208</v>
      </c>
      <c r="F601" s="330">
        <v>3288.7750000000001</v>
      </c>
      <c r="G601" s="38"/>
      <c r="H601" s="44"/>
    </row>
    <row r="602" s="2" customFormat="1" ht="16.8" customHeight="1">
      <c r="A602" s="38"/>
      <c r="B602" s="44"/>
      <c r="C602" s="329" t="s">
        <v>1379</v>
      </c>
      <c r="D602" s="329" t="s">
        <v>4190</v>
      </c>
      <c r="E602" s="17" t="s">
        <v>208</v>
      </c>
      <c r="F602" s="330">
        <v>1856.7260000000001</v>
      </c>
      <c r="G602" s="38"/>
      <c r="H602" s="44"/>
    </row>
    <row r="603" s="2" customFormat="1" ht="16.8" customHeight="1">
      <c r="A603" s="38"/>
      <c r="B603" s="44"/>
      <c r="C603" s="329" t="s">
        <v>1494</v>
      </c>
      <c r="D603" s="329" t="s">
        <v>1495</v>
      </c>
      <c r="E603" s="17" t="s">
        <v>157</v>
      </c>
      <c r="F603" s="330">
        <v>987.71400000000006</v>
      </c>
      <c r="G603" s="38"/>
      <c r="H603" s="44"/>
    </row>
    <row r="604" s="2" customFormat="1" ht="16.8" customHeight="1">
      <c r="A604" s="38"/>
      <c r="B604" s="44"/>
      <c r="C604" s="325" t="s">
        <v>2093</v>
      </c>
      <c r="D604" s="326" t="s">
        <v>2094</v>
      </c>
      <c r="E604" s="327" t="s">
        <v>208</v>
      </c>
      <c r="F604" s="328">
        <v>147.41999999999999</v>
      </c>
      <c r="G604" s="38"/>
      <c r="H604" s="44"/>
    </row>
    <row r="605" s="2" customFormat="1" ht="16.8" customHeight="1">
      <c r="A605" s="38"/>
      <c r="B605" s="44"/>
      <c r="C605" s="329" t="s">
        <v>2093</v>
      </c>
      <c r="D605" s="329" t="s">
        <v>2378</v>
      </c>
      <c r="E605" s="17" t="s">
        <v>1</v>
      </c>
      <c r="F605" s="330">
        <v>147.41999999999999</v>
      </c>
      <c r="G605" s="38"/>
      <c r="H605" s="44"/>
    </row>
    <row r="606" s="2" customFormat="1" ht="16.8" customHeight="1">
      <c r="A606" s="38"/>
      <c r="B606" s="44"/>
      <c r="C606" s="331" t="s">
        <v>4413</v>
      </c>
      <c r="D606" s="38"/>
      <c r="E606" s="38"/>
      <c r="F606" s="38"/>
      <c r="G606" s="38"/>
      <c r="H606" s="44"/>
    </row>
    <row r="607" s="2" customFormat="1" ht="16.8" customHeight="1">
      <c r="A607" s="38"/>
      <c r="B607" s="44"/>
      <c r="C607" s="329" t="s">
        <v>2370</v>
      </c>
      <c r="D607" s="329" t="s">
        <v>4489</v>
      </c>
      <c r="E607" s="17" t="s">
        <v>208</v>
      </c>
      <c r="F607" s="330">
        <v>343.98000000000002</v>
      </c>
      <c r="G607" s="38"/>
      <c r="H607" s="44"/>
    </row>
    <row r="608" s="2" customFormat="1" ht="16.8" customHeight="1">
      <c r="A608" s="38"/>
      <c r="B608" s="44"/>
      <c r="C608" s="329" t="s">
        <v>2366</v>
      </c>
      <c r="D608" s="329" t="s">
        <v>4195</v>
      </c>
      <c r="E608" s="17" t="s">
        <v>208</v>
      </c>
      <c r="F608" s="330">
        <v>147.41999999999999</v>
      </c>
      <c r="G608" s="38"/>
      <c r="H608" s="44"/>
    </row>
    <row r="609" s="2" customFormat="1" ht="16.8" customHeight="1">
      <c r="A609" s="38"/>
      <c r="B609" s="44"/>
      <c r="C609" s="325" t="s">
        <v>2379</v>
      </c>
      <c r="D609" s="326" t="s">
        <v>4469</v>
      </c>
      <c r="E609" s="327" t="s">
        <v>208</v>
      </c>
      <c r="F609" s="328">
        <v>343.98000000000002</v>
      </c>
      <c r="G609" s="38"/>
      <c r="H609" s="44"/>
    </row>
    <row r="610" s="2" customFormat="1" ht="16.8" customHeight="1">
      <c r="A610" s="38"/>
      <c r="B610" s="44"/>
      <c r="C610" s="329" t="s">
        <v>2379</v>
      </c>
      <c r="D610" s="329" t="s">
        <v>2380</v>
      </c>
      <c r="E610" s="17" t="s">
        <v>1</v>
      </c>
      <c r="F610" s="330">
        <v>343.98000000000002</v>
      </c>
      <c r="G610" s="38"/>
      <c r="H610" s="44"/>
    </row>
    <row r="611" s="2" customFormat="1" ht="16.8" customHeight="1">
      <c r="A611" s="38"/>
      <c r="B611" s="44"/>
      <c r="C611" s="325" t="s">
        <v>210</v>
      </c>
      <c r="D611" s="326" t="s">
        <v>2051</v>
      </c>
      <c r="E611" s="327" t="s">
        <v>208</v>
      </c>
      <c r="F611" s="328">
        <v>1190.4000000000001</v>
      </c>
      <c r="G611" s="38"/>
      <c r="H611" s="44"/>
    </row>
    <row r="612" s="2" customFormat="1" ht="16.8" customHeight="1">
      <c r="A612" s="38"/>
      <c r="B612" s="44"/>
      <c r="C612" s="329" t="s">
        <v>1</v>
      </c>
      <c r="D612" s="329" t="s">
        <v>2212</v>
      </c>
      <c r="E612" s="17" t="s">
        <v>1</v>
      </c>
      <c r="F612" s="330">
        <v>0</v>
      </c>
      <c r="G612" s="38"/>
      <c r="H612" s="44"/>
    </row>
    <row r="613" s="2" customFormat="1" ht="16.8" customHeight="1">
      <c r="A613" s="38"/>
      <c r="B613" s="44"/>
      <c r="C613" s="329" t="s">
        <v>1</v>
      </c>
      <c r="D613" s="329" t="s">
        <v>2213</v>
      </c>
      <c r="E613" s="17" t="s">
        <v>1</v>
      </c>
      <c r="F613" s="330">
        <v>58.299999999999997</v>
      </c>
      <c r="G613" s="38"/>
      <c r="H613" s="44"/>
    </row>
    <row r="614" s="2" customFormat="1" ht="16.8" customHeight="1">
      <c r="A614" s="38"/>
      <c r="B614" s="44"/>
      <c r="C614" s="329" t="s">
        <v>1</v>
      </c>
      <c r="D614" s="329" t="s">
        <v>2214</v>
      </c>
      <c r="E614" s="17" t="s">
        <v>1</v>
      </c>
      <c r="F614" s="330">
        <v>0</v>
      </c>
      <c r="G614" s="38"/>
      <c r="H614" s="44"/>
    </row>
    <row r="615" s="2" customFormat="1" ht="16.8" customHeight="1">
      <c r="A615" s="38"/>
      <c r="B615" s="44"/>
      <c r="C615" s="329" t="s">
        <v>1</v>
      </c>
      <c r="D615" s="329" t="s">
        <v>2215</v>
      </c>
      <c r="E615" s="17" t="s">
        <v>1</v>
      </c>
      <c r="F615" s="330">
        <v>167.40000000000001</v>
      </c>
      <c r="G615" s="38"/>
      <c r="H615" s="44"/>
    </row>
    <row r="616" s="2" customFormat="1" ht="16.8" customHeight="1">
      <c r="A616" s="38"/>
      <c r="B616" s="44"/>
      <c r="C616" s="329" t="s">
        <v>1</v>
      </c>
      <c r="D616" s="329" t="s">
        <v>2216</v>
      </c>
      <c r="E616" s="17" t="s">
        <v>1</v>
      </c>
      <c r="F616" s="330">
        <v>0</v>
      </c>
      <c r="G616" s="38"/>
      <c r="H616" s="44"/>
    </row>
    <row r="617" s="2" customFormat="1" ht="16.8" customHeight="1">
      <c r="A617" s="38"/>
      <c r="B617" s="44"/>
      <c r="C617" s="329" t="s">
        <v>1</v>
      </c>
      <c r="D617" s="329" t="s">
        <v>2217</v>
      </c>
      <c r="E617" s="17" t="s">
        <v>1</v>
      </c>
      <c r="F617" s="330">
        <v>964.70000000000005</v>
      </c>
      <c r="G617" s="38"/>
      <c r="H617" s="44"/>
    </row>
    <row r="618" s="2" customFormat="1" ht="16.8" customHeight="1">
      <c r="A618" s="38"/>
      <c r="B618" s="44"/>
      <c r="C618" s="329" t="s">
        <v>210</v>
      </c>
      <c r="D618" s="329" t="s">
        <v>265</v>
      </c>
      <c r="E618" s="17" t="s">
        <v>1</v>
      </c>
      <c r="F618" s="330">
        <v>1190.4000000000001</v>
      </c>
      <c r="G618" s="38"/>
      <c r="H618" s="44"/>
    </row>
    <row r="619" s="2" customFormat="1" ht="16.8" customHeight="1">
      <c r="A619" s="38"/>
      <c r="B619" s="44"/>
      <c r="C619" s="331" t="s">
        <v>4413</v>
      </c>
      <c r="D619" s="38"/>
      <c r="E619" s="38"/>
      <c r="F619" s="38"/>
      <c r="G619" s="38"/>
      <c r="H619" s="44"/>
    </row>
    <row r="620" s="2" customFormat="1" ht="16.8" customHeight="1">
      <c r="A620" s="38"/>
      <c r="B620" s="44"/>
      <c r="C620" s="329" t="s">
        <v>2169</v>
      </c>
      <c r="D620" s="329" t="s">
        <v>4476</v>
      </c>
      <c r="E620" s="17" t="s">
        <v>208</v>
      </c>
      <c r="F620" s="330">
        <v>1133.7180000000001</v>
      </c>
      <c r="G620" s="38"/>
      <c r="H620" s="44"/>
    </row>
    <row r="621" s="2" customFormat="1" ht="16.8" customHeight="1">
      <c r="A621" s="38"/>
      <c r="B621" s="44"/>
      <c r="C621" s="329" t="s">
        <v>1379</v>
      </c>
      <c r="D621" s="329" t="s">
        <v>4190</v>
      </c>
      <c r="E621" s="17" t="s">
        <v>208</v>
      </c>
      <c r="F621" s="330">
        <v>1856.7260000000001</v>
      </c>
      <c r="G621" s="38"/>
      <c r="H621" s="44"/>
    </row>
    <row r="622" s="2" customFormat="1" ht="16.8" customHeight="1">
      <c r="A622" s="38"/>
      <c r="B622" s="44"/>
      <c r="C622" s="325" t="s">
        <v>1970</v>
      </c>
      <c r="D622" s="326" t="s">
        <v>1971</v>
      </c>
      <c r="E622" s="327" t="s">
        <v>208</v>
      </c>
      <c r="F622" s="328">
        <v>142.84800000000001</v>
      </c>
      <c r="G622" s="38"/>
      <c r="H622" s="44"/>
    </row>
    <row r="623" s="2" customFormat="1" ht="16.8" customHeight="1">
      <c r="A623" s="38"/>
      <c r="B623" s="44"/>
      <c r="C623" s="329" t="s">
        <v>1970</v>
      </c>
      <c r="D623" s="329" t="s">
        <v>2219</v>
      </c>
      <c r="E623" s="17" t="s">
        <v>1</v>
      </c>
      <c r="F623" s="330">
        <v>142.84800000000001</v>
      </c>
      <c r="G623" s="38"/>
      <c r="H623" s="44"/>
    </row>
    <row r="624" s="2" customFormat="1" ht="16.8" customHeight="1">
      <c r="A624" s="38"/>
      <c r="B624" s="44"/>
      <c r="C624" s="331" t="s">
        <v>4413</v>
      </c>
      <c r="D624" s="38"/>
      <c r="E624" s="38"/>
      <c r="F624" s="38"/>
      <c r="G624" s="38"/>
      <c r="H624" s="44"/>
    </row>
    <row r="625" s="2" customFormat="1" ht="16.8" customHeight="1">
      <c r="A625" s="38"/>
      <c r="B625" s="44"/>
      <c r="C625" s="329" t="s">
        <v>2169</v>
      </c>
      <c r="D625" s="329" t="s">
        <v>4476</v>
      </c>
      <c r="E625" s="17" t="s">
        <v>208</v>
      </c>
      <c r="F625" s="330">
        <v>1133.7180000000001</v>
      </c>
      <c r="G625" s="38"/>
      <c r="H625" s="44"/>
    </row>
    <row r="626" s="2" customFormat="1" ht="16.8" customHeight="1">
      <c r="A626" s="38"/>
      <c r="B626" s="44"/>
      <c r="C626" s="329" t="s">
        <v>2127</v>
      </c>
      <c r="D626" s="329" t="s">
        <v>4490</v>
      </c>
      <c r="E626" s="17" t="s">
        <v>208</v>
      </c>
      <c r="F626" s="330">
        <v>142.84800000000001</v>
      </c>
      <c r="G626" s="38"/>
      <c r="H626" s="44"/>
    </row>
    <row r="627" s="2" customFormat="1">
      <c r="A627" s="38"/>
      <c r="B627" s="44"/>
      <c r="C627" s="329" t="s">
        <v>583</v>
      </c>
      <c r="D627" s="329" t="s">
        <v>4431</v>
      </c>
      <c r="E627" s="17" t="s">
        <v>208</v>
      </c>
      <c r="F627" s="330">
        <v>1394.472</v>
      </c>
      <c r="G627" s="38"/>
      <c r="H627" s="44"/>
    </row>
    <row r="628" s="2" customFormat="1" ht="16.8" customHeight="1">
      <c r="A628" s="38"/>
      <c r="B628" s="44"/>
      <c r="C628" s="325" t="s">
        <v>1973</v>
      </c>
      <c r="D628" s="326" t="s">
        <v>1974</v>
      </c>
      <c r="E628" s="327" t="s">
        <v>208</v>
      </c>
      <c r="F628" s="328">
        <v>214.27199999999999</v>
      </c>
      <c r="G628" s="38"/>
      <c r="H628" s="44"/>
    </row>
    <row r="629" s="2" customFormat="1" ht="16.8" customHeight="1">
      <c r="A629" s="38"/>
      <c r="B629" s="44"/>
      <c r="C629" s="329" t="s">
        <v>1973</v>
      </c>
      <c r="D629" s="329" t="s">
        <v>2218</v>
      </c>
      <c r="E629" s="17" t="s">
        <v>1</v>
      </c>
      <c r="F629" s="330">
        <v>214.27199999999999</v>
      </c>
      <c r="G629" s="38"/>
      <c r="H629" s="44"/>
    </row>
    <row r="630" s="2" customFormat="1" ht="16.8" customHeight="1">
      <c r="A630" s="38"/>
      <c r="B630" s="44"/>
      <c r="C630" s="331" t="s">
        <v>4413</v>
      </c>
      <c r="D630" s="38"/>
      <c r="E630" s="38"/>
      <c r="F630" s="38"/>
      <c r="G630" s="38"/>
      <c r="H630" s="44"/>
    </row>
    <row r="631" s="2" customFormat="1" ht="16.8" customHeight="1">
      <c r="A631" s="38"/>
      <c r="B631" s="44"/>
      <c r="C631" s="329" t="s">
        <v>2169</v>
      </c>
      <c r="D631" s="329" t="s">
        <v>4476</v>
      </c>
      <c r="E631" s="17" t="s">
        <v>208</v>
      </c>
      <c r="F631" s="330">
        <v>1133.7180000000001</v>
      </c>
      <c r="G631" s="38"/>
      <c r="H631" s="44"/>
    </row>
    <row r="632" s="2" customFormat="1">
      <c r="A632" s="38"/>
      <c r="B632" s="44"/>
      <c r="C632" s="329" t="s">
        <v>2131</v>
      </c>
      <c r="D632" s="329" t="s">
        <v>4491</v>
      </c>
      <c r="E632" s="17" t="s">
        <v>208</v>
      </c>
      <c r="F632" s="330">
        <v>214.27199999999999</v>
      </c>
      <c r="G632" s="38"/>
      <c r="H632" s="44"/>
    </row>
    <row r="633" s="2" customFormat="1">
      <c r="A633" s="38"/>
      <c r="B633" s="44"/>
      <c r="C633" s="329" t="s">
        <v>583</v>
      </c>
      <c r="D633" s="329" t="s">
        <v>4431</v>
      </c>
      <c r="E633" s="17" t="s">
        <v>208</v>
      </c>
      <c r="F633" s="330">
        <v>1394.472</v>
      </c>
      <c r="G633" s="38"/>
      <c r="H633" s="44"/>
    </row>
    <row r="634" s="2" customFormat="1" ht="16.8" customHeight="1">
      <c r="A634" s="38"/>
      <c r="B634" s="44"/>
      <c r="C634" s="325" t="s">
        <v>1976</v>
      </c>
      <c r="D634" s="326" t="s">
        <v>1977</v>
      </c>
      <c r="E634" s="327" t="s">
        <v>208</v>
      </c>
      <c r="F634" s="328">
        <v>333.31200000000001</v>
      </c>
      <c r="G634" s="38"/>
      <c r="H634" s="44"/>
    </row>
    <row r="635" s="2" customFormat="1" ht="16.8" customHeight="1">
      <c r="A635" s="38"/>
      <c r="B635" s="44"/>
      <c r="C635" s="329" t="s">
        <v>1976</v>
      </c>
      <c r="D635" s="329" t="s">
        <v>2221</v>
      </c>
      <c r="E635" s="17" t="s">
        <v>1</v>
      </c>
      <c r="F635" s="330">
        <v>333.31200000000001</v>
      </c>
      <c r="G635" s="38"/>
      <c r="H635" s="44"/>
    </row>
    <row r="636" s="2" customFormat="1" ht="16.8" customHeight="1">
      <c r="A636" s="38"/>
      <c r="B636" s="44"/>
      <c r="C636" s="331" t="s">
        <v>4413</v>
      </c>
      <c r="D636" s="38"/>
      <c r="E636" s="38"/>
      <c r="F636" s="38"/>
      <c r="G636" s="38"/>
      <c r="H636" s="44"/>
    </row>
    <row r="637" s="2" customFormat="1" ht="16.8" customHeight="1">
      <c r="A637" s="38"/>
      <c r="B637" s="44"/>
      <c r="C637" s="329" t="s">
        <v>2169</v>
      </c>
      <c r="D637" s="329" t="s">
        <v>4476</v>
      </c>
      <c r="E637" s="17" t="s">
        <v>208</v>
      </c>
      <c r="F637" s="330">
        <v>1133.7180000000001</v>
      </c>
      <c r="G637" s="38"/>
      <c r="H637" s="44"/>
    </row>
    <row r="638" s="2" customFormat="1" ht="16.8" customHeight="1">
      <c r="A638" s="38"/>
      <c r="B638" s="44"/>
      <c r="C638" s="329" t="s">
        <v>2135</v>
      </c>
      <c r="D638" s="329" t="s">
        <v>4492</v>
      </c>
      <c r="E638" s="17" t="s">
        <v>208</v>
      </c>
      <c r="F638" s="330">
        <v>333.31200000000001</v>
      </c>
      <c r="G638" s="38"/>
      <c r="H638" s="44"/>
    </row>
    <row r="639" s="2" customFormat="1">
      <c r="A639" s="38"/>
      <c r="B639" s="44"/>
      <c r="C639" s="329" t="s">
        <v>591</v>
      </c>
      <c r="D639" s="329" t="s">
        <v>4435</v>
      </c>
      <c r="E639" s="17" t="s">
        <v>208</v>
      </c>
      <c r="F639" s="330">
        <v>3288.7689999999998</v>
      </c>
      <c r="G639" s="38"/>
      <c r="H639" s="44"/>
    </row>
    <row r="640" s="2" customFormat="1" ht="16.8" customHeight="1">
      <c r="A640" s="38"/>
      <c r="B640" s="44"/>
      <c r="C640" s="325" t="s">
        <v>1979</v>
      </c>
      <c r="D640" s="326" t="s">
        <v>1980</v>
      </c>
      <c r="E640" s="327" t="s">
        <v>208</v>
      </c>
      <c r="F640" s="328">
        <v>499.96800000000002</v>
      </c>
      <c r="G640" s="38"/>
      <c r="H640" s="44"/>
    </row>
    <row r="641" s="2" customFormat="1" ht="16.8" customHeight="1">
      <c r="A641" s="38"/>
      <c r="B641" s="44"/>
      <c r="C641" s="329" t="s">
        <v>1979</v>
      </c>
      <c r="D641" s="329" t="s">
        <v>2220</v>
      </c>
      <c r="E641" s="17" t="s">
        <v>1</v>
      </c>
      <c r="F641" s="330">
        <v>499.96800000000002</v>
      </c>
      <c r="G641" s="38"/>
      <c r="H641" s="44"/>
    </row>
    <row r="642" s="2" customFormat="1" ht="16.8" customHeight="1">
      <c r="A642" s="38"/>
      <c r="B642" s="44"/>
      <c r="C642" s="331" t="s">
        <v>4413</v>
      </c>
      <c r="D642" s="38"/>
      <c r="E642" s="38"/>
      <c r="F642" s="38"/>
      <c r="G642" s="38"/>
      <c r="H642" s="44"/>
    </row>
    <row r="643" s="2" customFormat="1" ht="16.8" customHeight="1">
      <c r="A643" s="38"/>
      <c r="B643" s="44"/>
      <c r="C643" s="329" t="s">
        <v>2169</v>
      </c>
      <c r="D643" s="329" t="s">
        <v>4476</v>
      </c>
      <c r="E643" s="17" t="s">
        <v>208</v>
      </c>
      <c r="F643" s="330">
        <v>1133.7180000000001</v>
      </c>
      <c r="G643" s="38"/>
      <c r="H643" s="44"/>
    </row>
    <row r="644" s="2" customFormat="1">
      <c r="A644" s="38"/>
      <c r="B644" s="44"/>
      <c r="C644" s="329" t="s">
        <v>2138</v>
      </c>
      <c r="D644" s="329" t="s">
        <v>4493</v>
      </c>
      <c r="E644" s="17" t="s">
        <v>208</v>
      </c>
      <c r="F644" s="330">
        <v>499.96800000000002</v>
      </c>
      <c r="G644" s="38"/>
      <c r="H644" s="44"/>
    </row>
    <row r="645" s="2" customFormat="1">
      <c r="A645" s="38"/>
      <c r="B645" s="44"/>
      <c r="C645" s="329" t="s">
        <v>591</v>
      </c>
      <c r="D645" s="329" t="s">
        <v>4435</v>
      </c>
      <c r="E645" s="17" t="s">
        <v>208</v>
      </c>
      <c r="F645" s="330">
        <v>3288.7689999999998</v>
      </c>
      <c r="G645" s="38"/>
      <c r="H645" s="44"/>
    </row>
    <row r="646" s="2" customFormat="1" ht="16.8" customHeight="1">
      <c r="A646" s="38"/>
      <c r="B646" s="44"/>
      <c r="C646" s="325" t="s">
        <v>2061</v>
      </c>
      <c r="D646" s="326" t="s">
        <v>2062</v>
      </c>
      <c r="E646" s="327" t="s">
        <v>168</v>
      </c>
      <c r="F646" s="328">
        <v>390.56799999999998</v>
      </c>
      <c r="G646" s="38"/>
      <c r="H646" s="44"/>
    </row>
    <row r="647" s="2" customFormat="1" ht="16.8" customHeight="1">
      <c r="A647" s="38"/>
      <c r="B647" s="44"/>
      <c r="C647" s="329" t="s">
        <v>1</v>
      </c>
      <c r="D647" s="329" t="s">
        <v>2034</v>
      </c>
      <c r="E647" s="17" t="s">
        <v>1</v>
      </c>
      <c r="F647" s="330">
        <v>0</v>
      </c>
      <c r="G647" s="38"/>
      <c r="H647" s="44"/>
    </row>
    <row r="648" s="2" customFormat="1">
      <c r="A648" s="38"/>
      <c r="B648" s="44"/>
      <c r="C648" s="329" t="s">
        <v>1</v>
      </c>
      <c r="D648" s="329" t="s">
        <v>2289</v>
      </c>
      <c r="E648" s="17" t="s">
        <v>1</v>
      </c>
      <c r="F648" s="330">
        <v>194.31999999999999</v>
      </c>
      <c r="G648" s="38"/>
      <c r="H648" s="44"/>
    </row>
    <row r="649" s="2" customFormat="1">
      <c r="A649" s="38"/>
      <c r="B649" s="44"/>
      <c r="C649" s="329" t="s">
        <v>1</v>
      </c>
      <c r="D649" s="329" t="s">
        <v>2290</v>
      </c>
      <c r="E649" s="17" t="s">
        <v>1</v>
      </c>
      <c r="F649" s="330">
        <v>145.08000000000001</v>
      </c>
      <c r="G649" s="38"/>
      <c r="H649" s="44"/>
    </row>
    <row r="650" s="2" customFormat="1" ht="16.8" customHeight="1">
      <c r="A650" s="38"/>
      <c r="B650" s="44"/>
      <c r="C650" s="329" t="s">
        <v>1</v>
      </c>
      <c r="D650" s="329" t="s">
        <v>2291</v>
      </c>
      <c r="E650" s="17" t="s">
        <v>1</v>
      </c>
      <c r="F650" s="330">
        <v>51.167999999999999</v>
      </c>
      <c r="G650" s="38"/>
      <c r="H650" s="44"/>
    </row>
    <row r="651" s="2" customFormat="1" ht="16.8" customHeight="1">
      <c r="A651" s="38"/>
      <c r="B651" s="44"/>
      <c r="C651" s="329" t="s">
        <v>2061</v>
      </c>
      <c r="D651" s="329" t="s">
        <v>265</v>
      </c>
      <c r="E651" s="17" t="s">
        <v>1</v>
      </c>
      <c r="F651" s="330">
        <v>390.56799999999998</v>
      </c>
      <c r="G651" s="38"/>
      <c r="H651" s="44"/>
    </row>
    <row r="652" s="2" customFormat="1" ht="16.8" customHeight="1">
      <c r="A652" s="38"/>
      <c r="B652" s="44"/>
      <c r="C652" s="331" t="s">
        <v>4413</v>
      </c>
      <c r="D652" s="38"/>
      <c r="E652" s="38"/>
      <c r="F652" s="38"/>
      <c r="G652" s="38"/>
      <c r="H652" s="44"/>
    </row>
    <row r="653" s="2" customFormat="1">
      <c r="A653" s="38"/>
      <c r="B653" s="44"/>
      <c r="C653" s="329" t="s">
        <v>2285</v>
      </c>
      <c r="D653" s="329" t="s">
        <v>4494</v>
      </c>
      <c r="E653" s="17" t="s">
        <v>168</v>
      </c>
      <c r="F653" s="330">
        <v>390.56799999999998</v>
      </c>
      <c r="G653" s="38"/>
      <c r="H653" s="44"/>
    </row>
    <row r="654" s="2" customFormat="1">
      <c r="A654" s="38"/>
      <c r="B654" s="44"/>
      <c r="C654" s="329" t="s">
        <v>2292</v>
      </c>
      <c r="D654" s="329" t="s">
        <v>4495</v>
      </c>
      <c r="E654" s="17" t="s">
        <v>168</v>
      </c>
      <c r="F654" s="330">
        <v>390.56799999999998</v>
      </c>
      <c r="G654" s="38"/>
      <c r="H654" s="44"/>
    </row>
    <row r="655" s="2" customFormat="1" ht="16.8" customHeight="1">
      <c r="A655" s="38"/>
      <c r="B655" s="44"/>
      <c r="C655" s="325" t="s">
        <v>2053</v>
      </c>
      <c r="D655" s="326" t="s">
        <v>2054</v>
      </c>
      <c r="E655" s="327" t="s">
        <v>168</v>
      </c>
      <c r="F655" s="328">
        <v>2485.0639999999999</v>
      </c>
      <c r="G655" s="38"/>
      <c r="H655" s="44"/>
    </row>
    <row r="656" s="2" customFormat="1" ht="16.8" customHeight="1">
      <c r="A656" s="38"/>
      <c r="B656" s="44"/>
      <c r="C656" s="329" t="s">
        <v>1</v>
      </c>
      <c r="D656" s="329" t="s">
        <v>2031</v>
      </c>
      <c r="E656" s="17" t="s">
        <v>1</v>
      </c>
      <c r="F656" s="330">
        <v>0</v>
      </c>
      <c r="G656" s="38"/>
      <c r="H656" s="44"/>
    </row>
    <row r="657" s="2" customFormat="1" ht="16.8" customHeight="1">
      <c r="A657" s="38"/>
      <c r="B657" s="44"/>
      <c r="C657" s="329" t="s">
        <v>1</v>
      </c>
      <c r="D657" s="329" t="s">
        <v>2232</v>
      </c>
      <c r="E657" s="17" t="s">
        <v>1</v>
      </c>
      <c r="F657" s="330">
        <v>27.571000000000002</v>
      </c>
      <c r="G657" s="38"/>
      <c r="H657" s="44"/>
    </row>
    <row r="658" s="2" customFormat="1" ht="16.8" customHeight="1">
      <c r="A658" s="38"/>
      <c r="B658" s="44"/>
      <c r="C658" s="329" t="s">
        <v>1</v>
      </c>
      <c r="D658" s="329" t="s">
        <v>2233</v>
      </c>
      <c r="E658" s="17" t="s">
        <v>1</v>
      </c>
      <c r="F658" s="330">
        <v>166.42500000000001</v>
      </c>
      <c r="G658" s="38"/>
      <c r="H658" s="44"/>
    </row>
    <row r="659" s="2" customFormat="1" ht="16.8" customHeight="1">
      <c r="A659" s="38"/>
      <c r="B659" s="44"/>
      <c r="C659" s="329" t="s">
        <v>1</v>
      </c>
      <c r="D659" s="329" t="s">
        <v>2234</v>
      </c>
      <c r="E659" s="17" t="s">
        <v>1</v>
      </c>
      <c r="F659" s="330">
        <v>107.44199999999999</v>
      </c>
      <c r="G659" s="38"/>
      <c r="H659" s="44"/>
    </row>
    <row r="660" s="2" customFormat="1" ht="16.8" customHeight="1">
      <c r="A660" s="38"/>
      <c r="B660" s="44"/>
      <c r="C660" s="329" t="s">
        <v>1</v>
      </c>
      <c r="D660" s="329" t="s">
        <v>2235</v>
      </c>
      <c r="E660" s="17" t="s">
        <v>1</v>
      </c>
      <c r="F660" s="330">
        <v>60.664999999999999</v>
      </c>
      <c r="G660" s="38"/>
      <c r="H660" s="44"/>
    </row>
    <row r="661" s="2" customFormat="1" ht="16.8" customHeight="1">
      <c r="A661" s="38"/>
      <c r="B661" s="44"/>
      <c r="C661" s="329" t="s">
        <v>1</v>
      </c>
      <c r="D661" s="329" t="s">
        <v>2236</v>
      </c>
      <c r="E661" s="17" t="s">
        <v>1</v>
      </c>
      <c r="F661" s="330">
        <v>48.545000000000002</v>
      </c>
      <c r="G661" s="38"/>
      <c r="H661" s="44"/>
    </row>
    <row r="662" s="2" customFormat="1" ht="16.8" customHeight="1">
      <c r="A662" s="38"/>
      <c r="B662" s="44"/>
      <c r="C662" s="329" t="s">
        <v>1</v>
      </c>
      <c r="D662" s="329" t="s">
        <v>2237</v>
      </c>
      <c r="E662" s="17" t="s">
        <v>1</v>
      </c>
      <c r="F662" s="330">
        <v>56.165999999999997</v>
      </c>
      <c r="G662" s="38"/>
      <c r="H662" s="44"/>
    </row>
    <row r="663" s="2" customFormat="1" ht="16.8" customHeight="1">
      <c r="A663" s="38"/>
      <c r="B663" s="44"/>
      <c r="C663" s="329" t="s">
        <v>1</v>
      </c>
      <c r="D663" s="329" t="s">
        <v>2238</v>
      </c>
      <c r="E663" s="17" t="s">
        <v>1</v>
      </c>
      <c r="F663" s="330">
        <v>361.80000000000001</v>
      </c>
      <c r="G663" s="38"/>
      <c r="H663" s="44"/>
    </row>
    <row r="664" s="2" customFormat="1" ht="16.8" customHeight="1">
      <c r="A664" s="38"/>
      <c r="B664" s="44"/>
      <c r="C664" s="329" t="s">
        <v>1</v>
      </c>
      <c r="D664" s="329" t="s">
        <v>2239</v>
      </c>
      <c r="E664" s="17" t="s">
        <v>1</v>
      </c>
      <c r="F664" s="330">
        <v>934.20000000000005</v>
      </c>
      <c r="G664" s="38"/>
      <c r="H664" s="44"/>
    </row>
    <row r="665" s="2" customFormat="1" ht="16.8" customHeight="1">
      <c r="A665" s="38"/>
      <c r="B665" s="44"/>
      <c r="C665" s="329" t="s">
        <v>1</v>
      </c>
      <c r="D665" s="329" t="s">
        <v>2240</v>
      </c>
      <c r="E665" s="17" t="s">
        <v>1</v>
      </c>
      <c r="F665" s="330">
        <v>264.14999999999998</v>
      </c>
      <c r="G665" s="38"/>
      <c r="H665" s="44"/>
    </row>
    <row r="666" s="2" customFormat="1" ht="16.8" customHeight="1">
      <c r="A666" s="38"/>
      <c r="B666" s="44"/>
      <c r="C666" s="329" t="s">
        <v>1</v>
      </c>
      <c r="D666" s="329" t="s">
        <v>2241</v>
      </c>
      <c r="E666" s="17" t="s">
        <v>1</v>
      </c>
      <c r="F666" s="330">
        <v>458.10000000000002</v>
      </c>
      <c r="G666" s="38"/>
      <c r="H666" s="44"/>
    </row>
    <row r="667" s="2" customFormat="1" ht="16.8" customHeight="1">
      <c r="A667" s="38"/>
      <c r="B667" s="44"/>
      <c r="C667" s="329" t="s">
        <v>2053</v>
      </c>
      <c r="D667" s="329" t="s">
        <v>265</v>
      </c>
      <c r="E667" s="17" t="s">
        <v>1</v>
      </c>
      <c r="F667" s="330">
        <v>2485.0639999999999</v>
      </c>
      <c r="G667" s="38"/>
      <c r="H667" s="44"/>
    </row>
    <row r="668" s="2" customFormat="1" ht="16.8" customHeight="1">
      <c r="A668" s="38"/>
      <c r="B668" s="44"/>
      <c r="C668" s="331" t="s">
        <v>4413</v>
      </c>
      <c r="D668" s="38"/>
      <c r="E668" s="38"/>
      <c r="F668" s="38"/>
      <c r="G668" s="38"/>
      <c r="H668" s="44"/>
    </row>
    <row r="669" s="2" customFormat="1" ht="16.8" customHeight="1">
      <c r="A669" s="38"/>
      <c r="B669" s="44"/>
      <c r="C669" s="329" t="s">
        <v>2228</v>
      </c>
      <c r="D669" s="329" t="s">
        <v>4496</v>
      </c>
      <c r="E669" s="17" t="s">
        <v>168</v>
      </c>
      <c r="F669" s="330">
        <v>2485.0639999999999</v>
      </c>
      <c r="G669" s="38"/>
      <c r="H669" s="44"/>
    </row>
    <row r="670" s="2" customFormat="1" ht="16.8" customHeight="1">
      <c r="A670" s="38"/>
      <c r="B670" s="44"/>
      <c r="C670" s="329" t="s">
        <v>2245</v>
      </c>
      <c r="D670" s="329" t="s">
        <v>4497</v>
      </c>
      <c r="E670" s="17" t="s">
        <v>168</v>
      </c>
      <c r="F670" s="330">
        <v>2485.0639999999999</v>
      </c>
      <c r="G670" s="38"/>
      <c r="H670" s="44"/>
    </row>
    <row r="671" s="2" customFormat="1" ht="16.8" customHeight="1">
      <c r="A671" s="38"/>
      <c r="B671" s="44"/>
      <c r="C671" s="325" t="s">
        <v>2056</v>
      </c>
      <c r="D671" s="326" t="s">
        <v>2057</v>
      </c>
      <c r="E671" s="327" t="s">
        <v>168</v>
      </c>
      <c r="F671" s="328">
        <v>417.96600000000001</v>
      </c>
      <c r="G671" s="38"/>
      <c r="H671" s="44"/>
    </row>
    <row r="672" s="2" customFormat="1" ht="16.8" customHeight="1">
      <c r="A672" s="38"/>
      <c r="B672" s="44"/>
      <c r="C672" s="329" t="s">
        <v>1</v>
      </c>
      <c r="D672" s="329" t="s">
        <v>2031</v>
      </c>
      <c r="E672" s="17" t="s">
        <v>1</v>
      </c>
      <c r="F672" s="330">
        <v>0</v>
      </c>
      <c r="G672" s="38"/>
      <c r="H672" s="44"/>
    </row>
    <row r="673" s="2" customFormat="1" ht="16.8" customHeight="1">
      <c r="A673" s="38"/>
      <c r="B673" s="44"/>
      <c r="C673" s="329" t="s">
        <v>1</v>
      </c>
      <c r="D673" s="329" t="s">
        <v>2237</v>
      </c>
      <c r="E673" s="17" t="s">
        <v>1</v>
      </c>
      <c r="F673" s="330">
        <v>56.165999999999997</v>
      </c>
      <c r="G673" s="38"/>
      <c r="H673" s="44"/>
    </row>
    <row r="674" s="2" customFormat="1" ht="16.8" customHeight="1">
      <c r="A674" s="38"/>
      <c r="B674" s="44"/>
      <c r="C674" s="329" t="s">
        <v>1</v>
      </c>
      <c r="D674" s="329" t="s">
        <v>2238</v>
      </c>
      <c r="E674" s="17" t="s">
        <v>1</v>
      </c>
      <c r="F674" s="330">
        <v>361.80000000000001</v>
      </c>
      <c r="G674" s="38"/>
      <c r="H674" s="44"/>
    </row>
    <row r="675" s="2" customFormat="1" ht="16.8" customHeight="1">
      <c r="A675" s="38"/>
      <c r="B675" s="44"/>
      <c r="C675" s="329" t="s">
        <v>2056</v>
      </c>
      <c r="D675" s="329" t="s">
        <v>265</v>
      </c>
      <c r="E675" s="17" t="s">
        <v>1</v>
      </c>
      <c r="F675" s="330">
        <v>417.96600000000001</v>
      </c>
      <c r="G675" s="38"/>
      <c r="H675" s="44"/>
    </row>
    <row r="676" s="2" customFormat="1" ht="16.8" customHeight="1">
      <c r="A676" s="38"/>
      <c r="B676" s="44"/>
      <c r="C676" s="331" t="s">
        <v>4413</v>
      </c>
      <c r="D676" s="38"/>
      <c r="E676" s="38"/>
      <c r="F676" s="38"/>
      <c r="G676" s="38"/>
      <c r="H676" s="44"/>
    </row>
    <row r="677" s="2" customFormat="1" ht="16.8" customHeight="1">
      <c r="A677" s="38"/>
      <c r="B677" s="44"/>
      <c r="C677" s="329" t="s">
        <v>2242</v>
      </c>
      <c r="D677" s="329" t="s">
        <v>4498</v>
      </c>
      <c r="E677" s="17" t="s">
        <v>168</v>
      </c>
      <c r="F677" s="330">
        <v>417.96600000000001</v>
      </c>
      <c r="G677" s="38"/>
      <c r="H677" s="44"/>
    </row>
    <row r="678" s="2" customFormat="1" ht="16.8" customHeight="1">
      <c r="A678" s="38"/>
      <c r="B678" s="44"/>
      <c r="C678" s="329" t="s">
        <v>2248</v>
      </c>
      <c r="D678" s="329" t="s">
        <v>4499</v>
      </c>
      <c r="E678" s="17" t="s">
        <v>168</v>
      </c>
      <c r="F678" s="330">
        <v>417.96600000000001</v>
      </c>
      <c r="G678" s="38"/>
      <c r="H678" s="44"/>
    </row>
    <row r="679" s="2" customFormat="1" ht="16.8" customHeight="1">
      <c r="A679" s="38"/>
      <c r="B679" s="44"/>
      <c r="C679" s="325" t="s">
        <v>2081</v>
      </c>
      <c r="D679" s="326" t="s">
        <v>2082</v>
      </c>
      <c r="E679" s="327" t="s">
        <v>208</v>
      </c>
      <c r="F679" s="328">
        <v>43.350000000000001</v>
      </c>
      <c r="G679" s="38"/>
      <c r="H679" s="44"/>
    </row>
    <row r="680" s="2" customFormat="1" ht="16.8" customHeight="1">
      <c r="A680" s="38"/>
      <c r="B680" s="44"/>
      <c r="C680" s="329" t="s">
        <v>1</v>
      </c>
      <c r="D680" s="329" t="s">
        <v>2474</v>
      </c>
      <c r="E680" s="17" t="s">
        <v>1</v>
      </c>
      <c r="F680" s="330">
        <v>0</v>
      </c>
      <c r="G680" s="38"/>
      <c r="H680" s="44"/>
    </row>
    <row r="681" s="2" customFormat="1" ht="16.8" customHeight="1">
      <c r="A681" s="38"/>
      <c r="B681" s="44"/>
      <c r="C681" s="329" t="s">
        <v>1</v>
      </c>
      <c r="D681" s="329" t="s">
        <v>2475</v>
      </c>
      <c r="E681" s="17" t="s">
        <v>1</v>
      </c>
      <c r="F681" s="330">
        <v>30.510000000000002</v>
      </c>
      <c r="G681" s="38"/>
      <c r="H681" s="44"/>
    </row>
    <row r="682" s="2" customFormat="1" ht="16.8" customHeight="1">
      <c r="A682" s="38"/>
      <c r="B682" s="44"/>
      <c r="C682" s="329" t="s">
        <v>1</v>
      </c>
      <c r="D682" s="329" t="s">
        <v>2476</v>
      </c>
      <c r="E682" s="17" t="s">
        <v>1</v>
      </c>
      <c r="F682" s="330">
        <v>0</v>
      </c>
      <c r="G682" s="38"/>
      <c r="H682" s="44"/>
    </row>
    <row r="683" s="2" customFormat="1" ht="16.8" customHeight="1">
      <c r="A683" s="38"/>
      <c r="B683" s="44"/>
      <c r="C683" s="329" t="s">
        <v>1</v>
      </c>
      <c r="D683" s="329" t="s">
        <v>2477</v>
      </c>
      <c r="E683" s="17" t="s">
        <v>1</v>
      </c>
      <c r="F683" s="330">
        <v>7.056</v>
      </c>
      <c r="G683" s="38"/>
      <c r="H683" s="44"/>
    </row>
    <row r="684" s="2" customFormat="1" ht="16.8" customHeight="1">
      <c r="A684" s="38"/>
      <c r="B684" s="44"/>
      <c r="C684" s="329" t="s">
        <v>1</v>
      </c>
      <c r="D684" s="329" t="s">
        <v>2478</v>
      </c>
      <c r="E684" s="17" t="s">
        <v>1</v>
      </c>
      <c r="F684" s="330">
        <v>4.056</v>
      </c>
      <c r="G684" s="38"/>
      <c r="H684" s="44"/>
    </row>
    <row r="685" s="2" customFormat="1" ht="16.8" customHeight="1">
      <c r="A685" s="38"/>
      <c r="B685" s="44"/>
      <c r="C685" s="329" t="s">
        <v>1</v>
      </c>
      <c r="D685" s="329" t="s">
        <v>2479</v>
      </c>
      <c r="E685" s="17" t="s">
        <v>1</v>
      </c>
      <c r="F685" s="330">
        <v>1.728</v>
      </c>
      <c r="G685" s="38"/>
      <c r="H685" s="44"/>
    </row>
    <row r="686" s="2" customFormat="1" ht="16.8" customHeight="1">
      <c r="A686" s="38"/>
      <c r="B686" s="44"/>
      <c r="C686" s="329" t="s">
        <v>2081</v>
      </c>
      <c r="D686" s="329" t="s">
        <v>265</v>
      </c>
      <c r="E686" s="17" t="s">
        <v>1</v>
      </c>
      <c r="F686" s="330">
        <v>43.350000000000001</v>
      </c>
      <c r="G686" s="38"/>
      <c r="H686" s="44"/>
    </row>
    <row r="687" s="2" customFormat="1" ht="16.8" customHeight="1">
      <c r="A687" s="38"/>
      <c r="B687" s="44"/>
      <c r="C687" s="331" t="s">
        <v>4413</v>
      </c>
      <c r="D687" s="38"/>
      <c r="E687" s="38"/>
      <c r="F687" s="38"/>
      <c r="G687" s="38"/>
      <c r="H687" s="44"/>
    </row>
    <row r="688" s="2" customFormat="1" ht="16.8" customHeight="1">
      <c r="A688" s="38"/>
      <c r="B688" s="44"/>
      <c r="C688" s="329" t="s">
        <v>2470</v>
      </c>
      <c r="D688" s="329" t="s">
        <v>4500</v>
      </c>
      <c r="E688" s="17" t="s">
        <v>208</v>
      </c>
      <c r="F688" s="330">
        <v>43.350000000000001</v>
      </c>
      <c r="G688" s="38"/>
      <c r="H688" s="44"/>
    </row>
    <row r="689" s="2" customFormat="1" ht="16.8" customHeight="1">
      <c r="A689" s="38"/>
      <c r="B689" s="44"/>
      <c r="C689" s="329" t="s">
        <v>1379</v>
      </c>
      <c r="D689" s="329" t="s">
        <v>4190</v>
      </c>
      <c r="E689" s="17" t="s">
        <v>208</v>
      </c>
      <c r="F689" s="330">
        <v>1856.7260000000001</v>
      </c>
      <c r="G689" s="38"/>
      <c r="H689" s="44"/>
    </row>
    <row r="690" s="2" customFormat="1" ht="16.8" customHeight="1">
      <c r="A690" s="38"/>
      <c r="B690" s="44"/>
      <c r="C690" s="325" t="s">
        <v>2084</v>
      </c>
      <c r="D690" s="326" t="s">
        <v>2085</v>
      </c>
      <c r="E690" s="327" t="s">
        <v>208</v>
      </c>
      <c r="F690" s="328">
        <v>8.9589999999999996</v>
      </c>
      <c r="G690" s="38"/>
      <c r="H690" s="44"/>
    </row>
    <row r="691" s="2" customFormat="1" ht="16.8" customHeight="1">
      <c r="A691" s="38"/>
      <c r="B691" s="44"/>
      <c r="C691" s="329" t="s">
        <v>1</v>
      </c>
      <c r="D691" s="329" t="s">
        <v>2085</v>
      </c>
      <c r="E691" s="17" t="s">
        <v>1</v>
      </c>
      <c r="F691" s="330">
        <v>0</v>
      </c>
      <c r="G691" s="38"/>
      <c r="H691" s="44"/>
    </row>
    <row r="692" s="2" customFormat="1" ht="16.8" customHeight="1">
      <c r="A692" s="38"/>
      <c r="B692" s="44"/>
      <c r="C692" s="329" t="s">
        <v>1</v>
      </c>
      <c r="D692" s="329" t="s">
        <v>2483</v>
      </c>
      <c r="E692" s="17" t="s">
        <v>1</v>
      </c>
      <c r="F692" s="330">
        <v>8.9589999999999996</v>
      </c>
      <c r="G692" s="38"/>
      <c r="H692" s="44"/>
    </row>
    <row r="693" s="2" customFormat="1" ht="16.8" customHeight="1">
      <c r="A693" s="38"/>
      <c r="B693" s="44"/>
      <c r="C693" s="329" t="s">
        <v>2084</v>
      </c>
      <c r="D693" s="329" t="s">
        <v>265</v>
      </c>
      <c r="E693" s="17" t="s">
        <v>1</v>
      </c>
      <c r="F693" s="330">
        <v>8.9589999999999996</v>
      </c>
      <c r="G693" s="38"/>
      <c r="H693" s="44"/>
    </row>
    <row r="694" s="2" customFormat="1" ht="16.8" customHeight="1">
      <c r="A694" s="38"/>
      <c r="B694" s="44"/>
      <c r="C694" s="331" t="s">
        <v>4413</v>
      </c>
      <c r="D694" s="38"/>
      <c r="E694" s="38"/>
      <c r="F694" s="38"/>
      <c r="G694" s="38"/>
      <c r="H694" s="44"/>
    </row>
    <row r="695" s="2" customFormat="1" ht="16.8" customHeight="1">
      <c r="A695" s="38"/>
      <c r="B695" s="44"/>
      <c r="C695" s="329" t="s">
        <v>2480</v>
      </c>
      <c r="D695" s="329" t="s">
        <v>4501</v>
      </c>
      <c r="E695" s="17" t="s">
        <v>208</v>
      </c>
      <c r="F695" s="330">
        <v>8.9589999999999996</v>
      </c>
      <c r="G695" s="38"/>
      <c r="H695" s="44"/>
    </row>
    <row r="696" s="2" customFormat="1" ht="16.8" customHeight="1">
      <c r="A696" s="38"/>
      <c r="B696" s="44"/>
      <c r="C696" s="329" t="s">
        <v>1379</v>
      </c>
      <c r="D696" s="329" t="s">
        <v>4190</v>
      </c>
      <c r="E696" s="17" t="s">
        <v>208</v>
      </c>
      <c r="F696" s="330">
        <v>1856.7260000000001</v>
      </c>
      <c r="G696" s="38"/>
      <c r="H696" s="44"/>
    </row>
    <row r="697" s="2" customFormat="1">
      <c r="A697" s="38"/>
      <c r="B697" s="44"/>
      <c r="C697" s="329" t="s">
        <v>2493</v>
      </c>
      <c r="D697" s="329" t="s">
        <v>4502</v>
      </c>
      <c r="E697" s="17" t="s">
        <v>157</v>
      </c>
      <c r="F697" s="330">
        <v>1.3440000000000001</v>
      </c>
      <c r="G697" s="38"/>
      <c r="H697" s="44"/>
    </row>
    <row r="698" s="2" customFormat="1" ht="16.8" customHeight="1">
      <c r="A698" s="38"/>
      <c r="B698" s="44"/>
      <c r="C698" s="325" t="s">
        <v>2021</v>
      </c>
      <c r="D698" s="326" t="s">
        <v>2022</v>
      </c>
      <c r="E698" s="327" t="s">
        <v>179</v>
      </c>
      <c r="F698" s="328">
        <v>90</v>
      </c>
      <c r="G698" s="38"/>
      <c r="H698" s="44"/>
    </row>
    <row r="699" s="2" customFormat="1" ht="16.8" customHeight="1">
      <c r="A699" s="38"/>
      <c r="B699" s="44"/>
      <c r="C699" s="329" t="s">
        <v>2021</v>
      </c>
      <c r="D699" s="329" t="s">
        <v>2416</v>
      </c>
      <c r="E699" s="17" t="s">
        <v>1</v>
      </c>
      <c r="F699" s="330">
        <v>90</v>
      </c>
      <c r="G699" s="38"/>
      <c r="H699" s="44"/>
    </row>
    <row r="700" s="2" customFormat="1" ht="16.8" customHeight="1">
      <c r="A700" s="38"/>
      <c r="B700" s="44"/>
      <c r="C700" s="331" t="s">
        <v>4413</v>
      </c>
      <c r="D700" s="38"/>
      <c r="E700" s="38"/>
      <c r="F700" s="38"/>
      <c r="G700" s="38"/>
      <c r="H700" s="44"/>
    </row>
    <row r="701" s="2" customFormat="1" ht="16.8" customHeight="1">
      <c r="A701" s="38"/>
      <c r="B701" s="44"/>
      <c r="C701" s="329" t="s">
        <v>2412</v>
      </c>
      <c r="D701" s="329" t="s">
        <v>4503</v>
      </c>
      <c r="E701" s="17" t="s">
        <v>179</v>
      </c>
      <c r="F701" s="330">
        <v>416.69999999999999</v>
      </c>
      <c r="G701" s="38"/>
      <c r="H701" s="44"/>
    </row>
    <row r="702" s="2" customFormat="1" ht="16.8" customHeight="1">
      <c r="A702" s="38"/>
      <c r="B702" s="44"/>
      <c r="C702" s="329" t="s">
        <v>2169</v>
      </c>
      <c r="D702" s="329" t="s">
        <v>4476</v>
      </c>
      <c r="E702" s="17" t="s">
        <v>208</v>
      </c>
      <c r="F702" s="330">
        <v>1133.7180000000001</v>
      </c>
      <c r="G702" s="38"/>
      <c r="H702" s="44"/>
    </row>
    <row r="703" s="2" customFormat="1" ht="16.8" customHeight="1">
      <c r="A703" s="38"/>
      <c r="B703" s="44"/>
      <c r="C703" s="329" t="s">
        <v>1379</v>
      </c>
      <c r="D703" s="329" t="s">
        <v>4190</v>
      </c>
      <c r="E703" s="17" t="s">
        <v>208</v>
      </c>
      <c r="F703" s="330">
        <v>1856.7260000000001</v>
      </c>
      <c r="G703" s="38"/>
      <c r="H703" s="44"/>
    </row>
    <row r="704" s="2" customFormat="1" ht="16.8" customHeight="1">
      <c r="A704" s="38"/>
      <c r="B704" s="44"/>
      <c r="C704" s="329" t="s">
        <v>2370</v>
      </c>
      <c r="D704" s="329" t="s">
        <v>4489</v>
      </c>
      <c r="E704" s="17" t="s">
        <v>208</v>
      </c>
      <c r="F704" s="330">
        <v>343.98000000000002</v>
      </c>
      <c r="G704" s="38"/>
      <c r="H704" s="44"/>
    </row>
    <row r="705" s="2" customFormat="1">
      <c r="A705" s="38"/>
      <c r="B705" s="44"/>
      <c r="C705" s="329" t="s">
        <v>2400</v>
      </c>
      <c r="D705" s="329" t="s">
        <v>4504</v>
      </c>
      <c r="E705" s="17" t="s">
        <v>179</v>
      </c>
      <c r="F705" s="330">
        <v>416.69999999999999</v>
      </c>
      <c r="G705" s="38"/>
      <c r="H705" s="44"/>
    </row>
    <row r="706" s="2" customFormat="1" ht="16.8" customHeight="1">
      <c r="A706" s="38"/>
      <c r="B706" s="44"/>
      <c r="C706" s="329" t="s">
        <v>2429</v>
      </c>
      <c r="D706" s="329" t="s">
        <v>4200</v>
      </c>
      <c r="E706" s="17" t="s">
        <v>208</v>
      </c>
      <c r="F706" s="330">
        <v>136.34999999999999</v>
      </c>
      <c r="G706" s="38"/>
      <c r="H706" s="44"/>
    </row>
    <row r="707" s="2" customFormat="1" ht="16.8" customHeight="1">
      <c r="A707" s="38"/>
      <c r="B707" s="44"/>
      <c r="C707" s="329" t="s">
        <v>2508</v>
      </c>
      <c r="D707" s="329" t="s">
        <v>4505</v>
      </c>
      <c r="E707" s="17" t="s">
        <v>179</v>
      </c>
      <c r="F707" s="330">
        <v>90</v>
      </c>
      <c r="G707" s="38"/>
      <c r="H707" s="44"/>
    </row>
    <row r="708" s="2" customFormat="1" ht="16.8" customHeight="1">
      <c r="A708" s="38"/>
      <c r="B708" s="44"/>
      <c r="C708" s="329" t="s">
        <v>2530</v>
      </c>
      <c r="D708" s="329" t="s">
        <v>2531</v>
      </c>
      <c r="E708" s="17" t="s">
        <v>179</v>
      </c>
      <c r="F708" s="330">
        <v>416.69999999999999</v>
      </c>
      <c r="G708" s="38"/>
      <c r="H708" s="44"/>
    </row>
    <row r="709" s="2" customFormat="1" ht="16.8" customHeight="1">
      <c r="A709" s="38"/>
      <c r="B709" s="44"/>
      <c r="C709" s="329" t="s">
        <v>2682</v>
      </c>
      <c r="D709" s="329" t="s">
        <v>4267</v>
      </c>
      <c r="E709" s="17" t="s">
        <v>179</v>
      </c>
      <c r="F709" s="330">
        <v>416.69999999999999</v>
      </c>
      <c r="G709" s="38"/>
      <c r="H709" s="44"/>
    </row>
    <row r="710" s="2" customFormat="1" ht="16.8" customHeight="1">
      <c r="A710" s="38"/>
      <c r="B710" s="44"/>
      <c r="C710" s="329" t="s">
        <v>2512</v>
      </c>
      <c r="D710" s="329" t="s">
        <v>2513</v>
      </c>
      <c r="E710" s="17" t="s">
        <v>179</v>
      </c>
      <c r="F710" s="330">
        <v>91.349999999999994</v>
      </c>
      <c r="G710" s="38"/>
      <c r="H710" s="44"/>
    </row>
    <row r="711" s="2" customFormat="1" ht="16.8" customHeight="1">
      <c r="A711" s="38"/>
      <c r="B711" s="44"/>
      <c r="C711" s="325" t="s">
        <v>2023</v>
      </c>
      <c r="D711" s="326" t="s">
        <v>2024</v>
      </c>
      <c r="E711" s="327" t="s">
        <v>179</v>
      </c>
      <c r="F711" s="328">
        <v>180</v>
      </c>
      <c r="G711" s="38"/>
      <c r="H711" s="44"/>
    </row>
    <row r="712" s="2" customFormat="1" ht="16.8" customHeight="1">
      <c r="A712" s="38"/>
      <c r="B712" s="44"/>
      <c r="C712" s="329" t="s">
        <v>2023</v>
      </c>
      <c r="D712" s="329" t="s">
        <v>2417</v>
      </c>
      <c r="E712" s="17" t="s">
        <v>1</v>
      </c>
      <c r="F712" s="330">
        <v>180</v>
      </c>
      <c r="G712" s="38"/>
      <c r="H712" s="44"/>
    </row>
    <row r="713" s="2" customFormat="1" ht="16.8" customHeight="1">
      <c r="A713" s="38"/>
      <c r="B713" s="44"/>
      <c r="C713" s="331" t="s">
        <v>4413</v>
      </c>
      <c r="D713" s="38"/>
      <c r="E713" s="38"/>
      <c r="F713" s="38"/>
      <c r="G713" s="38"/>
      <c r="H713" s="44"/>
    </row>
    <row r="714" s="2" customFormat="1" ht="16.8" customHeight="1">
      <c r="A714" s="38"/>
      <c r="B714" s="44"/>
      <c r="C714" s="329" t="s">
        <v>2412</v>
      </c>
      <c r="D714" s="329" t="s">
        <v>4503</v>
      </c>
      <c r="E714" s="17" t="s">
        <v>179</v>
      </c>
      <c r="F714" s="330">
        <v>416.69999999999999</v>
      </c>
      <c r="G714" s="38"/>
      <c r="H714" s="44"/>
    </row>
    <row r="715" s="2" customFormat="1" ht="16.8" customHeight="1">
      <c r="A715" s="38"/>
      <c r="B715" s="44"/>
      <c r="C715" s="329" t="s">
        <v>2169</v>
      </c>
      <c r="D715" s="329" t="s">
        <v>4476</v>
      </c>
      <c r="E715" s="17" t="s">
        <v>208</v>
      </c>
      <c r="F715" s="330">
        <v>1133.7180000000001</v>
      </c>
      <c r="G715" s="38"/>
      <c r="H715" s="44"/>
    </row>
    <row r="716" s="2" customFormat="1" ht="16.8" customHeight="1">
      <c r="A716" s="38"/>
      <c r="B716" s="44"/>
      <c r="C716" s="329" t="s">
        <v>1379</v>
      </c>
      <c r="D716" s="329" t="s">
        <v>4190</v>
      </c>
      <c r="E716" s="17" t="s">
        <v>208</v>
      </c>
      <c r="F716" s="330">
        <v>1856.7260000000001</v>
      </c>
      <c r="G716" s="38"/>
      <c r="H716" s="44"/>
    </row>
    <row r="717" s="2" customFormat="1" ht="16.8" customHeight="1">
      <c r="A717" s="38"/>
      <c r="B717" s="44"/>
      <c r="C717" s="329" t="s">
        <v>2370</v>
      </c>
      <c r="D717" s="329" t="s">
        <v>4489</v>
      </c>
      <c r="E717" s="17" t="s">
        <v>208</v>
      </c>
      <c r="F717" s="330">
        <v>343.98000000000002</v>
      </c>
      <c r="G717" s="38"/>
      <c r="H717" s="44"/>
    </row>
    <row r="718" s="2" customFormat="1">
      <c r="A718" s="38"/>
      <c r="B718" s="44"/>
      <c r="C718" s="329" t="s">
        <v>2400</v>
      </c>
      <c r="D718" s="329" t="s">
        <v>4504</v>
      </c>
      <c r="E718" s="17" t="s">
        <v>179</v>
      </c>
      <c r="F718" s="330">
        <v>416.69999999999999</v>
      </c>
      <c r="G718" s="38"/>
      <c r="H718" s="44"/>
    </row>
    <row r="719" s="2" customFormat="1" ht="16.8" customHeight="1">
      <c r="A719" s="38"/>
      <c r="B719" s="44"/>
      <c r="C719" s="329" t="s">
        <v>2429</v>
      </c>
      <c r="D719" s="329" t="s">
        <v>4200</v>
      </c>
      <c r="E719" s="17" t="s">
        <v>208</v>
      </c>
      <c r="F719" s="330">
        <v>136.34999999999999</v>
      </c>
      <c r="G719" s="38"/>
      <c r="H719" s="44"/>
    </row>
    <row r="720" s="2" customFormat="1" ht="16.8" customHeight="1">
      <c r="A720" s="38"/>
      <c r="B720" s="44"/>
      <c r="C720" s="329" t="s">
        <v>2516</v>
      </c>
      <c r="D720" s="329" t="s">
        <v>4506</v>
      </c>
      <c r="E720" s="17" t="s">
        <v>179</v>
      </c>
      <c r="F720" s="330">
        <v>180</v>
      </c>
      <c r="G720" s="38"/>
      <c r="H720" s="44"/>
    </row>
    <row r="721" s="2" customFormat="1" ht="16.8" customHeight="1">
      <c r="A721" s="38"/>
      <c r="B721" s="44"/>
      <c r="C721" s="329" t="s">
        <v>2530</v>
      </c>
      <c r="D721" s="329" t="s">
        <v>2531</v>
      </c>
      <c r="E721" s="17" t="s">
        <v>179</v>
      </c>
      <c r="F721" s="330">
        <v>416.69999999999999</v>
      </c>
      <c r="G721" s="38"/>
      <c r="H721" s="44"/>
    </row>
    <row r="722" s="2" customFormat="1" ht="16.8" customHeight="1">
      <c r="A722" s="38"/>
      <c r="B722" s="44"/>
      <c r="C722" s="329" t="s">
        <v>2682</v>
      </c>
      <c r="D722" s="329" t="s">
        <v>4267</v>
      </c>
      <c r="E722" s="17" t="s">
        <v>179</v>
      </c>
      <c r="F722" s="330">
        <v>416.69999999999999</v>
      </c>
      <c r="G722" s="38"/>
      <c r="H722" s="44"/>
    </row>
    <row r="723" s="2" customFormat="1" ht="16.8" customHeight="1">
      <c r="A723" s="38"/>
      <c r="B723" s="44"/>
      <c r="C723" s="329" t="s">
        <v>2519</v>
      </c>
      <c r="D723" s="329" t="s">
        <v>2520</v>
      </c>
      <c r="E723" s="17" t="s">
        <v>179</v>
      </c>
      <c r="F723" s="330">
        <v>182.69999999999999</v>
      </c>
      <c r="G723" s="38"/>
      <c r="H723" s="44"/>
    </row>
    <row r="724" s="2" customFormat="1" ht="16.8" customHeight="1">
      <c r="A724" s="38"/>
      <c r="B724" s="44"/>
      <c r="C724" s="325" t="s">
        <v>2025</v>
      </c>
      <c r="D724" s="326" t="s">
        <v>2026</v>
      </c>
      <c r="E724" s="327" t="s">
        <v>179</v>
      </c>
      <c r="F724" s="328">
        <v>146.69999999999999</v>
      </c>
      <c r="G724" s="38"/>
      <c r="H724" s="44"/>
    </row>
    <row r="725" s="2" customFormat="1" ht="16.8" customHeight="1">
      <c r="A725" s="38"/>
      <c r="B725" s="44"/>
      <c r="C725" s="329" t="s">
        <v>2025</v>
      </c>
      <c r="D725" s="329" t="s">
        <v>2418</v>
      </c>
      <c r="E725" s="17" t="s">
        <v>1</v>
      </c>
      <c r="F725" s="330">
        <v>146.69999999999999</v>
      </c>
      <c r="G725" s="38"/>
      <c r="H725" s="44"/>
    </row>
    <row r="726" s="2" customFormat="1" ht="16.8" customHeight="1">
      <c r="A726" s="38"/>
      <c r="B726" s="44"/>
      <c r="C726" s="331" t="s">
        <v>4413</v>
      </c>
      <c r="D726" s="38"/>
      <c r="E726" s="38"/>
      <c r="F726" s="38"/>
      <c r="G726" s="38"/>
      <c r="H726" s="44"/>
    </row>
    <row r="727" s="2" customFormat="1" ht="16.8" customHeight="1">
      <c r="A727" s="38"/>
      <c r="B727" s="44"/>
      <c r="C727" s="329" t="s">
        <v>2412</v>
      </c>
      <c r="D727" s="329" t="s">
        <v>4503</v>
      </c>
      <c r="E727" s="17" t="s">
        <v>179</v>
      </c>
      <c r="F727" s="330">
        <v>416.69999999999999</v>
      </c>
      <c r="G727" s="38"/>
      <c r="H727" s="44"/>
    </row>
    <row r="728" s="2" customFormat="1" ht="16.8" customHeight="1">
      <c r="A728" s="38"/>
      <c r="B728" s="44"/>
      <c r="C728" s="329" t="s">
        <v>2169</v>
      </c>
      <c r="D728" s="329" t="s">
        <v>4476</v>
      </c>
      <c r="E728" s="17" t="s">
        <v>208</v>
      </c>
      <c r="F728" s="330">
        <v>1133.7180000000001</v>
      </c>
      <c r="G728" s="38"/>
      <c r="H728" s="44"/>
    </row>
    <row r="729" s="2" customFormat="1" ht="16.8" customHeight="1">
      <c r="A729" s="38"/>
      <c r="B729" s="44"/>
      <c r="C729" s="329" t="s">
        <v>1379</v>
      </c>
      <c r="D729" s="329" t="s">
        <v>4190</v>
      </c>
      <c r="E729" s="17" t="s">
        <v>208</v>
      </c>
      <c r="F729" s="330">
        <v>1856.7260000000001</v>
      </c>
      <c r="G729" s="38"/>
      <c r="H729" s="44"/>
    </row>
    <row r="730" s="2" customFormat="1" ht="16.8" customHeight="1">
      <c r="A730" s="38"/>
      <c r="B730" s="44"/>
      <c r="C730" s="329" t="s">
        <v>2370</v>
      </c>
      <c r="D730" s="329" t="s">
        <v>4489</v>
      </c>
      <c r="E730" s="17" t="s">
        <v>208</v>
      </c>
      <c r="F730" s="330">
        <v>343.98000000000002</v>
      </c>
      <c r="G730" s="38"/>
      <c r="H730" s="44"/>
    </row>
    <row r="731" s="2" customFormat="1">
      <c r="A731" s="38"/>
      <c r="B731" s="44"/>
      <c r="C731" s="329" t="s">
        <v>2400</v>
      </c>
      <c r="D731" s="329" t="s">
        <v>4504</v>
      </c>
      <c r="E731" s="17" t="s">
        <v>179</v>
      </c>
      <c r="F731" s="330">
        <v>416.69999999999999</v>
      </c>
      <c r="G731" s="38"/>
      <c r="H731" s="44"/>
    </row>
    <row r="732" s="2" customFormat="1" ht="16.8" customHeight="1">
      <c r="A732" s="38"/>
      <c r="B732" s="44"/>
      <c r="C732" s="329" t="s">
        <v>2429</v>
      </c>
      <c r="D732" s="329" t="s">
        <v>4200</v>
      </c>
      <c r="E732" s="17" t="s">
        <v>208</v>
      </c>
      <c r="F732" s="330">
        <v>136.34999999999999</v>
      </c>
      <c r="G732" s="38"/>
      <c r="H732" s="44"/>
    </row>
    <row r="733" s="2" customFormat="1" ht="16.8" customHeight="1">
      <c r="A733" s="38"/>
      <c r="B733" s="44"/>
      <c r="C733" s="329" t="s">
        <v>2523</v>
      </c>
      <c r="D733" s="329" t="s">
        <v>4507</v>
      </c>
      <c r="E733" s="17" t="s">
        <v>179</v>
      </c>
      <c r="F733" s="330">
        <v>146.69999999999999</v>
      </c>
      <c r="G733" s="38"/>
      <c r="H733" s="44"/>
    </row>
    <row r="734" s="2" customFormat="1" ht="16.8" customHeight="1">
      <c r="A734" s="38"/>
      <c r="B734" s="44"/>
      <c r="C734" s="329" t="s">
        <v>2530</v>
      </c>
      <c r="D734" s="329" t="s">
        <v>2531</v>
      </c>
      <c r="E734" s="17" t="s">
        <v>179</v>
      </c>
      <c r="F734" s="330">
        <v>416.69999999999999</v>
      </c>
      <c r="G734" s="38"/>
      <c r="H734" s="44"/>
    </row>
    <row r="735" s="2" customFormat="1" ht="16.8" customHeight="1">
      <c r="A735" s="38"/>
      <c r="B735" s="44"/>
      <c r="C735" s="329" t="s">
        <v>2682</v>
      </c>
      <c r="D735" s="329" t="s">
        <v>4267</v>
      </c>
      <c r="E735" s="17" t="s">
        <v>179</v>
      </c>
      <c r="F735" s="330">
        <v>416.69999999999999</v>
      </c>
      <c r="G735" s="38"/>
      <c r="H735" s="44"/>
    </row>
    <row r="736" s="2" customFormat="1" ht="16.8" customHeight="1">
      <c r="A736" s="38"/>
      <c r="B736" s="44"/>
      <c r="C736" s="329" t="s">
        <v>2526</v>
      </c>
      <c r="D736" s="329" t="s">
        <v>2527</v>
      </c>
      <c r="E736" s="17" t="s">
        <v>179</v>
      </c>
      <c r="F736" s="330">
        <v>148.90100000000001</v>
      </c>
      <c r="G736" s="38"/>
      <c r="H736" s="44"/>
    </row>
    <row r="737" s="2" customFormat="1" ht="16.8" customHeight="1">
      <c r="A737" s="38"/>
      <c r="B737" s="44"/>
      <c r="C737" s="325" t="s">
        <v>2010</v>
      </c>
      <c r="D737" s="326" t="s">
        <v>2011</v>
      </c>
      <c r="E737" s="327" t="s">
        <v>179</v>
      </c>
      <c r="F737" s="328">
        <v>1.6000000000000001</v>
      </c>
      <c r="G737" s="38"/>
      <c r="H737" s="44"/>
    </row>
    <row r="738" s="2" customFormat="1" ht="16.8" customHeight="1">
      <c r="A738" s="38"/>
      <c r="B738" s="44"/>
      <c r="C738" s="329" t="s">
        <v>2010</v>
      </c>
      <c r="D738" s="329" t="s">
        <v>2173</v>
      </c>
      <c r="E738" s="17" t="s">
        <v>1</v>
      </c>
      <c r="F738" s="330">
        <v>1.6000000000000001</v>
      </c>
      <c r="G738" s="38"/>
      <c r="H738" s="44"/>
    </row>
    <row r="739" s="2" customFormat="1" ht="16.8" customHeight="1">
      <c r="A739" s="38"/>
      <c r="B739" s="44"/>
      <c r="C739" s="331" t="s">
        <v>4413</v>
      </c>
      <c r="D739" s="38"/>
      <c r="E739" s="38"/>
      <c r="F739" s="38"/>
      <c r="G739" s="38"/>
      <c r="H739" s="44"/>
    </row>
    <row r="740" s="2" customFormat="1" ht="16.8" customHeight="1">
      <c r="A740" s="38"/>
      <c r="B740" s="44"/>
      <c r="C740" s="329" t="s">
        <v>2169</v>
      </c>
      <c r="D740" s="329" t="s">
        <v>4476</v>
      </c>
      <c r="E740" s="17" t="s">
        <v>208</v>
      </c>
      <c r="F740" s="330">
        <v>1133.7180000000001</v>
      </c>
      <c r="G740" s="38"/>
      <c r="H740" s="44"/>
    </row>
    <row r="741" s="2" customFormat="1" ht="16.8" customHeight="1">
      <c r="A741" s="38"/>
      <c r="B741" s="44"/>
      <c r="C741" s="329" t="s">
        <v>2370</v>
      </c>
      <c r="D741" s="329" t="s">
        <v>4489</v>
      </c>
      <c r="E741" s="17" t="s">
        <v>208</v>
      </c>
      <c r="F741" s="330">
        <v>343.98000000000002</v>
      </c>
      <c r="G741" s="38"/>
      <c r="H741" s="44"/>
    </row>
    <row r="742" s="2" customFormat="1" ht="16.8" customHeight="1">
      <c r="A742" s="38"/>
      <c r="B742" s="44"/>
      <c r="C742" s="329" t="s">
        <v>2383</v>
      </c>
      <c r="D742" s="329" t="s">
        <v>4508</v>
      </c>
      <c r="E742" s="17" t="s">
        <v>168</v>
      </c>
      <c r="F742" s="330">
        <v>787</v>
      </c>
      <c r="G742" s="38"/>
      <c r="H742" s="44"/>
    </row>
    <row r="743" s="2" customFormat="1" ht="16.8" customHeight="1">
      <c r="A743" s="38"/>
      <c r="B743" s="44"/>
      <c r="C743" s="329" t="s">
        <v>2429</v>
      </c>
      <c r="D743" s="329" t="s">
        <v>4200</v>
      </c>
      <c r="E743" s="17" t="s">
        <v>208</v>
      </c>
      <c r="F743" s="330">
        <v>136.34999999999999</v>
      </c>
      <c r="G743" s="38"/>
      <c r="H743" s="44"/>
    </row>
    <row r="744" s="2" customFormat="1" ht="16.8" customHeight="1">
      <c r="A744" s="38"/>
      <c r="B744" s="44"/>
      <c r="C744" s="325" t="s">
        <v>2013</v>
      </c>
      <c r="D744" s="326" t="s">
        <v>2014</v>
      </c>
      <c r="E744" s="327" t="s">
        <v>179</v>
      </c>
      <c r="F744" s="328">
        <v>1.8</v>
      </c>
      <c r="G744" s="38"/>
      <c r="H744" s="44"/>
    </row>
    <row r="745" s="2" customFormat="1" ht="16.8" customHeight="1">
      <c r="A745" s="38"/>
      <c r="B745" s="44"/>
      <c r="C745" s="329" t="s">
        <v>2013</v>
      </c>
      <c r="D745" s="329" t="s">
        <v>2174</v>
      </c>
      <c r="E745" s="17" t="s">
        <v>1</v>
      </c>
      <c r="F745" s="330">
        <v>1.8</v>
      </c>
      <c r="G745" s="38"/>
      <c r="H745" s="44"/>
    </row>
    <row r="746" s="2" customFormat="1" ht="16.8" customHeight="1">
      <c r="A746" s="38"/>
      <c r="B746" s="44"/>
      <c r="C746" s="331" t="s">
        <v>4413</v>
      </c>
      <c r="D746" s="38"/>
      <c r="E746" s="38"/>
      <c r="F746" s="38"/>
      <c r="G746" s="38"/>
      <c r="H746" s="44"/>
    </row>
    <row r="747" s="2" customFormat="1" ht="16.8" customHeight="1">
      <c r="A747" s="38"/>
      <c r="B747" s="44"/>
      <c r="C747" s="329" t="s">
        <v>2169</v>
      </c>
      <c r="D747" s="329" t="s">
        <v>4476</v>
      </c>
      <c r="E747" s="17" t="s">
        <v>208</v>
      </c>
      <c r="F747" s="330">
        <v>1133.7180000000001</v>
      </c>
      <c r="G747" s="38"/>
      <c r="H747" s="44"/>
    </row>
    <row r="748" s="2" customFormat="1" ht="16.8" customHeight="1">
      <c r="A748" s="38"/>
      <c r="B748" s="44"/>
      <c r="C748" s="329" t="s">
        <v>2370</v>
      </c>
      <c r="D748" s="329" t="s">
        <v>4489</v>
      </c>
      <c r="E748" s="17" t="s">
        <v>208</v>
      </c>
      <c r="F748" s="330">
        <v>343.98000000000002</v>
      </c>
      <c r="G748" s="38"/>
      <c r="H748" s="44"/>
    </row>
    <row r="749" s="2" customFormat="1" ht="16.8" customHeight="1">
      <c r="A749" s="38"/>
      <c r="B749" s="44"/>
      <c r="C749" s="329" t="s">
        <v>2383</v>
      </c>
      <c r="D749" s="329" t="s">
        <v>4508</v>
      </c>
      <c r="E749" s="17" t="s">
        <v>168</v>
      </c>
      <c r="F749" s="330">
        <v>787</v>
      </c>
      <c r="G749" s="38"/>
      <c r="H749" s="44"/>
    </row>
    <row r="750" s="2" customFormat="1" ht="16.8" customHeight="1">
      <c r="A750" s="38"/>
      <c r="B750" s="44"/>
      <c r="C750" s="329" t="s">
        <v>2429</v>
      </c>
      <c r="D750" s="329" t="s">
        <v>4200</v>
      </c>
      <c r="E750" s="17" t="s">
        <v>208</v>
      </c>
      <c r="F750" s="330">
        <v>136.34999999999999</v>
      </c>
      <c r="G750" s="38"/>
      <c r="H750" s="44"/>
    </row>
    <row r="751" s="2" customFormat="1" ht="16.8" customHeight="1">
      <c r="A751" s="38"/>
      <c r="B751" s="44"/>
      <c r="C751" s="325" t="s">
        <v>2016</v>
      </c>
      <c r="D751" s="326" t="s">
        <v>2017</v>
      </c>
      <c r="E751" s="327" t="s">
        <v>179</v>
      </c>
      <c r="F751" s="328">
        <v>2</v>
      </c>
      <c r="G751" s="38"/>
      <c r="H751" s="44"/>
    </row>
    <row r="752" s="2" customFormat="1" ht="16.8" customHeight="1">
      <c r="A752" s="38"/>
      <c r="B752" s="44"/>
      <c r="C752" s="329" t="s">
        <v>2016</v>
      </c>
      <c r="D752" s="329" t="s">
        <v>2175</v>
      </c>
      <c r="E752" s="17" t="s">
        <v>1</v>
      </c>
      <c r="F752" s="330">
        <v>2</v>
      </c>
      <c r="G752" s="38"/>
      <c r="H752" s="44"/>
    </row>
    <row r="753" s="2" customFormat="1" ht="16.8" customHeight="1">
      <c r="A753" s="38"/>
      <c r="B753" s="44"/>
      <c r="C753" s="331" t="s">
        <v>4413</v>
      </c>
      <c r="D753" s="38"/>
      <c r="E753" s="38"/>
      <c r="F753" s="38"/>
      <c r="G753" s="38"/>
      <c r="H753" s="44"/>
    </row>
    <row r="754" s="2" customFormat="1" ht="16.8" customHeight="1">
      <c r="A754" s="38"/>
      <c r="B754" s="44"/>
      <c r="C754" s="329" t="s">
        <v>2169</v>
      </c>
      <c r="D754" s="329" t="s">
        <v>4476</v>
      </c>
      <c r="E754" s="17" t="s">
        <v>208</v>
      </c>
      <c r="F754" s="330">
        <v>1133.7180000000001</v>
      </c>
      <c r="G754" s="38"/>
      <c r="H754" s="44"/>
    </row>
    <row r="755" s="2" customFormat="1" ht="16.8" customHeight="1">
      <c r="A755" s="38"/>
      <c r="B755" s="44"/>
      <c r="C755" s="329" t="s">
        <v>2370</v>
      </c>
      <c r="D755" s="329" t="s">
        <v>4489</v>
      </c>
      <c r="E755" s="17" t="s">
        <v>208</v>
      </c>
      <c r="F755" s="330">
        <v>343.98000000000002</v>
      </c>
      <c r="G755" s="38"/>
      <c r="H755" s="44"/>
    </row>
    <row r="756" s="2" customFormat="1" ht="16.8" customHeight="1">
      <c r="A756" s="38"/>
      <c r="B756" s="44"/>
      <c r="C756" s="329" t="s">
        <v>2383</v>
      </c>
      <c r="D756" s="329" t="s">
        <v>4508</v>
      </c>
      <c r="E756" s="17" t="s">
        <v>168</v>
      </c>
      <c r="F756" s="330">
        <v>787</v>
      </c>
      <c r="G756" s="38"/>
      <c r="H756" s="44"/>
    </row>
    <row r="757" s="2" customFormat="1" ht="16.8" customHeight="1">
      <c r="A757" s="38"/>
      <c r="B757" s="44"/>
      <c r="C757" s="329" t="s">
        <v>2429</v>
      </c>
      <c r="D757" s="329" t="s">
        <v>4200</v>
      </c>
      <c r="E757" s="17" t="s">
        <v>208</v>
      </c>
      <c r="F757" s="330">
        <v>136.34999999999999</v>
      </c>
      <c r="G757" s="38"/>
      <c r="H757" s="44"/>
    </row>
    <row r="758" s="2" customFormat="1" ht="16.8" customHeight="1">
      <c r="A758" s="38"/>
      <c r="B758" s="44"/>
      <c r="C758" s="329" t="s">
        <v>2470</v>
      </c>
      <c r="D758" s="329" t="s">
        <v>4500</v>
      </c>
      <c r="E758" s="17" t="s">
        <v>208</v>
      </c>
      <c r="F758" s="330">
        <v>43.350000000000001</v>
      </c>
      <c r="G758" s="38"/>
      <c r="H758" s="44"/>
    </row>
    <row r="759" s="2" customFormat="1" ht="16.8" customHeight="1">
      <c r="A759" s="38"/>
      <c r="B759" s="44"/>
      <c r="C759" s="329" t="s">
        <v>2664</v>
      </c>
      <c r="D759" s="329" t="s">
        <v>4488</v>
      </c>
      <c r="E759" s="17" t="s">
        <v>208</v>
      </c>
      <c r="F759" s="330">
        <v>252.50999999999999</v>
      </c>
      <c r="G759" s="38"/>
      <c r="H759" s="44"/>
    </row>
    <row r="760" s="2" customFormat="1" ht="16.8" customHeight="1">
      <c r="A760" s="38"/>
      <c r="B760" s="44"/>
      <c r="C760" s="325" t="s">
        <v>206</v>
      </c>
      <c r="D760" s="326" t="s">
        <v>207</v>
      </c>
      <c r="E760" s="327" t="s">
        <v>208</v>
      </c>
      <c r="F760" s="328">
        <v>1394.472</v>
      </c>
      <c r="G760" s="38"/>
      <c r="H760" s="44"/>
    </row>
    <row r="761" s="2" customFormat="1" ht="16.8" customHeight="1">
      <c r="A761" s="38"/>
      <c r="B761" s="44"/>
      <c r="C761" s="329" t="s">
        <v>1</v>
      </c>
      <c r="D761" s="329" t="s">
        <v>2302</v>
      </c>
      <c r="E761" s="17" t="s">
        <v>1</v>
      </c>
      <c r="F761" s="330">
        <v>0</v>
      </c>
      <c r="G761" s="38"/>
      <c r="H761" s="44"/>
    </row>
    <row r="762" s="2" customFormat="1" ht="16.8" customHeight="1">
      <c r="A762" s="38"/>
      <c r="B762" s="44"/>
      <c r="C762" s="329" t="s">
        <v>1</v>
      </c>
      <c r="D762" s="329" t="s">
        <v>2303</v>
      </c>
      <c r="E762" s="17" t="s">
        <v>1</v>
      </c>
      <c r="F762" s="330">
        <v>478.20400000000001</v>
      </c>
      <c r="G762" s="38"/>
      <c r="H762" s="44"/>
    </row>
    <row r="763" s="2" customFormat="1" ht="16.8" customHeight="1">
      <c r="A763" s="38"/>
      <c r="B763" s="44"/>
      <c r="C763" s="329" t="s">
        <v>1</v>
      </c>
      <c r="D763" s="329" t="s">
        <v>2304</v>
      </c>
      <c r="E763" s="17" t="s">
        <v>1</v>
      </c>
      <c r="F763" s="330">
        <v>318.80200000000002</v>
      </c>
      <c r="G763" s="38"/>
      <c r="H763" s="44"/>
    </row>
    <row r="764" s="2" customFormat="1" ht="16.8" customHeight="1">
      <c r="A764" s="38"/>
      <c r="B764" s="44"/>
      <c r="C764" s="329" t="s">
        <v>1</v>
      </c>
      <c r="D764" s="329" t="s">
        <v>2305</v>
      </c>
      <c r="E764" s="17" t="s">
        <v>1</v>
      </c>
      <c r="F764" s="330">
        <v>52.104999999999997</v>
      </c>
      <c r="G764" s="38"/>
      <c r="H764" s="44"/>
    </row>
    <row r="765" s="2" customFormat="1" ht="16.8" customHeight="1">
      <c r="A765" s="38"/>
      <c r="B765" s="44"/>
      <c r="C765" s="329" t="s">
        <v>1</v>
      </c>
      <c r="D765" s="329" t="s">
        <v>2306</v>
      </c>
      <c r="E765" s="17" t="s">
        <v>1</v>
      </c>
      <c r="F765" s="330">
        <v>34.738</v>
      </c>
      <c r="G765" s="38"/>
      <c r="H765" s="44"/>
    </row>
    <row r="766" s="2" customFormat="1" ht="16.8" customHeight="1">
      <c r="A766" s="38"/>
      <c r="B766" s="44"/>
      <c r="C766" s="329" t="s">
        <v>1</v>
      </c>
      <c r="D766" s="329" t="s">
        <v>2307</v>
      </c>
      <c r="E766" s="17" t="s">
        <v>1</v>
      </c>
      <c r="F766" s="330">
        <v>42.819000000000003</v>
      </c>
      <c r="G766" s="38"/>
      <c r="H766" s="44"/>
    </row>
    <row r="767" s="2" customFormat="1" ht="16.8" customHeight="1">
      <c r="A767" s="38"/>
      <c r="B767" s="44"/>
      <c r="C767" s="329" t="s">
        <v>1</v>
      </c>
      <c r="D767" s="329" t="s">
        <v>2308</v>
      </c>
      <c r="E767" s="17" t="s">
        <v>1</v>
      </c>
      <c r="F767" s="330">
        <v>28.545999999999999</v>
      </c>
      <c r="G767" s="38"/>
      <c r="H767" s="44"/>
    </row>
    <row r="768" s="2" customFormat="1" ht="16.8" customHeight="1">
      <c r="A768" s="38"/>
      <c r="B768" s="44"/>
      <c r="C768" s="329" t="s">
        <v>1</v>
      </c>
      <c r="D768" s="329" t="s">
        <v>2309</v>
      </c>
      <c r="E768" s="17" t="s">
        <v>1</v>
      </c>
      <c r="F768" s="330">
        <v>263.55500000000001</v>
      </c>
      <c r="G768" s="38"/>
      <c r="H768" s="44"/>
    </row>
    <row r="769" s="2" customFormat="1" ht="16.8" customHeight="1">
      <c r="A769" s="38"/>
      <c r="B769" s="44"/>
      <c r="C769" s="329" t="s">
        <v>1</v>
      </c>
      <c r="D769" s="329" t="s">
        <v>2310</v>
      </c>
      <c r="E769" s="17" t="s">
        <v>1</v>
      </c>
      <c r="F769" s="330">
        <v>175.703</v>
      </c>
      <c r="G769" s="38"/>
      <c r="H769" s="44"/>
    </row>
    <row r="770" s="2" customFormat="1" ht="16.8" customHeight="1">
      <c r="A770" s="38"/>
      <c r="B770" s="44"/>
      <c r="C770" s="329" t="s">
        <v>206</v>
      </c>
      <c r="D770" s="329" t="s">
        <v>265</v>
      </c>
      <c r="E770" s="17" t="s">
        <v>1</v>
      </c>
      <c r="F770" s="330">
        <v>1394.472</v>
      </c>
      <c r="G770" s="38"/>
      <c r="H770" s="44"/>
    </row>
    <row r="771" s="2" customFormat="1" ht="16.8" customHeight="1">
      <c r="A771" s="38"/>
      <c r="B771" s="44"/>
      <c r="C771" s="331" t="s">
        <v>4413</v>
      </c>
      <c r="D771" s="38"/>
      <c r="E771" s="38"/>
      <c r="F771" s="38"/>
      <c r="G771" s="38"/>
      <c r="H771" s="44"/>
    </row>
    <row r="772" s="2" customFormat="1">
      <c r="A772" s="38"/>
      <c r="B772" s="44"/>
      <c r="C772" s="329" t="s">
        <v>583</v>
      </c>
      <c r="D772" s="329" t="s">
        <v>4431</v>
      </c>
      <c r="E772" s="17" t="s">
        <v>208</v>
      </c>
      <c r="F772" s="330">
        <v>1394.472</v>
      </c>
      <c r="G772" s="38"/>
      <c r="H772" s="44"/>
    </row>
    <row r="773" s="2" customFormat="1">
      <c r="A773" s="38"/>
      <c r="B773" s="44"/>
      <c r="C773" s="329" t="s">
        <v>595</v>
      </c>
      <c r="D773" s="329" t="s">
        <v>4432</v>
      </c>
      <c r="E773" s="17" t="s">
        <v>208</v>
      </c>
      <c r="F773" s="330">
        <v>1394.472</v>
      </c>
      <c r="G773" s="38"/>
      <c r="H773" s="44"/>
    </row>
    <row r="774" s="2" customFormat="1">
      <c r="A774" s="38"/>
      <c r="B774" s="44"/>
      <c r="C774" s="329" t="s">
        <v>599</v>
      </c>
      <c r="D774" s="329" t="s">
        <v>4443</v>
      </c>
      <c r="E774" s="17" t="s">
        <v>208</v>
      </c>
      <c r="F774" s="330">
        <v>6972.3599999999997</v>
      </c>
      <c r="G774" s="38"/>
      <c r="H774" s="44"/>
    </row>
    <row r="775" s="2" customFormat="1" ht="16.8" customHeight="1">
      <c r="A775" s="38"/>
      <c r="B775" s="44"/>
      <c r="C775" s="329" t="s">
        <v>613</v>
      </c>
      <c r="D775" s="329" t="s">
        <v>4433</v>
      </c>
      <c r="E775" s="17" t="s">
        <v>208</v>
      </c>
      <c r="F775" s="330">
        <v>1394.472</v>
      </c>
      <c r="G775" s="38"/>
      <c r="H775" s="44"/>
    </row>
    <row r="776" s="2" customFormat="1">
      <c r="A776" s="38"/>
      <c r="B776" s="44"/>
      <c r="C776" s="329" t="s">
        <v>625</v>
      </c>
      <c r="D776" s="329" t="s">
        <v>4444</v>
      </c>
      <c r="E776" s="17" t="s">
        <v>157</v>
      </c>
      <c r="F776" s="330">
        <v>8599.2459999999992</v>
      </c>
      <c r="G776" s="38"/>
      <c r="H776" s="44"/>
    </row>
    <row r="777" s="2" customFormat="1" ht="16.8" customHeight="1">
      <c r="A777" s="38"/>
      <c r="B777" s="44"/>
      <c r="C777" s="329" t="s">
        <v>633</v>
      </c>
      <c r="D777" s="329" t="s">
        <v>4445</v>
      </c>
      <c r="E777" s="17" t="s">
        <v>208</v>
      </c>
      <c r="F777" s="330">
        <v>4683.241</v>
      </c>
      <c r="G777" s="38"/>
      <c r="H777" s="44"/>
    </row>
    <row r="778" s="2" customFormat="1" ht="16.8" customHeight="1">
      <c r="A778" s="38"/>
      <c r="B778" s="44"/>
      <c r="C778" s="325" t="s">
        <v>218</v>
      </c>
      <c r="D778" s="326" t="s">
        <v>219</v>
      </c>
      <c r="E778" s="327" t="s">
        <v>208</v>
      </c>
      <c r="F778" s="328">
        <v>3288.7689999999998</v>
      </c>
      <c r="G778" s="38"/>
      <c r="H778" s="44"/>
    </row>
    <row r="779" s="2" customFormat="1" ht="16.8" customHeight="1">
      <c r="A779" s="38"/>
      <c r="B779" s="44"/>
      <c r="C779" s="329" t="s">
        <v>1</v>
      </c>
      <c r="D779" s="329" t="s">
        <v>2302</v>
      </c>
      <c r="E779" s="17" t="s">
        <v>1</v>
      </c>
      <c r="F779" s="330">
        <v>0</v>
      </c>
      <c r="G779" s="38"/>
      <c r="H779" s="44"/>
    </row>
    <row r="780" s="2" customFormat="1" ht="16.8" customHeight="1">
      <c r="A780" s="38"/>
      <c r="B780" s="44"/>
      <c r="C780" s="329" t="s">
        <v>1</v>
      </c>
      <c r="D780" s="329" t="s">
        <v>2312</v>
      </c>
      <c r="E780" s="17" t="s">
        <v>1</v>
      </c>
      <c r="F780" s="330">
        <v>1115.81</v>
      </c>
      <c r="G780" s="38"/>
      <c r="H780" s="44"/>
    </row>
    <row r="781" s="2" customFormat="1" ht="16.8" customHeight="1">
      <c r="A781" s="38"/>
      <c r="B781" s="44"/>
      <c r="C781" s="329" t="s">
        <v>1</v>
      </c>
      <c r="D781" s="329" t="s">
        <v>2313</v>
      </c>
      <c r="E781" s="17" t="s">
        <v>1</v>
      </c>
      <c r="F781" s="330">
        <v>743.87300000000005</v>
      </c>
      <c r="G781" s="38"/>
      <c r="H781" s="44"/>
    </row>
    <row r="782" s="2" customFormat="1" ht="16.8" customHeight="1">
      <c r="A782" s="38"/>
      <c r="B782" s="44"/>
      <c r="C782" s="329" t="s">
        <v>1</v>
      </c>
      <c r="D782" s="329" t="s">
        <v>2314</v>
      </c>
      <c r="E782" s="17" t="s">
        <v>1</v>
      </c>
      <c r="F782" s="330">
        <v>121.581</v>
      </c>
      <c r="G782" s="38"/>
      <c r="H782" s="44"/>
    </row>
    <row r="783" s="2" customFormat="1" ht="16.8" customHeight="1">
      <c r="A783" s="38"/>
      <c r="B783" s="44"/>
      <c r="C783" s="329" t="s">
        <v>1</v>
      </c>
      <c r="D783" s="329" t="s">
        <v>2315</v>
      </c>
      <c r="E783" s="17" t="s">
        <v>1</v>
      </c>
      <c r="F783" s="330">
        <v>81.052999999999997</v>
      </c>
      <c r="G783" s="38"/>
      <c r="H783" s="44"/>
    </row>
    <row r="784" s="2" customFormat="1" ht="16.8" customHeight="1">
      <c r="A784" s="38"/>
      <c r="B784" s="44"/>
      <c r="C784" s="329" t="s">
        <v>1</v>
      </c>
      <c r="D784" s="329" t="s">
        <v>2316</v>
      </c>
      <c r="E784" s="17" t="s">
        <v>1</v>
      </c>
      <c r="F784" s="330">
        <v>99.909999999999997</v>
      </c>
      <c r="G784" s="38"/>
      <c r="H784" s="44"/>
    </row>
    <row r="785" s="2" customFormat="1" ht="16.8" customHeight="1">
      <c r="A785" s="38"/>
      <c r="B785" s="44"/>
      <c r="C785" s="329" t="s">
        <v>1</v>
      </c>
      <c r="D785" s="329" t="s">
        <v>2317</v>
      </c>
      <c r="E785" s="17" t="s">
        <v>1</v>
      </c>
      <c r="F785" s="330">
        <v>66.606999999999999</v>
      </c>
      <c r="G785" s="38"/>
      <c r="H785" s="44"/>
    </row>
    <row r="786" s="2" customFormat="1" ht="16.8" customHeight="1">
      <c r="A786" s="38"/>
      <c r="B786" s="44"/>
      <c r="C786" s="329" t="s">
        <v>1</v>
      </c>
      <c r="D786" s="329" t="s">
        <v>2318</v>
      </c>
      <c r="E786" s="17" t="s">
        <v>1</v>
      </c>
      <c r="F786" s="330">
        <v>614.96100000000001</v>
      </c>
      <c r="G786" s="38"/>
      <c r="H786" s="44"/>
    </row>
    <row r="787" s="2" customFormat="1" ht="16.8" customHeight="1">
      <c r="A787" s="38"/>
      <c r="B787" s="44"/>
      <c r="C787" s="329" t="s">
        <v>1</v>
      </c>
      <c r="D787" s="329" t="s">
        <v>2319</v>
      </c>
      <c r="E787" s="17" t="s">
        <v>1</v>
      </c>
      <c r="F787" s="330">
        <v>409.97399999999999</v>
      </c>
      <c r="G787" s="38"/>
      <c r="H787" s="44"/>
    </row>
    <row r="788" s="2" customFormat="1" ht="16.8" customHeight="1">
      <c r="A788" s="38"/>
      <c r="B788" s="44"/>
      <c r="C788" s="329" t="s">
        <v>1</v>
      </c>
      <c r="D788" s="329" t="s">
        <v>2320</v>
      </c>
      <c r="E788" s="17" t="s">
        <v>1</v>
      </c>
      <c r="F788" s="330">
        <v>0</v>
      </c>
      <c r="G788" s="38"/>
      <c r="H788" s="44"/>
    </row>
    <row r="789" s="2" customFormat="1" ht="16.8" customHeight="1">
      <c r="A789" s="38"/>
      <c r="B789" s="44"/>
      <c r="C789" s="329" t="s">
        <v>1</v>
      </c>
      <c r="D789" s="329" t="s">
        <v>2028</v>
      </c>
      <c r="E789" s="17" t="s">
        <v>1</v>
      </c>
      <c r="F789" s="330">
        <v>35</v>
      </c>
      <c r="G789" s="38"/>
      <c r="H789" s="44"/>
    </row>
    <row r="790" s="2" customFormat="1" ht="16.8" customHeight="1">
      <c r="A790" s="38"/>
      <c r="B790" s="44"/>
      <c r="C790" s="329" t="s">
        <v>218</v>
      </c>
      <c r="D790" s="329" t="s">
        <v>265</v>
      </c>
      <c r="E790" s="17" t="s">
        <v>1</v>
      </c>
      <c r="F790" s="330">
        <v>3288.7689999999998</v>
      </c>
      <c r="G790" s="38"/>
      <c r="H790" s="44"/>
    </row>
    <row r="791" s="2" customFormat="1" ht="16.8" customHeight="1">
      <c r="A791" s="38"/>
      <c r="B791" s="44"/>
      <c r="C791" s="331" t="s">
        <v>4413</v>
      </c>
      <c r="D791" s="38"/>
      <c r="E791" s="38"/>
      <c r="F791" s="38"/>
      <c r="G791" s="38"/>
      <c r="H791" s="44"/>
    </row>
    <row r="792" s="2" customFormat="1">
      <c r="A792" s="38"/>
      <c r="B792" s="44"/>
      <c r="C792" s="329" t="s">
        <v>591</v>
      </c>
      <c r="D792" s="329" t="s">
        <v>4435</v>
      </c>
      <c r="E792" s="17" t="s">
        <v>208</v>
      </c>
      <c r="F792" s="330">
        <v>3288.7689999999998</v>
      </c>
      <c r="G792" s="38"/>
      <c r="H792" s="44"/>
    </row>
    <row r="793" s="2" customFormat="1">
      <c r="A793" s="38"/>
      <c r="B793" s="44"/>
      <c r="C793" s="329" t="s">
        <v>605</v>
      </c>
      <c r="D793" s="329" t="s">
        <v>4436</v>
      </c>
      <c r="E793" s="17" t="s">
        <v>208</v>
      </c>
      <c r="F793" s="330">
        <v>3288.7689999999998</v>
      </c>
      <c r="G793" s="38"/>
      <c r="H793" s="44"/>
    </row>
    <row r="794" s="2" customFormat="1">
      <c r="A794" s="38"/>
      <c r="B794" s="44"/>
      <c r="C794" s="329" t="s">
        <v>608</v>
      </c>
      <c r="D794" s="329" t="s">
        <v>4446</v>
      </c>
      <c r="E794" s="17" t="s">
        <v>208</v>
      </c>
      <c r="F794" s="330">
        <v>16443.845000000001</v>
      </c>
      <c r="G794" s="38"/>
      <c r="H794" s="44"/>
    </row>
    <row r="795" s="2" customFormat="1" ht="16.8" customHeight="1">
      <c r="A795" s="38"/>
      <c r="B795" s="44"/>
      <c r="C795" s="329" t="s">
        <v>621</v>
      </c>
      <c r="D795" s="329" t="s">
        <v>4437</v>
      </c>
      <c r="E795" s="17" t="s">
        <v>208</v>
      </c>
      <c r="F795" s="330">
        <v>3288.7689999999998</v>
      </c>
      <c r="G795" s="38"/>
      <c r="H795" s="44"/>
    </row>
    <row r="796" s="2" customFormat="1">
      <c r="A796" s="38"/>
      <c r="B796" s="44"/>
      <c r="C796" s="329" t="s">
        <v>625</v>
      </c>
      <c r="D796" s="329" t="s">
        <v>4444</v>
      </c>
      <c r="E796" s="17" t="s">
        <v>157</v>
      </c>
      <c r="F796" s="330">
        <v>8599.2459999999992</v>
      </c>
      <c r="G796" s="38"/>
      <c r="H796" s="44"/>
    </row>
    <row r="797" s="2" customFormat="1" ht="16.8" customHeight="1">
      <c r="A797" s="38"/>
      <c r="B797" s="44"/>
      <c r="C797" s="329" t="s">
        <v>633</v>
      </c>
      <c r="D797" s="329" t="s">
        <v>4445</v>
      </c>
      <c r="E797" s="17" t="s">
        <v>208</v>
      </c>
      <c r="F797" s="330">
        <v>4683.241</v>
      </c>
      <c r="G797" s="38"/>
      <c r="H797" s="44"/>
    </row>
    <row r="798" s="2" customFormat="1" ht="16.8" customHeight="1">
      <c r="A798" s="38"/>
      <c r="B798" s="44"/>
      <c r="C798" s="325" t="s">
        <v>2059</v>
      </c>
      <c r="D798" s="326" t="s">
        <v>2059</v>
      </c>
      <c r="E798" s="327" t="s">
        <v>168</v>
      </c>
      <c r="F798" s="328">
        <v>1023.3</v>
      </c>
      <c r="G798" s="38"/>
      <c r="H798" s="44"/>
    </row>
    <row r="799" s="2" customFormat="1" ht="16.8" customHeight="1">
      <c r="A799" s="38"/>
      <c r="B799" s="44"/>
      <c r="C799" s="329" t="s">
        <v>1</v>
      </c>
      <c r="D799" s="329" t="s">
        <v>2262</v>
      </c>
      <c r="E799" s="17" t="s">
        <v>1</v>
      </c>
      <c r="F799" s="330">
        <v>0</v>
      </c>
      <c r="G799" s="38"/>
      <c r="H799" s="44"/>
    </row>
    <row r="800" s="2" customFormat="1" ht="16.8" customHeight="1">
      <c r="A800" s="38"/>
      <c r="B800" s="44"/>
      <c r="C800" s="329" t="s">
        <v>1</v>
      </c>
      <c r="D800" s="329" t="s">
        <v>2263</v>
      </c>
      <c r="E800" s="17" t="s">
        <v>1</v>
      </c>
      <c r="F800" s="330">
        <v>292.5</v>
      </c>
      <c r="G800" s="38"/>
      <c r="H800" s="44"/>
    </row>
    <row r="801" s="2" customFormat="1" ht="16.8" customHeight="1">
      <c r="A801" s="38"/>
      <c r="B801" s="44"/>
      <c r="C801" s="329" t="s">
        <v>1</v>
      </c>
      <c r="D801" s="329" t="s">
        <v>2264</v>
      </c>
      <c r="E801" s="17" t="s">
        <v>1</v>
      </c>
      <c r="F801" s="330">
        <v>0</v>
      </c>
      <c r="G801" s="38"/>
      <c r="H801" s="44"/>
    </row>
    <row r="802" s="2" customFormat="1" ht="16.8" customHeight="1">
      <c r="A802" s="38"/>
      <c r="B802" s="44"/>
      <c r="C802" s="329" t="s">
        <v>1</v>
      </c>
      <c r="D802" s="329" t="s">
        <v>2265</v>
      </c>
      <c r="E802" s="17" t="s">
        <v>1</v>
      </c>
      <c r="F802" s="330">
        <v>730.79999999999995</v>
      </c>
      <c r="G802" s="38"/>
      <c r="H802" s="44"/>
    </row>
    <row r="803" s="2" customFormat="1" ht="16.8" customHeight="1">
      <c r="A803" s="38"/>
      <c r="B803" s="44"/>
      <c r="C803" s="329" t="s">
        <v>2059</v>
      </c>
      <c r="D803" s="329" t="s">
        <v>265</v>
      </c>
      <c r="E803" s="17" t="s">
        <v>1</v>
      </c>
      <c r="F803" s="330">
        <v>1023.3</v>
      </c>
      <c r="G803" s="38"/>
      <c r="H803" s="44"/>
    </row>
    <row r="804" s="2" customFormat="1" ht="16.8" customHeight="1">
      <c r="A804" s="38"/>
      <c r="B804" s="44"/>
      <c r="C804" s="331" t="s">
        <v>4413</v>
      </c>
      <c r="D804" s="38"/>
      <c r="E804" s="38"/>
      <c r="F804" s="38"/>
      <c r="G804" s="38"/>
      <c r="H804" s="44"/>
    </row>
    <row r="805" s="2" customFormat="1" ht="16.8" customHeight="1">
      <c r="A805" s="38"/>
      <c r="B805" s="44"/>
      <c r="C805" s="329" t="s">
        <v>2258</v>
      </c>
      <c r="D805" s="329" t="s">
        <v>4509</v>
      </c>
      <c r="E805" s="17" t="s">
        <v>168</v>
      </c>
      <c r="F805" s="330">
        <v>1023.3</v>
      </c>
      <c r="G805" s="38"/>
      <c r="H805" s="44"/>
    </row>
    <row r="806" s="2" customFormat="1">
      <c r="A806" s="38"/>
      <c r="B806" s="44"/>
      <c r="C806" s="329" t="s">
        <v>2278</v>
      </c>
      <c r="D806" s="329" t="s">
        <v>2279</v>
      </c>
      <c r="E806" s="17" t="s">
        <v>168</v>
      </c>
      <c r="F806" s="330">
        <v>1023.3</v>
      </c>
      <c r="G806" s="38"/>
      <c r="H806" s="44"/>
    </row>
    <row r="807" s="2" customFormat="1" ht="16.8" customHeight="1">
      <c r="A807" s="38"/>
      <c r="B807" s="44"/>
      <c r="C807" s="325" t="s">
        <v>2070</v>
      </c>
      <c r="D807" s="326" t="s">
        <v>2071</v>
      </c>
      <c r="E807" s="327" t="s">
        <v>208</v>
      </c>
      <c r="F807" s="328">
        <v>2652.4650000000001</v>
      </c>
      <c r="G807" s="38"/>
      <c r="H807" s="44"/>
    </row>
    <row r="808" s="2" customFormat="1" ht="16.8" customHeight="1">
      <c r="A808" s="38"/>
      <c r="B808" s="44"/>
      <c r="C808" s="329" t="s">
        <v>1</v>
      </c>
      <c r="D808" s="329" t="s">
        <v>2030</v>
      </c>
      <c r="E808" s="17" t="s">
        <v>1</v>
      </c>
      <c r="F808" s="330">
        <v>2159.9110000000001</v>
      </c>
      <c r="G808" s="38"/>
      <c r="H808" s="44"/>
    </row>
    <row r="809" s="2" customFormat="1" ht="16.8" customHeight="1">
      <c r="A809" s="38"/>
      <c r="B809" s="44"/>
      <c r="C809" s="329" t="s">
        <v>1</v>
      </c>
      <c r="D809" s="329" t="s">
        <v>2033</v>
      </c>
      <c r="E809" s="17" t="s">
        <v>1</v>
      </c>
      <c r="F809" s="330">
        <v>235.34700000000001</v>
      </c>
      <c r="G809" s="38"/>
      <c r="H809" s="44"/>
    </row>
    <row r="810" s="2" customFormat="1" ht="16.8" customHeight="1">
      <c r="A810" s="38"/>
      <c r="B810" s="44"/>
      <c r="C810" s="329" t="s">
        <v>1</v>
      </c>
      <c r="D810" s="329" t="s">
        <v>2048</v>
      </c>
      <c r="E810" s="17" t="s">
        <v>1</v>
      </c>
      <c r="F810" s="330">
        <v>193.40000000000001</v>
      </c>
      <c r="G810" s="38"/>
      <c r="H810" s="44"/>
    </row>
    <row r="811" s="2" customFormat="1" ht="16.8" customHeight="1">
      <c r="A811" s="38"/>
      <c r="B811" s="44"/>
      <c r="C811" s="329" t="s">
        <v>1</v>
      </c>
      <c r="D811" s="329" t="s">
        <v>210</v>
      </c>
      <c r="E811" s="17" t="s">
        <v>1</v>
      </c>
      <c r="F811" s="330">
        <v>1190.4000000000001</v>
      </c>
      <c r="G811" s="38"/>
      <c r="H811" s="44"/>
    </row>
    <row r="812" s="2" customFormat="1" ht="16.8" customHeight="1">
      <c r="A812" s="38"/>
      <c r="B812" s="44"/>
      <c r="C812" s="329" t="s">
        <v>1</v>
      </c>
      <c r="D812" s="329" t="s">
        <v>2347</v>
      </c>
      <c r="E812" s="17" t="s">
        <v>1</v>
      </c>
      <c r="F812" s="330">
        <v>-136.34999999999999</v>
      </c>
      <c r="G812" s="38"/>
      <c r="H812" s="44"/>
    </row>
    <row r="813" s="2" customFormat="1" ht="16.8" customHeight="1">
      <c r="A813" s="38"/>
      <c r="B813" s="44"/>
      <c r="C813" s="329" t="s">
        <v>1</v>
      </c>
      <c r="D813" s="329" t="s">
        <v>2348</v>
      </c>
      <c r="E813" s="17" t="s">
        <v>1</v>
      </c>
      <c r="F813" s="330">
        <v>-8.5600000000000005</v>
      </c>
      <c r="G813" s="38"/>
      <c r="H813" s="44"/>
    </row>
    <row r="814" s="2" customFormat="1" ht="16.8" customHeight="1">
      <c r="A814" s="38"/>
      <c r="B814" s="44"/>
      <c r="C814" s="329" t="s">
        <v>1</v>
      </c>
      <c r="D814" s="329" t="s">
        <v>2349</v>
      </c>
      <c r="E814" s="17" t="s">
        <v>1</v>
      </c>
      <c r="F814" s="330">
        <v>-5.9729999999999999</v>
      </c>
      <c r="G814" s="38"/>
      <c r="H814" s="44"/>
    </row>
    <row r="815" s="2" customFormat="1" ht="16.8" customHeight="1">
      <c r="A815" s="38"/>
      <c r="B815" s="44"/>
      <c r="C815" s="329" t="s">
        <v>1</v>
      </c>
      <c r="D815" s="329" t="s">
        <v>2350</v>
      </c>
      <c r="E815" s="17" t="s">
        <v>1</v>
      </c>
      <c r="F815" s="330">
        <v>-43.350000000000001</v>
      </c>
      <c r="G815" s="38"/>
      <c r="H815" s="44"/>
    </row>
    <row r="816" s="2" customFormat="1" ht="16.8" customHeight="1">
      <c r="A816" s="38"/>
      <c r="B816" s="44"/>
      <c r="C816" s="329" t="s">
        <v>1</v>
      </c>
      <c r="D816" s="329" t="s">
        <v>2351</v>
      </c>
      <c r="E816" s="17" t="s">
        <v>1</v>
      </c>
      <c r="F816" s="330">
        <v>-8.9589999999999996</v>
      </c>
      <c r="G816" s="38"/>
      <c r="H816" s="44"/>
    </row>
    <row r="817" s="2" customFormat="1" ht="16.8" customHeight="1">
      <c r="A817" s="38"/>
      <c r="B817" s="44"/>
      <c r="C817" s="329" t="s">
        <v>1</v>
      </c>
      <c r="D817" s="329" t="s">
        <v>2352</v>
      </c>
      <c r="E817" s="17" t="s">
        <v>1</v>
      </c>
      <c r="F817" s="330">
        <v>-491.39999999999998</v>
      </c>
      <c r="G817" s="38"/>
      <c r="H817" s="44"/>
    </row>
    <row r="818" s="2" customFormat="1" ht="16.8" customHeight="1">
      <c r="A818" s="38"/>
      <c r="B818" s="44"/>
      <c r="C818" s="329" t="s">
        <v>1</v>
      </c>
      <c r="D818" s="329" t="s">
        <v>2353</v>
      </c>
      <c r="E818" s="17" t="s">
        <v>1</v>
      </c>
      <c r="F818" s="330">
        <v>-223.74000000000001</v>
      </c>
      <c r="G818" s="38"/>
      <c r="H818" s="44"/>
    </row>
    <row r="819" s="2" customFormat="1" ht="16.8" customHeight="1">
      <c r="A819" s="38"/>
      <c r="B819" s="44"/>
      <c r="C819" s="329" t="s">
        <v>1</v>
      </c>
      <c r="D819" s="329" t="s">
        <v>2354</v>
      </c>
      <c r="E819" s="17" t="s">
        <v>1</v>
      </c>
      <c r="F819" s="330">
        <v>-28.77</v>
      </c>
      <c r="G819" s="38"/>
      <c r="H819" s="44"/>
    </row>
    <row r="820" s="2" customFormat="1" ht="16.8" customHeight="1">
      <c r="A820" s="38"/>
      <c r="B820" s="44"/>
      <c r="C820" s="329" t="s">
        <v>1</v>
      </c>
      <c r="D820" s="329" t="s">
        <v>2355</v>
      </c>
      <c r="E820" s="17" t="s">
        <v>1</v>
      </c>
      <c r="F820" s="330">
        <v>-11.304</v>
      </c>
      <c r="G820" s="38"/>
      <c r="H820" s="44"/>
    </row>
    <row r="821" s="2" customFormat="1" ht="16.8" customHeight="1">
      <c r="A821" s="38"/>
      <c r="B821" s="44"/>
      <c r="C821" s="329" t="s">
        <v>1</v>
      </c>
      <c r="D821" s="329" t="s">
        <v>2356</v>
      </c>
      <c r="E821" s="17" t="s">
        <v>1</v>
      </c>
      <c r="F821" s="330">
        <v>-50.868000000000002</v>
      </c>
      <c r="G821" s="38"/>
      <c r="H821" s="44"/>
    </row>
    <row r="822" s="2" customFormat="1" ht="16.8" customHeight="1">
      <c r="A822" s="38"/>
      <c r="B822" s="44"/>
      <c r="C822" s="329" t="s">
        <v>1</v>
      </c>
      <c r="D822" s="329" t="s">
        <v>2357</v>
      </c>
      <c r="E822" s="17" t="s">
        <v>1</v>
      </c>
      <c r="F822" s="330">
        <v>-73.701999999999998</v>
      </c>
      <c r="G822" s="38"/>
      <c r="H822" s="44"/>
    </row>
    <row r="823" s="2" customFormat="1" ht="16.8" customHeight="1">
      <c r="A823" s="38"/>
      <c r="B823" s="44"/>
      <c r="C823" s="329" t="s">
        <v>1</v>
      </c>
      <c r="D823" s="329" t="s">
        <v>2358</v>
      </c>
      <c r="E823" s="17" t="s">
        <v>1</v>
      </c>
      <c r="F823" s="330">
        <v>-43.616999999999997</v>
      </c>
      <c r="G823" s="38"/>
      <c r="H823" s="44"/>
    </row>
    <row r="824" s="2" customFormat="1" ht="16.8" customHeight="1">
      <c r="A824" s="38"/>
      <c r="B824" s="44"/>
      <c r="C824" s="329" t="s">
        <v>2070</v>
      </c>
      <c r="D824" s="329" t="s">
        <v>265</v>
      </c>
      <c r="E824" s="17" t="s">
        <v>1</v>
      </c>
      <c r="F824" s="330">
        <v>2652.4650000000001</v>
      </c>
      <c r="G824" s="38"/>
      <c r="H824" s="44"/>
    </row>
    <row r="825" s="2" customFormat="1" ht="16.8" customHeight="1">
      <c r="A825" s="38"/>
      <c r="B825" s="44"/>
      <c r="C825" s="331" t="s">
        <v>4413</v>
      </c>
      <c r="D825" s="38"/>
      <c r="E825" s="38"/>
      <c r="F825" s="38"/>
      <c r="G825" s="38"/>
      <c r="H825" s="44"/>
    </row>
    <row r="826" s="2" customFormat="1" ht="16.8" customHeight="1">
      <c r="A826" s="38"/>
      <c r="B826" s="44"/>
      <c r="C826" s="329" t="s">
        <v>1379</v>
      </c>
      <c r="D826" s="329" t="s">
        <v>4190</v>
      </c>
      <c r="E826" s="17" t="s">
        <v>208</v>
      </c>
      <c r="F826" s="330">
        <v>1856.7260000000001</v>
      </c>
      <c r="G826" s="38"/>
      <c r="H826" s="44"/>
    </row>
    <row r="827" s="2" customFormat="1">
      <c r="A827" s="38"/>
      <c r="B827" s="44"/>
      <c r="C827" s="329" t="s">
        <v>2296</v>
      </c>
      <c r="D827" s="329" t="s">
        <v>4486</v>
      </c>
      <c r="E827" s="17" t="s">
        <v>208</v>
      </c>
      <c r="F827" s="330">
        <v>3288.7750000000001</v>
      </c>
      <c r="G827" s="38"/>
      <c r="H827" s="44"/>
    </row>
    <row r="828" s="2" customFormat="1" ht="16.8" customHeight="1">
      <c r="A828" s="38"/>
      <c r="B828" s="44"/>
      <c r="C828" s="329" t="s">
        <v>2325</v>
      </c>
      <c r="D828" s="329" t="s">
        <v>4188</v>
      </c>
      <c r="E828" s="17" t="s">
        <v>208</v>
      </c>
      <c r="F828" s="330">
        <v>3288.7750000000001</v>
      </c>
      <c r="G828" s="38"/>
      <c r="H828" s="44"/>
    </row>
    <row r="829" s="2" customFormat="1" ht="16.8" customHeight="1">
      <c r="A829" s="38"/>
      <c r="B829" s="44"/>
      <c r="C829" s="329" t="s">
        <v>2362</v>
      </c>
      <c r="D829" s="329" t="s">
        <v>2363</v>
      </c>
      <c r="E829" s="17" t="s">
        <v>157</v>
      </c>
      <c r="F829" s="330">
        <v>5331.4549999999999</v>
      </c>
      <c r="G829" s="38"/>
      <c r="H829" s="44"/>
    </row>
    <row r="830" s="2" customFormat="1" ht="16.8" customHeight="1">
      <c r="A830" s="38"/>
      <c r="B830" s="44"/>
      <c r="C830" s="325" t="s">
        <v>2075</v>
      </c>
      <c r="D830" s="326" t="s">
        <v>2076</v>
      </c>
      <c r="E830" s="327" t="s">
        <v>208</v>
      </c>
      <c r="F830" s="328">
        <v>795.74000000000001</v>
      </c>
      <c r="G830" s="38"/>
      <c r="H830" s="44"/>
    </row>
    <row r="831" s="2" customFormat="1" ht="16.8" customHeight="1">
      <c r="A831" s="38"/>
      <c r="B831" s="44"/>
      <c r="C831" s="329" t="s">
        <v>2075</v>
      </c>
      <c r="D831" s="329" t="s">
        <v>2359</v>
      </c>
      <c r="E831" s="17" t="s">
        <v>1</v>
      </c>
      <c r="F831" s="330">
        <v>795.74000000000001</v>
      </c>
      <c r="G831" s="38"/>
      <c r="H831" s="44"/>
    </row>
    <row r="832" s="2" customFormat="1" ht="16.8" customHeight="1">
      <c r="A832" s="38"/>
      <c r="B832" s="44"/>
      <c r="C832" s="331" t="s">
        <v>4413</v>
      </c>
      <c r="D832" s="38"/>
      <c r="E832" s="38"/>
      <c r="F832" s="38"/>
      <c r="G832" s="38"/>
      <c r="H832" s="44"/>
    </row>
    <row r="833" s="2" customFormat="1" ht="16.8" customHeight="1">
      <c r="A833" s="38"/>
      <c r="B833" s="44"/>
      <c r="C833" s="329" t="s">
        <v>1379</v>
      </c>
      <c r="D833" s="329" t="s">
        <v>4190</v>
      </c>
      <c r="E833" s="17" t="s">
        <v>208</v>
      </c>
      <c r="F833" s="330">
        <v>1856.7260000000001</v>
      </c>
      <c r="G833" s="38"/>
      <c r="H833" s="44"/>
    </row>
    <row r="834" s="2" customFormat="1" ht="16.8" customHeight="1">
      <c r="A834" s="38"/>
      <c r="B834" s="44"/>
      <c r="C834" s="329" t="s">
        <v>2341</v>
      </c>
      <c r="D834" s="329" t="s">
        <v>4510</v>
      </c>
      <c r="E834" s="17" t="s">
        <v>208</v>
      </c>
      <c r="F834" s="330">
        <v>795.74000000000001</v>
      </c>
      <c r="G834" s="38"/>
      <c r="H834" s="44"/>
    </row>
    <row r="835" s="2" customFormat="1" ht="16.8" customHeight="1">
      <c r="A835" s="38"/>
      <c r="B835" s="44"/>
      <c r="C835" s="325" t="s">
        <v>2360</v>
      </c>
      <c r="D835" s="326" t="s">
        <v>4473</v>
      </c>
      <c r="E835" s="327" t="s">
        <v>208</v>
      </c>
      <c r="F835" s="328">
        <v>1856.7260000000001</v>
      </c>
      <c r="G835" s="38"/>
      <c r="H835" s="44"/>
    </row>
    <row r="836" s="2" customFormat="1" ht="16.8" customHeight="1">
      <c r="A836" s="38"/>
      <c r="B836" s="44"/>
      <c r="C836" s="329" t="s">
        <v>2360</v>
      </c>
      <c r="D836" s="329" t="s">
        <v>2361</v>
      </c>
      <c r="E836" s="17" t="s">
        <v>1</v>
      </c>
      <c r="F836" s="330">
        <v>1856.7260000000001</v>
      </c>
      <c r="G836" s="38"/>
      <c r="H836" s="44"/>
    </row>
    <row r="837" s="2" customFormat="1" ht="26.4" customHeight="1">
      <c r="A837" s="38"/>
      <c r="B837" s="44"/>
      <c r="C837" s="324" t="s">
        <v>4511</v>
      </c>
      <c r="D837" s="324" t="s">
        <v>118</v>
      </c>
      <c r="E837" s="38"/>
      <c r="F837" s="38"/>
      <c r="G837" s="38"/>
      <c r="H837" s="44"/>
    </row>
    <row r="838" s="2" customFormat="1" ht="16.8" customHeight="1">
      <c r="A838" s="38"/>
      <c r="B838" s="44"/>
      <c r="C838" s="325" t="s">
        <v>2028</v>
      </c>
      <c r="D838" s="326" t="s">
        <v>2029</v>
      </c>
      <c r="E838" s="327" t="s">
        <v>208</v>
      </c>
      <c r="F838" s="328">
        <v>15</v>
      </c>
      <c r="G838" s="38"/>
      <c r="H838" s="44"/>
    </row>
    <row r="839" s="2" customFormat="1" ht="16.8" customHeight="1">
      <c r="A839" s="38"/>
      <c r="B839" s="44"/>
      <c r="C839" s="329" t="s">
        <v>1</v>
      </c>
      <c r="D839" s="329" t="s">
        <v>2789</v>
      </c>
      <c r="E839" s="17" t="s">
        <v>1</v>
      </c>
      <c r="F839" s="330">
        <v>15</v>
      </c>
      <c r="G839" s="38"/>
      <c r="H839" s="44"/>
    </row>
    <row r="840" s="2" customFormat="1" ht="16.8" customHeight="1">
      <c r="A840" s="38"/>
      <c r="B840" s="44"/>
      <c r="C840" s="329" t="s">
        <v>2028</v>
      </c>
      <c r="D840" s="329" t="s">
        <v>265</v>
      </c>
      <c r="E840" s="17" t="s">
        <v>1</v>
      </c>
      <c r="F840" s="330">
        <v>15</v>
      </c>
      <c r="G840" s="38"/>
      <c r="H840" s="44"/>
    </row>
    <row r="841" s="2" customFormat="1" ht="16.8" customHeight="1">
      <c r="A841" s="38"/>
      <c r="B841" s="44"/>
      <c r="C841" s="331" t="s">
        <v>4413</v>
      </c>
      <c r="D841" s="38"/>
      <c r="E841" s="38"/>
      <c r="F841" s="38"/>
      <c r="G841" s="38"/>
      <c r="H841" s="44"/>
    </row>
    <row r="842" s="2" customFormat="1" ht="16.8" customHeight="1">
      <c r="A842" s="38"/>
      <c r="B842" s="44"/>
      <c r="C842" s="329" t="s">
        <v>2223</v>
      </c>
      <c r="D842" s="329" t="s">
        <v>4475</v>
      </c>
      <c r="E842" s="17" t="s">
        <v>208</v>
      </c>
      <c r="F842" s="330">
        <v>15</v>
      </c>
      <c r="G842" s="38"/>
      <c r="H842" s="44"/>
    </row>
    <row r="843" s="2" customFormat="1" ht="16.8" customHeight="1">
      <c r="A843" s="38"/>
      <c r="B843" s="44"/>
      <c r="C843" s="329" t="s">
        <v>2169</v>
      </c>
      <c r="D843" s="329" t="s">
        <v>4476</v>
      </c>
      <c r="E843" s="17" t="s">
        <v>208</v>
      </c>
      <c r="F843" s="330">
        <v>194.23500000000001</v>
      </c>
      <c r="G843" s="38"/>
      <c r="H843" s="44"/>
    </row>
    <row r="844" s="2" customFormat="1">
      <c r="A844" s="38"/>
      <c r="B844" s="44"/>
      <c r="C844" s="329" t="s">
        <v>591</v>
      </c>
      <c r="D844" s="329" t="s">
        <v>4435</v>
      </c>
      <c r="E844" s="17" t="s">
        <v>208</v>
      </c>
      <c r="F844" s="330">
        <v>572.45299999999997</v>
      </c>
      <c r="G844" s="38"/>
      <c r="H844" s="44"/>
    </row>
    <row r="845" s="2" customFormat="1">
      <c r="A845" s="38"/>
      <c r="B845" s="44"/>
      <c r="C845" s="329" t="s">
        <v>625</v>
      </c>
      <c r="D845" s="329" t="s">
        <v>4444</v>
      </c>
      <c r="E845" s="17" t="s">
        <v>157</v>
      </c>
      <c r="F845" s="330">
        <v>1473.2719999999999</v>
      </c>
      <c r="G845" s="38"/>
      <c r="H845" s="44"/>
    </row>
    <row r="846" s="2" customFormat="1">
      <c r="A846" s="38"/>
      <c r="B846" s="44"/>
      <c r="C846" s="329" t="s">
        <v>1592</v>
      </c>
      <c r="D846" s="329" t="s">
        <v>4477</v>
      </c>
      <c r="E846" s="17" t="s">
        <v>157</v>
      </c>
      <c r="F846" s="330">
        <v>39.491999999999997</v>
      </c>
      <c r="G846" s="38"/>
      <c r="H846" s="44"/>
    </row>
    <row r="847" s="2" customFormat="1" ht="16.8" customHeight="1">
      <c r="A847" s="38"/>
      <c r="B847" s="44"/>
      <c r="C847" s="325" t="s">
        <v>2048</v>
      </c>
      <c r="D847" s="326" t="s">
        <v>2049</v>
      </c>
      <c r="E847" s="327" t="s">
        <v>208</v>
      </c>
      <c r="F847" s="328">
        <v>193.40000000000001</v>
      </c>
      <c r="G847" s="38"/>
      <c r="H847" s="44"/>
    </row>
    <row r="848" s="2" customFormat="1" ht="16.8" customHeight="1">
      <c r="A848" s="38"/>
      <c r="B848" s="44"/>
      <c r="C848" s="325" t="s">
        <v>1982</v>
      </c>
      <c r="D848" s="326" t="s">
        <v>1983</v>
      </c>
      <c r="E848" s="327" t="s">
        <v>208</v>
      </c>
      <c r="F848" s="328">
        <v>23.207999999999998</v>
      </c>
      <c r="G848" s="38"/>
      <c r="H848" s="44"/>
    </row>
    <row r="849" s="2" customFormat="1" ht="16.8" customHeight="1">
      <c r="A849" s="38"/>
      <c r="B849" s="44"/>
      <c r="C849" s="325" t="s">
        <v>1985</v>
      </c>
      <c r="D849" s="326" t="s">
        <v>1986</v>
      </c>
      <c r="E849" s="327" t="s">
        <v>208</v>
      </c>
      <c r="F849" s="328">
        <v>34.811999999999998</v>
      </c>
      <c r="G849" s="38"/>
      <c r="H849" s="44"/>
    </row>
    <row r="850" s="2" customFormat="1" ht="16.8" customHeight="1">
      <c r="A850" s="38"/>
      <c r="B850" s="44"/>
      <c r="C850" s="325" t="s">
        <v>1988</v>
      </c>
      <c r="D850" s="326" t="s">
        <v>1989</v>
      </c>
      <c r="E850" s="327" t="s">
        <v>208</v>
      </c>
      <c r="F850" s="328">
        <v>54.152000000000001</v>
      </c>
      <c r="G850" s="38"/>
      <c r="H850" s="44"/>
    </row>
    <row r="851" s="2" customFormat="1" ht="16.8" customHeight="1">
      <c r="A851" s="38"/>
      <c r="B851" s="44"/>
      <c r="C851" s="325" t="s">
        <v>1992</v>
      </c>
      <c r="D851" s="326" t="s">
        <v>1993</v>
      </c>
      <c r="E851" s="327" t="s">
        <v>208</v>
      </c>
      <c r="F851" s="328">
        <v>81.227999999999994</v>
      </c>
      <c r="G851" s="38"/>
      <c r="H851" s="44"/>
    </row>
    <row r="852" s="2" customFormat="1" ht="16.8" customHeight="1">
      <c r="A852" s="38"/>
      <c r="B852" s="44"/>
      <c r="C852" s="325" t="s">
        <v>2030</v>
      </c>
      <c r="D852" s="326" t="s">
        <v>2031</v>
      </c>
      <c r="E852" s="327" t="s">
        <v>208</v>
      </c>
      <c r="F852" s="328">
        <v>544.55899999999997</v>
      </c>
      <c r="G852" s="38"/>
      <c r="H852" s="44"/>
    </row>
    <row r="853" s="2" customFormat="1" ht="16.8" customHeight="1">
      <c r="A853" s="38"/>
      <c r="B853" s="44"/>
      <c r="C853" s="329" t="s">
        <v>1</v>
      </c>
      <c r="D853" s="329" t="s">
        <v>2765</v>
      </c>
      <c r="E853" s="17" t="s">
        <v>1</v>
      </c>
      <c r="F853" s="330">
        <v>0</v>
      </c>
      <c r="G853" s="38"/>
      <c r="H853" s="44"/>
    </row>
    <row r="854" s="2" customFormat="1" ht="16.8" customHeight="1">
      <c r="A854" s="38"/>
      <c r="B854" s="44"/>
      <c r="C854" s="329" t="s">
        <v>1</v>
      </c>
      <c r="D854" s="329" t="s">
        <v>2766</v>
      </c>
      <c r="E854" s="17" t="s">
        <v>1</v>
      </c>
      <c r="F854" s="330">
        <v>60.060000000000002</v>
      </c>
      <c r="G854" s="38"/>
      <c r="H854" s="44"/>
    </row>
    <row r="855" s="2" customFormat="1" ht="16.8" customHeight="1">
      <c r="A855" s="38"/>
      <c r="B855" s="44"/>
      <c r="C855" s="329" t="s">
        <v>1</v>
      </c>
      <c r="D855" s="329" t="s">
        <v>2767</v>
      </c>
      <c r="E855" s="17" t="s">
        <v>1</v>
      </c>
      <c r="F855" s="330">
        <v>62.962000000000003</v>
      </c>
      <c r="G855" s="38"/>
      <c r="H855" s="44"/>
    </row>
    <row r="856" s="2" customFormat="1" ht="16.8" customHeight="1">
      <c r="A856" s="38"/>
      <c r="B856" s="44"/>
      <c r="C856" s="329" t="s">
        <v>1</v>
      </c>
      <c r="D856" s="329" t="s">
        <v>2768</v>
      </c>
      <c r="E856" s="17" t="s">
        <v>1</v>
      </c>
      <c r="F856" s="330">
        <v>80.831000000000003</v>
      </c>
      <c r="G856" s="38"/>
      <c r="H856" s="44"/>
    </row>
    <row r="857" s="2" customFormat="1" ht="16.8" customHeight="1">
      <c r="A857" s="38"/>
      <c r="B857" s="44"/>
      <c r="C857" s="329" t="s">
        <v>1</v>
      </c>
      <c r="D857" s="329" t="s">
        <v>2769</v>
      </c>
      <c r="E857" s="17" t="s">
        <v>1</v>
      </c>
      <c r="F857" s="330">
        <v>69.225999999999999</v>
      </c>
      <c r="G857" s="38"/>
      <c r="H857" s="44"/>
    </row>
    <row r="858" s="2" customFormat="1" ht="16.8" customHeight="1">
      <c r="A858" s="38"/>
      <c r="B858" s="44"/>
      <c r="C858" s="329" t="s">
        <v>1</v>
      </c>
      <c r="D858" s="329" t="s">
        <v>2770</v>
      </c>
      <c r="E858" s="17" t="s">
        <v>1</v>
      </c>
      <c r="F858" s="330">
        <v>74.194000000000003</v>
      </c>
      <c r="G858" s="38"/>
      <c r="H858" s="44"/>
    </row>
    <row r="859" s="2" customFormat="1" ht="16.8" customHeight="1">
      <c r="A859" s="38"/>
      <c r="B859" s="44"/>
      <c r="C859" s="329" t="s">
        <v>1</v>
      </c>
      <c r="D859" s="329" t="s">
        <v>2771</v>
      </c>
      <c r="E859" s="17" t="s">
        <v>1</v>
      </c>
      <c r="F859" s="330">
        <v>57.149999999999999</v>
      </c>
      <c r="G859" s="38"/>
      <c r="H859" s="44"/>
    </row>
    <row r="860" s="2" customFormat="1" ht="16.8" customHeight="1">
      <c r="A860" s="38"/>
      <c r="B860" s="44"/>
      <c r="C860" s="329" t="s">
        <v>1</v>
      </c>
      <c r="D860" s="329" t="s">
        <v>2772</v>
      </c>
      <c r="E860" s="17" t="s">
        <v>1</v>
      </c>
      <c r="F860" s="330">
        <v>61.917999999999999</v>
      </c>
      <c r="G860" s="38"/>
      <c r="H860" s="44"/>
    </row>
    <row r="861" s="2" customFormat="1" ht="16.8" customHeight="1">
      <c r="A861" s="38"/>
      <c r="B861" s="44"/>
      <c r="C861" s="329" t="s">
        <v>1</v>
      </c>
      <c r="D861" s="329" t="s">
        <v>2773</v>
      </c>
      <c r="E861" s="17" t="s">
        <v>1</v>
      </c>
      <c r="F861" s="330">
        <v>65.332999999999998</v>
      </c>
      <c r="G861" s="38"/>
      <c r="H861" s="44"/>
    </row>
    <row r="862" s="2" customFormat="1" ht="16.8" customHeight="1">
      <c r="A862" s="38"/>
      <c r="B862" s="44"/>
      <c r="C862" s="329" t="s">
        <v>1</v>
      </c>
      <c r="D862" s="329" t="s">
        <v>2774</v>
      </c>
      <c r="E862" s="17" t="s">
        <v>1</v>
      </c>
      <c r="F862" s="330">
        <v>0</v>
      </c>
      <c r="G862" s="38"/>
      <c r="H862" s="44"/>
    </row>
    <row r="863" s="2" customFormat="1" ht="16.8" customHeight="1">
      <c r="A863" s="38"/>
      <c r="B863" s="44"/>
      <c r="C863" s="329" t="s">
        <v>1</v>
      </c>
      <c r="D863" s="329" t="s">
        <v>2775</v>
      </c>
      <c r="E863" s="17" t="s">
        <v>1</v>
      </c>
      <c r="F863" s="330">
        <v>11.960000000000001</v>
      </c>
      <c r="G863" s="38"/>
      <c r="H863" s="44"/>
    </row>
    <row r="864" s="2" customFormat="1" ht="16.8" customHeight="1">
      <c r="A864" s="38"/>
      <c r="B864" s="44"/>
      <c r="C864" s="329" t="s">
        <v>1</v>
      </c>
      <c r="D864" s="329" t="s">
        <v>2776</v>
      </c>
      <c r="E864" s="17" t="s">
        <v>1</v>
      </c>
      <c r="F864" s="330">
        <v>0.80000000000000004</v>
      </c>
      <c r="G864" s="38"/>
      <c r="H864" s="44"/>
    </row>
    <row r="865" s="2" customFormat="1" ht="16.8" customHeight="1">
      <c r="A865" s="38"/>
      <c r="B865" s="44"/>
      <c r="C865" s="329" t="s">
        <v>1</v>
      </c>
      <c r="D865" s="329" t="s">
        <v>2777</v>
      </c>
      <c r="E865" s="17" t="s">
        <v>1</v>
      </c>
      <c r="F865" s="330">
        <v>0.125</v>
      </c>
      <c r="G865" s="38"/>
      <c r="H865" s="44"/>
    </row>
    <row r="866" s="2" customFormat="1" ht="16.8" customHeight="1">
      <c r="A866" s="38"/>
      <c r="B866" s="44"/>
      <c r="C866" s="329" t="s">
        <v>2030</v>
      </c>
      <c r="D866" s="329" t="s">
        <v>265</v>
      </c>
      <c r="E866" s="17" t="s">
        <v>1</v>
      </c>
      <c r="F866" s="330">
        <v>544.55899999999997</v>
      </c>
      <c r="G866" s="38"/>
      <c r="H866" s="44"/>
    </row>
    <row r="867" s="2" customFormat="1" ht="16.8" customHeight="1">
      <c r="A867" s="38"/>
      <c r="B867" s="44"/>
      <c r="C867" s="331" t="s">
        <v>4413</v>
      </c>
      <c r="D867" s="38"/>
      <c r="E867" s="38"/>
      <c r="F867" s="38"/>
      <c r="G867" s="38"/>
      <c r="H867" s="44"/>
    </row>
    <row r="868" s="2" customFormat="1" ht="16.8" customHeight="1">
      <c r="A868" s="38"/>
      <c r="B868" s="44"/>
      <c r="C868" s="329" t="s">
        <v>2169</v>
      </c>
      <c r="D868" s="329" t="s">
        <v>4476</v>
      </c>
      <c r="E868" s="17" t="s">
        <v>208</v>
      </c>
      <c r="F868" s="330">
        <v>194.23500000000001</v>
      </c>
      <c r="G868" s="38"/>
      <c r="H868" s="44"/>
    </row>
    <row r="869" s="2" customFormat="1" ht="16.8" customHeight="1">
      <c r="A869" s="38"/>
      <c r="B869" s="44"/>
      <c r="C869" s="329" t="s">
        <v>1379</v>
      </c>
      <c r="D869" s="329" t="s">
        <v>4190</v>
      </c>
      <c r="E869" s="17" t="s">
        <v>208</v>
      </c>
      <c r="F869" s="330">
        <v>438.08100000000002</v>
      </c>
      <c r="G869" s="38"/>
      <c r="H869" s="44"/>
    </row>
    <row r="870" s="2" customFormat="1" ht="16.8" customHeight="1">
      <c r="A870" s="38"/>
      <c r="B870" s="44"/>
      <c r="C870" s="325" t="s">
        <v>1995</v>
      </c>
      <c r="D870" s="326" t="s">
        <v>1996</v>
      </c>
      <c r="E870" s="327" t="s">
        <v>208</v>
      </c>
      <c r="F870" s="328">
        <v>65.346999999999994</v>
      </c>
      <c r="G870" s="38"/>
      <c r="H870" s="44"/>
    </row>
    <row r="871" s="2" customFormat="1" ht="16.8" customHeight="1">
      <c r="A871" s="38"/>
      <c r="B871" s="44"/>
      <c r="C871" s="329" t="s">
        <v>1995</v>
      </c>
      <c r="D871" s="329" t="s">
        <v>2196</v>
      </c>
      <c r="E871" s="17" t="s">
        <v>1</v>
      </c>
      <c r="F871" s="330">
        <v>65.346999999999994</v>
      </c>
      <c r="G871" s="38"/>
      <c r="H871" s="44"/>
    </row>
    <row r="872" s="2" customFormat="1" ht="16.8" customHeight="1">
      <c r="A872" s="38"/>
      <c r="B872" s="44"/>
      <c r="C872" s="331" t="s">
        <v>4413</v>
      </c>
      <c r="D872" s="38"/>
      <c r="E872" s="38"/>
      <c r="F872" s="38"/>
      <c r="G872" s="38"/>
      <c r="H872" s="44"/>
    </row>
    <row r="873" s="2" customFormat="1" ht="16.8" customHeight="1">
      <c r="A873" s="38"/>
      <c r="B873" s="44"/>
      <c r="C873" s="329" t="s">
        <v>2169</v>
      </c>
      <c r="D873" s="329" t="s">
        <v>4476</v>
      </c>
      <c r="E873" s="17" t="s">
        <v>208</v>
      </c>
      <c r="F873" s="330">
        <v>194.23500000000001</v>
      </c>
      <c r="G873" s="38"/>
      <c r="H873" s="44"/>
    </row>
    <row r="874" s="2" customFormat="1" ht="16.8" customHeight="1">
      <c r="A874" s="38"/>
      <c r="B874" s="44"/>
      <c r="C874" s="329" t="s">
        <v>2155</v>
      </c>
      <c r="D874" s="329" t="s">
        <v>4482</v>
      </c>
      <c r="E874" s="17" t="s">
        <v>208</v>
      </c>
      <c r="F874" s="330">
        <v>65.346999999999994</v>
      </c>
      <c r="G874" s="38"/>
      <c r="H874" s="44"/>
    </row>
    <row r="875" s="2" customFormat="1">
      <c r="A875" s="38"/>
      <c r="B875" s="44"/>
      <c r="C875" s="329" t="s">
        <v>583</v>
      </c>
      <c r="D875" s="329" t="s">
        <v>4431</v>
      </c>
      <c r="E875" s="17" t="s">
        <v>208</v>
      </c>
      <c r="F875" s="330">
        <v>238.91</v>
      </c>
      <c r="G875" s="38"/>
      <c r="H875" s="44"/>
    </row>
    <row r="876" s="2" customFormat="1" ht="16.8" customHeight="1">
      <c r="A876" s="38"/>
      <c r="B876" s="44"/>
      <c r="C876" s="325" t="s">
        <v>1999</v>
      </c>
      <c r="D876" s="326" t="s">
        <v>2000</v>
      </c>
      <c r="E876" s="327" t="s">
        <v>208</v>
      </c>
      <c r="F876" s="328">
        <v>98.021000000000001</v>
      </c>
      <c r="G876" s="38"/>
      <c r="H876" s="44"/>
    </row>
    <row r="877" s="2" customFormat="1" ht="16.8" customHeight="1">
      <c r="A877" s="38"/>
      <c r="B877" s="44"/>
      <c r="C877" s="329" t="s">
        <v>1999</v>
      </c>
      <c r="D877" s="329" t="s">
        <v>2195</v>
      </c>
      <c r="E877" s="17" t="s">
        <v>1</v>
      </c>
      <c r="F877" s="330">
        <v>98.021000000000001</v>
      </c>
      <c r="G877" s="38"/>
      <c r="H877" s="44"/>
    </row>
    <row r="878" s="2" customFormat="1" ht="16.8" customHeight="1">
      <c r="A878" s="38"/>
      <c r="B878" s="44"/>
      <c r="C878" s="331" t="s">
        <v>4413</v>
      </c>
      <c r="D878" s="38"/>
      <c r="E878" s="38"/>
      <c r="F878" s="38"/>
      <c r="G878" s="38"/>
      <c r="H878" s="44"/>
    </row>
    <row r="879" s="2" customFormat="1" ht="16.8" customHeight="1">
      <c r="A879" s="38"/>
      <c r="B879" s="44"/>
      <c r="C879" s="329" t="s">
        <v>2169</v>
      </c>
      <c r="D879" s="329" t="s">
        <v>4476</v>
      </c>
      <c r="E879" s="17" t="s">
        <v>208</v>
      </c>
      <c r="F879" s="330">
        <v>194.23500000000001</v>
      </c>
      <c r="G879" s="38"/>
      <c r="H879" s="44"/>
    </row>
    <row r="880" s="2" customFormat="1">
      <c r="A880" s="38"/>
      <c r="B880" s="44"/>
      <c r="C880" s="329" t="s">
        <v>2744</v>
      </c>
      <c r="D880" s="329" t="s">
        <v>4512</v>
      </c>
      <c r="E880" s="17" t="s">
        <v>208</v>
      </c>
      <c r="F880" s="330">
        <v>98.021000000000001</v>
      </c>
      <c r="G880" s="38"/>
      <c r="H880" s="44"/>
    </row>
    <row r="881" s="2" customFormat="1">
      <c r="A881" s="38"/>
      <c r="B881" s="44"/>
      <c r="C881" s="329" t="s">
        <v>583</v>
      </c>
      <c r="D881" s="329" t="s">
        <v>4431</v>
      </c>
      <c r="E881" s="17" t="s">
        <v>208</v>
      </c>
      <c r="F881" s="330">
        <v>238.91</v>
      </c>
      <c r="G881" s="38"/>
      <c r="H881" s="44"/>
    </row>
    <row r="882" s="2" customFormat="1" ht="16.8" customHeight="1">
      <c r="A882" s="38"/>
      <c r="B882" s="44"/>
      <c r="C882" s="325" t="s">
        <v>2003</v>
      </c>
      <c r="D882" s="326" t="s">
        <v>2004</v>
      </c>
      <c r="E882" s="327" t="s">
        <v>208</v>
      </c>
      <c r="F882" s="328">
        <v>152.477</v>
      </c>
      <c r="G882" s="38"/>
      <c r="H882" s="44"/>
    </row>
    <row r="883" s="2" customFormat="1" ht="16.8" customHeight="1">
      <c r="A883" s="38"/>
      <c r="B883" s="44"/>
      <c r="C883" s="329" t="s">
        <v>2003</v>
      </c>
      <c r="D883" s="329" t="s">
        <v>2198</v>
      </c>
      <c r="E883" s="17" t="s">
        <v>1</v>
      </c>
      <c r="F883" s="330">
        <v>152.477</v>
      </c>
      <c r="G883" s="38"/>
      <c r="H883" s="44"/>
    </row>
    <row r="884" s="2" customFormat="1" ht="16.8" customHeight="1">
      <c r="A884" s="38"/>
      <c r="B884" s="44"/>
      <c r="C884" s="331" t="s">
        <v>4413</v>
      </c>
      <c r="D884" s="38"/>
      <c r="E884" s="38"/>
      <c r="F884" s="38"/>
      <c r="G884" s="38"/>
      <c r="H884" s="44"/>
    </row>
    <row r="885" s="2" customFormat="1" ht="16.8" customHeight="1">
      <c r="A885" s="38"/>
      <c r="B885" s="44"/>
      <c r="C885" s="329" t="s">
        <v>2169</v>
      </c>
      <c r="D885" s="329" t="s">
        <v>4476</v>
      </c>
      <c r="E885" s="17" t="s">
        <v>208</v>
      </c>
      <c r="F885" s="330">
        <v>194.23500000000001</v>
      </c>
      <c r="G885" s="38"/>
      <c r="H885" s="44"/>
    </row>
    <row r="886" s="2" customFormat="1" ht="16.8" customHeight="1">
      <c r="A886" s="38"/>
      <c r="B886" s="44"/>
      <c r="C886" s="329" t="s">
        <v>2163</v>
      </c>
      <c r="D886" s="329" t="s">
        <v>4484</v>
      </c>
      <c r="E886" s="17" t="s">
        <v>208</v>
      </c>
      <c r="F886" s="330">
        <v>152.477</v>
      </c>
      <c r="G886" s="38"/>
      <c r="H886" s="44"/>
    </row>
    <row r="887" s="2" customFormat="1">
      <c r="A887" s="38"/>
      <c r="B887" s="44"/>
      <c r="C887" s="329" t="s">
        <v>591</v>
      </c>
      <c r="D887" s="329" t="s">
        <v>4435</v>
      </c>
      <c r="E887" s="17" t="s">
        <v>208</v>
      </c>
      <c r="F887" s="330">
        <v>572.45299999999997</v>
      </c>
      <c r="G887" s="38"/>
      <c r="H887" s="44"/>
    </row>
    <row r="888" s="2" customFormat="1" ht="16.8" customHeight="1">
      <c r="A888" s="38"/>
      <c r="B888" s="44"/>
      <c r="C888" s="325" t="s">
        <v>2007</v>
      </c>
      <c r="D888" s="326" t="s">
        <v>2008</v>
      </c>
      <c r="E888" s="327" t="s">
        <v>208</v>
      </c>
      <c r="F888" s="328">
        <v>228.715</v>
      </c>
      <c r="G888" s="38"/>
      <c r="H888" s="44"/>
    </row>
    <row r="889" s="2" customFormat="1" ht="16.8" customHeight="1">
      <c r="A889" s="38"/>
      <c r="B889" s="44"/>
      <c r="C889" s="329" t="s">
        <v>2007</v>
      </c>
      <c r="D889" s="329" t="s">
        <v>2197</v>
      </c>
      <c r="E889" s="17" t="s">
        <v>1</v>
      </c>
      <c r="F889" s="330">
        <v>228.715</v>
      </c>
      <c r="G889" s="38"/>
      <c r="H889" s="44"/>
    </row>
    <row r="890" s="2" customFormat="1" ht="16.8" customHeight="1">
      <c r="A890" s="38"/>
      <c r="B890" s="44"/>
      <c r="C890" s="331" t="s">
        <v>4413</v>
      </c>
      <c r="D890" s="38"/>
      <c r="E890" s="38"/>
      <c r="F890" s="38"/>
      <c r="G890" s="38"/>
      <c r="H890" s="44"/>
    </row>
    <row r="891" s="2" customFormat="1" ht="16.8" customHeight="1">
      <c r="A891" s="38"/>
      <c r="B891" s="44"/>
      <c r="C891" s="329" t="s">
        <v>2169</v>
      </c>
      <c r="D891" s="329" t="s">
        <v>4476</v>
      </c>
      <c r="E891" s="17" t="s">
        <v>208</v>
      </c>
      <c r="F891" s="330">
        <v>194.23500000000001</v>
      </c>
      <c r="G891" s="38"/>
      <c r="H891" s="44"/>
    </row>
    <row r="892" s="2" customFormat="1">
      <c r="A892" s="38"/>
      <c r="B892" s="44"/>
      <c r="C892" s="329" t="s">
        <v>2166</v>
      </c>
      <c r="D892" s="329" t="s">
        <v>4485</v>
      </c>
      <c r="E892" s="17" t="s">
        <v>208</v>
      </c>
      <c r="F892" s="330">
        <v>228.715</v>
      </c>
      <c r="G892" s="38"/>
      <c r="H892" s="44"/>
    </row>
    <row r="893" s="2" customFormat="1">
      <c r="A893" s="38"/>
      <c r="B893" s="44"/>
      <c r="C893" s="329" t="s">
        <v>591</v>
      </c>
      <c r="D893" s="329" t="s">
        <v>4435</v>
      </c>
      <c r="E893" s="17" t="s">
        <v>208</v>
      </c>
      <c r="F893" s="330">
        <v>572.45299999999997</v>
      </c>
      <c r="G893" s="38"/>
      <c r="H893" s="44"/>
    </row>
    <row r="894" s="2" customFormat="1" ht="16.8" customHeight="1">
      <c r="A894" s="38"/>
      <c r="B894" s="44"/>
      <c r="C894" s="325" t="s">
        <v>2033</v>
      </c>
      <c r="D894" s="326" t="s">
        <v>2034</v>
      </c>
      <c r="E894" s="327" t="s">
        <v>208</v>
      </c>
      <c r="F894" s="328">
        <v>102.889</v>
      </c>
      <c r="G894" s="38"/>
      <c r="H894" s="44"/>
    </row>
    <row r="895" s="2" customFormat="1" ht="16.8" customHeight="1">
      <c r="A895" s="38"/>
      <c r="B895" s="44"/>
      <c r="C895" s="329" t="s">
        <v>1</v>
      </c>
      <c r="D895" s="329" t="s">
        <v>2778</v>
      </c>
      <c r="E895" s="17" t="s">
        <v>1</v>
      </c>
      <c r="F895" s="330">
        <v>0</v>
      </c>
      <c r="G895" s="38"/>
      <c r="H895" s="44"/>
    </row>
    <row r="896" s="2" customFormat="1" ht="16.8" customHeight="1">
      <c r="A896" s="38"/>
      <c r="B896" s="44"/>
      <c r="C896" s="329" t="s">
        <v>1</v>
      </c>
      <c r="D896" s="329" t="s">
        <v>2779</v>
      </c>
      <c r="E896" s="17" t="s">
        <v>1</v>
      </c>
      <c r="F896" s="330">
        <v>12.749000000000001</v>
      </c>
      <c r="G896" s="38"/>
      <c r="H896" s="44"/>
    </row>
    <row r="897" s="2" customFormat="1" ht="16.8" customHeight="1">
      <c r="A897" s="38"/>
      <c r="B897" s="44"/>
      <c r="C897" s="329" t="s">
        <v>1</v>
      </c>
      <c r="D897" s="329" t="s">
        <v>2780</v>
      </c>
      <c r="E897" s="17" t="s">
        <v>1</v>
      </c>
      <c r="F897" s="330">
        <v>14.124000000000001</v>
      </c>
      <c r="G897" s="38"/>
      <c r="H897" s="44"/>
    </row>
    <row r="898" s="2" customFormat="1" ht="16.8" customHeight="1">
      <c r="A898" s="38"/>
      <c r="B898" s="44"/>
      <c r="C898" s="329" t="s">
        <v>1</v>
      </c>
      <c r="D898" s="329" t="s">
        <v>2781</v>
      </c>
      <c r="E898" s="17" t="s">
        <v>1</v>
      </c>
      <c r="F898" s="330">
        <v>15.606</v>
      </c>
      <c r="G898" s="38"/>
      <c r="H898" s="44"/>
    </row>
    <row r="899" s="2" customFormat="1" ht="16.8" customHeight="1">
      <c r="A899" s="38"/>
      <c r="B899" s="44"/>
      <c r="C899" s="329" t="s">
        <v>1</v>
      </c>
      <c r="D899" s="329" t="s">
        <v>2782</v>
      </c>
      <c r="E899" s="17" t="s">
        <v>1</v>
      </c>
      <c r="F899" s="330">
        <v>16.716000000000001</v>
      </c>
      <c r="G899" s="38"/>
      <c r="H899" s="44"/>
    </row>
    <row r="900" s="2" customFormat="1" ht="16.8" customHeight="1">
      <c r="A900" s="38"/>
      <c r="B900" s="44"/>
      <c r="C900" s="329" t="s">
        <v>1</v>
      </c>
      <c r="D900" s="329" t="s">
        <v>2783</v>
      </c>
      <c r="E900" s="17" t="s">
        <v>1</v>
      </c>
      <c r="F900" s="330">
        <v>17.879999999999999</v>
      </c>
      <c r="G900" s="38"/>
      <c r="H900" s="44"/>
    </row>
    <row r="901" s="2" customFormat="1" ht="16.8" customHeight="1">
      <c r="A901" s="38"/>
      <c r="B901" s="44"/>
      <c r="C901" s="329" t="s">
        <v>1</v>
      </c>
      <c r="D901" s="329" t="s">
        <v>2784</v>
      </c>
      <c r="E901" s="17" t="s">
        <v>1</v>
      </c>
      <c r="F901" s="330">
        <v>19.361000000000001</v>
      </c>
      <c r="G901" s="38"/>
      <c r="H901" s="44"/>
    </row>
    <row r="902" s="2" customFormat="1" ht="16.8" customHeight="1">
      <c r="A902" s="38"/>
      <c r="B902" s="44"/>
      <c r="C902" s="329" t="s">
        <v>1</v>
      </c>
      <c r="D902" s="329" t="s">
        <v>2785</v>
      </c>
      <c r="E902" s="17" t="s">
        <v>1</v>
      </c>
      <c r="F902" s="330">
        <v>20.577999999999999</v>
      </c>
      <c r="G902" s="38"/>
      <c r="H902" s="44"/>
    </row>
    <row r="903" s="2" customFormat="1" ht="16.8" customHeight="1">
      <c r="A903" s="38"/>
      <c r="B903" s="44"/>
      <c r="C903" s="329" t="s">
        <v>1</v>
      </c>
      <c r="D903" s="329" t="s">
        <v>2786</v>
      </c>
      <c r="E903" s="17" t="s">
        <v>1</v>
      </c>
      <c r="F903" s="330">
        <v>0.875</v>
      </c>
      <c r="G903" s="38"/>
      <c r="H903" s="44"/>
    </row>
    <row r="904" s="2" customFormat="1" ht="16.8" customHeight="1">
      <c r="A904" s="38"/>
      <c r="B904" s="44"/>
      <c r="C904" s="329" t="s">
        <v>1</v>
      </c>
      <c r="D904" s="329" t="s">
        <v>2194</v>
      </c>
      <c r="E904" s="17" t="s">
        <v>1</v>
      </c>
      <c r="F904" s="330">
        <v>-15</v>
      </c>
      <c r="G904" s="38"/>
      <c r="H904" s="44"/>
    </row>
    <row r="905" s="2" customFormat="1" ht="16.8" customHeight="1">
      <c r="A905" s="38"/>
      <c r="B905" s="44"/>
      <c r="C905" s="329" t="s">
        <v>2033</v>
      </c>
      <c r="D905" s="329" t="s">
        <v>265</v>
      </c>
      <c r="E905" s="17" t="s">
        <v>1</v>
      </c>
      <c r="F905" s="330">
        <v>102.889</v>
      </c>
      <c r="G905" s="38"/>
      <c r="H905" s="44"/>
    </row>
    <row r="906" s="2" customFormat="1" ht="16.8" customHeight="1">
      <c r="A906" s="38"/>
      <c r="B906" s="44"/>
      <c r="C906" s="331" t="s">
        <v>4413</v>
      </c>
      <c r="D906" s="38"/>
      <c r="E906" s="38"/>
      <c r="F906" s="38"/>
      <c r="G906" s="38"/>
      <c r="H906" s="44"/>
    </row>
    <row r="907" s="2" customFormat="1" ht="16.8" customHeight="1">
      <c r="A907" s="38"/>
      <c r="B907" s="44"/>
      <c r="C907" s="329" t="s">
        <v>2169</v>
      </c>
      <c r="D907" s="329" t="s">
        <v>4476</v>
      </c>
      <c r="E907" s="17" t="s">
        <v>208</v>
      </c>
      <c r="F907" s="330">
        <v>194.23500000000001</v>
      </c>
      <c r="G907" s="38"/>
      <c r="H907" s="44"/>
    </row>
    <row r="908" s="2" customFormat="1" ht="16.8" customHeight="1">
      <c r="A908" s="38"/>
      <c r="B908" s="44"/>
      <c r="C908" s="329" t="s">
        <v>1379</v>
      </c>
      <c r="D908" s="329" t="s">
        <v>4190</v>
      </c>
      <c r="E908" s="17" t="s">
        <v>208</v>
      </c>
      <c r="F908" s="330">
        <v>438.08100000000002</v>
      </c>
      <c r="G908" s="38"/>
      <c r="H908" s="44"/>
    </row>
    <row r="909" s="2" customFormat="1" ht="16.8" customHeight="1">
      <c r="A909" s="38"/>
      <c r="B909" s="44"/>
      <c r="C909" s="325" t="s">
        <v>2039</v>
      </c>
      <c r="D909" s="326" t="s">
        <v>2040</v>
      </c>
      <c r="E909" s="327" t="s">
        <v>208</v>
      </c>
      <c r="F909" s="328">
        <v>12.347</v>
      </c>
      <c r="G909" s="38"/>
      <c r="H909" s="44"/>
    </row>
    <row r="910" s="2" customFormat="1" ht="16.8" customHeight="1">
      <c r="A910" s="38"/>
      <c r="B910" s="44"/>
      <c r="C910" s="329" t="s">
        <v>2039</v>
      </c>
      <c r="D910" s="329" t="s">
        <v>2203</v>
      </c>
      <c r="E910" s="17" t="s">
        <v>1</v>
      </c>
      <c r="F910" s="330">
        <v>12.347</v>
      </c>
      <c r="G910" s="38"/>
      <c r="H910" s="44"/>
    </row>
    <row r="911" s="2" customFormat="1" ht="16.8" customHeight="1">
      <c r="A911" s="38"/>
      <c r="B911" s="44"/>
      <c r="C911" s="331" t="s">
        <v>4413</v>
      </c>
      <c r="D911" s="38"/>
      <c r="E911" s="38"/>
      <c r="F911" s="38"/>
      <c r="G911" s="38"/>
      <c r="H911" s="44"/>
    </row>
    <row r="912" s="2" customFormat="1" ht="16.8" customHeight="1">
      <c r="A912" s="38"/>
      <c r="B912" s="44"/>
      <c r="C912" s="329" t="s">
        <v>2169</v>
      </c>
      <c r="D912" s="329" t="s">
        <v>4476</v>
      </c>
      <c r="E912" s="17" t="s">
        <v>208</v>
      </c>
      <c r="F912" s="330">
        <v>194.23500000000001</v>
      </c>
      <c r="G912" s="38"/>
      <c r="H912" s="44"/>
    </row>
    <row r="913" s="2" customFormat="1" ht="16.8" customHeight="1">
      <c r="A913" s="38"/>
      <c r="B913" s="44"/>
      <c r="C913" s="329" t="s">
        <v>2749</v>
      </c>
      <c r="D913" s="329" t="s">
        <v>4513</v>
      </c>
      <c r="E913" s="17" t="s">
        <v>208</v>
      </c>
      <c r="F913" s="330">
        <v>12.347</v>
      </c>
      <c r="G913" s="38"/>
      <c r="H913" s="44"/>
    </row>
    <row r="914" s="2" customFormat="1">
      <c r="A914" s="38"/>
      <c r="B914" s="44"/>
      <c r="C914" s="329" t="s">
        <v>583</v>
      </c>
      <c r="D914" s="329" t="s">
        <v>4431</v>
      </c>
      <c r="E914" s="17" t="s">
        <v>208</v>
      </c>
      <c r="F914" s="330">
        <v>238.91</v>
      </c>
      <c r="G914" s="38"/>
      <c r="H914" s="44"/>
    </row>
    <row r="915" s="2" customFormat="1" ht="16.8" customHeight="1">
      <c r="A915" s="38"/>
      <c r="B915" s="44"/>
      <c r="C915" s="325" t="s">
        <v>2036</v>
      </c>
      <c r="D915" s="326" t="s">
        <v>2037</v>
      </c>
      <c r="E915" s="327" t="s">
        <v>208</v>
      </c>
      <c r="F915" s="328">
        <v>18.52</v>
      </c>
      <c r="G915" s="38"/>
      <c r="H915" s="44"/>
    </row>
    <row r="916" s="2" customFormat="1" ht="16.8" customHeight="1">
      <c r="A916" s="38"/>
      <c r="B916" s="44"/>
      <c r="C916" s="329" t="s">
        <v>2036</v>
      </c>
      <c r="D916" s="329" t="s">
        <v>2202</v>
      </c>
      <c r="E916" s="17" t="s">
        <v>1</v>
      </c>
      <c r="F916" s="330">
        <v>18.52</v>
      </c>
      <c r="G916" s="38"/>
      <c r="H916" s="44"/>
    </row>
    <row r="917" s="2" customFormat="1" ht="16.8" customHeight="1">
      <c r="A917" s="38"/>
      <c r="B917" s="44"/>
      <c r="C917" s="331" t="s">
        <v>4413</v>
      </c>
      <c r="D917" s="38"/>
      <c r="E917" s="38"/>
      <c r="F917" s="38"/>
      <c r="G917" s="38"/>
      <c r="H917" s="44"/>
    </row>
    <row r="918" s="2" customFormat="1" ht="16.8" customHeight="1">
      <c r="A918" s="38"/>
      <c r="B918" s="44"/>
      <c r="C918" s="329" t="s">
        <v>2169</v>
      </c>
      <c r="D918" s="329" t="s">
        <v>4476</v>
      </c>
      <c r="E918" s="17" t="s">
        <v>208</v>
      </c>
      <c r="F918" s="330">
        <v>194.23500000000001</v>
      </c>
      <c r="G918" s="38"/>
      <c r="H918" s="44"/>
    </row>
    <row r="919" s="2" customFormat="1" ht="16.8" customHeight="1">
      <c r="A919" s="38"/>
      <c r="B919" s="44"/>
      <c r="C919" s="329" t="s">
        <v>2753</v>
      </c>
      <c r="D919" s="329" t="s">
        <v>4514</v>
      </c>
      <c r="E919" s="17" t="s">
        <v>208</v>
      </c>
      <c r="F919" s="330">
        <v>18.52</v>
      </c>
      <c r="G919" s="38"/>
      <c r="H919" s="44"/>
    </row>
    <row r="920" s="2" customFormat="1">
      <c r="A920" s="38"/>
      <c r="B920" s="44"/>
      <c r="C920" s="329" t="s">
        <v>583</v>
      </c>
      <c r="D920" s="329" t="s">
        <v>4431</v>
      </c>
      <c r="E920" s="17" t="s">
        <v>208</v>
      </c>
      <c r="F920" s="330">
        <v>238.91</v>
      </c>
      <c r="G920" s="38"/>
      <c r="H920" s="44"/>
    </row>
    <row r="921" s="2" customFormat="1" ht="16.8" customHeight="1">
      <c r="A921" s="38"/>
      <c r="B921" s="44"/>
      <c r="C921" s="325" t="s">
        <v>2045</v>
      </c>
      <c r="D921" s="326" t="s">
        <v>2046</v>
      </c>
      <c r="E921" s="327" t="s">
        <v>208</v>
      </c>
      <c r="F921" s="328">
        <v>28.809000000000001</v>
      </c>
      <c r="G921" s="38"/>
      <c r="H921" s="44"/>
    </row>
    <row r="922" s="2" customFormat="1" ht="16.8" customHeight="1">
      <c r="A922" s="38"/>
      <c r="B922" s="44"/>
      <c r="C922" s="329" t="s">
        <v>2045</v>
      </c>
      <c r="D922" s="329" t="s">
        <v>2205</v>
      </c>
      <c r="E922" s="17" t="s">
        <v>1</v>
      </c>
      <c r="F922" s="330">
        <v>28.809000000000001</v>
      </c>
      <c r="G922" s="38"/>
      <c r="H922" s="44"/>
    </row>
    <row r="923" s="2" customFormat="1" ht="16.8" customHeight="1">
      <c r="A923" s="38"/>
      <c r="B923" s="44"/>
      <c r="C923" s="331" t="s">
        <v>4413</v>
      </c>
      <c r="D923" s="38"/>
      <c r="E923" s="38"/>
      <c r="F923" s="38"/>
      <c r="G923" s="38"/>
      <c r="H923" s="44"/>
    </row>
    <row r="924" s="2" customFormat="1" ht="16.8" customHeight="1">
      <c r="A924" s="38"/>
      <c r="B924" s="44"/>
      <c r="C924" s="329" t="s">
        <v>2169</v>
      </c>
      <c r="D924" s="329" t="s">
        <v>4476</v>
      </c>
      <c r="E924" s="17" t="s">
        <v>208</v>
      </c>
      <c r="F924" s="330">
        <v>194.23500000000001</v>
      </c>
      <c r="G924" s="38"/>
      <c r="H924" s="44"/>
    </row>
    <row r="925" s="2" customFormat="1" ht="16.8" customHeight="1">
      <c r="A925" s="38"/>
      <c r="B925" s="44"/>
      <c r="C925" s="329" t="s">
        <v>2757</v>
      </c>
      <c r="D925" s="329" t="s">
        <v>4515</v>
      </c>
      <c r="E925" s="17" t="s">
        <v>208</v>
      </c>
      <c r="F925" s="330">
        <v>28.809000000000001</v>
      </c>
      <c r="G925" s="38"/>
      <c r="H925" s="44"/>
    </row>
    <row r="926" s="2" customFormat="1">
      <c r="A926" s="38"/>
      <c r="B926" s="44"/>
      <c r="C926" s="329" t="s">
        <v>591</v>
      </c>
      <c r="D926" s="329" t="s">
        <v>4435</v>
      </c>
      <c r="E926" s="17" t="s">
        <v>208</v>
      </c>
      <c r="F926" s="330">
        <v>572.45299999999997</v>
      </c>
      <c r="G926" s="38"/>
      <c r="H926" s="44"/>
    </row>
    <row r="927" s="2" customFormat="1" ht="16.8" customHeight="1">
      <c r="A927" s="38"/>
      <c r="B927" s="44"/>
      <c r="C927" s="325" t="s">
        <v>2042</v>
      </c>
      <c r="D927" s="326" t="s">
        <v>2043</v>
      </c>
      <c r="E927" s="327" t="s">
        <v>208</v>
      </c>
      <c r="F927" s="328">
        <v>43.213000000000001</v>
      </c>
      <c r="G927" s="38"/>
      <c r="H927" s="44"/>
    </row>
    <row r="928" s="2" customFormat="1" ht="16.8" customHeight="1">
      <c r="A928" s="38"/>
      <c r="B928" s="44"/>
      <c r="C928" s="329" t="s">
        <v>2042</v>
      </c>
      <c r="D928" s="329" t="s">
        <v>2204</v>
      </c>
      <c r="E928" s="17" t="s">
        <v>1</v>
      </c>
      <c r="F928" s="330">
        <v>43.213000000000001</v>
      </c>
      <c r="G928" s="38"/>
      <c r="H928" s="44"/>
    </row>
    <row r="929" s="2" customFormat="1" ht="16.8" customHeight="1">
      <c r="A929" s="38"/>
      <c r="B929" s="44"/>
      <c r="C929" s="331" t="s">
        <v>4413</v>
      </c>
      <c r="D929" s="38"/>
      <c r="E929" s="38"/>
      <c r="F929" s="38"/>
      <c r="G929" s="38"/>
      <c r="H929" s="44"/>
    </row>
    <row r="930" s="2" customFormat="1" ht="16.8" customHeight="1">
      <c r="A930" s="38"/>
      <c r="B930" s="44"/>
      <c r="C930" s="329" t="s">
        <v>2169</v>
      </c>
      <c r="D930" s="329" t="s">
        <v>4476</v>
      </c>
      <c r="E930" s="17" t="s">
        <v>208</v>
      </c>
      <c r="F930" s="330">
        <v>194.23500000000001</v>
      </c>
      <c r="G930" s="38"/>
      <c r="H930" s="44"/>
    </row>
    <row r="931" s="2" customFormat="1" ht="16.8" customHeight="1">
      <c r="A931" s="38"/>
      <c r="B931" s="44"/>
      <c r="C931" s="329" t="s">
        <v>2760</v>
      </c>
      <c r="D931" s="329" t="s">
        <v>4516</v>
      </c>
      <c r="E931" s="17" t="s">
        <v>208</v>
      </c>
      <c r="F931" s="330">
        <v>43.213000000000001</v>
      </c>
      <c r="G931" s="38"/>
      <c r="H931" s="44"/>
    </row>
    <row r="932" s="2" customFormat="1">
      <c r="A932" s="38"/>
      <c r="B932" s="44"/>
      <c r="C932" s="329" t="s">
        <v>591</v>
      </c>
      <c r="D932" s="329" t="s">
        <v>4435</v>
      </c>
      <c r="E932" s="17" t="s">
        <v>208</v>
      </c>
      <c r="F932" s="330">
        <v>572.45299999999997</v>
      </c>
      <c r="G932" s="38"/>
      <c r="H932" s="44"/>
    </row>
    <row r="933" s="2" customFormat="1" ht="16.8" customHeight="1">
      <c r="A933" s="38"/>
      <c r="B933" s="44"/>
      <c r="C933" s="325" t="s">
        <v>2018</v>
      </c>
      <c r="D933" s="326" t="s">
        <v>2019</v>
      </c>
      <c r="E933" s="327" t="s">
        <v>1</v>
      </c>
      <c r="F933" s="328">
        <v>1.23</v>
      </c>
      <c r="G933" s="38"/>
      <c r="H933" s="44"/>
    </row>
    <row r="934" s="2" customFormat="1" ht="16.8" customHeight="1">
      <c r="A934" s="38"/>
      <c r="B934" s="44"/>
      <c r="C934" s="329" t="s">
        <v>2018</v>
      </c>
      <c r="D934" s="329" t="s">
        <v>2176</v>
      </c>
      <c r="E934" s="17" t="s">
        <v>1</v>
      </c>
      <c r="F934" s="330">
        <v>1.23</v>
      </c>
      <c r="G934" s="38"/>
      <c r="H934" s="44"/>
    </row>
    <row r="935" s="2" customFormat="1" ht="16.8" customHeight="1">
      <c r="A935" s="38"/>
      <c r="B935" s="44"/>
      <c r="C935" s="331" t="s">
        <v>4413</v>
      </c>
      <c r="D935" s="38"/>
      <c r="E935" s="38"/>
      <c r="F935" s="38"/>
      <c r="G935" s="38"/>
      <c r="H935" s="44"/>
    </row>
    <row r="936" s="2" customFormat="1" ht="16.8" customHeight="1">
      <c r="A936" s="38"/>
      <c r="B936" s="44"/>
      <c r="C936" s="329" t="s">
        <v>2169</v>
      </c>
      <c r="D936" s="329" t="s">
        <v>4476</v>
      </c>
      <c r="E936" s="17" t="s">
        <v>208</v>
      </c>
      <c r="F936" s="330">
        <v>194.23500000000001</v>
      </c>
      <c r="G936" s="38"/>
      <c r="H936" s="44"/>
    </row>
    <row r="937" s="2" customFormat="1">
      <c r="A937" s="38"/>
      <c r="B937" s="44"/>
      <c r="C937" s="329" t="s">
        <v>583</v>
      </c>
      <c r="D937" s="329" t="s">
        <v>4431</v>
      </c>
      <c r="E937" s="17" t="s">
        <v>208</v>
      </c>
      <c r="F937" s="330">
        <v>238.91</v>
      </c>
      <c r="G937" s="38"/>
      <c r="H937" s="44"/>
    </row>
    <row r="938" s="2" customFormat="1">
      <c r="A938" s="38"/>
      <c r="B938" s="44"/>
      <c r="C938" s="329" t="s">
        <v>591</v>
      </c>
      <c r="D938" s="329" t="s">
        <v>4435</v>
      </c>
      <c r="E938" s="17" t="s">
        <v>208</v>
      </c>
      <c r="F938" s="330">
        <v>572.45299999999997</v>
      </c>
      <c r="G938" s="38"/>
      <c r="H938" s="44"/>
    </row>
    <row r="939" s="2" customFormat="1" ht="16.8" customHeight="1">
      <c r="A939" s="38"/>
      <c r="B939" s="44"/>
      <c r="C939" s="325" t="s">
        <v>170</v>
      </c>
      <c r="D939" s="326" t="s">
        <v>171</v>
      </c>
      <c r="E939" s="327" t="s">
        <v>157</v>
      </c>
      <c r="F939" s="328">
        <v>50.268999999999998</v>
      </c>
      <c r="G939" s="38"/>
      <c r="H939" s="44"/>
    </row>
    <row r="940" s="2" customFormat="1" ht="16.8" customHeight="1">
      <c r="A940" s="38"/>
      <c r="B940" s="44"/>
      <c r="C940" s="325" t="s">
        <v>2064</v>
      </c>
      <c r="D940" s="326" t="s">
        <v>2065</v>
      </c>
      <c r="E940" s="327" t="s">
        <v>208</v>
      </c>
      <c r="F940" s="328">
        <v>2.262</v>
      </c>
      <c r="G940" s="38"/>
      <c r="H940" s="44"/>
    </row>
    <row r="941" s="2" customFormat="1" ht="16.8" customHeight="1">
      <c r="A941" s="38"/>
      <c r="B941" s="44"/>
      <c r="C941" s="329" t="s">
        <v>1</v>
      </c>
      <c r="D941" s="329" t="s">
        <v>2854</v>
      </c>
      <c r="E941" s="17" t="s">
        <v>1</v>
      </c>
      <c r="F941" s="330">
        <v>2.262</v>
      </c>
      <c r="G941" s="38"/>
      <c r="H941" s="44"/>
    </row>
    <row r="942" s="2" customFormat="1" ht="16.8" customHeight="1">
      <c r="A942" s="38"/>
      <c r="B942" s="44"/>
      <c r="C942" s="329" t="s">
        <v>2064</v>
      </c>
      <c r="D942" s="329" t="s">
        <v>265</v>
      </c>
      <c r="E942" s="17" t="s">
        <v>1</v>
      </c>
      <c r="F942" s="330">
        <v>2.262</v>
      </c>
      <c r="G942" s="38"/>
      <c r="H942" s="44"/>
    </row>
    <row r="943" s="2" customFormat="1" ht="16.8" customHeight="1">
      <c r="A943" s="38"/>
      <c r="B943" s="44"/>
      <c r="C943" s="331" t="s">
        <v>4413</v>
      </c>
      <c r="D943" s="38"/>
      <c r="E943" s="38"/>
      <c r="F943" s="38"/>
      <c r="G943" s="38"/>
      <c r="H943" s="44"/>
    </row>
    <row r="944" s="2" customFormat="1" ht="16.8" customHeight="1">
      <c r="A944" s="38"/>
      <c r="B944" s="44"/>
      <c r="C944" s="329" t="s">
        <v>2429</v>
      </c>
      <c r="D944" s="329" t="s">
        <v>4200</v>
      </c>
      <c r="E944" s="17" t="s">
        <v>208</v>
      </c>
      <c r="F944" s="330">
        <v>2.262</v>
      </c>
      <c r="G944" s="38"/>
      <c r="H944" s="44"/>
    </row>
    <row r="945" s="2" customFormat="1">
      <c r="A945" s="38"/>
      <c r="B945" s="44"/>
      <c r="C945" s="329" t="s">
        <v>2296</v>
      </c>
      <c r="D945" s="329" t="s">
        <v>4486</v>
      </c>
      <c r="E945" s="17" t="s">
        <v>208</v>
      </c>
      <c r="F945" s="330">
        <v>639.40200000000004</v>
      </c>
      <c r="G945" s="38"/>
      <c r="H945" s="44"/>
    </row>
    <row r="946" s="2" customFormat="1" ht="16.8" customHeight="1">
      <c r="A946" s="38"/>
      <c r="B946" s="44"/>
      <c r="C946" s="329" t="s">
        <v>2325</v>
      </c>
      <c r="D946" s="329" t="s">
        <v>4188</v>
      </c>
      <c r="E946" s="17" t="s">
        <v>208</v>
      </c>
      <c r="F946" s="330">
        <v>639.40200000000004</v>
      </c>
      <c r="G946" s="38"/>
      <c r="H946" s="44"/>
    </row>
    <row r="947" s="2" customFormat="1" ht="16.8" customHeight="1">
      <c r="A947" s="38"/>
      <c r="B947" s="44"/>
      <c r="C947" s="329" t="s">
        <v>1379</v>
      </c>
      <c r="D947" s="329" t="s">
        <v>4190</v>
      </c>
      <c r="E947" s="17" t="s">
        <v>208</v>
      </c>
      <c r="F947" s="330">
        <v>438.08100000000002</v>
      </c>
      <c r="G947" s="38"/>
      <c r="H947" s="44"/>
    </row>
    <row r="948" s="2" customFormat="1" ht="16.8" customHeight="1">
      <c r="A948" s="38"/>
      <c r="B948" s="44"/>
      <c r="C948" s="325" t="s">
        <v>2078</v>
      </c>
      <c r="D948" s="326" t="s">
        <v>2079</v>
      </c>
      <c r="E948" s="327" t="s">
        <v>208</v>
      </c>
      <c r="F948" s="328">
        <v>5.9729999999999999</v>
      </c>
      <c r="G948" s="38"/>
      <c r="H948" s="44"/>
    </row>
    <row r="949" s="2" customFormat="1" ht="16.8" customHeight="1">
      <c r="A949" s="38"/>
      <c r="B949" s="44"/>
      <c r="C949" s="329" t="s">
        <v>1</v>
      </c>
      <c r="D949" s="329" t="s">
        <v>2079</v>
      </c>
      <c r="E949" s="17" t="s">
        <v>1</v>
      </c>
      <c r="F949" s="330">
        <v>0</v>
      </c>
      <c r="G949" s="38"/>
      <c r="H949" s="44"/>
    </row>
    <row r="950" s="2" customFormat="1" ht="16.8" customHeight="1">
      <c r="A950" s="38"/>
      <c r="B950" s="44"/>
      <c r="C950" s="329" t="s">
        <v>1</v>
      </c>
      <c r="D950" s="329" t="s">
        <v>2423</v>
      </c>
      <c r="E950" s="17" t="s">
        <v>1</v>
      </c>
      <c r="F950" s="330">
        <v>5.9729999999999999</v>
      </c>
      <c r="G950" s="38"/>
      <c r="H950" s="44"/>
    </row>
    <row r="951" s="2" customFormat="1" ht="16.8" customHeight="1">
      <c r="A951" s="38"/>
      <c r="B951" s="44"/>
      <c r="C951" s="329" t="s">
        <v>2078</v>
      </c>
      <c r="D951" s="329" t="s">
        <v>265</v>
      </c>
      <c r="E951" s="17" t="s">
        <v>1</v>
      </c>
      <c r="F951" s="330">
        <v>5.9729999999999999</v>
      </c>
      <c r="G951" s="38"/>
      <c r="H951" s="44"/>
    </row>
    <row r="952" s="2" customFormat="1" ht="16.8" customHeight="1">
      <c r="A952" s="38"/>
      <c r="B952" s="44"/>
      <c r="C952" s="325" t="s">
        <v>2096</v>
      </c>
      <c r="D952" s="326" t="s">
        <v>2097</v>
      </c>
      <c r="E952" s="327" t="s">
        <v>208</v>
      </c>
      <c r="F952" s="328">
        <v>8.5600000000000005</v>
      </c>
      <c r="G952" s="38"/>
      <c r="H952" s="44"/>
    </row>
    <row r="953" s="2" customFormat="1" ht="16.8" customHeight="1">
      <c r="A953" s="38"/>
      <c r="B953" s="44"/>
      <c r="C953" s="329" t="s">
        <v>1</v>
      </c>
      <c r="D953" s="329" t="s">
        <v>2424</v>
      </c>
      <c r="E953" s="17" t="s">
        <v>1</v>
      </c>
      <c r="F953" s="330">
        <v>0</v>
      </c>
      <c r="G953" s="38"/>
      <c r="H953" s="44"/>
    </row>
    <row r="954" s="2" customFormat="1" ht="16.8" customHeight="1">
      <c r="A954" s="38"/>
      <c r="B954" s="44"/>
      <c r="C954" s="329" t="s">
        <v>1</v>
      </c>
      <c r="D954" s="329" t="s">
        <v>2425</v>
      </c>
      <c r="E954" s="17" t="s">
        <v>1</v>
      </c>
      <c r="F954" s="330">
        <v>4.7039999999999997</v>
      </c>
      <c r="G954" s="38"/>
      <c r="H954" s="44"/>
    </row>
    <row r="955" s="2" customFormat="1" ht="16.8" customHeight="1">
      <c r="A955" s="38"/>
      <c r="B955" s="44"/>
      <c r="C955" s="329" t="s">
        <v>1</v>
      </c>
      <c r="D955" s="329" t="s">
        <v>2426</v>
      </c>
      <c r="E955" s="17" t="s">
        <v>1</v>
      </c>
      <c r="F955" s="330">
        <v>2.7040000000000002</v>
      </c>
      <c r="G955" s="38"/>
      <c r="H955" s="44"/>
    </row>
    <row r="956" s="2" customFormat="1" ht="16.8" customHeight="1">
      <c r="A956" s="38"/>
      <c r="B956" s="44"/>
      <c r="C956" s="329" t="s">
        <v>1</v>
      </c>
      <c r="D956" s="329" t="s">
        <v>2427</v>
      </c>
      <c r="E956" s="17" t="s">
        <v>1</v>
      </c>
      <c r="F956" s="330">
        <v>1.1519999999999999</v>
      </c>
      <c r="G956" s="38"/>
      <c r="H956" s="44"/>
    </row>
    <row r="957" s="2" customFormat="1" ht="16.8" customHeight="1">
      <c r="A957" s="38"/>
      <c r="B957" s="44"/>
      <c r="C957" s="329" t="s">
        <v>2096</v>
      </c>
      <c r="D957" s="329" t="s">
        <v>265</v>
      </c>
      <c r="E957" s="17" t="s">
        <v>1</v>
      </c>
      <c r="F957" s="330">
        <v>8.5600000000000005</v>
      </c>
      <c r="G957" s="38"/>
      <c r="H957" s="44"/>
    </row>
    <row r="958" s="2" customFormat="1" ht="16.8" customHeight="1">
      <c r="A958" s="38"/>
      <c r="B958" s="44"/>
      <c r="C958" s="325" t="s">
        <v>2090</v>
      </c>
      <c r="D958" s="326" t="s">
        <v>2091</v>
      </c>
      <c r="E958" s="327" t="s">
        <v>208</v>
      </c>
      <c r="F958" s="328">
        <v>0</v>
      </c>
      <c r="G958" s="38"/>
      <c r="H958" s="44"/>
    </row>
    <row r="959" s="2" customFormat="1" ht="16.8" customHeight="1">
      <c r="A959" s="38"/>
      <c r="B959" s="44"/>
      <c r="C959" s="325" t="s">
        <v>2087</v>
      </c>
      <c r="D959" s="326" t="s">
        <v>2088</v>
      </c>
      <c r="E959" s="327" t="s">
        <v>208</v>
      </c>
      <c r="F959" s="328">
        <v>7.5</v>
      </c>
      <c r="G959" s="38"/>
      <c r="H959" s="44"/>
    </row>
    <row r="960" s="2" customFormat="1" ht="16.8" customHeight="1">
      <c r="A960" s="38"/>
      <c r="B960" s="44"/>
      <c r="C960" s="329" t="s">
        <v>1</v>
      </c>
      <c r="D960" s="329" t="s">
        <v>2947</v>
      </c>
      <c r="E960" s="17" t="s">
        <v>1</v>
      </c>
      <c r="F960" s="330">
        <v>0</v>
      </c>
      <c r="G960" s="38"/>
      <c r="H960" s="44"/>
    </row>
    <row r="961" s="2" customFormat="1" ht="16.8" customHeight="1">
      <c r="A961" s="38"/>
      <c r="B961" s="44"/>
      <c r="C961" s="329" t="s">
        <v>1</v>
      </c>
      <c r="D961" s="329" t="s">
        <v>2948</v>
      </c>
      <c r="E961" s="17" t="s">
        <v>1</v>
      </c>
      <c r="F961" s="330">
        <v>7.5</v>
      </c>
      <c r="G961" s="38"/>
      <c r="H961" s="44"/>
    </row>
    <row r="962" s="2" customFormat="1" ht="16.8" customHeight="1">
      <c r="A962" s="38"/>
      <c r="B962" s="44"/>
      <c r="C962" s="329" t="s">
        <v>2087</v>
      </c>
      <c r="D962" s="329" t="s">
        <v>265</v>
      </c>
      <c r="E962" s="17" t="s">
        <v>1</v>
      </c>
      <c r="F962" s="330">
        <v>7.5</v>
      </c>
      <c r="G962" s="38"/>
      <c r="H962" s="44"/>
    </row>
    <row r="963" s="2" customFormat="1" ht="16.8" customHeight="1">
      <c r="A963" s="38"/>
      <c r="B963" s="44"/>
      <c r="C963" s="331" t="s">
        <v>4413</v>
      </c>
      <c r="D963" s="38"/>
      <c r="E963" s="38"/>
      <c r="F963" s="38"/>
      <c r="G963" s="38"/>
      <c r="H963" s="44"/>
    </row>
    <row r="964" s="2" customFormat="1" ht="16.8" customHeight="1">
      <c r="A964" s="38"/>
      <c r="B964" s="44"/>
      <c r="C964" s="329" t="s">
        <v>2664</v>
      </c>
      <c r="D964" s="329" t="s">
        <v>4488</v>
      </c>
      <c r="E964" s="17" t="s">
        <v>208</v>
      </c>
      <c r="F964" s="330">
        <v>7.5</v>
      </c>
      <c r="G964" s="38"/>
      <c r="H964" s="44"/>
    </row>
    <row r="965" s="2" customFormat="1" ht="16.8" customHeight="1">
      <c r="A965" s="38"/>
      <c r="B965" s="44"/>
      <c r="C965" s="329" t="s">
        <v>1379</v>
      </c>
      <c r="D965" s="329" t="s">
        <v>4190</v>
      </c>
      <c r="E965" s="17" t="s">
        <v>208</v>
      </c>
      <c r="F965" s="330">
        <v>438.08100000000002</v>
      </c>
      <c r="G965" s="38"/>
      <c r="H965" s="44"/>
    </row>
    <row r="966" s="2" customFormat="1" ht="16.8" customHeight="1">
      <c r="A966" s="38"/>
      <c r="B966" s="44"/>
      <c r="C966" s="325" t="s">
        <v>2067</v>
      </c>
      <c r="D966" s="326" t="s">
        <v>2068</v>
      </c>
      <c r="E966" s="327" t="s">
        <v>208</v>
      </c>
      <c r="F966" s="328">
        <v>11.310000000000001</v>
      </c>
      <c r="G966" s="38"/>
      <c r="H966" s="44"/>
    </row>
    <row r="967" s="2" customFormat="1" ht="16.8" customHeight="1">
      <c r="A967" s="38"/>
      <c r="B967" s="44"/>
      <c r="C967" s="329" t="s">
        <v>1</v>
      </c>
      <c r="D967" s="329" t="s">
        <v>2829</v>
      </c>
      <c r="E967" s="17" t="s">
        <v>1</v>
      </c>
      <c r="F967" s="330">
        <v>11.310000000000001</v>
      </c>
      <c r="G967" s="38"/>
      <c r="H967" s="44"/>
    </row>
    <row r="968" s="2" customFormat="1" ht="16.8" customHeight="1">
      <c r="A968" s="38"/>
      <c r="B968" s="44"/>
      <c r="C968" s="329" t="s">
        <v>2067</v>
      </c>
      <c r="D968" s="329" t="s">
        <v>265</v>
      </c>
      <c r="E968" s="17" t="s">
        <v>1</v>
      </c>
      <c r="F968" s="330">
        <v>11.310000000000001</v>
      </c>
      <c r="G968" s="38"/>
      <c r="H968" s="44"/>
    </row>
    <row r="969" s="2" customFormat="1" ht="16.8" customHeight="1">
      <c r="A969" s="38"/>
      <c r="B969" s="44"/>
      <c r="C969" s="331" t="s">
        <v>4413</v>
      </c>
      <c r="D969" s="38"/>
      <c r="E969" s="38"/>
      <c r="F969" s="38"/>
      <c r="G969" s="38"/>
      <c r="H969" s="44"/>
    </row>
    <row r="970" s="2" customFormat="1" ht="16.8" customHeight="1">
      <c r="A970" s="38"/>
      <c r="B970" s="44"/>
      <c r="C970" s="329" t="s">
        <v>2370</v>
      </c>
      <c r="D970" s="329" t="s">
        <v>4489</v>
      </c>
      <c r="E970" s="17" t="s">
        <v>208</v>
      </c>
      <c r="F970" s="330">
        <v>7.9169999999999998</v>
      </c>
      <c r="G970" s="38"/>
      <c r="H970" s="44"/>
    </row>
    <row r="971" s="2" customFormat="1">
      <c r="A971" s="38"/>
      <c r="B971" s="44"/>
      <c r="C971" s="329" t="s">
        <v>2296</v>
      </c>
      <c r="D971" s="329" t="s">
        <v>4486</v>
      </c>
      <c r="E971" s="17" t="s">
        <v>208</v>
      </c>
      <c r="F971" s="330">
        <v>639.40200000000004</v>
      </c>
      <c r="G971" s="38"/>
      <c r="H971" s="44"/>
    </row>
    <row r="972" s="2" customFormat="1" ht="16.8" customHeight="1">
      <c r="A972" s="38"/>
      <c r="B972" s="44"/>
      <c r="C972" s="329" t="s">
        <v>2325</v>
      </c>
      <c r="D972" s="329" t="s">
        <v>4188</v>
      </c>
      <c r="E972" s="17" t="s">
        <v>208</v>
      </c>
      <c r="F972" s="330">
        <v>639.40200000000004</v>
      </c>
      <c r="G972" s="38"/>
      <c r="H972" s="44"/>
    </row>
    <row r="973" s="2" customFormat="1" ht="16.8" customHeight="1">
      <c r="A973" s="38"/>
      <c r="B973" s="44"/>
      <c r="C973" s="329" t="s">
        <v>1379</v>
      </c>
      <c r="D973" s="329" t="s">
        <v>4190</v>
      </c>
      <c r="E973" s="17" t="s">
        <v>208</v>
      </c>
      <c r="F973" s="330">
        <v>438.08100000000002</v>
      </c>
      <c r="G973" s="38"/>
      <c r="H973" s="44"/>
    </row>
    <row r="974" s="2" customFormat="1" ht="16.8" customHeight="1">
      <c r="A974" s="38"/>
      <c r="B974" s="44"/>
      <c r="C974" s="329" t="s">
        <v>1494</v>
      </c>
      <c r="D974" s="329" t="s">
        <v>1495</v>
      </c>
      <c r="E974" s="17" t="s">
        <v>157</v>
      </c>
      <c r="F974" s="330">
        <v>22.733000000000001</v>
      </c>
      <c r="G974" s="38"/>
      <c r="H974" s="44"/>
    </row>
    <row r="975" s="2" customFormat="1" ht="16.8" customHeight="1">
      <c r="A975" s="38"/>
      <c r="B975" s="44"/>
      <c r="C975" s="325" t="s">
        <v>2093</v>
      </c>
      <c r="D975" s="326" t="s">
        <v>2094</v>
      </c>
      <c r="E975" s="327" t="s">
        <v>208</v>
      </c>
      <c r="F975" s="328">
        <v>3.3929999999999998</v>
      </c>
      <c r="G975" s="38"/>
      <c r="H975" s="44"/>
    </row>
    <row r="976" s="2" customFormat="1" ht="16.8" customHeight="1">
      <c r="A976" s="38"/>
      <c r="B976" s="44"/>
      <c r="C976" s="329" t="s">
        <v>2093</v>
      </c>
      <c r="D976" s="329" t="s">
        <v>2378</v>
      </c>
      <c r="E976" s="17" t="s">
        <v>1</v>
      </c>
      <c r="F976" s="330">
        <v>3.3929999999999998</v>
      </c>
      <c r="G976" s="38"/>
      <c r="H976" s="44"/>
    </row>
    <row r="977" s="2" customFormat="1" ht="16.8" customHeight="1">
      <c r="A977" s="38"/>
      <c r="B977" s="44"/>
      <c r="C977" s="331" t="s">
        <v>4413</v>
      </c>
      <c r="D977" s="38"/>
      <c r="E977" s="38"/>
      <c r="F977" s="38"/>
      <c r="G977" s="38"/>
      <c r="H977" s="44"/>
    </row>
    <row r="978" s="2" customFormat="1" ht="16.8" customHeight="1">
      <c r="A978" s="38"/>
      <c r="B978" s="44"/>
      <c r="C978" s="329" t="s">
        <v>2370</v>
      </c>
      <c r="D978" s="329" t="s">
        <v>4489</v>
      </c>
      <c r="E978" s="17" t="s">
        <v>208</v>
      </c>
      <c r="F978" s="330">
        <v>7.9169999999999998</v>
      </c>
      <c r="G978" s="38"/>
      <c r="H978" s="44"/>
    </row>
    <row r="979" s="2" customFormat="1" ht="16.8" customHeight="1">
      <c r="A979" s="38"/>
      <c r="B979" s="44"/>
      <c r="C979" s="329" t="s">
        <v>2366</v>
      </c>
      <c r="D979" s="329" t="s">
        <v>4195</v>
      </c>
      <c r="E979" s="17" t="s">
        <v>208</v>
      </c>
      <c r="F979" s="330">
        <v>3.3929999999999998</v>
      </c>
      <c r="G979" s="38"/>
      <c r="H979" s="44"/>
    </row>
    <row r="980" s="2" customFormat="1" ht="16.8" customHeight="1">
      <c r="A980" s="38"/>
      <c r="B980" s="44"/>
      <c r="C980" s="325" t="s">
        <v>2379</v>
      </c>
      <c r="D980" s="326" t="s">
        <v>4469</v>
      </c>
      <c r="E980" s="327" t="s">
        <v>208</v>
      </c>
      <c r="F980" s="328">
        <v>7.9169999999999998</v>
      </c>
      <c r="G980" s="38"/>
      <c r="H980" s="44"/>
    </row>
    <row r="981" s="2" customFormat="1" ht="16.8" customHeight="1">
      <c r="A981" s="38"/>
      <c r="B981" s="44"/>
      <c r="C981" s="329" t="s">
        <v>2379</v>
      </c>
      <c r="D981" s="329" t="s">
        <v>2380</v>
      </c>
      <c r="E981" s="17" t="s">
        <v>1</v>
      </c>
      <c r="F981" s="330">
        <v>7.9169999999999998</v>
      </c>
      <c r="G981" s="38"/>
      <c r="H981" s="44"/>
    </row>
    <row r="982" s="2" customFormat="1" ht="16.8" customHeight="1">
      <c r="A982" s="38"/>
      <c r="B982" s="44"/>
      <c r="C982" s="325" t="s">
        <v>210</v>
      </c>
      <c r="D982" s="326" t="s">
        <v>2051</v>
      </c>
      <c r="E982" s="327" t="s">
        <v>208</v>
      </c>
      <c r="F982" s="328">
        <v>58.299999999999997</v>
      </c>
      <c r="G982" s="38"/>
      <c r="H982" s="44"/>
    </row>
    <row r="983" s="2" customFormat="1" ht="16.8" customHeight="1">
      <c r="A983" s="38"/>
      <c r="B983" s="44"/>
      <c r="C983" s="325" t="s">
        <v>1970</v>
      </c>
      <c r="D983" s="326" t="s">
        <v>1971</v>
      </c>
      <c r="E983" s="327" t="s">
        <v>208</v>
      </c>
      <c r="F983" s="328">
        <v>6.9960000000000004</v>
      </c>
      <c r="G983" s="38"/>
      <c r="H983" s="44"/>
    </row>
    <row r="984" s="2" customFormat="1" ht="16.8" customHeight="1">
      <c r="A984" s="38"/>
      <c r="B984" s="44"/>
      <c r="C984" s="325" t="s">
        <v>1973</v>
      </c>
      <c r="D984" s="326" t="s">
        <v>1974</v>
      </c>
      <c r="E984" s="327" t="s">
        <v>208</v>
      </c>
      <c r="F984" s="328">
        <v>10.494</v>
      </c>
      <c r="G984" s="38"/>
      <c r="H984" s="44"/>
    </row>
    <row r="985" s="2" customFormat="1" ht="16.8" customHeight="1">
      <c r="A985" s="38"/>
      <c r="B985" s="44"/>
      <c r="C985" s="325" t="s">
        <v>1976</v>
      </c>
      <c r="D985" s="326" t="s">
        <v>1977</v>
      </c>
      <c r="E985" s="327" t="s">
        <v>208</v>
      </c>
      <c r="F985" s="328">
        <v>16.324000000000002</v>
      </c>
      <c r="G985" s="38"/>
      <c r="H985" s="44"/>
    </row>
    <row r="986" s="2" customFormat="1" ht="16.8" customHeight="1">
      <c r="A986" s="38"/>
      <c r="B986" s="44"/>
      <c r="C986" s="325" t="s">
        <v>1979</v>
      </c>
      <c r="D986" s="326" t="s">
        <v>1980</v>
      </c>
      <c r="E986" s="327" t="s">
        <v>208</v>
      </c>
      <c r="F986" s="328">
        <v>24.486000000000001</v>
      </c>
      <c r="G986" s="38"/>
      <c r="H986" s="44"/>
    </row>
    <row r="987" s="2" customFormat="1" ht="16.8" customHeight="1">
      <c r="A987" s="38"/>
      <c r="B987" s="44"/>
      <c r="C987" s="325" t="s">
        <v>2061</v>
      </c>
      <c r="D987" s="326" t="s">
        <v>2062</v>
      </c>
      <c r="E987" s="327" t="s">
        <v>168</v>
      </c>
      <c r="F987" s="328">
        <v>222.82400000000001</v>
      </c>
      <c r="G987" s="38"/>
      <c r="H987" s="44"/>
    </row>
    <row r="988" s="2" customFormat="1" ht="16.8" customHeight="1">
      <c r="A988" s="38"/>
      <c r="B988" s="44"/>
      <c r="C988" s="329" t="s">
        <v>1</v>
      </c>
      <c r="D988" s="329" t="s">
        <v>2802</v>
      </c>
      <c r="E988" s="17" t="s">
        <v>1</v>
      </c>
      <c r="F988" s="330">
        <v>24.931999999999999</v>
      </c>
      <c r="G988" s="38"/>
      <c r="H988" s="44"/>
    </row>
    <row r="989" s="2" customFormat="1" ht="16.8" customHeight="1">
      <c r="A989" s="38"/>
      <c r="B989" s="44"/>
      <c r="C989" s="329" t="s">
        <v>1</v>
      </c>
      <c r="D989" s="329" t="s">
        <v>2803</v>
      </c>
      <c r="E989" s="17" t="s">
        <v>1</v>
      </c>
      <c r="F989" s="330">
        <v>27.324000000000002</v>
      </c>
      <c r="G989" s="38"/>
      <c r="H989" s="44"/>
    </row>
    <row r="990" s="2" customFormat="1" ht="16.8" customHeight="1">
      <c r="A990" s="38"/>
      <c r="B990" s="44"/>
      <c r="C990" s="329" t="s">
        <v>1</v>
      </c>
      <c r="D990" s="329" t="s">
        <v>2804</v>
      </c>
      <c r="E990" s="17" t="s">
        <v>1</v>
      </c>
      <c r="F990" s="330">
        <v>29.899999999999999</v>
      </c>
      <c r="G990" s="38"/>
      <c r="H990" s="44"/>
    </row>
    <row r="991" s="2" customFormat="1" ht="16.8" customHeight="1">
      <c r="A991" s="38"/>
      <c r="B991" s="44"/>
      <c r="C991" s="329" t="s">
        <v>1</v>
      </c>
      <c r="D991" s="329" t="s">
        <v>2805</v>
      </c>
      <c r="E991" s="17" t="s">
        <v>1</v>
      </c>
      <c r="F991" s="330">
        <v>31.832000000000001</v>
      </c>
      <c r="G991" s="38"/>
      <c r="H991" s="44"/>
    </row>
    <row r="992" s="2" customFormat="1" ht="16.8" customHeight="1">
      <c r="A992" s="38"/>
      <c r="B992" s="44"/>
      <c r="C992" s="329" t="s">
        <v>1</v>
      </c>
      <c r="D992" s="329" t="s">
        <v>2806</v>
      </c>
      <c r="E992" s="17" t="s">
        <v>1</v>
      </c>
      <c r="F992" s="330">
        <v>33.856000000000002</v>
      </c>
      <c r="G992" s="38"/>
      <c r="H992" s="44"/>
    </row>
    <row r="993" s="2" customFormat="1" ht="16.8" customHeight="1">
      <c r="A993" s="38"/>
      <c r="B993" s="44"/>
      <c r="C993" s="329" t="s">
        <v>1</v>
      </c>
      <c r="D993" s="329" t="s">
        <v>2807</v>
      </c>
      <c r="E993" s="17" t="s">
        <v>1</v>
      </c>
      <c r="F993" s="330">
        <v>36.432000000000002</v>
      </c>
      <c r="G993" s="38"/>
      <c r="H993" s="44"/>
    </row>
    <row r="994" s="2" customFormat="1" ht="16.8" customHeight="1">
      <c r="A994" s="38"/>
      <c r="B994" s="44"/>
      <c r="C994" s="329" t="s">
        <v>1</v>
      </c>
      <c r="D994" s="329" t="s">
        <v>2808</v>
      </c>
      <c r="E994" s="17" t="s">
        <v>1</v>
      </c>
      <c r="F994" s="330">
        <v>38.548000000000002</v>
      </c>
      <c r="G994" s="38"/>
      <c r="H994" s="44"/>
    </row>
    <row r="995" s="2" customFormat="1" ht="16.8" customHeight="1">
      <c r="A995" s="38"/>
      <c r="B995" s="44"/>
      <c r="C995" s="329" t="s">
        <v>2061</v>
      </c>
      <c r="D995" s="329" t="s">
        <v>265</v>
      </c>
      <c r="E995" s="17" t="s">
        <v>1</v>
      </c>
      <c r="F995" s="330">
        <v>222.82400000000001</v>
      </c>
      <c r="G995" s="38"/>
      <c r="H995" s="44"/>
    </row>
    <row r="996" s="2" customFormat="1" ht="16.8" customHeight="1">
      <c r="A996" s="38"/>
      <c r="B996" s="44"/>
      <c r="C996" s="331" t="s">
        <v>4413</v>
      </c>
      <c r="D996" s="38"/>
      <c r="E996" s="38"/>
      <c r="F996" s="38"/>
      <c r="G996" s="38"/>
      <c r="H996" s="44"/>
    </row>
    <row r="997" s="2" customFormat="1">
      <c r="A997" s="38"/>
      <c r="B997" s="44"/>
      <c r="C997" s="329" t="s">
        <v>2285</v>
      </c>
      <c r="D997" s="329" t="s">
        <v>4494</v>
      </c>
      <c r="E997" s="17" t="s">
        <v>168</v>
      </c>
      <c r="F997" s="330">
        <v>222.82400000000001</v>
      </c>
      <c r="G997" s="38"/>
      <c r="H997" s="44"/>
    </row>
    <row r="998" s="2" customFormat="1">
      <c r="A998" s="38"/>
      <c r="B998" s="44"/>
      <c r="C998" s="329" t="s">
        <v>2292</v>
      </c>
      <c r="D998" s="329" t="s">
        <v>4495</v>
      </c>
      <c r="E998" s="17" t="s">
        <v>168</v>
      </c>
      <c r="F998" s="330">
        <v>222.82400000000001</v>
      </c>
      <c r="G998" s="38"/>
      <c r="H998" s="44"/>
    </row>
    <row r="999" s="2" customFormat="1" ht="16.8" customHeight="1">
      <c r="A999" s="38"/>
      <c r="B999" s="44"/>
      <c r="C999" s="325" t="s">
        <v>2053</v>
      </c>
      <c r="D999" s="326" t="s">
        <v>2054</v>
      </c>
      <c r="E999" s="327" t="s">
        <v>168</v>
      </c>
      <c r="F999" s="328">
        <v>843.10799999999995</v>
      </c>
      <c r="G999" s="38"/>
      <c r="H999" s="44"/>
    </row>
    <row r="1000" s="2" customFormat="1" ht="16.8" customHeight="1">
      <c r="A1000" s="38"/>
      <c r="B1000" s="44"/>
      <c r="C1000" s="329" t="s">
        <v>1</v>
      </c>
      <c r="D1000" s="329" t="s">
        <v>2765</v>
      </c>
      <c r="E1000" s="17" t="s">
        <v>1</v>
      </c>
      <c r="F1000" s="330">
        <v>0</v>
      </c>
      <c r="G1000" s="38"/>
      <c r="H1000" s="44"/>
    </row>
    <row r="1001" s="2" customFormat="1" ht="16.8" customHeight="1">
      <c r="A1001" s="38"/>
      <c r="B1001" s="44"/>
      <c r="C1001" s="329" t="s">
        <v>1</v>
      </c>
      <c r="D1001" s="329" t="s">
        <v>2791</v>
      </c>
      <c r="E1001" s="17" t="s">
        <v>1</v>
      </c>
      <c r="F1001" s="330">
        <v>93.379999999999995</v>
      </c>
      <c r="G1001" s="38"/>
      <c r="H1001" s="44"/>
    </row>
    <row r="1002" s="2" customFormat="1" ht="16.8" customHeight="1">
      <c r="A1002" s="38"/>
      <c r="B1002" s="44"/>
      <c r="C1002" s="329" t="s">
        <v>1</v>
      </c>
      <c r="D1002" s="329" t="s">
        <v>2792</v>
      </c>
      <c r="E1002" s="17" t="s">
        <v>1</v>
      </c>
      <c r="F1002" s="330">
        <v>97.846000000000004</v>
      </c>
      <c r="G1002" s="38"/>
      <c r="H1002" s="44"/>
    </row>
    <row r="1003" s="2" customFormat="1" ht="16.8" customHeight="1">
      <c r="A1003" s="38"/>
      <c r="B1003" s="44"/>
      <c r="C1003" s="329" t="s">
        <v>1</v>
      </c>
      <c r="D1003" s="329" t="s">
        <v>2793</v>
      </c>
      <c r="E1003" s="17" t="s">
        <v>1</v>
      </c>
      <c r="F1003" s="330">
        <v>125.49</v>
      </c>
      <c r="G1003" s="38"/>
      <c r="H1003" s="44"/>
    </row>
    <row r="1004" s="2" customFormat="1" ht="16.8" customHeight="1">
      <c r="A1004" s="38"/>
      <c r="B1004" s="44"/>
      <c r="C1004" s="329" t="s">
        <v>1</v>
      </c>
      <c r="D1004" s="329" t="s">
        <v>2794</v>
      </c>
      <c r="E1004" s="17" t="s">
        <v>1</v>
      </c>
      <c r="F1004" s="330">
        <v>107.38</v>
      </c>
      <c r="G1004" s="38"/>
      <c r="H1004" s="44"/>
    </row>
    <row r="1005" s="2" customFormat="1" ht="16.8" customHeight="1">
      <c r="A1005" s="38"/>
      <c r="B1005" s="44"/>
      <c r="C1005" s="329" t="s">
        <v>1</v>
      </c>
      <c r="D1005" s="329" t="s">
        <v>2795</v>
      </c>
      <c r="E1005" s="17" t="s">
        <v>1</v>
      </c>
      <c r="F1005" s="330">
        <v>115.024</v>
      </c>
      <c r="G1005" s="38"/>
      <c r="H1005" s="44"/>
    </row>
    <row r="1006" s="2" customFormat="1" ht="16.8" customHeight="1">
      <c r="A1006" s="38"/>
      <c r="B1006" s="44"/>
      <c r="C1006" s="329" t="s">
        <v>1</v>
      </c>
      <c r="D1006" s="329" t="s">
        <v>2796</v>
      </c>
      <c r="E1006" s="17" t="s">
        <v>1</v>
      </c>
      <c r="F1006" s="330">
        <v>88.555999999999997</v>
      </c>
      <c r="G1006" s="38"/>
      <c r="H1006" s="44"/>
    </row>
    <row r="1007" s="2" customFormat="1" ht="16.8" customHeight="1">
      <c r="A1007" s="38"/>
      <c r="B1007" s="44"/>
      <c r="C1007" s="329" t="s">
        <v>1</v>
      </c>
      <c r="D1007" s="329" t="s">
        <v>2797</v>
      </c>
      <c r="E1007" s="17" t="s">
        <v>1</v>
      </c>
      <c r="F1007" s="330">
        <v>95.891999999999996</v>
      </c>
      <c r="G1007" s="38"/>
      <c r="H1007" s="44"/>
    </row>
    <row r="1008" s="2" customFormat="1" ht="16.8" customHeight="1">
      <c r="A1008" s="38"/>
      <c r="B1008" s="44"/>
      <c r="C1008" s="329" t="s">
        <v>1</v>
      </c>
      <c r="D1008" s="329" t="s">
        <v>2798</v>
      </c>
      <c r="E1008" s="17" t="s">
        <v>1</v>
      </c>
      <c r="F1008" s="330">
        <v>101.14</v>
      </c>
      <c r="G1008" s="38"/>
      <c r="H1008" s="44"/>
    </row>
    <row r="1009" s="2" customFormat="1" ht="16.8" customHeight="1">
      <c r="A1009" s="38"/>
      <c r="B1009" s="44"/>
      <c r="C1009" s="329" t="s">
        <v>1</v>
      </c>
      <c r="D1009" s="329" t="s">
        <v>2774</v>
      </c>
      <c r="E1009" s="17" t="s">
        <v>1</v>
      </c>
      <c r="F1009" s="330">
        <v>0</v>
      </c>
      <c r="G1009" s="38"/>
      <c r="H1009" s="44"/>
    </row>
    <row r="1010" s="2" customFormat="1" ht="16.8" customHeight="1">
      <c r="A1010" s="38"/>
      <c r="B1010" s="44"/>
      <c r="C1010" s="329" t="s">
        <v>1</v>
      </c>
      <c r="D1010" s="329" t="s">
        <v>2799</v>
      </c>
      <c r="E1010" s="17" t="s">
        <v>1</v>
      </c>
      <c r="F1010" s="330">
        <v>18.399999999999999</v>
      </c>
      <c r="G1010" s="38"/>
      <c r="H1010" s="44"/>
    </row>
    <row r="1011" s="2" customFormat="1" ht="16.8" customHeight="1">
      <c r="A1011" s="38"/>
      <c r="B1011" s="44"/>
      <c r="C1011" s="329" t="s">
        <v>2053</v>
      </c>
      <c r="D1011" s="329" t="s">
        <v>265</v>
      </c>
      <c r="E1011" s="17" t="s">
        <v>1</v>
      </c>
      <c r="F1011" s="330">
        <v>843.10799999999995</v>
      </c>
      <c r="G1011" s="38"/>
      <c r="H1011" s="44"/>
    </row>
    <row r="1012" s="2" customFormat="1" ht="16.8" customHeight="1">
      <c r="A1012" s="38"/>
      <c r="B1012" s="44"/>
      <c r="C1012" s="331" t="s">
        <v>4413</v>
      </c>
      <c r="D1012" s="38"/>
      <c r="E1012" s="38"/>
      <c r="F1012" s="38"/>
      <c r="G1012" s="38"/>
      <c r="H1012" s="44"/>
    </row>
    <row r="1013" s="2" customFormat="1" ht="16.8" customHeight="1">
      <c r="A1013" s="38"/>
      <c r="B1013" s="44"/>
      <c r="C1013" s="329" t="s">
        <v>2228</v>
      </c>
      <c r="D1013" s="329" t="s">
        <v>4496</v>
      </c>
      <c r="E1013" s="17" t="s">
        <v>168</v>
      </c>
      <c r="F1013" s="330">
        <v>843.10799999999995</v>
      </c>
      <c r="G1013" s="38"/>
      <c r="H1013" s="44"/>
    </row>
    <row r="1014" s="2" customFormat="1" ht="16.8" customHeight="1">
      <c r="A1014" s="38"/>
      <c r="B1014" s="44"/>
      <c r="C1014" s="329" t="s">
        <v>2245</v>
      </c>
      <c r="D1014" s="329" t="s">
        <v>4497</v>
      </c>
      <c r="E1014" s="17" t="s">
        <v>168</v>
      </c>
      <c r="F1014" s="330">
        <v>843.10799999999995</v>
      </c>
      <c r="G1014" s="38"/>
      <c r="H1014" s="44"/>
    </row>
    <row r="1015" s="2" customFormat="1" ht="16.8" customHeight="1">
      <c r="A1015" s="38"/>
      <c r="B1015" s="44"/>
      <c r="C1015" s="325" t="s">
        <v>2056</v>
      </c>
      <c r="D1015" s="326" t="s">
        <v>2057</v>
      </c>
      <c r="E1015" s="327" t="s">
        <v>168</v>
      </c>
      <c r="F1015" s="328">
        <v>417.96600000000001</v>
      </c>
      <c r="G1015" s="38"/>
      <c r="H1015" s="44"/>
    </row>
    <row r="1016" s="2" customFormat="1" ht="16.8" customHeight="1">
      <c r="A1016" s="38"/>
      <c r="B1016" s="44"/>
      <c r="C1016" s="329" t="s">
        <v>1</v>
      </c>
      <c r="D1016" s="329" t="s">
        <v>2031</v>
      </c>
      <c r="E1016" s="17" t="s">
        <v>1</v>
      </c>
      <c r="F1016" s="330">
        <v>0</v>
      </c>
      <c r="G1016" s="38"/>
      <c r="H1016" s="44"/>
    </row>
    <row r="1017" s="2" customFormat="1" ht="16.8" customHeight="1">
      <c r="A1017" s="38"/>
      <c r="B1017" s="44"/>
      <c r="C1017" s="329" t="s">
        <v>1</v>
      </c>
      <c r="D1017" s="329" t="s">
        <v>2237</v>
      </c>
      <c r="E1017" s="17" t="s">
        <v>1</v>
      </c>
      <c r="F1017" s="330">
        <v>56.165999999999997</v>
      </c>
      <c r="G1017" s="38"/>
      <c r="H1017" s="44"/>
    </row>
    <row r="1018" s="2" customFormat="1" ht="16.8" customHeight="1">
      <c r="A1018" s="38"/>
      <c r="B1018" s="44"/>
      <c r="C1018" s="329" t="s">
        <v>1</v>
      </c>
      <c r="D1018" s="329" t="s">
        <v>2238</v>
      </c>
      <c r="E1018" s="17" t="s">
        <v>1</v>
      </c>
      <c r="F1018" s="330">
        <v>361.80000000000001</v>
      </c>
      <c r="G1018" s="38"/>
      <c r="H1018" s="44"/>
    </row>
    <row r="1019" s="2" customFormat="1" ht="16.8" customHeight="1">
      <c r="A1019" s="38"/>
      <c r="B1019" s="44"/>
      <c r="C1019" s="329" t="s">
        <v>2056</v>
      </c>
      <c r="D1019" s="329" t="s">
        <v>265</v>
      </c>
      <c r="E1019" s="17" t="s">
        <v>1</v>
      </c>
      <c r="F1019" s="330">
        <v>417.96600000000001</v>
      </c>
      <c r="G1019" s="38"/>
      <c r="H1019" s="44"/>
    </row>
    <row r="1020" s="2" customFormat="1" ht="16.8" customHeight="1">
      <c r="A1020" s="38"/>
      <c r="B1020" s="44"/>
      <c r="C1020" s="325" t="s">
        <v>2081</v>
      </c>
      <c r="D1020" s="326" t="s">
        <v>2082</v>
      </c>
      <c r="E1020" s="327" t="s">
        <v>208</v>
      </c>
      <c r="F1020" s="328">
        <v>43.350000000000001</v>
      </c>
      <c r="G1020" s="38"/>
      <c r="H1020" s="44"/>
    </row>
    <row r="1021" s="2" customFormat="1" ht="16.8" customHeight="1">
      <c r="A1021" s="38"/>
      <c r="B1021" s="44"/>
      <c r="C1021" s="329" t="s">
        <v>1</v>
      </c>
      <c r="D1021" s="329" t="s">
        <v>2474</v>
      </c>
      <c r="E1021" s="17" t="s">
        <v>1</v>
      </c>
      <c r="F1021" s="330">
        <v>0</v>
      </c>
      <c r="G1021" s="38"/>
      <c r="H1021" s="44"/>
    </row>
    <row r="1022" s="2" customFormat="1" ht="16.8" customHeight="1">
      <c r="A1022" s="38"/>
      <c r="B1022" s="44"/>
      <c r="C1022" s="329" t="s">
        <v>1</v>
      </c>
      <c r="D1022" s="329" t="s">
        <v>2475</v>
      </c>
      <c r="E1022" s="17" t="s">
        <v>1</v>
      </c>
      <c r="F1022" s="330">
        <v>30.510000000000002</v>
      </c>
      <c r="G1022" s="38"/>
      <c r="H1022" s="44"/>
    </row>
    <row r="1023" s="2" customFormat="1" ht="16.8" customHeight="1">
      <c r="A1023" s="38"/>
      <c r="B1023" s="44"/>
      <c r="C1023" s="329" t="s">
        <v>1</v>
      </c>
      <c r="D1023" s="329" t="s">
        <v>2476</v>
      </c>
      <c r="E1023" s="17" t="s">
        <v>1</v>
      </c>
      <c r="F1023" s="330">
        <v>0</v>
      </c>
      <c r="G1023" s="38"/>
      <c r="H1023" s="44"/>
    </row>
    <row r="1024" s="2" customFormat="1" ht="16.8" customHeight="1">
      <c r="A1024" s="38"/>
      <c r="B1024" s="44"/>
      <c r="C1024" s="329" t="s">
        <v>1</v>
      </c>
      <c r="D1024" s="329" t="s">
        <v>2477</v>
      </c>
      <c r="E1024" s="17" t="s">
        <v>1</v>
      </c>
      <c r="F1024" s="330">
        <v>7.056</v>
      </c>
      <c r="G1024" s="38"/>
      <c r="H1024" s="44"/>
    </row>
    <row r="1025" s="2" customFormat="1" ht="16.8" customHeight="1">
      <c r="A1025" s="38"/>
      <c r="B1025" s="44"/>
      <c r="C1025" s="329" t="s">
        <v>1</v>
      </c>
      <c r="D1025" s="329" t="s">
        <v>2478</v>
      </c>
      <c r="E1025" s="17" t="s">
        <v>1</v>
      </c>
      <c r="F1025" s="330">
        <v>4.056</v>
      </c>
      <c r="G1025" s="38"/>
      <c r="H1025" s="44"/>
    </row>
    <row r="1026" s="2" customFormat="1" ht="16.8" customHeight="1">
      <c r="A1026" s="38"/>
      <c r="B1026" s="44"/>
      <c r="C1026" s="329" t="s">
        <v>1</v>
      </c>
      <c r="D1026" s="329" t="s">
        <v>2479</v>
      </c>
      <c r="E1026" s="17" t="s">
        <v>1</v>
      </c>
      <c r="F1026" s="330">
        <v>1.728</v>
      </c>
      <c r="G1026" s="38"/>
      <c r="H1026" s="44"/>
    </row>
    <row r="1027" s="2" customFormat="1" ht="16.8" customHeight="1">
      <c r="A1027" s="38"/>
      <c r="B1027" s="44"/>
      <c r="C1027" s="329" t="s">
        <v>2081</v>
      </c>
      <c r="D1027" s="329" t="s">
        <v>265</v>
      </c>
      <c r="E1027" s="17" t="s">
        <v>1</v>
      </c>
      <c r="F1027" s="330">
        <v>43.350000000000001</v>
      </c>
      <c r="G1027" s="38"/>
      <c r="H1027" s="44"/>
    </row>
    <row r="1028" s="2" customFormat="1" ht="16.8" customHeight="1">
      <c r="A1028" s="38"/>
      <c r="B1028" s="44"/>
      <c r="C1028" s="325" t="s">
        <v>2084</v>
      </c>
      <c r="D1028" s="326" t="s">
        <v>2085</v>
      </c>
      <c r="E1028" s="327" t="s">
        <v>208</v>
      </c>
      <c r="F1028" s="328">
        <v>8.9589999999999996</v>
      </c>
      <c r="G1028" s="38"/>
      <c r="H1028" s="44"/>
    </row>
    <row r="1029" s="2" customFormat="1" ht="16.8" customHeight="1">
      <c r="A1029" s="38"/>
      <c r="B1029" s="44"/>
      <c r="C1029" s="329" t="s">
        <v>1</v>
      </c>
      <c r="D1029" s="329" t="s">
        <v>2085</v>
      </c>
      <c r="E1029" s="17" t="s">
        <v>1</v>
      </c>
      <c r="F1029" s="330">
        <v>0</v>
      </c>
      <c r="G1029" s="38"/>
      <c r="H1029" s="44"/>
    </row>
    <row r="1030" s="2" customFormat="1" ht="16.8" customHeight="1">
      <c r="A1030" s="38"/>
      <c r="B1030" s="44"/>
      <c r="C1030" s="329" t="s">
        <v>1</v>
      </c>
      <c r="D1030" s="329" t="s">
        <v>2483</v>
      </c>
      <c r="E1030" s="17" t="s">
        <v>1</v>
      </c>
      <c r="F1030" s="330">
        <v>8.9589999999999996</v>
      </c>
      <c r="G1030" s="38"/>
      <c r="H1030" s="44"/>
    </row>
    <row r="1031" s="2" customFormat="1" ht="16.8" customHeight="1">
      <c r="A1031" s="38"/>
      <c r="B1031" s="44"/>
      <c r="C1031" s="329" t="s">
        <v>2084</v>
      </c>
      <c r="D1031" s="329" t="s">
        <v>265</v>
      </c>
      <c r="E1031" s="17" t="s">
        <v>1</v>
      </c>
      <c r="F1031" s="330">
        <v>8.9589999999999996</v>
      </c>
      <c r="G1031" s="38"/>
      <c r="H1031" s="44"/>
    </row>
    <row r="1032" s="2" customFormat="1" ht="16.8" customHeight="1">
      <c r="A1032" s="38"/>
      <c r="B1032" s="44"/>
      <c r="C1032" s="325" t="s">
        <v>2707</v>
      </c>
      <c r="D1032" s="326" t="s">
        <v>2708</v>
      </c>
      <c r="E1032" s="327" t="s">
        <v>179</v>
      </c>
      <c r="F1032" s="328">
        <v>17.399999999999999</v>
      </c>
      <c r="G1032" s="38"/>
      <c r="H1032" s="44"/>
    </row>
    <row r="1033" s="2" customFormat="1" ht="16.8" customHeight="1">
      <c r="A1033" s="38"/>
      <c r="B1033" s="44"/>
      <c r="C1033" s="329" t="s">
        <v>2707</v>
      </c>
      <c r="D1033" s="329" t="s">
        <v>2850</v>
      </c>
      <c r="E1033" s="17" t="s">
        <v>1</v>
      </c>
      <c r="F1033" s="330">
        <v>17.399999999999999</v>
      </c>
      <c r="G1033" s="38"/>
      <c r="H1033" s="44"/>
    </row>
    <row r="1034" s="2" customFormat="1" ht="16.8" customHeight="1">
      <c r="A1034" s="38"/>
      <c r="B1034" s="44"/>
      <c r="C1034" s="331" t="s">
        <v>4413</v>
      </c>
      <c r="D1034" s="38"/>
      <c r="E1034" s="38"/>
      <c r="F1034" s="38"/>
      <c r="G1034" s="38"/>
      <c r="H1034" s="44"/>
    </row>
    <row r="1035" s="2" customFormat="1" ht="16.8" customHeight="1">
      <c r="A1035" s="38"/>
      <c r="B1035" s="44"/>
      <c r="C1035" s="329" t="s">
        <v>2412</v>
      </c>
      <c r="D1035" s="329" t="s">
        <v>4503</v>
      </c>
      <c r="E1035" s="17" t="s">
        <v>179</v>
      </c>
      <c r="F1035" s="330">
        <v>17.399999999999999</v>
      </c>
      <c r="G1035" s="38"/>
      <c r="H1035" s="44"/>
    </row>
    <row r="1036" s="2" customFormat="1" ht="16.8" customHeight="1">
      <c r="A1036" s="38"/>
      <c r="B1036" s="44"/>
      <c r="C1036" s="329" t="s">
        <v>1379</v>
      </c>
      <c r="D1036" s="329" t="s">
        <v>4190</v>
      </c>
      <c r="E1036" s="17" t="s">
        <v>208</v>
      </c>
      <c r="F1036" s="330">
        <v>438.08100000000002</v>
      </c>
      <c r="G1036" s="38"/>
      <c r="H1036" s="44"/>
    </row>
    <row r="1037" s="2" customFormat="1" ht="16.8" customHeight="1">
      <c r="A1037" s="38"/>
      <c r="B1037" s="44"/>
      <c r="C1037" s="329" t="s">
        <v>2370</v>
      </c>
      <c r="D1037" s="329" t="s">
        <v>4489</v>
      </c>
      <c r="E1037" s="17" t="s">
        <v>208</v>
      </c>
      <c r="F1037" s="330">
        <v>7.9169999999999998</v>
      </c>
      <c r="G1037" s="38"/>
      <c r="H1037" s="44"/>
    </row>
    <row r="1038" s="2" customFormat="1">
      <c r="A1038" s="38"/>
      <c r="B1038" s="44"/>
      <c r="C1038" s="329" t="s">
        <v>2400</v>
      </c>
      <c r="D1038" s="329" t="s">
        <v>4504</v>
      </c>
      <c r="E1038" s="17" t="s">
        <v>179</v>
      </c>
      <c r="F1038" s="330">
        <v>17.399999999999999</v>
      </c>
      <c r="G1038" s="38"/>
      <c r="H1038" s="44"/>
    </row>
    <row r="1039" s="2" customFormat="1" ht="16.8" customHeight="1">
      <c r="A1039" s="38"/>
      <c r="B1039" s="44"/>
      <c r="C1039" s="329" t="s">
        <v>2429</v>
      </c>
      <c r="D1039" s="329" t="s">
        <v>4200</v>
      </c>
      <c r="E1039" s="17" t="s">
        <v>208</v>
      </c>
      <c r="F1039" s="330">
        <v>2.262</v>
      </c>
      <c r="G1039" s="38"/>
      <c r="H1039" s="44"/>
    </row>
    <row r="1040" s="2" customFormat="1" ht="16.8" customHeight="1">
      <c r="A1040" s="38"/>
      <c r="B1040" s="44"/>
      <c r="C1040" s="329" t="s">
        <v>2855</v>
      </c>
      <c r="D1040" s="329" t="s">
        <v>4517</v>
      </c>
      <c r="E1040" s="17" t="s">
        <v>179</v>
      </c>
      <c r="F1040" s="330">
        <v>17.399999999999999</v>
      </c>
      <c r="G1040" s="38"/>
      <c r="H1040" s="44"/>
    </row>
    <row r="1041" s="2" customFormat="1" ht="16.8" customHeight="1">
      <c r="A1041" s="38"/>
      <c r="B1041" s="44"/>
      <c r="C1041" s="329" t="s">
        <v>2682</v>
      </c>
      <c r="D1041" s="329" t="s">
        <v>4267</v>
      </c>
      <c r="E1041" s="17" t="s">
        <v>179</v>
      </c>
      <c r="F1041" s="330">
        <v>17.399999999999999</v>
      </c>
      <c r="G1041" s="38"/>
      <c r="H1041" s="44"/>
    </row>
    <row r="1042" s="2" customFormat="1" ht="16.8" customHeight="1">
      <c r="A1042" s="38"/>
      <c r="B1042" s="44"/>
      <c r="C1042" s="325" t="s">
        <v>2023</v>
      </c>
      <c r="D1042" s="326" t="s">
        <v>2024</v>
      </c>
      <c r="E1042" s="327" t="s">
        <v>179</v>
      </c>
      <c r="F1042" s="328">
        <v>0</v>
      </c>
      <c r="G1042" s="38"/>
      <c r="H1042" s="44"/>
    </row>
    <row r="1043" s="2" customFormat="1" ht="16.8" customHeight="1">
      <c r="A1043" s="38"/>
      <c r="B1043" s="44"/>
      <c r="C1043" s="329" t="s">
        <v>2023</v>
      </c>
      <c r="D1043" s="329" t="s">
        <v>2851</v>
      </c>
      <c r="E1043" s="17" t="s">
        <v>1</v>
      </c>
      <c r="F1043" s="330">
        <v>0</v>
      </c>
      <c r="G1043" s="38"/>
      <c r="H1043" s="44"/>
    </row>
    <row r="1044" s="2" customFormat="1" ht="16.8" customHeight="1">
      <c r="A1044" s="38"/>
      <c r="B1044" s="44"/>
      <c r="C1044" s="325" t="s">
        <v>2025</v>
      </c>
      <c r="D1044" s="326" t="s">
        <v>2026</v>
      </c>
      <c r="E1044" s="327" t="s">
        <v>179</v>
      </c>
      <c r="F1044" s="328">
        <v>0</v>
      </c>
      <c r="G1044" s="38"/>
      <c r="H1044" s="44"/>
    </row>
    <row r="1045" s="2" customFormat="1" ht="16.8" customHeight="1">
      <c r="A1045" s="38"/>
      <c r="B1045" s="44"/>
      <c r="C1045" s="329" t="s">
        <v>2025</v>
      </c>
      <c r="D1045" s="329" t="s">
        <v>2852</v>
      </c>
      <c r="E1045" s="17" t="s">
        <v>1</v>
      </c>
      <c r="F1045" s="330">
        <v>0</v>
      </c>
      <c r="G1045" s="38"/>
      <c r="H1045" s="44"/>
    </row>
    <row r="1046" s="2" customFormat="1" ht="16.8" customHeight="1">
      <c r="A1046" s="38"/>
      <c r="B1046" s="44"/>
      <c r="C1046" s="325" t="s">
        <v>2704</v>
      </c>
      <c r="D1046" s="326" t="s">
        <v>2705</v>
      </c>
      <c r="E1046" s="327" t="s">
        <v>179</v>
      </c>
      <c r="F1046" s="328">
        <v>1.3</v>
      </c>
      <c r="G1046" s="38"/>
      <c r="H1046" s="44"/>
    </row>
    <row r="1047" s="2" customFormat="1" ht="16.8" customHeight="1">
      <c r="A1047" s="38"/>
      <c r="B1047" s="44"/>
      <c r="C1047" s="329" t="s">
        <v>2704</v>
      </c>
      <c r="D1047" s="329" t="s">
        <v>2764</v>
      </c>
      <c r="E1047" s="17" t="s">
        <v>1</v>
      </c>
      <c r="F1047" s="330">
        <v>1.3</v>
      </c>
      <c r="G1047" s="38"/>
      <c r="H1047" s="44"/>
    </row>
    <row r="1048" s="2" customFormat="1" ht="16.8" customHeight="1">
      <c r="A1048" s="38"/>
      <c r="B1048" s="44"/>
      <c r="C1048" s="331" t="s">
        <v>4413</v>
      </c>
      <c r="D1048" s="38"/>
      <c r="E1048" s="38"/>
      <c r="F1048" s="38"/>
      <c r="G1048" s="38"/>
      <c r="H1048" s="44"/>
    </row>
    <row r="1049" s="2" customFormat="1" ht="16.8" customHeight="1">
      <c r="A1049" s="38"/>
      <c r="B1049" s="44"/>
      <c r="C1049" s="329" t="s">
        <v>2169</v>
      </c>
      <c r="D1049" s="329" t="s">
        <v>4476</v>
      </c>
      <c r="E1049" s="17" t="s">
        <v>208</v>
      </c>
      <c r="F1049" s="330">
        <v>194.23500000000001</v>
      </c>
      <c r="G1049" s="38"/>
      <c r="H1049" s="44"/>
    </row>
    <row r="1050" s="2" customFormat="1" ht="16.8" customHeight="1">
      <c r="A1050" s="38"/>
      <c r="B1050" s="44"/>
      <c r="C1050" s="329" t="s">
        <v>2370</v>
      </c>
      <c r="D1050" s="329" t="s">
        <v>4489</v>
      </c>
      <c r="E1050" s="17" t="s">
        <v>208</v>
      </c>
      <c r="F1050" s="330">
        <v>7.9169999999999998</v>
      </c>
      <c r="G1050" s="38"/>
      <c r="H1050" s="44"/>
    </row>
    <row r="1051" s="2" customFormat="1" ht="16.8" customHeight="1">
      <c r="A1051" s="38"/>
      <c r="B1051" s="44"/>
      <c r="C1051" s="329" t="s">
        <v>2383</v>
      </c>
      <c r="D1051" s="329" t="s">
        <v>4508</v>
      </c>
      <c r="E1051" s="17" t="s">
        <v>168</v>
      </c>
      <c r="F1051" s="330">
        <v>223.84</v>
      </c>
      <c r="G1051" s="38"/>
      <c r="H1051" s="44"/>
    </row>
    <row r="1052" s="2" customFormat="1" ht="16.8" customHeight="1">
      <c r="A1052" s="38"/>
      <c r="B1052" s="44"/>
      <c r="C1052" s="329" t="s">
        <v>2429</v>
      </c>
      <c r="D1052" s="329" t="s">
        <v>4200</v>
      </c>
      <c r="E1052" s="17" t="s">
        <v>208</v>
      </c>
      <c r="F1052" s="330">
        <v>2.262</v>
      </c>
      <c r="G1052" s="38"/>
      <c r="H1052" s="44"/>
    </row>
    <row r="1053" s="2" customFormat="1" ht="16.8" customHeight="1">
      <c r="A1053" s="38"/>
      <c r="B1053" s="44"/>
      <c r="C1053" s="325" t="s">
        <v>2013</v>
      </c>
      <c r="D1053" s="326" t="s">
        <v>2014</v>
      </c>
      <c r="E1053" s="327" t="s">
        <v>179</v>
      </c>
      <c r="F1053" s="328">
        <v>1.8</v>
      </c>
      <c r="G1053" s="38"/>
      <c r="H1053" s="44"/>
    </row>
    <row r="1054" s="2" customFormat="1" ht="16.8" customHeight="1">
      <c r="A1054" s="38"/>
      <c r="B1054" s="44"/>
      <c r="C1054" s="329" t="s">
        <v>2013</v>
      </c>
      <c r="D1054" s="329" t="s">
        <v>2174</v>
      </c>
      <c r="E1054" s="17" t="s">
        <v>1</v>
      </c>
      <c r="F1054" s="330">
        <v>1.8</v>
      </c>
      <c r="G1054" s="38"/>
      <c r="H1054" s="44"/>
    </row>
    <row r="1055" s="2" customFormat="1" ht="16.8" customHeight="1">
      <c r="A1055" s="38"/>
      <c r="B1055" s="44"/>
      <c r="C1055" s="325" t="s">
        <v>2016</v>
      </c>
      <c r="D1055" s="326" t="s">
        <v>2017</v>
      </c>
      <c r="E1055" s="327" t="s">
        <v>179</v>
      </c>
      <c r="F1055" s="328">
        <v>2</v>
      </c>
      <c r="G1055" s="38"/>
      <c r="H1055" s="44"/>
    </row>
    <row r="1056" s="2" customFormat="1" ht="16.8" customHeight="1">
      <c r="A1056" s="38"/>
      <c r="B1056" s="44"/>
      <c r="C1056" s="329" t="s">
        <v>2016</v>
      </c>
      <c r="D1056" s="329" t="s">
        <v>2175</v>
      </c>
      <c r="E1056" s="17" t="s">
        <v>1</v>
      </c>
      <c r="F1056" s="330">
        <v>2</v>
      </c>
      <c r="G1056" s="38"/>
      <c r="H1056" s="44"/>
    </row>
    <row r="1057" s="2" customFormat="1" ht="16.8" customHeight="1">
      <c r="A1057" s="38"/>
      <c r="B1057" s="44"/>
      <c r="C1057" s="325" t="s">
        <v>206</v>
      </c>
      <c r="D1057" s="326" t="s">
        <v>207</v>
      </c>
      <c r="E1057" s="327" t="s">
        <v>208</v>
      </c>
      <c r="F1057" s="328">
        <v>238.91</v>
      </c>
      <c r="G1057" s="38"/>
      <c r="H1057" s="44"/>
    </row>
    <row r="1058" s="2" customFormat="1" ht="16.8" customHeight="1">
      <c r="A1058" s="38"/>
      <c r="B1058" s="44"/>
      <c r="C1058" s="329" t="s">
        <v>1</v>
      </c>
      <c r="D1058" s="329" t="s">
        <v>2302</v>
      </c>
      <c r="E1058" s="17" t="s">
        <v>1</v>
      </c>
      <c r="F1058" s="330">
        <v>0</v>
      </c>
      <c r="G1058" s="38"/>
      <c r="H1058" s="44"/>
    </row>
    <row r="1059" s="2" customFormat="1" ht="16.8" customHeight="1">
      <c r="A1059" s="38"/>
      <c r="B1059" s="44"/>
      <c r="C1059" s="329" t="s">
        <v>1</v>
      </c>
      <c r="D1059" s="329" t="s">
        <v>2303</v>
      </c>
      <c r="E1059" s="17" t="s">
        <v>1</v>
      </c>
      <c r="F1059" s="330">
        <v>120.566</v>
      </c>
      <c r="G1059" s="38"/>
      <c r="H1059" s="44"/>
    </row>
    <row r="1060" s="2" customFormat="1" ht="16.8" customHeight="1">
      <c r="A1060" s="38"/>
      <c r="B1060" s="44"/>
      <c r="C1060" s="329" t="s">
        <v>1</v>
      </c>
      <c r="D1060" s="329" t="s">
        <v>2304</v>
      </c>
      <c r="E1060" s="17" t="s">
        <v>1</v>
      </c>
      <c r="F1060" s="330">
        <v>80.376999999999995</v>
      </c>
      <c r="G1060" s="38"/>
      <c r="H1060" s="44"/>
    </row>
    <row r="1061" s="2" customFormat="1" ht="16.8" customHeight="1">
      <c r="A1061" s="38"/>
      <c r="B1061" s="44"/>
      <c r="C1061" s="329" t="s">
        <v>1</v>
      </c>
      <c r="D1061" s="329" t="s">
        <v>2305</v>
      </c>
      <c r="E1061" s="17" t="s">
        <v>1</v>
      </c>
      <c r="F1061" s="330">
        <v>22.780000000000001</v>
      </c>
      <c r="G1061" s="38"/>
      <c r="H1061" s="44"/>
    </row>
    <row r="1062" s="2" customFormat="1" ht="16.8" customHeight="1">
      <c r="A1062" s="38"/>
      <c r="B1062" s="44"/>
      <c r="C1062" s="329" t="s">
        <v>1</v>
      </c>
      <c r="D1062" s="329" t="s">
        <v>2306</v>
      </c>
      <c r="E1062" s="17" t="s">
        <v>1</v>
      </c>
      <c r="F1062" s="330">
        <v>15.186999999999999</v>
      </c>
      <c r="G1062" s="38"/>
      <c r="H1062" s="44"/>
    </row>
    <row r="1063" s="2" customFormat="1" ht="16.8" customHeight="1">
      <c r="A1063" s="38"/>
      <c r="B1063" s="44"/>
      <c r="C1063" s="329" t="s">
        <v>206</v>
      </c>
      <c r="D1063" s="329" t="s">
        <v>265</v>
      </c>
      <c r="E1063" s="17" t="s">
        <v>1</v>
      </c>
      <c r="F1063" s="330">
        <v>238.91</v>
      </c>
      <c r="G1063" s="38"/>
      <c r="H1063" s="44"/>
    </row>
    <row r="1064" s="2" customFormat="1" ht="16.8" customHeight="1">
      <c r="A1064" s="38"/>
      <c r="B1064" s="44"/>
      <c r="C1064" s="331" t="s">
        <v>4413</v>
      </c>
      <c r="D1064" s="38"/>
      <c r="E1064" s="38"/>
      <c r="F1064" s="38"/>
      <c r="G1064" s="38"/>
      <c r="H1064" s="44"/>
    </row>
    <row r="1065" s="2" customFormat="1">
      <c r="A1065" s="38"/>
      <c r="B1065" s="44"/>
      <c r="C1065" s="329" t="s">
        <v>583</v>
      </c>
      <c r="D1065" s="329" t="s">
        <v>4431</v>
      </c>
      <c r="E1065" s="17" t="s">
        <v>208</v>
      </c>
      <c r="F1065" s="330">
        <v>238.91</v>
      </c>
      <c r="G1065" s="38"/>
      <c r="H1065" s="44"/>
    </row>
    <row r="1066" s="2" customFormat="1">
      <c r="A1066" s="38"/>
      <c r="B1066" s="44"/>
      <c r="C1066" s="329" t="s">
        <v>595</v>
      </c>
      <c r="D1066" s="329" t="s">
        <v>4432</v>
      </c>
      <c r="E1066" s="17" t="s">
        <v>208</v>
      </c>
      <c r="F1066" s="330">
        <v>238.91</v>
      </c>
      <c r="G1066" s="38"/>
      <c r="H1066" s="44"/>
    </row>
    <row r="1067" s="2" customFormat="1">
      <c r="A1067" s="38"/>
      <c r="B1067" s="44"/>
      <c r="C1067" s="329" t="s">
        <v>599</v>
      </c>
      <c r="D1067" s="329" t="s">
        <v>4443</v>
      </c>
      <c r="E1067" s="17" t="s">
        <v>208</v>
      </c>
      <c r="F1067" s="330">
        <v>1194.55</v>
      </c>
      <c r="G1067" s="38"/>
      <c r="H1067" s="44"/>
    </row>
    <row r="1068" s="2" customFormat="1" ht="16.8" customHeight="1">
      <c r="A1068" s="38"/>
      <c r="B1068" s="44"/>
      <c r="C1068" s="329" t="s">
        <v>613</v>
      </c>
      <c r="D1068" s="329" t="s">
        <v>4433</v>
      </c>
      <c r="E1068" s="17" t="s">
        <v>208</v>
      </c>
      <c r="F1068" s="330">
        <v>238.91</v>
      </c>
      <c r="G1068" s="38"/>
      <c r="H1068" s="44"/>
    </row>
    <row r="1069" s="2" customFormat="1">
      <c r="A1069" s="38"/>
      <c r="B1069" s="44"/>
      <c r="C1069" s="329" t="s">
        <v>625</v>
      </c>
      <c r="D1069" s="329" t="s">
        <v>4444</v>
      </c>
      <c r="E1069" s="17" t="s">
        <v>157</v>
      </c>
      <c r="F1069" s="330">
        <v>1473.2719999999999</v>
      </c>
      <c r="G1069" s="38"/>
      <c r="H1069" s="44"/>
    </row>
    <row r="1070" s="2" customFormat="1" ht="16.8" customHeight="1">
      <c r="A1070" s="38"/>
      <c r="B1070" s="44"/>
      <c r="C1070" s="329" t="s">
        <v>633</v>
      </c>
      <c r="D1070" s="329" t="s">
        <v>4445</v>
      </c>
      <c r="E1070" s="17" t="s">
        <v>208</v>
      </c>
      <c r="F1070" s="330">
        <v>811.36300000000006</v>
      </c>
      <c r="G1070" s="38"/>
      <c r="H1070" s="44"/>
    </row>
    <row r="1071" s="2" customFormat="1" ht="16.8" customHeight="1">
      <c r="A1071" s="38"/>
      <c r="B1071" s="44"/>
      <c r="C1071" s="325" t="s">
        <v>218</v>
      </c>
      <c r="D1071" s="326" t="s">
        <v>219</v>
      </c>
      <c r="E1071" s="327" t="s">
        <v>208</v>
      </c>
      <c r="F1071" s="328">
        <v>572.45299999999997</v>
      </c>
      <c r="G1071" s="38"/>
      <c r="H1071" s="44"/>
    </row>
    <row r="1072" s="2" customFormat="1" ht="16.8" customHeight="1">
      <c r="A1072" s="38"/>
      <c r="B1072" s="44"/>
      <c r="C1072" s="329" t="s">
        <v>1</v>
      </c>
      <c r="D1072" s="329" t="s">
        <v>2302</v>
      </c>
      <c r="E1072" s="17" t="s">
        <v>1</v>
      </c>
      <c r="F1072" s="330">
        <v>0</v>
      </c>
      <c r="G1072" s="38"/>
      <c r="H1072" s="44"/>
    </row>
    <row r="1073" s="2" customFormat="1" ht="16.8" customHeight="1">
      <c r="A1073" s="38"/>
      <c r="B1073" s="44"/>
      <c r="C1073" s="329" t="s">
        <v>1</v>
      </c>
      <c r="D1073" s="329" t="s">
        <v>2312</v>
      </c>
      <c r="E1073" s="17" t="s">
        <v>1</v>
      </c>
      <c r="F1073" s="330">
        <v>281.31900000000002</v>
      </c>
      <c r="G1073" s="38"/>
      <c r="H1073" s="44"/>
    </row>
    <row r="1074" s="2" customFormat="1" ht="16.8" customHeight="1">
      <c r="A1074" s="38"/>
      <c r="B1074" s="44"/>
      <c r="C1074" s="329" t="s">
        <v>1</v>
      </c>
      <c r="D1074" s="329" t="s">
        <v>2313</v>
      </c>
      <c r="E1074" s="17" t="s">
        <v>1</v>
      </c>
      <c r="F1074" s="330">
        <v>187.547</v>
      </c>
      <c r="G1074" s="38"/>
      <c r="H1074" s="44"/>
    </row>
    <row r="1075" s="2" customFormat="1" ht="16.8" customHeight="1">
      <c r="A1075" s="38"/>
      <c r="B1075" s="44"/>
      <c r="C1075" s="329" t="s">
        <v>1</v>
      </c>
      <c r="D1075" s="329" t="s">
        <v>2314</v>
      </c>
      <c r="E1075" s="17" t="s">
        <v>1</v>
      </c>
      <c r="F1075" s="330">
        <v>53.152000000000001</v>
      </c>
      <c r="G1075" s="38"/>
      <c r="H1075" s="44"/>
    </row>
    <row r="1076" s="2" customFormat="1" ht="16.8" customHeight="1">
      <c r="A1076" s="38"/>
      <c r="B1076" s="44"/>
      <c r="C1076" s="329" t="s">
        <v>1</v>
      </c>
      <c r="D1076" s="329" t="s">
        <v>2315</v>
      </c>
      <c r="E1076" s="17" t="s">
        <v>1</v>
      </c>
      <c r="F1076" s="330">
        <v>35.435000000000002</v>
      </c>
      <c r="G1076" s="38"/>
      <c r="H1076" s="44"/>
    </row>
    <row r="1077" s="2" customFormat="1" ht="16.8" customHeight="1">
      <c r="A1077" s="38"/>
      <c r="B1077" s="44"/>
      <c r="C1077" s="329" t="s">
        <v>1</v>
      </c>
      <c r="D1077" s="329" t="s">
        <v>2320</v>
      </c>
      <c r="E1077" s="17" t="s">
        <v>1</v>
      </c>
      <c r="F1077" s="330">
        <v>0</v>
      </c>
      <c r="G1077" s="38"/>
      <c r="H1077" s="44"/>
    </row>
    <row r="1078" s="2" customFormat="1" ht="16.8" customHeight="1">
      <c r="A1078" s="38"/>
      <c r="B1078" s="44"/>
      <c r="C1078" s="329" t="s">
        <v>1</v>
      </c>
      <c r="D1078" s="329" t="s">
        <v>2028</v>
      </c>
      <c r="E1078" s="17" t="s">
        <v>1</v>
      </c>
      <c r="F1078" s="330">
        <v>15</v>
      </c>
      <c r="G1078" s="38"/>
      <c r="H1078" s="44"/>
    </row>
    <row r="1079" s="2" customFormat="1" ht="16.8" customHeight="1">
      <c r="A1079" s="38"/>
      <c r="B1079" s="44"/>
      <c r="C1079" s="329" t="s">
        <v>218</v>
      </c>
      <c r="D1079" s="329" t="s">
        <v>265</v>
      </c>
      <c r="E1079" s="17" t="s">
        <v>1</v>
      </c>
      <c r="F1079" s="330">
        <v>572.45299999999997</v>
      </c>
      <c r="G1079" s="38"/>
      <c r="H1079" s="44"/>
    </row>
    <row r="1080" s="2" customFormat="1" ht="16.8" customHeight="1">
      <c r="A1080" s="38"/>
      <c r="B1080" s="44"/>
      <c r="C1080" s="331" t="s">
        <v>4413</v>
      </c>
      <c r="D1080" s="38"/>
      <c r="E1080" s="38"/>
      <c r="F1080" s="38"/>
      <c r="G1080" s="38"/>
      <c r="H1080" s="44"/>
    </row>
    <row r="1081" s="2" customFormat="1">
      <c r="A1081" s="38"/>
      <c r="B1081" s="44"/>
      <c r="C1081" s="329" t="s">
        <v>591</v>
      </c>
      <c r="D1081" s="329" t="s">
        <v>4435</v>
      </c>
      <c r="E1081" s="17" t="s">
        <v>208</v>
      </c>
      <c r="F1081" s="330">
        <v>572.45299999999997</v>
      </c>
      <c r="G1081" s="38"/>
      <c r="H1081" s="44"/>
    </row>
    <row r="1082" s="2" customFormat="1">
      <c r="A1082" s="38"/>
      <c r="B1082" s="44"/>
      <c r="C1082" s="329" t="s">
        <v>605</v>
      </c>
      <c r="D1082" s="329" t="s">
        <v>4436</v>
      </c>
      <c r="E1082" s="17" t="s">
        <v>208</v>
      </c>
      <c r="F1082" s="330">
        <v>572.45299999999997</v>
      </c>
      <c r="G1082" s="38"/>
      <c r="H1082" s="44"/>
    </row>
    <row r="1083" s="2" customFormat="1">
      <c r="A1083" s="38"/>
      <c r="B1083" s="44"/>
      <c r="C1083" s="329" t="s">
        <v>608</v>
      </c>
      <c r="D1083" s="329" t="s">
        <v>4446</v>
      </c>
      <c r="E1083" s="17" t="s">
        <v>208</v>
      </c>
      <c r="F1083" s="330">
        <v>2862.2649999999999</v>
      </c>
      <c r="G1083" s="38"/>
      <c r="H1083" s="44"/>
    </row>
    <row r="1084" s="2" customFormat="1" ht="16.8" customHeight="1">
      <c r="A1084" s="38"/>
      <c r="B1084" s="44"/>
      <c r="C1084" s="329" t="s">
        <v>621</v>
      </c>
      <c r="D1084" s="329" t="s">
        <v>4437</v>
      </c>
      <c r="E1084" s="17" t="s">
        <v>208</v>
      </c>
      <c r="F1084" s="330">
        <v>572.45299999999997</v>
      </c>
      <c r="G1084" s="38"/>
      <c r="H1084" s="44"/>
    </row>
    <row r="1085" s="2" customFormat="1">
      <c r="A1085" s="38"/>
      <c r="B1085" s="44"/>
      <c r="C1085" s="329" t="s">
        <v>625</v>
      </c>
      <c r="D1085" s="329" t="s">
        <v>4444</v>
      </c>
      <c r="E1085" s="17" t="s">
        <v>157</v>
      </c>
      <c r="F1085" s="330">
        <v>1473.2719999999999</v>
      </c>
      <c r="G1085" s="38"/>
      <c r="H1085" s="44"/>
    </row>
    <row r="1086" s="2" customFormat="1" ht="16.8" customHeight="1">
      <c r="A1086" s="38"/>
      <c r="B1086" s="44"/>
      <c r="C1086" s="329" t="s">
        <v>633</v>
      </c>
      <c r="D1086" s="329" t="s">
        <v>4445</v>
      </c>
      <c r="E1086" s="17" t="s">
        <v>208</v>
      </c>
      <c r="F1086" s="330">
        <v>811.36300000000006</v>
      </c>
      <c r="G1086" s="38"/>
      <c r="H1086" s="44"/>
    </row>
    <row r="1087" s="2" customFormat="1" ht="16.8" customHeight="1">
      <c r="A1087" s="38"/>
      <c r="B1087" s="44"/>
      <c r="C1087" s="325" t="s">
        <v>159</v>
      </c>
      <c r="D1087" s="326" t="s">
        <v>160</v>
      </c>
      <c r="E1087" s="327" t="s">
        <v>157</v>
      </c>
      <c r="F1087" s="328">
        <v>4.992</v>
      </c>
      <c r="G1087" s="38"/>
      <c r="H1087" s="44"/>
    </row>
    <row r="1088" s="2" customFormat="1" ht="16.8" customHeight="1">
      <c r="A1088" s="38"/>
      <c r="B1088" s="44"/>
      <c r="C1088" s="329" t="s">
        <v>159</v>
      </c>
      <c r="D1088" s="329" t="s">
        <v>2960</v>
      </c>
      <c r="E1088" s="17" t="s">
        <v>1</v>
      </c>
      <c r="F1088" s="330">
        <v>4.992</v>
      </c>
      <c r="G1088" s="38"/>
      <c r="H1088" s="44"/>
    </row>
    <row r="1089" s="2" customFormat="1" ht="16.8" customHeight="1">
      <c r="A1089" s="38"/>
      <c r="B1089" s="44"/>
      <c r="C1089" s="331" t="s">
        <v>4413</v>
      </c>
      <c r="D1089" s="38"/>
      <c r="E1089" s="38"/>
      <c r="F1089" s="38"/>
      <c r="G1089" s="38"/>
      <c r="H1089" s="44"/>
    </row>
    <row r="1090" s="2" customFormat="1" ht="16.8" customHeight="1">
      <c r="A1090" s="38"/>
      <c r="B1090" s="44"/>
      <c r="C1090" s="329" t="s">
        <v>1294</v>
      </c>
      <c r="D1090" s="329" t="s">
        <v>4447</v>
      </c>
      <c r="E1090" s="17" t="s">
        <v>157</v>
      </c>
      <c r="F1090" s="330">
        <v>7.0880000000000001</v>
      </c>
      <c r="G1090" s="38"/>
      <c r="H1090" s="44"/>
    </row>
    <row r="1091" s="2" customFormat="1">
      <c r="A1091" s="38"/>
      <c r="B1091" s="44"/>
      <c r="C1091" s="329" t="s">
        <v>1592</v>
      </c>
      <c r="D1091" s="329" t="s">
        <v>4477</v>
      </c>
      <c r="E1091" s="17" t="s">
        <v>157</v>
      </c>
      <c r="F1091" s="330">
        <v>39.491999999999997</v>
      </c>
      <c r="G1091" s="38"/>
      <c r="H1091" s="44"/>
    </row>
    <row r="1092" s="2" customFormat="1" ht="16.8" customHeight="1">
      <c r="A1092" s="38"/>
      <c r="B1092" s="44"/>
      <c r="C1092" s="325" t="s">
        <v>163</v>
      </c>
      <c r="D1092" s="326" t="s">
        <v>164</v>
      </c>
      <c r="E1092" s="327" t="s">
        <v>157</v>
      </c>
      <c r="F1092" s="328">
        <v>7.0880000000000001</v>
      </c>
      <c r="G1092" s="38"/>
      <c r="H1092" s="44"/>
    </row>
    <row r="1093" s="2" customFormat="1" ht="16.8" customHeight="1">
      <c r="A1093" s="38"/>
      <c r="B1093" s="44"/>
      <c r="C1093" s="329" t="s">
        <v>155</v>
      </c>
      <c r="D1093" s="329" t="s">
        <v>2959</v>
      </c>
      <c r="E1093" s="17" t="s">
        <v>1</v>
      </c>
      <c r="F1093" s="330">
        <v>0</v>
      </c>
      <c r="G1093" s="38"/>
      <c r="H1093" s="44"/>
    </row>
    <row r="1094" s="2" customFormat="1" ht="16.8" customHeight="1">
      <c r="A1094" s="38"/>
      <c r="B1094" s="44"/>
      <c r="C1094" s="329" t="s">
        <v>159</v>
      </c>
      <c r="D1094" s="329" t="s">
        <v>2960</v>
      </c>
      <c r="E1094" s="17" t="s">
        <v>1</v>
      </c>
      <c r="F1094" s="330">
        <v>4.992</v>
      </c>
      <c r="G1094" s="38"/>
      <c r="H1094" s="44"/>
    </row>
    <row r="1095" s="2" customFormat="1" ht="16.8" customHeight="1">
      <c r="A1095" s="38"/>
      <c r="B1095" s="44"/>
      <c r="C1095" s="329" t="s">
        <v>1300</v>
      </c>
      <c r="D1095" s="329" t="s">
        <v>2961</v>
      </c>
      <c r="E1095" s="17" t="s">
        <v>1</v>
      </c>
      <c r="F1095" s="330">
        <v>0</v>
      </c>
      <c r="G1095" s="38"/>
      <c r="H1095" s="44"/>
    </row>
    <row r="1096" s="2" customFormat="1" ht="16.8" customHeight="1">
      <c r="A1096" s="38"/>
      <c r="B1096" s="44"/>
      <c r="C1096" s="329" t="s">
        <v>2723</v>
      </c>
      <c r="D1096" s="329" t="s">
        <v>2962</v>
      </c>
      <c r="E1096" s="17" t="s">
        <v>1</v>
      </c>
      <c r="F1096" s="330">
        <v>2.0960000000000001</v>
      </c>
      <c r="G1096" s="38"/>
      <c r="H1096" s="44"/>
    </row>
    <row r="1097" s="2" customFormat="1" ht="16.8" customHeight="1">
      <c r="A1097" s="38"/>
      <c r="B1097" s="44"/>
      <c r="C1097" s="329" t="s">
        <v>163</v>
      </c>
      <c r="D1097" s="329" t="s">
        <v>265</v>
      </c>
      <c r="E1097" s="17" t="s">
        <v>1</v>
      </c>
      <c r="F1097" s="330">
        <v>7.0880000000000001</v>
      </c>
      <c r="G1097" s="38"/>
      <c r="H1097" s="44"/>
    </row>
    <row r="1098" s="2" customFormat="1" ht="16.8" customHeight="1">
      <c r="A1098" s="38"/>
      <c r="B1098" s="44"/>
      <c r="C1098" s="331" t="s">
        <v>4413</v>
      </c>
      <c r="D1098" s="38"/>
      <c r="E1098" s="38"/>
      <c r="F1098" s="38"/>
      <c r="G1098" s="38"/>
      <c r="H1098" s="44"/>
    </row>
    <row r="1099" s="2" customFormat="1" ht="16.8" customHeight="1">
      <c r="A1099" s="38"/>
      <c r="B1099" s="44"/>
      <c r="C1099" s="329" t="s">
        <v>1294</v>
      </c>
      <c r="D1099" s="329" t="s">
        <v>4447</v>
      </c>
      <c r="E1099" s="17" t="s">
        <v>157</v>
      </c>
      <c r="F1099" s="330">
        <v>7.0880000000000001</v>
      </c>
      <c r="G1099" s="38"/>
      <c r="H1099" s="44"/>
    </row>
    <row r="1100" s="2" customFormat="1">
      <c r="A1100" s="38"/>
      <c r="B1100" s="44"/>
      <c r="C1100" s="329" t="s">
        <v>1281</v>
      </c>
      <c r="D1100" s="329" t="s">
        <v>4424</v>
      </c>
      <c r="E1100" s="17" t="s">
        <v>157</v>
      </c>
      <c r="F1100" s="330">
        <v>7.0880000000000001</v>
      </c>
      <c r="G1100" s="38"/>
      <c r="H1100" s="44"/>
    </row>
    <row r="1101" s="2" customFormat="1" ht="16.8" customHeight="1">
      <c r="A1101" s="38"/>
      <c r="B1101" s="44"/>
      <c r="C1101" s="329" t="s">
        <v>1288</v>
      </c>
      <c r="D1101" s="329" t="s">
        <v>4425</v>
      </c>
      <c r="E1101" s="17" t="s">
        <v>157</v>
      </c>
      <c r="F1101" s="330">
        <v>99.231999999999999</v>
      </c>
      <c r="G1101" s="38"/>
      <c r="H1101" s="44"/>
    </row>
    <row r="1102" s="2" customFormat="1" ht="16.8" customHeight="1">
      <c r="A1102" s="38"/>
      <c r="B1102" s="44"/>
      <c r="C1102" s="325" t="s">
        <v>1300</v>
      </c>
      <c r="D1102" s="326" t="s">
        <v>4449</v>
      </c>
      <c r="E1102" s="327" t="s">
        <v>157</v>
      </c>
      <c r="F1102" s="328">
        <v>0</v>
      </c>
      <c r="G1102" s="38"/>
      <c r="H1102" s="44"/>
    </row>
    <row r="1103" s="2" customFormat="1" ht="16.8" customHeight="1">
      <c r="A1103" s="38"/>
      <c r="B1103" s="44"/>
      <c r="C1103" s="329" t="s">
        <v>1300</v>
      </c>
      <c r="D1103" s="329" t="s">
        <v>2961</v>
      </c>
      <c r="E1103" s="17" t="s">
        <v>1</v>
      </c>
      <c r="F1103" s="330">
        <v>0</v>
      </c>
      <c r="G1103" s="38"/>
      <c r="H1103" s="44"/>
    </row>
    <row r="1104" s="2" customFormat="1" ht="16.8" customHeight="1">
      <c r="A1104" s="38"/>
      <c r="B1104" s="44"/>
      <c r="C1104" s="325" t="s">
        <v>2723</v>
      </c>
      <c r="D1104" s="326" t="s">
        <v>2724</v>
      </c>
      <c r="E1104" s="327" t="s">
        <v>157</v>
      </c>
      <c r="F1104" s="328">
        <v>2.0960000000000001</v>
      </c>
      <c r="G1104" s="38"/>
      <c r="H1104" s="44"/>
    </row>
    <row r="1105" s="2" customFormat="1" ht="16.8" customHeight="1">
      <c r="A1105" s="38"/>
      <c r="B1105" s="44"/>
      <c r="C1105" s="329" t="s">
        <v>2723</v>
      </c>
      <c r="D1105" s="329" t="s">
        <v>2962</v>
      </c>
      <c r="E1105" s="17" t="s">
        <v>1</v>
      </c>
      <c r="F1105" s="330">
        <v>2.0960000000000001</v>
      </c>
      <c r="G1105" s="38"/>
      <c r="H1105" s="44"/>
    </row>
    <row r="1106" s="2" customFormat="1" ht="16.8" customHeight="1">
      <c r="A1106" s="38"/>
      <c r="B1106" s="44"/>
      <c r="C1106" s="331" t="s">
        <v>4413</v>
      </c>
      <c r="D1106" s="38"/>
      <c r="E1106" s="38"/>
      <c r="F1106" s="38"/>
      <c r="G1106" s="38"/>
      <c r="H1106" s="44"/>
    </row>
    <row r="1107" s="2" customFormat="1" ht="16.8" customHeight="1">
      <c r="A1107" s="38"/>
      <c r="B1107" s="44"/>
      <c r="C1107" s="329" t="s">
        <v>1294</v>
      </c>
      <c r="D1107" s="329" t="s">
        <v>4447</v>
      </c>
      <c r="E1107" s="17" t="s">
        <v>157</v>
      </c>
      <c r="F1107" s="330">
        <v>7.0880000000000001</v>
      </c>
      <c r="G1107" s="38"/>
      <c r="H1107" s="44"/>
    </row>
    <row r="1108" s="2" customFormat="1">
      <c r="A1108" s="38"/>
      <c r="B1108" s="44"/>
      <c r="C1108" s="329" t="s">
        <v>2955</v>
      </c>
      <c r="D1108" s="329" t="s">
        <v>4518</v>
      </c>
      <c r="E1108" s="17" t="s">
        <v>157</v>
      </c>
      <c r="F1108" s="330">
        <v>2.0960000000000001</v>
      </c>
      <c r="G1108" s="38"/>
      <c r="H1108" s="44"/>
    </row>
    <row r="1109" s="2" customFormat="1" ht="16.8" customHeight="1">
      <c r="A1109" s="38"/>
      <c r="B1109" s="44"/>
      <c r="C1109" s="325" t="s">
        <v>155</v>
      </c>
      <c r="D1109" s="326" t="s">
        <v>156</v>
      </c>
      <c r="E1109" s="327" t="s">
        <v>157</v>
      </c>
      <c r="F1109" s="328">
        <v>0</v>
      </c>
      <c r="G1109" s="38"/>
      <c r="H1109" s="44"/>
    </row>
    <row r="1110" s="2" customFormat="1" ht="16.8" customHeight="1">
      <c r="A1110" s="38"/>
      <c r="B1110" s="44"/>
      <c r="C1110" s="329" t="s">
        <v>155</v>
      </c>
      <c r="D1110" s="329" t="s">
        <v>2959</v>
      </c>
      <c r="E1110" s="17" t="s">
        <v>1</v>
      </c>
      <c r="F1110" s="330">
        <v>0</v>
      </c>
      <c r="G1110" s="38"/>
      <c r="H1110" s="44"/>
    </row>
    <row r="1111" s="2" customFormat="1" ht="16.8" customHeight="1">
      <c r="A1111" s="38"/>
      <c r="B1111" s="44"/>
      <c r="C1111" s="325" t="s">
        <v>2059</v>
      </c>
      <c r="D1111" s="326" t="s">
        <v>2059</v>
      </c>
      <c r="E1111" s="327" t="s">
        <v>168</v>
      </c>
      <c r="F1111" s="328">
        <v>292.5</v>
      </c>
      <c r="G1111" s="38"/>
      <c r="H1111" s="44"/>
    </row>
    <row r="1112" s="2" customFormat="1" ht="16.8" customHeight="1">
      <c r="A1112" s="38"/>
      <c r="B1112" s="44"/>
      <c r="C1112" s="329" t="s">
        <v>1</v>
      </c>
      <c r="D1112" s="329" t="s">
        <v>2263</v>
      </c>
      <c r="E1112" s="17" t="s">
        <v>1</v>
      </c>
      <c r="F1112" s="330">
        <v>292.5</v>
      </c>
      <c r="G1112" s="38"/>
      <c r="H1112" s="44"/>
    </row>
    <row r="1113" s="2" customFormat="1" ht="16.8" customHeight="1">
      <c r="A1113" s="38"/>
      <c r="B1113" s="44"/>
      <c r="C1113" s="329" t="s">
        <v>2059</v>
      </c>
      <c r="D1113" s="329" t="s">
        <v>265</v>
      </c>
      <c r="E1113" s="17" t="s">
        <v>1</v>
      </c>
      <c r="F1113" s="330">
        <v>292.5</v>
      </c>
      <c r="G1113" s="38"/>
      <c r="H1113" s="44"/>
    </row>
    <row r="1114" s="2" customFormat="1" ht="16.8" customHeight="1">
      <c r="A1114" s="38"/>
      <c r="B1114" s="44"/>
      <c r="C1114" s="325" t="s">
        <v>2070</v>
      </c>
      <c r="D1114" s="326" t="s">
        <v>2071</v>
      </c>
      <c r="E1114" s="327" t="s">
        <v>208</v>
      </c>
      <c r="F1114" s="328">
        <v>625.83000000000004</v>
      </c>
      <c r="G1114" s="38"/>
      <c r="H1114" s="44"/>
    </row>
    <row r="1115" s="2" customFormat="1" ht="16.8" customHeight="1">
      <c r="A1115" s="38"/>
      <c r="B1115" s="44"/>
      <c r="C1115" s="329" t="s">
        <v>1</v>
      </c>
      <c r="D1115" s="329" t="s">
        <v>2030</v>
      </c>
      <c r="E1115" s="17" t="s">
        <v>1</v>
      </c>
      <c r="F1115" s="330">
        <v>544.55899999999997</v>
      </c>
      <c r="G1115" s="38"/>
      <c r="H1115" s="44"/>
    </row>
    <row r="1116" s="2" customFormat="1" ht="16.8" customHeight="1">
      <c r="A1116" s="38"/>
      <c r="B1116" s="44"/>
      <c r="C1116" s="329" t="s">
        <v>1</v>
      </c>
      <c r="D1116" s="329" t="s">
        <v>2033</v>
      </c>
      <c r="E1116" s="17" t="s">
        <v>1</v>
      </c>
      <c r="F1116" s="330">
        <v>102.889</v>
      </c>
      <c r="G1116" s="38"/>
      <c r="H1116" s="44"/>
    </row>
    <row r="1117" s="2" customFormat="1" ht="16.8" customHeight="1">
      <c r="A1117" s="38"/>
      <c r="B1117" s="44"/>
      <c r="C1117" s="329" t="s">
        <v>1</v>
      </c>
      <c r="D1117" s="329" t="s">
        <v>2347</v>
      </c>
      <c r="E1117" s="17" t="s">
        <v>1</v>
      </c>
      <c r="F1117" s="330">
        <v>-2.262</v>
      </c>
      <c r="G1117" s="38"/>
      <c r="H1117" s="44"/>
    </row>
    <row r="1118" s="2" customFormat="1" ht="16.8" customHeight="1">
      <c r="A1118" s="38"/>
      <c r="B1118" s="44"/>
      <c r="C1118" s="329" t="s">
        <v>1</v>
      </c>
      <c r="D1118" s="329" t="s">
        <v>2352</v>
      </c>
      <c r="E1118" s="17" t="s">
        <v>1</v>
      </c>
      <c r="F1118" s="330">
        <v>-11.310000000000001</v>
      </c>
      <c r="G1118" s="38"/>
      <c r="H1118" s="44"/>
    </row>
    <row r="1119" s="2" customFormat="1" ht="16.8" customHeight="1">
      <c r="A1119" s="38"/>
      <c r="B1119" s="44"/>
      <c r="C1119" s="329" t="s">
        <v>1</v>
      </c>
      <c r="D1119" s="329" t="s">
        <v>2353</v>
      </c>
      <c r="E1119" s="17" t="s">
        <v>1</v>
      </c>
      <c r="F1119" s="330">
        <v>-7.5</v>
      </c>
      <c r="G1119" s="38"/>
      <c r="H1119" s="44"/>
    </row>
    <row r="1120" s="2" customFormat="1" ht="16.8" customHeight="1">
      <c r="A1120" s="38"/>
      <c r="B1120" s="44"/>
      <c r="C1120" s="329" t="s">
        <v>1</v>
      </c>
      <c r="D1120" s="329" t="s">
        <v>2825</v>
      </c>
      <c r="E1120" s="17" t="s">
        <v>1</v>
      </c>
      <c r="F1120" s="330">
        <v>-0.54600000000000004</v>
      </c>
      <c r="G1120" s="38"/>
      <c r="H1120" s="44"/>
    </row>
    <row r="1121" s="2" customFormat="1" ht="16.8" customHeight="1">
      <c r="A1121" s="38"/>
      <c r="B1121" s="44"/>
      <c r="C1121" s="329" t="s">
        <v>2070</v>
      </c>
      <c r="D1121" s="329" t="s">
        <v>265</v>
      </c>
      <c r="E1121" s="17" t="s">
        <v>1</v>
      </c>
      <c r="F1121" s="330">
        <v>625.83000000000004</v>
      </c>
      <c r="G1121" s="38"/>
      <c r="H1121" s="44"/>
    </row>
    <row r="1122" s="2" customFormat="1" ht="16.8" customHeight="1">
      <c r="A1122" s="38"/>
      <c r="B1122" s="44"/>
      <c r="C1122" s="331" t="s">
        <v>4413</v>
      </c>
      <c r="D1122" s="38"/>
      <c r="E1122" s="38"/>
      <c r="F1122" s="38"/>
      <c r="G1122" s="38"/>
      <c r="H1122" s="44"/>
    </row>
    <row r="1123" s="2" customFormat="1" ht="16.8" customHeight="1">
      <c r="A1123" s="38"/>
      <c r="B1123" s="44"/>
      <c r="C1123" s="329" t="s">
        <v>1379</v>
      </c>
      <c r="D1123" s="329" t="s">
        <v>4190</v>
      </c>
      <c r="E1123" s="17" t="s">
        <v>208</v>
      </c>
      <c r="F1123" s="330">
        <v>438.08100000000002</v>
      </c>
      <c r="G1123" s="38"/>
      <c r="H1123" s="44"/>
    </row>
    <row r="1124" s="2" customFormat="1">
      <c r="A1124" s="38"/>
      <c r="B1124" s="44"/>
      <c r="C1124" s="329" t="s">
        <v>2296</v>
      </c>
      <c r="D1124" s="329" t="s">
        <v>4486</v>
      </c>
      <c r="E1124" s="17" t="s">
        <v>208</v>
      </c>
      <c r="F1124" s="330">
        <v>639.40200000000004</v>
      </c>
      <c r="G1124" s="38"/>
      <c r="H1124" s="44"/>
    </row>
    <row r="1125" s="2" customFormat="1" ht="16.8" customHeight="1">
      <c r="A1125" s="38"/>
      <c r="B1125" s="44"/>
      <c r="C1125" s="329" t="s">
        <v>2325</v>
      </c>
      <c r="D1125" s="329" t="s">
        <v>4188</v>
      </c>
      <c r="E1125" s="17" t="s">
        <v>208</v>
      </c>
      <c r="F1125" s="330">
        <v>639.40200000000004</v>
      </c>
      <c r="G1125" s="38"/>
      <c r="H1125" s="44"/>
    </row>
    <row r="1126" s="2" customFormat="1" ht="16.8" customHeight="1">
      <c r="A1126" s="38"/>
      <c r="B1126" s="44"/>
      <c r="C1126" s="329" t="s">
        <v>2362</v>
      </c>
      <c r="D1126" s="329" t="s">
        <v>2363</v>
      </c>
      <c r="E1126" s="17" t="s">
        <v>157</v>
      </c>
      <c r="F1126" s="330">
        <v>1257.9179999999999</v>
      </c>
      <c r="G1126" s="38"/>
      <c r="H1126" s="44"/>
    </row>
    <row r="1127" s="2" customFormat="1" ht="16.8" customHeight="1">
      <c r="A1127" s="38"/>
      <c r="B1127" s="44"/>
      <c r="C1127" s="325" t="s">
        <v>2075</v>
      </c>
      <c r="D1127" s="326" t="s">
        <v>2076</v>
      </c>
      <c r="E1127" s="327" t="s">
        <v>208</v>
      </c>
      <c r="F1127" s="328">
        <v>187.749</v>
      </c>
      <c r="G1127" s="38"/>
      <c r="H1127" s="44"/>
    </row>
    <row r="1128" s="2" customFormat="1" ht="16.8" customHeight="1">
      <c r="A1128" s="38"/>
      <c r="B1128" s="44"/>
      <c r="C1128" s="329" t="s">
        <v>2075</v>
      </c>
      <c r="D1128" s="329" t="s">
        <v>2359</v>
      </c>
      <c r="E1128" s="17" t="s">
        <v>1</v>
      </c>
      <c r="F1128" s="330">
        <v>187.749</v>
      </c>
      <c r="G1128" s="38"/>
      <c r="H1128" s="44"/>
    </row>
    <row r="1129" s="2" customFormat="1" ht="16.8" customHeight="1">
      <c r="A1129" s="38"/>
      <c r="B1129" s="44"/>
      <c r="C1129" s="331" t="s">
        <v>4413</v>
      </c>
      <c r="D1129" s="38"/>
      <c r="E1129" s="38"/>
      <c r="F1129" s="38"/>
      <c r="G1129" s="38"/>
      <c r="H1129" s="44"/>
    </row>
    <row r="1130" s="2" customFormat="1" ht="16.8" customHeight="1">
      <c r="A1130" s="38"/>
      <c r="B1130" s="44"/>
      <c r="C1130" s="329" t="s">
        <v>1379</v>
      </c>
      <c r="D1130" s="329" t="s">
        <v>4190</v>
      </c>
      <c r="E1130" s="17" t="s">
        <v>208</v>
      </c>
      <c r="F1130" s="330">
        <v>438.08100000000002</v>
      </c>
      <c r="G1130" s="38"/>
      <c r="H1130" s="44"/>
    </row>
    <row r="1131" s="2" customFormat="1" ht="16.8" customHeight="1">
      <c r="A1131" s="38"/>
      <c r="B1131" s="44"/>
      <c r="C1131" s="329" t="s">
        <v>2341</v>
      </c>
      <c r="D1131" s="329" t="s">
        <v>4510</v>
      </c>
      <c r="E1131" s="17" t="s">
        <v>208</v>
      </c>
      <c r="F1131" s="330">
        <v>187.749</v>
      </c>
      <c r="G1131" s="38"/>
      <c r="H1131" s="44"/>
    </row>
    <row r="1132" s="2" customFormat="1" ht="16.8" customHeight="1">
      <c r="A1132" s="38"/>
      <c r="B1132" s="44"/>
      <c r="C1132" s="325" t="s">
        <v>2360</v>
      </c>
      <c r="D1132" s="326" t="s">
        <v>4473</v>
      </c>
      <c r="E1132" s="327" t="s">
        <v>208</v>
      </c>
      <c r="F1132" s="328">
        <v>438.08100000000002</v>
      </c>
      <c r="G1132" s="38"/>
      <c r="H1132" s="44"/>
    </row>
    <row r="1133" s="2" customFormat="1" ht="16.8" customHeight="1">
      <c r="A1133" s="38"/>
      <c r="B1133" s="44"/>
      <c r="C1133" s="329" t="s">
        <v>2360</v>
      </c>
      <c r="D1133" s="329" t="s">
        <v>2361</v>
      </c>
      <c r="E1133" s="17" t="s">
        <v>1</v>
      </c>
      <c r="F1133" s="330">
        <v>438.08100000000002</v>
      </c>
      <c r="G1133" s="38"/>
      <c r="H1133" s="44"/>
    </row>
    <row r="1134" s="2" customFormat="1" ht="26.4" customHeight="1">
      <c r="A1134" s="38"/>
      <c r="B1134" s="44"/>
      <c r="C1134" s="324" t="s">
        <v>4519</v>
      </c>
      <c r="D1134" s="324" t="s">
        <v>121</v>
      </c>
      <c r="E1134" s="38"/>
      <c r="F1134" s="38"/>
      <c r="G1134" s="38"/>
      <c r="H1134" s="44"/>
    </row>
    <row r="1135" s="2" customFormat="1" ht="16.8" customHeight="1">
      <c r="A1135" s="38"/>
      <c r="B1135" s="44"/>
      <c r="C1135" s="325" t="s">
        <v>2028</v>
      </c>
      <c r="D1135" s="326" t="s">
        <v>2029</v>
      </c>
      <c r="E1135" s="327" t="s">
        <v>208</v>
      </c>
      <c r="F1135" s="328">
        <v>35</v>
      </c>
      <c r="G1135" s="38"/>
      <c r="H1135" s="44"/>
    </row>
    <row r="1136" s="2" customFormat="1" ht="16.8" customHeight="1">
      <c r="A1136" s="38"/>
      <c r="B1136" s="44"/>
      <c r="C1136" s="329" t="s">
        <v>1</v>
      </c>
      <c r="D1136" s="329" t="s">
        <v>2227</v>
      </c>
      <c r="E1136" s="17" t="s">
        <v>1</v>
      </c>
      <c r="F1136" s="330">
        <v>35</v>
      </c>
      <c r="G1136" s="38"/>
      <c r="H1136" s="44"/>
    </row>
    <row r="1137" s="2" customFormat="1" ht="16.8" customHeight="1">
      <c r="A1137" s="38"/>
      <c r="B1137" s="44"/>
      <c r="C1137" s="329" t="s">
        <v>2028</v>
      </c>
      <c r="D1137" s="329" t="s">
        <v>265</v>
      </c>
      <c r="E1137" s="17" t="s">
        <v>1</v>
      </c>
      <c r="F1137" s="330">
        <v>35</v>
      </c>
      <c r="G1137" s="38"/>
      <c r="H1137" s="44"/>
    </row>
    <row r="1138" s="2" customFormat="1" ht="16.8" customHeight="1">
      <c r="A1138" s="38"/>
      <c r="B1138" s="44"/>
      <c r="C1138" s="325" t="s">
        <v>2048</v>
      </c>
      <c r="D1138" s="326" t="s">
        <v>2049</v>
      </c>
      <c r="E1138" s="327" t="s">
        <v>208</v>
      </c>
      <c r="F1138" s="328">
        <v>193.40000000000001</v>
      </c>
      <c r="G1138" s="38"/>
      <c r="H1138" s="44"/>
    </row>
    <row r="1139" s="2" customFormat="1" ht="16.8" customHeight="1">
      <c r="A1139" s="38"/>
      <c r="B1139" s="44"/>
      <c r="C1139" s="329" t="s">
        <v>1</v>
      </c>
      <c r="D1139" s="329" t="s">
        <v>2206</v>
      </c>
      <c r="E1139" s="17" t="s">
        <v>1</v>
      </c>
      <c r="F1139" s="330">
        <v>0</v>
      </c>
      <c r="G1139" s="38"/>
      <c r="H1139" s="44"/>
    </row>
    <row r="1140" s="2" customFormat="1" ht="16.8" customHeight="1">
      <c r="A1140" s="38"/>
      <c r="B1140" s="44"/>
      <c r="C1140" s="329" t="s">
        <v>1</v>
      </c>
      <c r="D1140" s="329" t="s">
        <v>2207</v>
      </c>
      <c r="E1140" s="17" t="s">
        <v>1</v>
      </c>
      <c r="F1140" s="330">
        <v>193.40000000000001</v>
      </c>
      <c r="G1140" s="38"/>
      <c r="H1140" s="44"/>
    </row>
    <row r="1141" s="2" customFormat="1" ht="16.8" customHeight="1">
      <c r="A1141" s="38"/>
      <c r="B1141" s="44"/>
      <c r="C1141" s="329" t="s">
        <v>2048</v>
      </c>
      <c r="D1141" s="329" t="s">
        <v>265</v>
      </c>
      <c r="E1141" s="17" t="s">
        <v>1</v>
      </c>
      <c r="F1141" s="330">
        <v>193.40000000000001</v>
      </c>
      <c r="G1141" s="38"/>
      <c r="H1141" s="44"/>
    </row>
    <row r="1142" s="2" customFormat="1" ht="16.8" customHeight="1">
      <c r="A1142" s="38"/>
      <c r="B1142" s="44"/>
      <c r="C1142" s="325" t="s">
        <v>1982</v>
      </c>
      <c r="D1142" s="326" t="s">
        <v>1983</v>
      </c>
      <c r="E1142" s="327" t="s">
        <v>208</v>
      </c>
      <c r="F1142" s="328">
        <v>23.207999999999998</v>
      </c>
      <c r="G1142" s="38"/>
      <c r="H1142" s="44"/>
    </row>
    <row r="1143" s="2" customFormat="1" ht="16.8" customHeight="1">
      <c r="A1143" s="38"/>
      <c r="B1143" s="44"/>
      <c r="C1143" s="329" t="s">
        <v>1982</v>
      </c>
      <c r="D1143" s="329" t="s">
        <v>2209</v>
      </c>
      <c r="E1143" s="17" t="s">
        <v>1</v>
      </c>
      <c r="F1143" s="330">
        <v>23.207999999999998</v>
      </c>
      <c r="G1143" s="38"/>
      <c r="H1143" s="44"/>
    </row>
    <row r="1144" s="2" customFormat="1" ht="16.8" customHeight="1">
      <c r="A1144" s="38"/>
      <c r="B1144" s="44"/>
      <c r="C1144" s="325" t="s">
        <v>1985</v>
      </c>
      <c r="D1144" s="326" t="s">
        <v>1986</v>
      </c>
      <c r="E1144" s="327" t="s">
        <v>208</v>
      </c>
      <c r="F1144" s="328">
        <v>34.811999999999998</v>
      </c>
      <c r="G1144" s="38"/>
      <c r="H1144" s="44"/>
    </row>
    <row r="1145" s="2" customFormat="1" ht="16.8" customHeight="1">
      <c r="A1145" s="38"/>
      <c r="B1145" s="44"/>
      <c r="C1145" s="329" t="s">
        <v>1985</v>
      </c>
      <c r="D1145" s="329" t="s">
        <v>2208</v>
      </c>
      <c r="E1145" s="17" t="s">
        <v>1</v>
      </c>
      <c r="F1145" s="330">
        <v>34.811999999999998</v>
      </c>
      <c r="G1145" s="38"/>
      <c r="H1145" s="44"/>
    </row>
    <row r="1146" s="2" customFormat="1" ht="16.8" customHeight="1">
      <c r="A1146" s="38"/>
      <c r="B1146" s="44"/>
      <c r="C1146" s="325" t="s">
        <v>1988</v>
      </c>
      <c r="D1146" s="326" t="s">
        <v>1989</v>
      </c>
      <c r="E1146" s="327" t="s">
        <v>208</v>
      </c>
      <c r="F1146" s="328">
        <v>54.152000000000001</v>
      </c>
      <c r="G1146" s="38"/>
      <c r="H1146" s="44"/>
    </row>
    <row r="1147" s="2" customFormat="1" ht="16.8" customHeight="1">
      <c r="A1147" s="38"/>
      <c r="B1147" s="44"/>
      <c r="C1147" s="329" t="s">
        <v>1988</v>
      </c>
      <c r="D1147" s="329" t="s">
        <v>2211</v>
      </c>
      <c r="E1147" s="17" t="s">
        <v>1</v>
      </c>
      <c r="F1147" s="330">
        <v>54.152000000000001</v>
      </c>
      <c r="G1147" s="38"/>
      <c r="H1147" s="44"/>
    </row>
    <row r="1148" s="2" customFormat="1" ht="16.8" customHeight="1">
      <c r="A1148" s="38"/>
      <c r="B1148" s="44"/>
      <c r="C1148" s="325" t="s">
        <v>1992</v>
      </c>
      <c r="D1148" s="326" t="s">
        <v>1993</v>
      </c>
      <c r="E1148" s="327" t="s">
        <v>208</v>
      </c>
      <c r="F1148" s="328">
        <v>81.227999999999994</v>
      </c>
      <c r="G1148" s="38"/>
      <c r="H1148" s="44"/>
    </row>
    <row r="1149" s="2" customFormat="1" ht="16.8" customHeight="1">
      <c r="A1149" s="38"/>
      <c r="B1149" s="44"/>
      <c r="C1149" s="329" t="s">
        <v>1992</v>
      </c>
      <c r="D1149" s="329" t="s">
        <v>2210</v>
      </c>
      <c r="E1149" s="17" t="s">
        <v>1</v>
      </c>
      <c r="F1149" s="330">
        <v>81.227999999999994</v>
      </c>
      <c r="G1149" s="38"/>
      <c r="H1149" s="44"/>
    </row>
    <row r="1150" s="2" customFormat="1" ht="16.8" customHeight="1">
      <c r="A1150" s="38"/>
      <c r="B1150" s="44"/>
      <c r="C1150" s="325" t="s">
        <v>2030</v>
      </c>
      <c r="D1150" s="326" t="s">
        <v>2031</v>
      </c>
      <c r="E1150" s="327" t="s">
        <v>208</v>
      </c>
      <c r="F1150" s="328">
        <v>2159.9110000000001</v>
      </c>
      <c r="G1150" s="38"/>
      <c r="H1150" s="44"/>
    </row>
    <row r="1151" s="2" customFormat="1" ht="16.8" customHeight="1">
      <c r="A1151" s="38"/>
      <c r="B1151" s="44"/>
      <c r="C1151" s="329" t="s">
        <v>1</v>
      </c>
      <c r="D1151" s="329" t="s">
        <v>2031</v>
      </c>
      <c r="E1151" s="17" t="s">
        <v>1</v>
      </c>
      <c r="F1151" s="330">
        <v>0</v>
      </c>
      <c r="G1151" s="38"/>
      <c r="H1151" s="44"/>
    </row>
    <row r="1152" s="2" customFormat="1" ht="16.8" customHeight="1">
      <c r="A1152" s="38"/>
      <c r="B1152" s="44"/>
      <c r="C1152" s="329" t="s">
        <v>1</v>
      </c>
      <c r="D1152" s="329" t="s">
        <v>2177</v>
      </c>
      <c r="E1152" s="17" t="s">
        <v>1</v>
      </c>
      <c r="F1152" s="330">
        <v>27.571000000000002</v>
      </c>
      <c r="G1152" s="38"/>
      <c r="H1152" s="44"/>
    </row>
    <row r="1153" s="2" customFormat="1" ht="16.8" customHeight="1">
      <c r="A1153" s="38"/>
      <c r="B1153" s="44"/>
      <c r="C1153" s="329" t="s">
        <v>1</v>
      </c>
      <c r="D1153" s="329" t="s">
        <v>2178</v>
      </c>
      <c r="E1153" s="17" t="s">
        <v>1</v>
      </c>
      <c r="F1153" s="330">
        <v>166.42500000000001</v>
      </c>
      <c r="G1153" s="38"/>
      <c r="H1153" s="44"/>
    </row>
    <row r="1154" s="2" customFormat="1" ht="16.8" customHeight="1">
      <c r="A1154" s="38"/>
      <c r="B1154" s="44"/>
      <c r="C1154" s="329" t="s">
        <v>1</v>
      </c>
      <c r="D1154" s="329" t="s">
        <v>2179</v>
      </c>
      <c r="E1154" s="17" t="s">
        <v>1</v>
      </c>
      <c r="F1154" s="330">
        <v>107.44199999999999</v>
      </c>
      <c r="G1154" s="38"/>
      <c r="H1154" s="44"/>
    </row>
    <row r="1155" s="2" customFormat="1" ht="16.8" customHeight="1">
      <c r="A1155" s="38"/>
      <c r="B1155" s="44"/>
      <c r="C1155" s="329" t="s">
        <v>1</v>
      </c>
      <c r="D1155" s="329" t="s">
        <v>2180</v>
      </c>
      <c r="E1155" s="17" t="s">
        <v>1</v>
      </c>
      <c r="F1155" s="330">
        <v>60.664999999999999</v>
      </c>
      <c r="G1155" s="38"/>
      <c r="H1155" s="44"/>
    </row>
    <row r="1156" s="2" customFormat="1" ht="16.8" customHeight="1">
      <c r="A1156" s="38"/>
      <c r="B1156" s="44"/>
      <c r="C1156" s="329" t="s">
        <v>1</v>
      </c>
      <c r="D1156" s="329" t="s">
        <v>2181</v>
      </c>
      <c r="E1156" s="17" t="s">
        <v>1</v>
      </c>
      <c r="F1156" s="330">
        <v>48.545000000000002</v>
      </c>
      <c r="G1156" s="38"/>
      <c r="H1156" s="44"/>
    </row>
    <row r="1157" s="2" customFormat="1" ht="16.8" customHeight="1">
      <c r="A1157" s="38"/>
      <c r="B1157" s="44"/>
      <c r="C1157" s="329" t="s">
        <v>1</v>
      </c>
      <c r="D1157" s="329" t="s">
        <v>2182</v>
      </c>
      <c r="E1157" s="17" t="s">
        <v>1</v>
      </c>
      <c r="F1157" s="330">
        <v>56.165999999999997</v>
      </c>
      <c r="G1157" s="38"/>
      <c r="H1157" s="44"/>
    </row>
    <row r="1158" s="2" customFormat="1" ht="16.8" customHeight="1">
      <c r="A1158" s="38"/>
      <c r="B1158" s="44"/>
      <c r="C1158" s="329" t="s">
        <v>1</v>
      </c>
      <c r="D1158" s="329" t="s">
        <v>2183</v>
      </c>
      <c r="E1158" s="17" t="s">
        <v>1</v>
      </c>
      <c r="F1158" s="330">
        <v>361.80000000000001</v>
      </c>
      <c r="G1158" s="38"/>
      <c r="H1158" s="44"/>
    </row>
    <row r="1159" s="2" customFormat="1" ht="16.8" customHeight="1">
      <c r="A1159" s="38"/>
      <c r="B1159" s="44"/>
      <c r="C1159" s="329" t="s">
        <v>1</v>
      </c>
      <c r="D1159" s="329" t="s">
        <v>2184</v>
      </c>
      <c r="E1159" s="17" t="s">
        <v>1</v>
      </c>
      <c r="F1159" s="330">
        <v>840.77999999999997</v>
      </c>
      <c r="G1159" s="38"/>
      <c r="H1159" s="44"/>
    </row>
    <row r="1160" s="2" customFormat="1" ht="16.8" customHeight="1">
      <c r="A1160" s="38"/>
      <c r="B1160" s="44"/>
      <c r="C1160" s="329" t="s">
        <v>1</v>
      </c>
      <c r="D1160" s="329" t="s">
        <v>2185</v>
      </c>
      <c r="E1160" s="17" t="s">
        <v>1</v>
      </c>
      <c r="F1160" s="330">
        <v>237.73500000000001</v>
      </c>
      <c r="G1160" s="38"/>
      <c r="H1160" s="44"/>
    </row>
    <row r="1161" s="2" customFormat="1" ht="16.8" customHeight="1">
      <c r="A1161" s="38"/>
      <c r="B1161" s="44"/>
      <c r="C1161" s="329" t="s">
        <v>1</v>
      </c>
      <c r="D1161" s="329" t="s">
        <v>2186</v>
      </c>
      <c r="E1161" s="17" t="s">
        <v>1</v>
      </c>
      <c r="F1161" s="330">
        <v>366.48000000000002</v>
      </c>
      <c r="G1161" s="38"/>
      <c r="H1161" s="44"/>
    </row>
    <row r="1162" s="2" customFormat="1">
      <c r="A1162" s="38"/>
      <c r="B1162" s="44"/>
      <c r="C1162" s="329" t="s">
        <v>1</v>
      </c>
      <c r="D1162" s="329" t="s">
        <v>2187</v>
      </c>
      <c r="E1162" s="17" t="s">
        <v>1</v>
      </c>
      <c r="F1162" s="330">
        <v>34.832000000000001</v>
      </c>
      <c r="G1162" s="38"/>
      <c r="H1162" s="44"/>
    </row>
    <row r="1163" s="2" customFormat="1">
      <c r="A1163" s="38"/>
      <c r="B1163" s="44"/>
      <c r="C1163" s="329" t="s">
        <v>1</v>
      </c>
      <c r="D1163" s="329" t="s">
        <v>2188</v>
      </c>
      <c r="E1163" s="17" t="s">
        <v>1</v>
      </c>
      <c r="F1163" s="330">
        <v>26.52</v>
      </c>
      <c r="G1163" s="38"/>
      <c r="H1163" s="44"/>
    </row>
    <row r="1164" s="2" customFormat="1" ht="16.8" customHeight="1">
      <c r="A1164" s="38"/>
      <c r="B1164" s="44"/>
      <c r="C1164" s="329" t="s">
        <v>1</v>
      </c>
      <c r="D1164" s="329" t="s">
        <v>2189</v>
      </c>
      <c r="E1164" s="17" t="s">
        <v>1</v>
      </c>
      <c r="F1164" s="330">
        <v>9.0820000000000007</v>
      </c>
      <c r="G1164" s="38"/>
      <c r="H1164" s="44"/>
    </row>
    <row r="1165" s="2" customFormat="1" ht="16.8" customHeight="1">
      <c r="A1165" s="38"/>
      <c r="B1165" s="44"/>
      <c r="C1165" s="329" t="s">
        <v>1</v>
      </c>
      <c r="D1165" s="329" t="s">
        <v>2190</v>
      </c>
      <c r="E1165" s="17" t="s">
        <v>1</v>
      </c>
      <c r="F1165" s="330">
        <v>83.340000000000003</v>
      </c>
      <c r="G1165" s="38"/>
      <c r="H1165" s="44"/>
    </row>
    <row r="1166" s="2" customFormat="1" ht="16.8" customHeight="1">
      <c r="A1166" s="38"/>
      <c r="B1166" s="44"/>
      <c r="C1166" s="329" t="s">
        <v>1</v>
      </c>
      <c r="D1166" s="329" t="s">
        <v>2191</v>
      </c>
      <c r="E1166" s="17" t="s">
        <v>1</v>
      </c>
      <c r="F1166" s="330">
        <v>2.625</v>
      </c>
      <c r="G1166" s="38"/>
      <c r="H1166" s="44"/>
    </row>
    <row r="1167" s="2" customFormat="1" ht="16.8" customHeight="1">
      <c r="A1167" s="38"/>
      <c r="B1167" s="44"/>
      <c r="C1167" s="329" t="s">
        <v>1</v>
      </c>
      <c r="D1167" s="329" t="s">
        <v>2192</v>
      </c>
      <c r="E1167" s="17" t="s">
        <v>1</v>
      </c>
      <c r="F1167" s="330">
        <v>0.25</v>
      </c>
      <c r="G1167" s="38"/>
      <c r="H1167" s="44"/>
    </row>
    <row r="1168" s="2" customFormat="1" ht="16.8" customHeight="1">
      <c r="A1168" s="38"/>
      <c r="B1168" s="44"/>
      <c r="C1168" s="329" t="s">
        <v>1</v>
      </c>
      <c r="D1168" s="329" t="s">
        <v>2193</v>
      </c>
      <c r="E1168" s="17" t="s">
        <v>1</v>
      </c>
      <c r="F1168" s="330">
        <v>-235.34700000000001</v>
      </c>
      <c r="G1168" s="38"/>
      <c r="H1168" s="44"/>
    </row>
    <row r="1169" s="2" customFormat="1" ht="16.8" customHeight="1">
      <c r="A1169" s="38"/>
      <c r="B1169" s="44"/>
      <c r="C1169" s="329" t="s">
        <v>1</v>
      </c>
      <c r="D1169" s="329" t="s">
        <v>2194</v>
      </c>
      <c r="E1169" s="17" t="s">
        <v>1</v>
      </c>
      <c r="F1169" s="330">
        <v>-35</v>
      </c>
      <c r="G1169" s="38"/>
      <c r="H1169" s="44"/>
    </row>
    <row r="1170" s="2" customFormat="1" ht="16.8" customHeight="1">
      <c r="A1170" s="38"/>
      <c r="B1170" s="44"/>
      <c r="C1170" s="329" t="s">
        <v>2030</v>
      </c>
      <c r="D1170" s="329" t="s">
        <v>265</v>
      </c>
      <c r="E1170" s="17" t="s">
        <v>1</v>
      </c>
      <c r="F1170" s="330">
        <v>2159.9110000000001</v>
      </c>
      <c r="G1170" s="38"/>
      <c r="H1170" s="44"/>
    </row>
    <row r="1171" s="2" customFormat="1" ht="16.8" customHeight="1">
      <c r="A1171" s="38"/>
      <c r="B1171" s="44"/>
      <c r="C1171" s="325" t="s">
        <v>1995</v>
      </c>
      <c r="D1171" s="326" t="s">
        <v>1996</v>
      </c>
      <c r="E1171" s="327" t="s">
        <v>208</v>
      </c>
      <c r="F1171" s="328">
        <v>259.18900000000002</v>
      </c>
      <c r="G1171" s="38"/>
      <c r="H1171" s="44"/>
    </row>
    <row r="1172" s="2" customFormat="1" ht="16.8" customHeight="1">
      <c r="A1172" s="38"/>
      <c r="B1172" s="44"/>
      <c r="C1172" s="329" t="s">
        <v>1995</v>
      </c>
      <c r="D1172" s="329" t="s">
        <v>2196</v>
      </c>
      <c r="E1172" s="17" t="s">
        <v>1</v>
      </c>
      <c r="F1172" s="330">
        <v>259.18900000000002</v>
      </c>
      <c r="G1172" s="38"/>
      <c r="H1172" s="44"/>
    </row>
    <row r="1173" s="2" customFormat="1" ht="16.8" customHeight="1">
      <c r="A1173" s="38"/>
      <c r="B1173" s="44"/>
      <c r="C1173" s="325" t="s">
        <v>1999</v>
      </c>
      <c r="D1173" s="326" t="s">
        <v>2000</v>
      </c>
      <c r="E1173" s="327" t="s">
        <v>208</v>
      </c>
      <c r="F1173" s="328">
        <v>388.78399999999999</v>
      </c>
      <c r="G1173" s="38"/>
      <c r="H1173" s="44"/>
    </row>
    <row r="1174" s="2" customFormat="1" ht="16.8" customHeight="1">
      <c r="A1174" s="38"/>
      <c r="B1174" s="44"/>
      <c r="C1174" s="329" t="s">
        <v>1999</v>
      </c>
      <c r="D1174" s="329" t="s">
        <v>2195</v>
      </c>
      <c r="E1174" s="17" t="s">
        <v>1</v>
      </c>
      <c r="F1174" s="330">
        <v>388.78399999999999</v>
      </c>
      <c r="G1174" s="38"/>
      <c r="H1174" s="44"/>
    </row>
    <row r="1175" s="2" customFormat="1" ht="16.8" customHeight="1">
      <c r="A1175" s="38"/>
      <c r="B1175" s="44"/>
      <c r="C1175" s="325" t="s">
        <v>2003</v>
      </c>
      <c r="D1175" s="326" t="s">
        <v>2004</v>
      </c>
      <c r="E1175" s="327" t="s">
        <v>208</v>
      </c>
      <c r="F1175" s="328">
        <v>604.77499999999998</v>
      </c>
      <c r="G1175" s="38"/>
      <c r="H1175" s="44"/>
    </row>
    <row r="1176" s="2" customFormat="1" ht="16.8" customHeight="1">
      <c r="A1176" s="38"/>
      <c r="B1176" s="44"/>
      <c r="C1176" s="329" t="s">
        <v>2003</v>
      </c>
      <c r="D1176" s="329" t="s">
        <v>2198</v>
      </c>
      <c r="E1176" s="17" t="s">
        <v>1</v>
      </c>
      <c r="F1176" s="330">
        <v>604.77499999999998</v>
      </c>
      <c r="G1176" s="38"/>
      <c r="H1176" s="44"/>
    </row>
    <row r="1177" s="2" customFormat="1" ht="16.8" customHeight="1">
      <c r="A1177" s="38"/>
      <c r="B1177" s="44"/>
      <c r="C1177" s="325" t="s">
        <v>2007</v>
      </c>
      <c r="D1177" s="326" t="s">
        <v>2008</v>
      </c>
      <c r="E1177" s="327" t="s">
        <v>208</v>
      </c>
      <c r="F1177" s="328">
        <v>907.16300000000001</v>
      </c>
      <c r="G1177" s="38"/>
      <c r="H1177" s="44"/>
    </row>
    <row r="1178" s="2" customFormat="1" ht="16.8" customHeight="1">
      <c r="A1178" s="38"/>
      <c r="B1178" s="44"/>
      <c r="C1178" s="329" t="s">
        <v>2007</v>
      </c>
      <c r="D1178" s="329" t="s">
        <v>2197</v>
      </c>
      <c r="E1178" s="17" t="s">
        <v>1</v>
      </c>
      <c r="F1178" s="330">
        <v>907.16300000000001</v>
      </c>
      <c r="G1178" s="38"/>
      <c r="H1178" s="44"/>
    </row>
    <row r="1179" s="2" customFormat="1" ht="16.8" customHeight="1">
      <c r="A1179" s="38"/>
      <c r="B1179" s="44"/>
      <c r="C1179" s="325" t="s">
        <v>2033</v>
      </c>
      <c r="D1179" s="326" t="s">
        <v>2034</v>
      </c>
      <c r="E1179" s="327" t="s">
        <v>208</v>
      </c>
      <c r="F1179" s="328">
        <v>235.34700000000001</v>
      </c>
      <c r="G1179" s="38"/>
      <c r="H1179" s="44"/>
    </row>
    <row r="1180" s="2" customFormat="1" ht="16.8" customHeight="1">
      <c r="A1180" s="38"/>
      <c r="B1180" s="44"/>
      <c r="C1180" s="329" t="s">
        <v>1</v>
      </c>
      <c r="D1180" s="329" t="s">
        <v>2034</v>
      </c>
      <c r="E1180" s="17" t="s">
        <v>1</v>
      </c>
      <c r="F1180" s="330">
        <v>0</v>
      </c>
      <c r="G1180" s="38"/>
      <c r="H1180" s="44"/>
    </row>
    <row r="1181" s="2" customFormat="1">
      <c r="A1181" s="38"/>
      <c r="B1181" s="44"/>
      <c r="C1181" s="329" t="s">
        <v>1</v>
      </c>
      <c r="D1181" s="329" t="s">
        <v>2199</v>
      </c>
      <c r="E1181" s="17" t="s">
        <v>1</v>
      </c>
      <c r="F1181" s="330">
        <v>121.91200000000001</v>
      </c>
      <c r="G1181" s="38"/>
      <c r="H1181" s="44"/>
    </row>
    <row r="1182" s="2" customFormat="1" ht="16.8" customHeight="1">
      <c r="A1182" s="38"/>
      <c r="B1182" s="44"/>
      <c r="C1182" s="329" t="s">
        <v>1</v>
      </c>
      <c r="D1182" s="329" t="s">
        <v>2200</v>
      </c>
      <c r="E1182" s="17" t="s">
        <v>1</v>
      </c>
      <c r="F1182" s="330">
        <v>86.189999999999998</v>
      </c>
      <c r="G1182" s="38"/>
      <c r="H1182" s="44"/>
    </row>
    <row r="1183" s="2" customFormat="1" ht="16.8" customHeight="1">
      <c r="A1183" s="38"/>
      <c r="B1183" s="44"/>
      <c r="C1183" s="329" t="s">
        <v>1</v>
      </c>
      <c r="D1183" s="329" t="s">
        <v>2201</v>
      </c>
      <c r="E1183" s="17" t="s">
        <v>1</v>
      </c>
      <c r="F1183" s="330">
        <v>27.245000000000001</v>
      </c>
      <c r="G1183" s="38"/>
      <c r="H1183" s="44"/>
    </row>
    <row r="1184" s="2" customFormat="1" ht="16.8" customHeight="1">
      <c r="A1184" s="38"/>
      <c r="B1184" s="44"/>
      <c r="C1184" s="329" t="s">
        <v>2033</v>
      </c>
      <c r="D1184" s="329" t="s">
        <v>265</v>
      </c>
      <c r="E1184" s="17" t="s">
        <v>1</v>
      </c>
      <c r="F1184" s="330">
        <v>235.34700000000001</v>
      </c>
      <c r="G1184" s="38"/>
      <c r="H1184" s="44"/>
    </row>
    <row r="1185" s="2" customFormat="1" ht="16.8" customHeight="1">
      <c r="A1185" s="38"/>
      <c r="B1185" s="44"/>
      <c r="C1185" s="325" t="s">
        <v>2039</v>
      </c>
      <c r="D1185" s="326" t="s">
        <v>2040</v>
      </c>
      <c r="E1185" s="327" t="s">
        <v>208</v>
      </c>
      <c r="F1185" s="328">
        <v>28.242000000000001</v>
      </c>
      <c r="G1185" s="38"/>
      <c r="H1185" s="44"/>
    </row>
    <row r="1186" s="2" customFormat="1" ht="16.8" customHeight="1">
      <c r="A1186" s="38"/>
      <c r="B1186" s="44"/>
      <c r="C1186" s="329" t="s">
        <v>2039</v>
      </c>
      <c r="D1186" s="329" t="s">
        <v>2203</v>
      </c>
      <c r="E1186" s="17" t="s">
        <v>1</v>
      </c>
      <c r="F1186" s="330">
        <v>28.242000000000001</v>
      </c>
      <c r="G1186" s="38"/>
      <c r="H1186" s="44"/>
    </row>
    <row r="1187" s="2" customFormat="1" ht="16.8" customHeight="1">
      <c r="A1187" s="38"/>
      <c r="B1187" s="44"/>
      <c r="C1187" s="325" t="s">
        <v>2036</v>
      </c>
      <c r="D1187" s="326" t="s">
        <v>2037</v>
      </c>
      <c r="E1187" s="327" t="s">
        <v>208</v>
      </c>
      <c r="F1187" s="328">
        <v>42.362000000000002</v>
      </c>
      <c r="G1187" s="38"/>
      <c r="H1187" s="44"/>
    </row>
    <row r="1188" s="2" customFormat="1" ht="16.8" customHeight="1">
      <c r="A1188" s="38"/>
      <c r="B1188" s="44"/>
      <c r="C1188" s="329" t="s">
        <v>2036</v>
      </c>
      <c r="D1188" s="329" t="s">
        <v>2202</v>
      </c>
      <c r="E1188" s="17" t="s">
        <v>1</v>
      </c>
      <c r="F1188" s="330">
        <v>42.362000000000002</v>
      </c>
      <c r="G1188" s="38"/>
      <c r="H1188" s="44"/>
    </row>
    <row r="1189" s="2" customFormat="1" ht="16.8" customHeight="1">
      <c r="A1189" s="38"/>
      <c r="B1189" s="44"/>
      <c r="C1189" s="325" t="s">
        <v>2045</v>
      </c>
      <c r="D1189" s="326" t="s">
        <v>2046</v>
      </c>
      <c r="E1189" s="327" t="s">
        <v>208</v>
      </c>
      <c r="F1189" s="328">
        <v>65.897000000000006</v>
      </c>
      <c r="G1189" s="38"/>
      <c r="H1189" s="44"/>
    </row>
    <row r="1190" s="2" customFormat="1" ht="16.8" customHeight="1">
      <c r="A1190" s="38"/>
      <c r="B1190" s="44"/>
      <c r="C1190" s="329" t="s">
        <v>2045</v>
      </c>
      <c r="D1190" s="329" t="s">
        <v>2205</v>
      </c>
      <c r="E1190" s="17" t="s">
        <v>1</v>
      </c>
      <c r="F1190" s="330">
        <v>65.897000000000006</v>
      </c>
      <c r="G1190" s="38"/>
      <c r="H1190" s="44"/>
    </row>
    <row r="1191" s="2" customFormat="1" ht="16.8" customHeight="1">
      <c r="A1191" s="38"/>
      <c r="B1191" s="44"/>
      <c r="C1191" s="325" t="s">
        <v>2042</v>
      </c>
      <c r="D1191" s="326" t="s">
        <v>2043</v>
      </c>
      <c r="E1191" s="327" t="s">
        <v>208</v>
      </c>
      <c r="F1191" s="328">
        <v>98.846000000000004</v>
      </c>
      <c r="G1191" s="38"/>
      <c r="H1191" s="44"/>
    </row>
    <row r="1192" s="2" customFormat="1" ht="16.8" customHeight="1">
      <c r="A1192" s="38"/>
      <c r="B1192" s="44"/>
      <c r="C1192" s="329" t="s">
        <v>2042</v>
      </c>
      <c r="D1192" s="329" t="s">
        <v>2204</v>
      </c>
      <c r="E1192" s="17" t="s">
        <v>1</v>
      </c>
      <c r="F1192" s="330">
        <v>98.846000000000004</v>
      </c>
      <c r="G1192" s="38"/>
      <c r="H1192" s="44"/>
    </row>
    <row r="1193" s="2" customFormat="1" ht="16.8" customHeight="1">
      <c r="A1193" s="38"/>
      <c r="B1193" s="44"/>
      <c r="C1193" s="325" t="s">
        <v>2018</v>
      </c>
      <c r="D1193" s="326" t="s">
        <v>2019</v>
      </c>
      <c r="E1193" s="327" t="s">
        <v>1</v>
      </c>
      <c r="F1193" s="328">
        <v>1.23</v>
      </c>
      <c r="G1193" s="38"/>
      <c r="H1193" s="44"/>
    </row>
    <row r="1194" s="2" customFormat="1" ht="16.8" customHeight="1">
      <c r="A1194" s="38"/>
      <c r="B1194" s="44"/>
      <c r="C1194" s="329" t="s">
        <v>2018</v>
      </c>
      <c r="D1194" s="329" t="s">
        <v>2176</v>
      </c>
      <c r="E1194" s="17" t="s">
        <v>1</v>
      </c>
      <c r="F1194" s="330">
        <v>1.23</v>
      </c>
      <c r="G1194" s="38"/>
      <c r="H1194" s="44"/>
    </row>
    <row r="1195" s="2" customFormat="1" ht="16.8" customHeight="1">
      <c r="A1195" s="38"/>
      <c r="B1195" s="44"/>
      <c r="C1195" s="325" t="s">
        <v>2064</v>
      </c>
      <c r="D1195" s="326" t="s">
        <v>2065</v>
      </c>
      <c r="E1195" s="327" t="s">
        <v>208</v>
      </c>
      <c r="F1195" s="328">
        <v>136.34999999999999</v>
      </c>
      <c r="G1195" s="38"/>
      <c r="H1195" s="44"/>
    </row>
    <row r="1196" s="2" customFormat="1" ht="16.8" customHeight="1">
      <c r="A1196" s="38"/>
      <c r="B1196" s="44"/>
      <c r="C1196" s="329" t="s">
        <v>1</v>
      </c>
      <c r="D1196" s="329" t="s">
        <v>2432</v>
      </c>
      <c r="E1196" s="17" t="s">
        <v>1</v>
      </c>
      <c r="F1196" s="330">
        <v>14.4</v>
      </c>
      <c r="G1196" s="38"/>
      <c r="H1196" s="44"/>
    </row>
    <row r="1197" s="2" customFormat="1" ht="16.8" customHeight="1">
      <c r="A1197" s="38"/>
      <c r="B1197" s="44"/>
      <c r="C1197" s="329" t="s">
        <v>1</v>
      </c>
      <c r="D1197" s="329" t="s">
        <v>2433</v>
      </c>
      <c r="E1197" s="17" t="s">
        <v>1</v>
      </c>
      <c r="F1197" s="330">
        <v>48.600000000000001</v>
      </c>
      <c r="G1197" s="38"/>
      <c r="H1197" s="44"/>
    </row>
    <row r="1198" s="2" customFormat="1" ht="16.8" customHeight="1">
      <c r="A1198" s="38"/>
      <c r="B1198" s="44"/>
      <c r="C1198" s="329" t="s">
        <v>1</v>
      </c>
      <c r="D1198" s="329" t="s">
        <v>2434</v>
      </c>
      <c r="E1198" s="17" t="s">
        <v>1</v>
      </c>
      <c r="F1198" s="330">
        <v>73.349999999999994</v>
      </c>
      <c r="G1198" s="38"/>
      <c r="H1198" s="44"/>
    </row>
    <row r="1199" s="2" customFormat="1" ht="16.8" customHeight="1">
      <c r="A1199" s="38"/>
      <c r="B1199" s="44"/>
      <c r="C1199" s="329" t="s">
        <v>2064</v>
      </c>
      <c r="D1199" s="329" t="s">
        <v>265</v>
      </c>
      <c r="E1199" s="17" t="s">
        <v>1</v>
      </c>
      <c r="F1199" s="330">
        <v>136.34999999999999</v>
      </c>
      <c r="G1199" s="38"/>
      <c r="H1199" s="44"/>
    </row>
    <row r="1200" s="2" customFormat="1" ht="16.8" customHeight="1">
      <c r="A1200" s="38"/>
      <c r="B1200" s="44"/>
      <c r="C1200" s="325" t="s">
        <v>2078</v>
      </c>
      <c r="D1200" s="326" t="s">
        <v>2079</v>
      </c>
      <c r="E1200" s="327" t="s">
        <v>208</v>
      </c>
      <c r="F1200" s="328">
        <v>5.9729999999999999</v>
      </c>
      <c r="G1200" s="38"/>
      <c r="H1200" s="44"/>
    </row>
    <row r="1201" s="2" customFormat="1" ht="16.8" customHeight="1">
      <c r="A1201" s="38"/>
      <c r="B1201" s="44"/>
      <c r="C1201" s="329" t="s">
        <v>1</v>
      </c>
      <c r="D1201" s="329" t="s">
        <v>2079</v>
      </c>
      <c r="E1201" s="17" t="s">
        <v>1</v>
      </c>
      <c r="F1201" s="330">
        <v>0</v>
      </c>
      <c r="G1201" s="38"/>
      <c r="H1201" s="44"/>
    </row>
    <row r="1202" s="2" customFormat="1" ht="16.8" customHeight="1">
      <c r="A1202" s="38"/>
      <c r="B1202" s="44"/>
      <c r="C1202" s="329" t="s">
        <v>1</v>
      </c>
      <c r="D1202" s="329" t="s">
        <v>2423</v>
      </c>
      <c r="E1202" s="17" t="s">
        <v>1</v>
      </c>
      <c r="F1202" s="330">
        <v>5.9729999999999999</v>
      </c>
      <c r="G1202" s="38"/>
      <c r="H1202" s="44"/>
    </row>
    <row r="1203" s="2" customFormat="1" ht="16.8" customHeight="1">
      <c r="A1203" s="38"/>
      <c r="B1203" s="44"/>
      <c r="C1203" s="329" t="s">
        <v>2078</v>
      </c>
      <c r="D1203" s="329" t="s">
        <v>265</v>
      </c>
      <c r="E1203" s="17" t="s">
        <v>1</v>
      </c>
      <c r="F1203" s="330">
        <v>5.9729999999999999</v>
      </c>
      <c r="G1203" s="38"/>
      <c r="H1203" s="44"/>
    </row>
    <row r="1204" s="2" customFormat="1" ht="16.8" customHeight="1">
      <c r="A1204" s="38"/>
      <c r="B1204" s="44"/>
      <c r="C1204" s="325" t="s">
        <v>2090</v>
      </c>
      <c r="D1204" s="326" t="s">
        <v>2091</v>
      </c>
      <c r="E1204" s="327" t="s">
        <v>208</v>
      </c>
      <c r="F1204" s="328">
        <v>28.77</v>
      </c>
      <c r="G1204" s="38"/>
      <c r="H1204" s="44"/>
    </row>
    <row r="1205" s="2" customFormat="1" ht="16.8" customHeight="1">
      <c r="A1205" s="38"/>
      <c r="B1205" s="44"/>
      <c r="C1205" s="329" t="s">
        <v>1</v>
      </c>
      <c r="D1205" s="329" t="s">
        <v>2091</v>
      </c>
      <c r="E1205" s="17" t="s">
        <v>1</v>
      </c>
      <c r="F1205" s="330">
        <v>0</v>
      </c>
      <c r="G1205" s="38"/>
      <c r="H1205" s="44"/>
    </row>
    <row r="1206" s="2" customFormat="1" ht="16.8" customHeight="1">
      <c r="A1206" s="38"/>
      <c r="B1206" s="44"/>
      <c r="C1206" s="329" t="s">
        <v>1</v>
      </c>
      <c r="D1206" s="329" t="s">
        <v>2670</v>
      </c>
      <c r="E1206" s="17" t="s">
        <v>1</v>
      </c>
      <c r="F1206" s="330">
        <v>28.77</v>
      </c>
      <c r="G1206" s="38"/>
      <c r="H1206" s="44"/>
    </row>
    <row r="1207" s="2" customFormat="1" ht="16.8" customHeight="1">
      <c r="A1207" s="38"/>
      <c r="B1207" s="44"/>
      <c r="C1207" s="329" t="s">
        <v>2090</v>
      </c>
      <c r="D1207" s="329" t="s">
        <v>265</v>
      </c>
      <c r="E1207" s="17" t="s">
        <v>1</v>
      </c>
      <c r="F1207" s="330">
        <v>28.77</v>
      </c>
      <c r="G1207" s="38"/>
      <c r="H1207" s="44"/>
    </row>
    <row r="1208" s="2" customFormat="1" ht="16.8" customHeight="1">
      <c r="A1208" s="38"/>
      <c r="B1208" s="44"/>
      <c r="C1208" s="325" t="s">
        <v>2087</v>
      </c>
      <c r="D1208" s="326" t="s">
        <v>2088</v>
      </c>
      <c r="E1208" s="327" t="s">
        <v>208</v>
      </c>
      <c r="F1208" s="328">
        <v>223.74000000000001</v>
      </c>
      <c r="G1208" s="38"/>
      <c r="H1208" s="44"/>
    </row>
    <row r="1209" s="2" customFormat="1" ht="16.8" customHeight="1">
      <c r="A1209" s="38"/>
      <c r="B1209" s="44"/>
      <c r="C1209" s="329" t="s">
        <v>1</v>
      </c>
      <c r="D1209" s="329" t="s">
        <v>2668</v>
      </c>
      <c r="E1209" s="17" t="s">
        <v>1</v>
      </c>
      <c r="F1209" s="330">
        <v>0</v>
      </c>
      <c r="G1209" s="38"/>
      <c r="H1209" s="44"/>
    </row>
    <row r="1210" s="2" customFormat="1" ht="16.8" customHeight="1">
      <c r="A1210" s="38"/>
      <c r="B1210" s="44"/>
      <c r="C1210" s="329" t="s">
        <v>1</v>
      </c>
      <c r="D1210" s="329" t="s">
        <v>2669</v>
      </c>
      <c r="E1210" s="17" t="s">
        <v>1</v>
      </c>
      <c r="F1210" s="330">
        <v>223.74000000000001</v>
      </c>
      <c r="G1210" s="38"/>
      <c r="H1210" s="44"/>
    </row>
    <row r="1211" s="2" customFormat="1" ht="16.8" customHeight="1">
      <c r="A1211" s="38"/>
      <c r="B1211" s="44"/>
      <c r="C1211" s="329" t="s">
        <v>2087</v>
      </c>
      <c r="D1211" s="329" t="s">
        <v>265</v>
      </c>
      <c r="E1211" s="17" t="s">
        <v>1</v>
      </c>
      <c r="F1211" s="330">
        <v>223.74000000000001</v>
      </c>
      <c r="G1211" s="38"/>
      <c r="H1211" s="44"/>
    </row>
    <row r="1212" s="2" customFormat="1" ht="16.8" customHeight="1">
      <c r="A1212" s="38"/>
      <c r="B1212" s="44"/>
      <c r="C1212" s="325" t="s">
        <v>2067</v>
      </c>
      <c r="D1212" s="326" t="s">
        <v>2068</v>
      </c>
      <c r="E1212" s="327" t="s">
        <v>208</v>
      </c>
      <c r="F1212" s="328">
        <v>491.39999999999998</v>
      </c>
      <c r="G1212" s="38"/>
      <c r="H1212" s="44"/>
    </row>
    <row r="1213" s="2" customFormat="1" ht="16.8" customHeight="1">
      <c r="A1213" s="38"/>
      <c r="B1213" s="44"/>
      <c r="C1213" s="329" t="s">
        <v>1</v>
      </c>
      <c r="D1213" s="329" t="s">
        <v>2374</v>
      </c>
      <c r="E1213" s="17" t="s">
        <v>1</v>
      </c>
      <c r="F1213" s="330">
        <v>100.8</v>
      </c>
      <c r="G1213" s="38"/>
      <c r="H1213" s="44"/>
    </row>
    <row r="1214" s="2" customFormat="1" ht="16.8" customHeight="1">
      <c r="A1214" s="38"/>
      <c r="B1214" s="44"/>
      <c r="C1214" s="329" t="s">
        <v>1</v>
      </c>
      <c r="D1214" s="329" t="s">
        <v>2375</v>
      </c>
      <c r="E1214" s="17" t="s">
        <v>1</v>
      </c>
      <c r="F1214" s="330">
        <v>291.60000000000002</v>
      </c>
      <c r="G1214" s="38"/>
      <c r="H1214" s="44"/>
    </row>
    <row r="1215" s="2" customFormat="1" ht="16.8" customHeight="1">
      <c r="A1215" s="38"/>
      <c r="B1215" s="44"/>
      <c r="C1215" s="329" t="s">
        <v>1</v>
      </c>
      <c r="D1215" s="329" t="s">
        <v>2376</v>
      </c>
      <c r="E1215" s="17" t="s">
        <v>1</v>
      </c>
      <c r="F1215" s="330">
        <v>322.74000000000001</v>
      </c>
      <c r="G1215" s="38"/>
      <c r="H1215" s="44"/>
    </row>
    <row r="1216" s="2" customFormat="1" ht="16.8" customHeight="1">
      <c r="A1216" s="38"/>
      <c r="B1216" s="44"/>
      <c r="C1216" s="329" t="s">
        <v>1</v>
      </c>
      <c r="D1216" s="329" t="s">
        <v>2377</v>
      </c>
      <c r="E1216" s="17" t="s">
        <v>1</v>
      </c>
      <c r="F1216" s="330">
        <v>-223.74000000000001</v>
      </c>
      <c r="G1216" s="38"/>
      <c r="H1216" s="44"/>
    </row>
    <row r="1217" s="2" customFormat="1" ht="16.8" customHeight="1">
      <c r="A1217" s="38"/>
      <c r="B1217" s="44"/>
      <c r="C1217" s="329" t="s">
        <v>2067</v>
      </c>
      <c r="D1217" s="329" t="s">
        <v>265</v>
      </c>
      <c r="E1217" s="17" t="s">
        <v>1</v>
      </c>
      <c r="F1217" s="330">
        <v>491.39999999999998</v>
      </c>
      <c r="G1217" s="38"/>
      <c r="H1217" s="44"/>
    </row>
    <row r="1218" s="2" customFormat="1" ht="16.8" customHeight="1">
      <c r="A1218" s="38"/>
      <c r="B1218" s="44"/>
      <c r="C1218" s="325" t="s">
        <v>2093</v>
      </c>
      <c r="D1218" s="326" t="s">
        <v>2094</v>
      </c>
      <c r="E1218" s="327" t="s">
        <v>208</v>
      </c>
      <c r="F1218" s="328">
        <v>147.41999999999999</v>
      </c>
      <c r="G1218" s="38"/>
      <c r="H1218" s="44"/>
    </row>
    <row r="1219" s="2" customFormat="1" ht="16.8" customHeight="1">
      <c r="A1219" s="38"/>
      <c r="B1219" s="44"/>
      <c r="C1219" s="329" t="s">
        <v>2093</v>
      </c>
      <c r="D1219" s="329" t="s">
        <v>2378</v>
      </c>
      <c r="E1219" s="17" t="s">
        <v>1</v>
      </c>
      <c r="F1219" s="330">
        <v>147.41999999999999</v>
      </c>
      <c r="G1219" s="38"/>
      <c r="H1219" s="44"/>
    </row>
    <row r="1220" s="2" customFormat="1" ht="16.8" customHeight="1">
      <c r="A1220" s="38"/>
      <c r="B1220" s="44"/>
      <c r="C1220" s="325" t="s">
        <v>2379</v>
      </c>
      <c r="D1220" s="326" t="s">
        <v>4469</v>
      </c>
      <c r="E1220" s="327" t="s">
        <v>208</v>
      </c>
      <c r="F1220" s="328">
        <v>343.98000000000002</v>
      </c>
      <c r="G1220" s="38"/>
      <c r="H1220" s="44"/>
    </row>
    <row r="1221" s="2" customFormat="1" ht="16.8" customHeight="1">
      <c r="A1221" s="38"/>
      <c r="B1221" s="44"/>
      <c r="C1221" s="329" t="s">
        <v>2379</v>
      </c>
      <c r="D1221" s="329" t="s">
        <v>2380</v>
      </c>
      <c r="E1221" s="17" t="s">
        <v>1</v>
      </c>
      <c r="F1221" s="330">
        <v>343.98000000000002</v>
      </c>
      <c r="G1221" s="38"/>
      <c r="H1221" s="44"/>
    </row>
    <row r="1222" s="2" customFormat="1" ht="16.8" customHeight="1">
      <c r="A1222" s="38"/>
      <c r="B1222" s="44"/>
      <c r="C1222" s="325" t="s">
        <v>210</v>
      </c>
      <c r="D1222" s="326" t="s">
        <v>2051</v>
      </c>
      <c r="E1222" s="327" t="s">
        <v>208</v>
      </c>
      <c r="F1222" s="328">
        <v>58.299999999999997</v>
      </c>
      <c r="G1222" s="38"/>
      <c r="H1222" s="44"/>
    </row>
    <row r="1223" s="2" customFormat="1" ht="16.8" customHeight="1">
      <c r="A1223" s="38"/>
      <c r="B1223" s="44"/>
      <c r="C1223" s="329" t="s">
        <v>1</v>
      </c>
      <c r="D1223" s="329" t="s">
        <v>2212</v>
      </c>
      <c r="E1223" s="17" t="s">
        <v>1</v>
      </c>
      <c r="F1223" s="330">
        <v>0</v>
      </c>
      <c r="G1223" s="38"/>
      <c r="H1223" s="44"/>
    </row>
    <row r="1224" s="2" customFormat="1" ht="16.8" customHeight="1">
      <c r="A1224" s="38"/>
      <c r="B1224" s="44"/>
      <c r="C1224" s="329" t="s">
        <v>1</v>
      </c>
      <c r="D1224" s="329" t="s">
        <v>2213</v>
      </c>
      <c r="E1224" s="17" t="s">
        <v>1</v>
      </c>
      <c r="F1224" s="330">
        <v>58.299999999999997</v>
      </c>
      <c r="G1224" s="38"/>
      <c r="H1224" s="44"/>
    </row>
    <row r="1225" s="2" customFormat="1" ht="16.8" customHeight="1">
      <c r="A1225" s="38"/>
      <c r="B1225" s="44"/>
      <c r="C1225" s="329" t="s">
        <v>210</v>
      </c>
      <c r="D1225" s="329" t="s">
        <v>265</v>
      </c>
      <c r="E1225" s="17" t="s">
        <v>1</v>
      </c>
      <c r="F1225" s="330">
        <v>58.299999999999997</v>
      </c>
      <c r="G1225" s="38"/>
      <c r="H1225" s="44"/>
    </row>
    <row r="1226" s="2" customFormat="1" ht="16.8" customHeight="1">
      <c r="A1226" s="38"/>
      <c r="B1226" s="44"/>
      <c r="C1226" s="325" t="s">
        <v>1970</v>
      </c>
      <c r="D1226" s="326" t="s">
        <v>1971</v>
      </c>
      <c r="E1226" s="327" t="s">
        <v>208</v>
      </c>
      <c r="F1226" s="328">
        <v>6.9960000000000004</v>
      </c>
      <c r="G1226" s="38"/>
      <c r="H1226" s="44"/>
    </row>
    <row r="1227" s="2" customFormat="1" ht="16.8" customHeight="1">
      <c r="A1227" s="38"/>
      <c r="B1227" s="44"/>
      <c r="C1227" s="329" t="s">
        <v>1970</v>
      </c>
      <c r="D1227" s="329" t="s">
        <v>2219</v>
      </c>
      <c r="E1227" s="17" t="s">
        <v>1</v>
      </c>
      <c r="F1227" s="330">
        <v>6.9960000000000004</v>
      </c>
      <c r="G1227" s="38"/>
      <c r="H1227" s="44"/>
    </row>
    <row r="1228" s="2" customFormat="1" ht="16.8" customHeight="1">
      <c r="A1228" s="38"/>
      <c r="B1228" s="44"/>
      <c r="C1228" s="325" t="s">
        <v>1973</v>
      </c>
      <c r="D1228" s="326" t="s">
        <v>1974</v>
      </c>
      <c r="E1228" s="327" t="s">
        <v>208</v>
      </c>
      <c r="F1228" s="328">
        <v>10.494</v>
      </c>
      <c r="G1228" s="38"/>
      <c r="H1228" s="44"/>
    </row>
    <row r="1229" s="2" customFormat="1" ht="16.8" customHeight="1">
      <c r="A1229" s="38"/>
      <c r="B1229" s="44"/>
      <c r="C1229" s="329" t="s">
        <v>1973</v>
      </c>
      <c r="D1229" s="329" t="s">
        <v>2218</v>
      </c>
      <c r="E1229" s="17" t="s">
        <v>1</v>
      </c>
      <c r="F1229" s="330">
        <v>10.494</v>
      </c>
      <c r="G1229" s="38"/>
      <c r="H1229" s="44"/>
    </row>
    <row r="1230" s="2" customFormat="1" ht="16.8" customHeight="1">
      <c r="A1230" s="38"/>
      <c r="B1230" s="44"/>
      <c r="C1230" s="325" t="s">
        <v>1976</v>
      </c>
      <c r="D1230" s="326" t="s">
        <v>1977</v>
      </c>
      <c r="E1230" s="327" t="s">
        <v>208</v>
      </c>
      <c r="F1230" s="328">
        <v>16.324000000000002</v>
      </c>
      <c r="G1230" s="38"/>
      <c r="H1230" s="44"/>
    </row>
    <row r="1231" s="2" customFormat="1" ht="16.8" customHeight="1">
      <c r="A1231" s="38"/>
      <c r="B1231" s="44"/>
      <c r="C1231" s="329" t="s">
        <v>1976</v>
      </c>
      <c r="D1231" s="329" t="s">
        <v>2221</v>
      </c>
      <c r="E1231" s="17" t="s">
        <v>1</v>
      </c>
      <c r="F1231" s="330">
        <v>16.324000000000002</v>
      </c>
      <c r="G1231" s="38"/>
      <c r="H1231" s="44"/>
    </row>
    <row r="1232" s="2" customFormat="1" ht="16.8" customHeight="1">
      <c r="A1232" s="38"/>
      <c r="B1232" s="44"/>
      <c r="C1232" s="325" t="s">
        <v>1979</v>
      </c>
      <c r="D1232" s="326" t="s">
        <v>1980</v>
      </c>
      <c r="E1232" s="327" t="s">
        <v>208</v>
      </c>
      <c r="F1232" s="328">
        <v>24.486000000000001</v>
      </c>
      <c r="G1232" s="38"/>
      <c r="H1232" s="44"/>
    </row>
    <row r="1233" s="2" customFormat="1" ht="16.8" customHeight="1">
      <c r="A1233" s="38"/>
      <c r="B1233" s="44"/>
      <c r="C1233" s="329" t="s">
        <v>1979</v>
      </c>
      <c r="D1233" s="329" t="s">
        <v>2220</v>
      </c>
      <c r="E1233" s="17" t="s">
        <v>1</v>
      </c>
      <c r="F1233" s="330">
        <v>24.486000000000001</v>
      </c>
      <c r="G1233" s="38"/>
      <c r="H1233" s="44"/>
    </row>
    <row r="1234" s="2" customFormat="1" ht="16.8" customHeight="1">
      <c r="A1234" s="38"/>
      <c r="B1234" s="44"/>
      <c r="C1234" s="325" t="s">
        <v>2061</v>
      </c>
      <c r="D1234" s="326" t="s">
        <v>2062</v>
      </c>
      <c r="E1234" s="327" t="s">
        <v>168</v>
      </c>
      <c r="F1234" s="328">
        <v>390.56799999999998</v>
      </c>
      <c r="G1234" s="38"/>
      <c r="H1234" s="44"/>
    </row>
    <row r="1235" s="2" customFormat="1" ht="16.8" customHeight="1">
      <c r="A1235" s="38"/>
      <c r="B1235" s="44"/>
      <c r="C1235" s="329" t="s">
        <v>1</v>
      </c>
      <c r="D1235" s="329" t="s">
        <v>2034</v>
      </c>
      <c r="E1235" s="17" t="s">
        <v>1</v>
      </c>
      <c r="F1235" s="330">
        <v>0</v>
      </c>
      <c r="G1235" s="38"/>
      <c r="H1235" s="44"/>
    </row>
    <row r="1236" s="2" customFormat="1">
      <c r="A1236" s="38"/>
      <c r="B1236" s="44"/>
      <c r="C1236" s="329" t="s">
        <v>1</v>
      </c>
      <c r="D1236" s="329" t="s">
        <v>2289</v>
      </c>
      <c r="E1236" s="17" t="s">
        <v>1</v>
      </c>
      <c r="F1236" s="330">
        <v>194.31999999999999</v>
      </c>
      <c r="G1236" s="38"/>
      <c r="H1236" s="44"/>
    </row>
    <row r="1237" s="2" customFormat="1">
      <c r="A1237" s="38"/>
      <c r="B1237" s="44"/>
      <c r="C1237" s="329" t="s">
        <v>1</v>
      </c>
      <c r="D1237" s="329" t="s">
        <v>2290</v>
      </c>
      <c r="E1237" s="17" t="s">
        <v>1</v>
      </c>
      <c r="F1237" s="330">
        <v>145.08000000000001</v>
      </c>
      <c r="G1237" s="38"/>
      <c r="H1237" s="44"/>
    </row>
    <row r="1238" s="2" customFormat="1" ht="16.8" customHeight="1">
      <c r="A1238" s="38"/>
      <c r="B1238" s="44"/>
      <c r="C1238" s="329" t="s">
        <v>1</v>
      </c>
      <c r="D1238" s="329" t="s">
        <v>2291</v>
      </c>
      <c r="E1238" s="17" t="s">
        <v>1</v>
      </c>
      <c r="F1238" s="330">
        <v>51.167999999999999</v>
      </c>
      <c r="G1238" s="38"/>
      <c r="H1238" s="44"/>
    </row>
    <row r="1239" s="2" customFormat="1" ht="16.8" customHeight="1">
      <c r="A1239" s="38"/>
      <c r="B1239" s="44"/>
      <c r="C1239" s="329" t="s">
        <v>2061</v>
      </c>
      <c r="D1239" s="329" t="s">
        <v>265</v>
      </c>
      <c r="E1239" s="17" t="s">
        <v>1</v>
      </c>
      <c r="F1239" s="330">
        <v>390.56799999999998</v>
      </c>
      <c r="G1239" s="38"/>
      <c r="H1239" s="44"/>
    </row>
    <row r="1240" s="2" customFormat="1" ht="16.8" customHeight="1">
      <c r="A1240" s="38"/>
      <c r="B1240" s="44"/>
      <c r="C1240" s="325" t="s">
        <v>2053</v>
      </c>
      <c r="D1240" s="326" t="s">
        <v>2054</v>
      </c>
      <c r="E1240" s="327" t="s">
        <v>168</v>
      </c>
      <c r="F1240" s="328">
        <v>2273.6089999999999</v>
      </c>
      <c r="G1240" s="38"/>
      <c r="H1240" s="44"/>
    </row>
    <row r="1241" s="2" customFormat="1" ht="16.8" customHeight="1">
      <c r="A1241" s="38"/>
      <c r="B1241" s="44"/>
      <c r="C1241" s="329" t="s">
        <v>1</v>
      </c>
      <c r="D1241" s="329" t="s">
        <v>2031</v>
      </c>
      <c r="E1241" s="17" t="s">
        <v>1</v>
      </c>
      <c r="F1241" s="330">
        <v>0</v>
      </c>
      <c r="G1241" s="38"/>
      <c r="H1241" s="44"/>
    </row>
    <row r="1242" s="2" customFormat="1" ht="16.8" customHeight="1">
      <c r="A1242" s="38"/>
      <c r="B1242" s="44"/>
      <c r="C1242" s="329" t="s">
        <v>1</v>
      </c>
      <c r="D1242" s="329" t="s">
        <v>2177</v>
      </c>
      <c r="E1242" s="17" t="s">
        <v>1</v>
      </c>
      <c r="F1242" s="330">
        <v>27.571000000000002</v>
      </c>
      <c r="G1242" s="38"/>
      <c r="H1242" s="44"/>
    </row>
    <row r="1243" s="2" customFormat="1" ht="16.8" customHeight="1">
      <c r="A1243" s="38"/>
      <c r="B1243" s="44"/>
      <c r="C1243" s="329" t="s">
        <v>1</v>
      </c>
      <c r="D1243" s="329" t="s">
        <v>2178</v>
      </c>
      <c r="E1243" s="17" t="s">
        <v>1</v>
      </c>
      <c r="F1243" s="330">
        <v>166.42500000000001</v>
      </c>
      <c r="G1243" s="38"/>
      <c r="H1243" s="44"/>
    </row>
    <row r="1244" s="2" customFormat="1" ht="16.8" customHeight="1">
      <c r="A1244" s="38"/>
      <c r="B1244" s="44"/>
      <c r="C1244" s="329" t="s">
        <v>1</v>
      </c>
      <c r="D1244" s="329" t="s">
        <v>2179</v>
      </c>
      <c r="E1244" s="17" t="s">
        <v>1</v>
      </c>
      <c r="F1244" s="330">
        <v>107.44199999999999</v>
      </c>
      <c r="G1244" s="38"/>
      <c r="H1244" s="44"/>
    </row>
    <row r="1245" s="2" customFormat="1" ht="16.8" customHeight="1">
      <c r="A1245" s="38"/>
      <c r="B1245" s="44"/>
      <c r="C1245" s="329" t="s">
        <v>1</v>
      </c>
      <c r="D1245" s="329" t="s">
        <v>2180</v>
      </c>
      <c r="E1245" s="17" t="s">
        <v>1</v>
      </c>
      <c r="F1245" s="330">
        <v>60.664999999999999</v>
      </c>
      <c r="G1245" s="38"/>
      <c r="H1245" s="44"/>
    </row>
    <row r="1246" s="2" customFormat="1" ht="16.8" customHeight="1">
      <c r="A1246" s="38"/>
      <c r="B1246" s="44"/>
      <c r="C1246" s="329" t="s">
        <v>1</v>
      </c>
      <c r="D1246" s="329" t="s">
        <v>2181</v>
      </c>
      <c r="E1246" s="17" t="s">
        <v>1</v>
      </c>
      <c r="F1246" s="330">
        <v>48.545000000000002</v>
      </c>
      <c r="G1246" s="38"/>
      <c r="H1246" s="44"/>
    </row>
    <row r="1247" s="2" customFormat="1" ht="16.8" customHeight="1">
      <c r="A1247" s="38"/>
      <c r="B1247" s="44"/>
      <c r="C1247" s="329" t="s">
        <v>1</v>
      </c>
      <c r="D1247" s="329" t="s">
        <v>2182</v>
      </c>
      <c r="E1247" s="17" t="s">
        <v>1</v>
      </c>
      <c r="F1247" s="330">
        <v>56.165999999999997</v>
      </c>
      <c r="G1247" s="38"/>
      <c r="H1247" s="44"/>
    </row>
    <row r="1248" s="2" customFormat="1" ht="16.8" customHeight="1">
      <c r="A1248" s="38"/>
      <c r="B1248" s="44"/>
      <c r="C1248" s="329" t="s">
        <v>1</v>
      </c>
      <c r="D1248" s="329" t="s">
        <v>2183</v>
      </c>
      <c r="E1248" s="17" t="s">
        <v>1</v>
      </c>
      <c r="F1248" s="330">
        <v>361.80000000000001</v>
      </c>
      <c r="G1248" s="38"/>
      <c r="H1248" s="44"/>
    </row>
    <row r="1249" s="2" customFormat="1" ht="16.8" customHeight="1">
      <c r="A1249" s="38"/>
      <c r="B1249" s="44"/>
      <c r="C1249" s="329" t="s">
        <v>1</v>
      </c>
      <c r="D1249" s="329" t="s">
        <v>2184</v>
      </c>
      <c r="E1249" s="17" t="s">
        <v>1</v>
      </c>
      <c r="F1249" s="330">
        <v>840.77999999999997</v>
      </c>
      <c r="G1249" s="38"/>
      <c r="H1249" s="44"/>
    </row>
    <row r="1250" s="2" customFormat="1" ht="16.8" customHeight="1">
      <c r="A1250" s="38"/>
      <c r="B1250" s="44"/>
      <c r="C1250" s="329" t="s">
        <v>1</v>
      </c>
      <c r="D1250" s="329" t="s">
        <v>2185</v>
      </c>
      <c r="E1250" s="17" t="s">
        <v>1</v>
      </c>
      <c r="F1250" s="330">
        <v>237.73500000000001</v>
      </c>
      <c r="G1250" s="38"/>
      <c r="H1250" s="44"/>
    </row>
    <row r="1251" s="2" customFormat="1" ht="16.8" customHeight="1">
      <c r="A1251" s="38"/>
      <c r="B1251" s="44"/>
      <c r="C1251" s="329" t="s">
        <v>1</v>
      </c>
      <c r="D1251" s="329" t="s">
        <v>2186</v>
      </c>
      <c r="E1251" s="17" t="s">
        <v>1</v>
      </c>
      <c r="F1251" s="330">
        <v>366.48000000000002</v>
      </c>
      <c r="G1251" s="38"/>
      <c r="H1251" s="44"/>
    </row>
    <row r="1252" s="2" customFormat="1" ht="16.8" customHeight="1">
      <c r="A1252" s="38"/>
      <c r="B1252" s="44"/>
      <c r="C1252" s="329" t="s">
        <v>2053</v>
      </c>
      <c r="D1252" s="329" t="s">
        <v>265</v>
      </c>
      <c r="E1252" s="17" t="s">
        <v>1</v>
      </c>
      <c r="F1252" s="330">
        <v>2273.6089999999999</v>
      </c>
      <c r="G1252" s="38"/>
      <c r="H1252" s="44"/>
    </row>
    <row r="1253" s="2" customFormat="1" ht="16.8" customHeight="1">
      <c r="A1253" s="38"/>
      <c r="B1253" s="44"/>
      <c r="C1253" s="325" t="s">
        <v>2056</v>
      </c>
      <c r="D1253" s="326" t="s">
        <v>2057</v>
      </c>
      <c r="E1253" s="327" t="s">
        <v>168</v>
      </c>
      <c r="F1253" s="328">
        <v>417.96600000000001</v>
      </c>
      <c r="G1253" s="38"/>
      <c r="H1253" s="44"/>
    </row>
    <row r="1254" s="2" customFormat="1" ht="16.8" customHeight="1">
      <c r="A1254" s="38"/>
      <c r="B1254" s="44"/>
      <c r="C1254" s="329" t="s">
        <v>1</v>
      </c>
      <c r="D1254" s="329" t="s">
        <v>2031</v>
      </c>
      <c r="E1254" s="17" t="s">
        <v>1</v>
      </c>
      <c r="F1254" s="330">
        <v>0</v>
      </c>
      <c r="G1254" s="38"/>
      <c r="H1254" s="44"/>
    </row>
    <row r="1255" s="2" customFormat="1" ht="16.8" customHeight="1">
      <c r="A1255" s="38"/>
      <c r="B1255" s="44"/>
      <c r="C1255" s="329" t="s">
        <v>1</v>
      </c>
      <c r="D1255" s="329" t="s">
        <v>2182</v>
      </c>
      <c r="E1255" s="17" t="s">
        <v>1</v>
      </c>
      <c r="F1255" s="330">
        <v>56.165999999999997</v>
      </c>
      <c r="G1255" s="38"/>
      <c r="H1255" s="44"/>
    </row>
    <row r="1256" s="2" customFormat="1" ht="16.8" customHeight="1">
      <c r="A1256" s="38"/>
      <c r="B1256" s="44"/>
      <c r="C1256" s="329" t="s">
        <v>1</v>
      </c>
      <c r="D1256" s="329" t="s">
        <v>2183</v>
      </c>
      <c r="E1256" s="17" t="s">
        <v>1</v>
      </c>
      <c r="F1256" s="330">
        <v>361.80000000000001</v>
      </c>
      <c r="G1256" s="38"/>
      <c r="H1256" s="44"/>
    </row>
    <row r="1257" s="2" customFormat="1" ht="16.8" customHeight="1">
      <c r="A1257" s="38"/>
      <c r="B1257" s="44"/>
      <c r="C1257" s="329" t="s">
        <v>2056</v>
      </c>
      <c r="D1257" s="329" t="s">
        <v>265</v>
      </c>
      <c r="E1257" s="17" t="s">
        <v>1</v>
      </c>
      <c r="F1257" s="330">
        <v>417.96600000000001</v>
      </c>
      <c r="G1257" s="38"/>
      <c r="H1257" s="44"/>
    </row>
    <row r="1258" s="2" customFormat="1" ht="16.8" customHeight="1">
      <c r="A1258" s="38"/>
      <c r="B1258" s="44"/>
      <c r="C1258" s="325" t="s">
        <v>2081</v>
      </c>
      <c r="D1258" s="326" t="s">
        <v>2082</v>
      </c>
      <c r="E1258" s="327" t="s">
        <v>208</v>
      </c>
      <c r="F1258" s="328">
        <v>20.34</v>
      </c>
      <c r="G1258" s="38"/>
      <c r="H1258" s="44"/>
    </row>
    <row r="1259" s="2" customFormat="1" ht="16.8" customHeight="1">
      <c r="A1259" s="38"/>
      <c r="B1259" s="44"/>
      <c r="C1259" s="329" t="s">
        <v>1</v>
      </c>
      <c r="D1259" s="329" t="s">
        <v>2474</v>
      </c>
      <c r="E1259" s="17" t="s">
        <v>1</v>
      </c>
      <c r="F1259" s="330">
        <v>0</v>
      </c>
      <c r="G1259" s="38"/>
      <c r="H1259" s="44"/>
    </row>
    <row r="1260" s="2" customFormat="1" ht="16.8" customHeight="1">
      <c r="A1260" s="38"/>
      <c r="B1260" s="44"/>
      <c r="C1260" s="329" t="s">
        <v>1</v>
      </c>
      <c r="D1260" s="329" t="s">
        <v>4470</v>
      </c>
      <c r="E1260" s="17" t="s">
        <v>1</v>
      </c>
      <c r="F1260" s="330">
        <v>20.34</v>
      </c>
      <c r="G1260" s="38"/>
      <c r="H1260" s="44"/>
    </row>
    <row r="1261" s="2" customFormat="1" ht="16.8" customHeight="1">
      <c r="A1261" s="38"/>
      <c r="B1261" s="44"/>
      <c r="C1261" s="329" t="s">
        <v>2081</v>
      </c>
      <c r="D1261" s="329" t="s">
        <v>265</v>
      </c>
      <c r="E1261" s="17" t="s">
        <v>1</v>
      </c>
      <c r="F1261" s="330">
        <v>20.34</v>
      </c>
      <c r="G1261" s="38"/>
      <c r="H1261" s="44"/>
    </row>
    <row r="1262" s="2" customFormat="1" ht="16.8" customHeight="1">
      <c r="A1262" s="38"/>
      <c r="B1262" s="44"/>
      <c r="C1262" s="325" t="s">
        <v>2084</v>
      </c>
      <c r="D1262" s="326" t="s">
        <v>2085</v>
      </c>
      <c r="E1262" s="327" t="s">
        <v>208</v>
      </c>
      <c r="F1262" s="328">
        <v>8.9589999999999996</v>
      </c>
      <c r="G1262" s="38"/>
      <c r="H1262" s="44"/>
    </row>
    <row r="1263" s="2" customFormat="1" ht="16.8" customHeight="1">
      <c r="A1263" s="38"/>
      <c r="B1263" s="44"/>
      <c r="C1263" s="329" t="s">
        <v>1</v>
      </c>
      <c r="D1263" s="329" t="s">
        <v>2085</v>
      </c>
      <c r="E1263" s="17" t="s">
        <v>1</v>
      </c>
      <c r="F1263" s="330">
        <v>0</v>
      </c>
      <c r="G1263" s="38"/>
      <c r="H1263" s="44"/>
    </row>
    <row r="1264" s="2" customFormat="1" ht="16.8" customHeight="1">
      <c r="A1264" s="38"/>
      <c r="B1264" s="44"/>
      <c r="C1264" s="329" t="s">
        <v>1</v>
      </c>
      <c r="D1264" s="329" t="s">
        <v>2483</v>
      </c>
      <c r="E1264" s="17" t="s">
        <v>1</v>
      </c>
      <c r="F1264" s="330">
        <v>8.9589999999999996</v>
      </c>
      <c r="G1264" s="38"/>
      <c r="H1264" s="44"/>
    </row>
    <row r="1265" s="2" customFormat="1" ht="16.8" customHeight="1">
      <c r="A1265" s="38"/>
      <c r="B1265" s="44"/>
      <c r="C1265" s="329" t="s">
        <v>2084</v>
      </c>
      <c r="D1265" s="329" t="s">
        <v>265</v>
      </c>
      <c r="E1265" s="17" t="s">
        <v>1</v>
      </c>
      <c r="F1265" s="330">
        <v>8.9589999999999996</v>
      </c>
      <c r="G1265" s="38"/>
      <c r="H1265" s="44"/>
    </row>
    <row r="1266" s="2" customFormat="1" ht="16.8" customHeight="1">
      <c r="A1266" s="38"/>
      <c r="B1266" s="44"/>
      <c r="C1266" s="325" t="s">
        <v>2021</v>
      </c>
      <c r="D1266" s="326" t="s">
        <v>2022</v>
      </c>
      <c r="E1266" s="327" t="s">
        <v>179</v>
      </c>
      <c r="F1266" s="328">
        <v>90</v>
      </c>
      <c r="G1266" s="38"/>
      <c r="H1266" s="44"/>
    </row>
    <row r="1267" s="2" customFormat="1" ht="16.8" customHeight="1">
      <c r="A1267" s="38"/>
      <c r="B1267" s="44"/>
      <c r="C1267" s="329" t="s">
        <v>2021</v>
      </c>
      <c r="D1267" s="329" t="s">
        <v>2416</v>
      </c>
      <c r="E1267" s="17" t="s">
        <v>1</v>
      </c>
      <c r="F1267" s="330">
        <v>90</v>
      </c>
      <c r="G1267" s="38"/>
      <c r="H1267" s="44"/>
    </row>
    <row r="1268" s="2" customFormat="1" ht="16.8" customHeight="1">
      <c r="A1268" s="38"/>
      <c r="B1268" s="44"/>
      <c r="C1268" s="325" t="s">
        <v>2023</v>
      </c>
      <c r="D1268" s="326" t="s">
        <v>2024</v>
      </c>
      <c r="E1268" s="327" t="s">
        <v>179</v>
      </c>
      <c r="F1268" s="328">
        <v>180</v>
      </c>
      <c r="G1268" s="38"/>
      <c r="H1268" s="44"/>
    </row>
    <row r="1269" s="2" customFormat="1" ht="16.8" customHeight="1">
      <c r="A1269" s="38"/>
      <c r="B1269" s="44"/>
      <c r="C1269" s="329" t="s">
        <v>2023</v>
      </c>
      <c r="D1269" s="329" t="s">
        <v>2417</v>
      </c>
      <c r="E1269" s="17" t="s">
        <v>1</v>
      </c>
      <c r="F1269" s="330">
        <v>180</v>
      </c>
      <c r="G1269" s="38"/>
      <c r="H1269" s="44"/>
    </row>
    <row r="1270" s="2" customFormat="1" ht="16.8" customHeight="1">
      <c r="A1270" s="38"/>
      <c r="B1270" s="44"/>
      <c r="C1270" s="325" t="s">
        <v>2025</v>
      </c>
      <c r="D1270" s="326" t="s">
        <v>2026</v>
      </c>
      <c r="E1270" s="327" t="s">
        <v>179</v>
      </c>
      <c r="F1270" s="328">
        <v>146.69999999999999</v>
      </c>
      <c r="G1270" s="38"/>
      <c r="H1270" s="44"/>
    </row>
    <row r="1271" s="2" customFormat="1" ht="16.8" customHeight="1">
      <c r="A1271" s="38"/>
      <c r="B1271" s="44"/>
      <c r="C1271" s="329" t="s">
        <v>2025</v>
      </c>
      <c r="D1271" s="329" t="s">
        <v>2418</v>
      </c>
      <c r="E1271" s="17" t="s">
        <v>1</v>
      </c>
      <c r="F1271" s="330">
        <v>146.69999999999999</v>
      </c>
      <c r="G1271" s="38"/>
      <c r="H1271" s="44"/>
    </row>
    <row r="1272" s="2" customFormat="1" ht="16.8" customHeight="1">
      <c r="A1272" s="38"/>
      <c r="B1272" s="44"/>
      <c r="C1272" s="325" t="s">
        <v>2010</v>
      </c>
      <c r="D1272" s="326" t="s">
        <v>2011</v>
      </c>
      <c r="E1272" s="327" t="s">
        <v>179</v>
      </c>
      <c r="F1272" s="328">
        <v>1.6000000000000001</v>
      </c>
      <c r="G1272" s="38"/>
      <c r="H1272" s="44"/>
    </row>
    <row r="1273" s="2" customFormat="1" ht="16.8" customHeight="1">
      <c r="A1273" s="38"/>
      <c r="B1273" s="44"/>
      <c r="C1273" s="329" t="s">
        <v>2010</v>
      </c>
      <c r="D1273" s="329" t="s">
        <v>2173</v>
      </c>
      <c r="E1273" s="17" t="s">
        <v>1</v>
      </c>
      <c r="F1273" s="330">
        <v>1.6000000000000001</v>
      </c>
      <c r="G1273" s="38"/>
      <c r="H1273" s="44"/>
    </row>
    <row r="1274" s="2" customFormat="1" ht="16.8" customHeight="1">
      <c r="A1274" s="38"/>
      <c r="B1274" s="44"/>
      <c r="C1274" s="325" t="s">
        <v>2013</v>
      </c>
      <c r="D1274" s="326" t="s">
        <v>2014</v>
      </c>
      <c r="E1274" s="327" t="s">
        <v>179</v>
      </c>
      <c r="F1274" s="328">
        <v>1.8</v>
      </c>
      <c r="G1274" s="38"/>
      <c r="H1274" s="44"/>
    </row>
    <row r="1275" s="2" customFormat="1" ht="16.8" customHeight="1">
      <c r="A1275" s="38"/>
      <c r="B1275" s="44"/>
      <c r="C1275" s="329" t="s">
        <v>2013</v>
      </c>
      <c r="D1275" s="329" t="s">
        <v>2174</v>
      </c>
      <c r="E1275" s="17" t="s">
        <v>1</v>
      </c>
      <c r="F1275" s="330">
        <v>1.8</v>
      </c>
      <c r="G1275" s="38"/>
      <c r="H1275" s="44"/>
    </row>
    <row r="1276" s="2" customFormat="1" ht="16.8" customHeight="1">
      <c r="A1276" s="38"/>
      <c r="B1276" s="44"/>
      <c r="C1276" s="325" t="s">
        <v>2016</v>
      </c>
      <c r="D1276" s="326" t="s">
        <v>2017</v>
      </c>
      <c r="E1276" s="327" t="s">
        <v>179</v>
      </c>
      <c r="F1276" s="328">
        <v>2</v>
      </c>
      <c r="G1276" s="38"/>
      <c r="H1276" s="44"/>
    </row>
    <row r="1277" s="2" customFormat="1" ht="16.8" customHeight="1">
      <c r="A1277" s="38"/>
      <c r="B1277" s="44"/>
      <c r="C1277" s="329" t="s">
        <v>2016</v>
      </c>
      <c r="D1277" s="329" t="s">
        <v>2175</v>
      </c>
      <c r="E1277" s="17" t="s">
        <v>1</v>
      </c>
      <c r="F1277" s="330">
        <v>2</v>
      </c>
      <c r="G1277" s="38"/>
      <c r="H1277" s="44"/>
    </row>
    <row r="1278" s="2" customFormat="1" ht="16.8" customHeight="1">
      <c r="A1278" s="38"/>
      <c r="B1278" s="44"/>
      <c r="C1278" s="325" t="s">
        <v>206</v>
      </c>
      <c r="D1278" s="326" t="s">
        <v>207</v>
      </c>
      <c r="E1278" s="327" t="s">
        <v>208</v>
      </c>
      <c r="F1278" s="328">
        <v>976.72699999999998</v>
      </c>
      <c r="G1278" s="38"/>
      <c r="H1278" s="44"/>
    </row>
    <row r="1279" s="2" customFormat="1" ht="16.8" customHeight="1">
      <c r="A1279" s="38"/>
      <c r="B1279" s="44"/>
      <c r="C1279" s="329" t="s">
        <v>1</v>
      </c>
      <c r="D1279" s="329" t="s">
        <v>2302</v>
      </c>
      <c r="E1279" s="17" t="s">
        <v>1</v>
      </c>
      <c r="F1279" s="330">
        <v>0</v>
      </c>
      <c r="G1279" s="38"/>
      <c r="H1279" s="44"/>
    </row>
    <row r="1280" s="2" customFormat="1" ht="16.8" customHeight="1">
      <c r="A1280" s="38"/>
      <c r="B1280" s="44"/>
      <c r="C1280" s="329" t="s">
        <v>1</v>
      </c>
      <c r="D1280" s="329" t="s">
        <v>2303</v>
      </c>
      <c r="E1280" s="17" t="s">
        <v>1</v>
      </c>
      <c r="F1280" s="330">
        <v>478.20400000000001</v>
      </c>
      <c r="G1280" s="38"/>
      <c r="H1280" s="44"/>
    </row>
    <row r="1281" s="2" customFormat="1" ht="16.8" customHeight="1">
      <c r="A1281" s="38"/>
      <c r="B1281" s="44"/>
      <c r="C1281" s="329" t="s">
        <v>1</v>
      </c>
      <c r="D1281" s="329" t="s">
        <v>2304</v>
      </c>
      <c r="E1281" s="17" t="s">
        <v>1</v>
      </c>
      <c r="F1281" s="330">
        <v>318.80200000000002</v>
      </c>
      <c r="G1281" s="38"/>
      <c r="H1281" s="44"/>
    </row>
    <row r="1282" s="2" customFormat="1" ht="16.8" customHeight="1">
      <c r="A1282" s="38"/>
      <c r="B1282" s="44"/>
      <c r="C1282" s="329" t="s">
        <v>1</v>
      </c>
      <c r="D1282" s="329" t="s">
        <v>2305</v>
      </c>
      <c r="E1282" s="17" t="s">
        <v>1</v>
      </c>
      <c r="F1282" s="330">
        <v>52.104999999999997</v>
      </c>
      <c r="G1282" s="38"/>
      <c r="H1282" s="44"/>
    </row>
    <row r="1283" s="2" customFormat="1" ht="16.8" customHeight="1">
      <c r="A1283" s="38"/>
      <c r="B1283" s="44"/>
      <c r="C1283" s="329" t="s">
        <v>1</v>
      </c>
      <c r="D1283" s="329" t="s">
        <v>4471</v>
      </c>
      <c r="E1283" s="17" t="s">
        <v>1</v>
      </c>
      <c r="F1283" s="330">
        <v>34.738</v>
      </c>
      <c r="G1283" s="38"/>
      <c r="H1283" s="44"/>
    </row>
    <row r="1284" s="2" customFormat="1" ht="16.8" customHeight="1">
      <c r="A1284" s="38"/>
      <c r="B1284" s="44"/>
      <c r="C1284" s="329" t="s">
        <v>1</v>
      </c>
      <c r="D1284" s="329" t="s">
        <v>2307</v>
      </c>
      <c r="E1284" s="17" t="s">
        <v>1</v>
      </c>
      <c r="F1284" s="330">
        <v>42.819000000000003</v>
      </c>
      <c r="G1284" s="38"/>
      <c r="H1284" s="44"/>
    </row>
    <row r="1285" s="2" customFormat="1" ht="16.8" customHeight="1">
      <c r="A1285" s="38"/>
      <c r="B1285" s="44"/>
      <c r="C1285" s="329" t="s">
        <v>1</v>
      </c>
      <c r="D1285" s="329" t="s">
        <v>2308</v>
      </c>
      <c r="E1285" s="17" t="s">
        <v>1</v>
      </c>
      <c r="F1285" s="330">
        <v>28.545999999999999</v>
      </c>
      <c r="G1285" s="38"/>
      <c r="H1285" s="44"/>
    </row>
    <row r="1286" s="2" customFormat="1" ht="16.8" customHeight="1">
      <c r="A1286" s="38"/>
      <c r="B1286" s="44"/>
      <c r="C1286" s="329" t="s">
        <v>1</v>
      </c>
      <c r="D1286" s="329" t="s">
        <v>2309</v>
      </c>
      <c r="E1286" s="17" t="s">
        <v>1</v>
      </c>
      <c r="F1286" s="330">
        <v>12.908</v>
      </c>
      <c r="G1286" s="38"/>
      <c r="H1286" s="44"/>
    </row>
    <row r="1287" s="2" customFormat="1" ht="16.8" customHeight="1">
      <c r="A1287" s="38"/>
      <c r="B1287" s="44"/>
      <c r="C1287" s="329" t="s">
        <v>1</v>
      </c>
      <c r="D1287" s="329" t="s">
        <v>2310</v>
      </c>
      <c r="E1287" s="17" t="s">
        <v>1</v>
      </c>
      <c r="F1287" s="330">
        <v>8.6050000000000004</v>
      </c>
      <c r="G1287" s="38"/>
      <c r="H1287" s="44"/>
    </row>
    <row r="1288" s="2" customFormat="1" ht="16.8" customHeight="1">
      <c r="A1288" s="38"/>
      <c r="B1288" s="44"/>
      <c r="C1288" s="329" t="s">
        <v>206</v>
      </c>
      <c r="D1288" s="329" t="s">
        <v>265</v>
      </c>
      <c r="E1288" s="17" t="s">
        <v>1</v>
      </c>
      <c r="F1288" s="330">
        <v>976.72699999999998</v>
      </c>
      <c r="G1288" s="38"/>
      <c r="H1288" s="44"/>
    </row>
    <row r="1289" s="2" customFormat="1" ht="16.8" customHeight="1">
      <c r="A1289" s="38"/>
      <c r="B1289" s="44"/>
      <c r="C1289" s="325" t="s">
        <v>218</v>
      </c>
      <c r="D1289" s="326" t="s">
        <v>219</v>
      </c>
      <c r="E1289" s="327" t="s">
        <v>208</v>
      </c>
      <c r="F1289" s="328">
        <v>2314.0309999999999</v>
      </c>
      <c r="G1289" s="38"/>
      <c r="H1289" s="44"/>
    </row>
    <row r="1290" s="2" customFormat="1" ht="16.8" customHeight="1">
      <c r="A1290" s="38"/>
      <c r="B1290" s="44"/>
      <c r="C1290" s="329" t="s">
        <v>1</v>
      </c>
      <c r="D1290" s="329" t="s">
        <v>2302</v>
      </c>
      <c r="E1290" s="17" t="s">
        <v>1</v>
      </c>
      <c r="F1290" s="330">
        <v>0</v>
      </c>
      <c r="G1290" s="38"/>
      <c r="H1290" s="44"/>
    </row>
    <row r="1291" s="2" customFormat="1" ht="16.8" customHeight="1">
      <c r="A1291" s="38"/>
      <c r="B1291" s="44"/>
      <c r="C1291" s="329" t="s">
        <v>1</v>
      </c>
      <c r="D1291" s="329" t="s">
        <v>2312</v>
      </c>
      <c r="E1291" s="17" t="s">
        <v>1</v>
      </c>
      <c r="F1291" s="330">
        <v>1115.81</v>
      </c>
      <c r="G1291" s="38"/>
      <c r="H1291" s="44"/>
    </row>
    <row r="1292" s="2" customFormat="1" ht="16.8" customHeight="1">
      <c r="A1292" s="38"/>
      <c r="B1292" s="44"/>
      <c r="C1292" s="329" t="s">
        <v>1</v>
      </c>
      <c r="D1292" s="329" t="s">
        <v>2313</v>
      </c>
      <c r="E1292" s="17" t="s">
        <v>1</v>
      </c>
      <c r="F1292" s="330">
        <v>743.87300000000005</v>
      </c>
      <c r="G1292" s="38"/>
      <c r="H1292" s="44"/>
    </row>
    <row r="1293" s="2" customFormat="1" ht="16.8" customHeight="1">
      <c r="A1293" s="38"/>
      <c r="B1293" s="44"/>
      <c r="C1293" s="329" t="s">
        <v>1</v>
      </c>
      <c r="D1293" s="329" t="s">
        <v>2314</v>
      </c>
      <c r="E1293" s="17" t="s">
        <v>1</v>
      </c>
      <c r="F1293" s="330">
        <v>121.581</v>
      </c>
      <c r="G1293" s="38"/>
      <c r="H1293" s="44"/>
    </row>
    <row r="1294" s="2" customFormat="1" ht="16.8" customHeight="1">
      <c r="A1294" s="38"/>
      <c r="B1294" s="44"/>
      <c r="C1294" s="329" t="s">
        <v>1</v>
      </c>
      <c r="D1294" s="329" t="s">
        <v>2315</v>
      </c>
      <c r="E1294" s="17" t="s">
        <v>1</v>
      </c>
      <c r="F1294" s="330">
        <v>81.052999999999997</v>
      </c>
      <c r="G1294" s="38"/>
      <c r="H1294" s="44"/>
    </row>
    <row r="1295" s="2" customFormat="1" ht="16.8" customHeight="1">
      <c r="A1295" s="38"/>
      <c r="B1295" s="44"/>
      <c r="C1295" s="329" t="s">
        <v>1</v>
      </c>
      <c r="D1295" s="329" t="s">
        <v>2316</v>
      </c>
      <c r="E1295" s="17" t="s">
        <v>1</v>
      </c>
      <c r="F1295" s="330">
        <v>99.909999999999997</v>
      </c>
      <c r="G1295" s="38"/>
      <c r="H1295" s="44"/>
    </row>
    <row r="1296" s="2" customFormat="1" ht="16.8" customHeight="1">
      <c r="A1296" s="38"/>
      <c r="B1296" s="44"/>
      <c r="C1296" s="329" t="s">
        <v>1</v>
      </c>
      <c r="D1296" s="329" t="s">
        <v>2317</v>
      </c>
      <c r="E1296" s="17" t="s">
        <v>1</v>
      </c>
      <c r="F1296" s="330">
        <v>66.606999999999999</v>
      </c>
      <c r="G1296" s="38"/>
      <c r="H1296" s="44"/>
    </row>
    <row r="1297" s="2" customFormat="1" ht="16.8" customHeight="1">
      <c r="A1297" s="38"/>
      <c r="B1297" s="44"/>
      <c r="C1297" s="329" t="s">
        <v>1</v>
      </c>
      <c r="D1297" s="329" t="s">
        <v>2318</v>
      </c>
      <c r="E1297" s="17" t="s">
        <v>1</v>
      </c>
      <c r="F1297" s="330">
        <v>30.117999999999999</v>
      </c>
      <c r="G1297" s="38"/>
      <c r="H1297" s="44"/>
    </row>
    <row r="1298" s="2" customFormat="1" ht="16.8" customHeight="1">
      <c r="A1298" s="38"/>
      <c r="B1298" s="44"/>
      <c r="C1298" s="329" t="s">
        <v>1</v>
      </c>
      <c r="D1298" s="329" t="s">
        <v>2319</v>
      </c>
      <c r="E1298" s="17" t="s">
        <v>1</v>
      </c>
      <c r="F1298" s="330">
        <v>20.079000000000001</v>
      </c>
      <c r="G1298" s="38"/>
      <c r="H1298" s="44"/>
    </row>
    <row r="1299" s="2" customFormat="1" ht="16.8" customHeight="1">
      <c r="A1299" s="38"/>
      <c r="B1299" s="44"/>
      <c r="C1299" s="329" t="s">
        <v>1</v>
      </c>
      <c r="D1299" s="329" t="s">
        <v>2320</v>
      </c>
      <c r="E1299" s="17" t="s">
        <v>1</v>
      </c>
      <c r="F1299" s="330">
        <v>0</v>
      </c>
      <c r="G1299" s="38"/>
      <c r="H1299" s="44"/>
    </row>
    <row r="1300" s="2" customFormat="1" ht="16.8" customHeight="1">
      <c r="A1300" s="38"/>
      <c r="B1300" s="44"/>
      <c r="C1300" s="329" t="s">
        <v>1</v>
      </c>
      <c r="D1300" s="329" t="s">
        <v>2028</v>
      </c>
      <c r="E1300" s="17" t="s">
        <v>1</v>
      </c>
      <c r="F1300" s="330">
        <v>35</v>
      </c>
      <c r="G1300" s="38"/>
      <c r="H1300" s="44"/>
    </row>
    <row r="1301" s="2" customFormat="1" ht="16.8" customHeight="1">
      <c r="A1301" s="38"/>
      <c r="B1301" s="44"/>
      <c r="C1301" s="329" t="s">
        <v>218</v>
      </c>
      <c r="D1301" s="329" t="s">
        <v>265</v>
      </c>
      <c r="E1301" s="17" t="s">
        <v>1</v>
      </c>
      <c r="F1301" s="330">
        <v>2314.0309999999999</v>
      </c>
      <c r="G1301" s="38"/>
      <c r="H1301" s="44"/>
    </row>
    <row r="1302" s="2" customFormat="1" ht="16.8" customHeight="1">
      <c r="A1302" s="38"/>
      <c r="B1302" s="44"/>
      <c r="C1302" s="325" t="s">
        <v>2059</v>
      </c>
      <c r="D1302" s="326" t="s">
        <v>2059</v>
      </c>
      <c r="E1302" s="327" t="s">
        <v>168</v>
      </c>
      <c r="F1302" s="328">
        <v>292.5</v>
      </c>
      <c r="G1302" s="38"/>
      <c r="H1302" s="44"/>
    </row>
    <row r="1303" s="2" customFormat="1" ht="16.8" customHeight="1">
      <c r="A1303" s="38"/>
      <c r="B1303" s="44"/>
      <c r="C1303" s="329" t="s">
        <v>1</v>
      </c>
      <c r="D1303" s="329" t="s">
        <v>4472</v>
      </c>
      <c r="E1303" s="17" t="s">
        <v>1</v>
      </c>
      <c r="F1303" s="330">
        <v>292.5</v>
      </c>
      <c r="G1303" s="38"/>
      <c r="H1303" s="44"/>
    </row>
    <row r="1304" s="2" customFormat="1" ht="16.8" customHeight="1">
      <c r="A1304" s="38"/>
      <c r="B1304" s="44"/>
      <c r="C1304" s="329" t="s">
        <v>2059</v>
      </c>
      <c r="D1304" s="329" t="s">
        <v>265</v>
      </c>
      <c r="E1304" s="17" t="s">
        <v>1</v>
      </c>
      <c r="F1304" s="330">
        <v>292.5</v>
      </c>
      <c r="G1304" s="38"/>
      <c r="H1304" s="44"/>
    </row>
    <row r="1305" s="2" customFormat="1" ht="16.8" customHeight="1">
      <c r="A1305" s="38"/>
      <c r="B1305" s="44"/>
      <c r="C1305" s="325" t="s">
        <v>2070</v>
      </c>
      <c r="D1305" s="326" t="s">
        <v>2071</v>
      </c>
      <c r="E1305" s="327" t="s">
        <v>208</v>
      </c>
      <c r="F1305" s="328">
        <v>1551.935</v>
      </c>
      <c r="G1305" s="38"/>
      <c r="H1305" s="44"/>
    </row>
    <row r="1306" s="2" customFormat="1" ht="16.8" customHeight="1">
      <c r="A1306" s="38"/>
      <c r="B1306" s="44"/>
      <c r="C1306" s="329" t="s">
        <v>1</v>
      </c>
      <c r="D1306" s="329" t="s">
        <v>2030</v>
      </c>
      <c r="E1306" s="17" t="s">
        <v>1</v>
      </c>
      <c r="F1306" s="330">
        <v>2159.9110000000001</v>
      </c>
      <c r="G1306" s="38"/>
      <c r="H1306" s="44"/>
    </row>
    <row r="1307" s="2" customFormat="1" ht="16.8" customHeight="1">
      <c r="A1307" s="38"/>
      <c r="B1307" s="44"/>
      <c r="C1307" s="329" t="s">
        <v>1</v>
      </c>
      <c r="D1307" s="329" t="s">
        <v>2033</v>
      </c>
      <c r="E1307" s="17" t="s">
        <v>1</v>
      </c>
      <c r="F1307" s="330">
        <v>235.34700000000001</v>
      </c>
      <c r="G1307" s="38"/>
      <c r="H1307" s="44"/>
    </row>
    <row r="1308" s="2" customFormat="1" ht="16.8" customHeight="1">
      <c r="A1308" s="38"/>
      <c r="B1308" s="44"/>
      <c r="C1308" s="329" t="s">
        <v>1</v>
      </c>
      <c r="D1308" s="329" t="s">
        <v>2048</v>
      </c>
      <c r="E1308" s="17" t="s">
        <v>1</v>
      </c>
      <c r="F1308" s="330">
        <v>193.40000000000001</v>
      </c>
      <c r="G1308" s="38"/>
      <c r="H1308" s="44"/>
    </row>
    <row r="1309" s="2" customFormat="1" ht="16.8" customHeight="1">
      <c r="A1309" s="38"/>
      <c r="B1309" s="44"/>
      <c r="C1309" s="329" t="s">
        <v>1</v>
      </c>
      <c r="D1309" s="329" t="s">
        <v>210</v>
      </c>
      <c r="E1309" s="17" t="s">
        <v>1</v>
      </c>
      <c r="F1309" s="330">
        <v>58.299999999999997</v>
      </c>
      <c r="G1309" s="38"/>
      <c r="H1309" s="44"/>
    </row>
    <row r="1310" s="2" customFormat="1" ht="16.8" customHeight="1">
      <c r="A1310" s="38"/>
      <c r="B1310" s="44"/>
      <c r="C1310" s="329" t="s">
        <v>1</v>
      </c>
      <c r="D1310" s="329" t="s">
        <v>2347</v>
      </c>
      <c r="E1310" s="17" t="s">
        <v>1</v>
      </c>
      <c r="F1310" s="330">
        <v>-136.34999999999999</v>
      </c>
      <c r="G1310" s="38"/>
      <c r="H1310" s="44"/>
    </row>
    <row r="1311" s="2" customFormat="1" ht="16.8" customHeight="1">
      <c r="A1311" s="38"/>
      <c r="B1311" s="44"/>
      <c r="C1311" s="329" t="s">
        <v>1</v>
      </c>
      <c r="D1311" s="329" t="s">
        <v>2349</v>
      </c>
      <c r="E1311" s="17" t="s">
        <v>1</v>
      </c>
      <c r="F1311" s="330">
        <v>-5.9729999999999999</v>
      </c>
      <c r="G1311" s="38"/>
      <c r="H1311" s="44"/>
    </row>
    <row r="1312" s="2" customFormat="1" ht="16.8" customHeight="1">
      <c r="A1312" s="38"/>
      <c r="B1312" s="44"/>
      <c r="C1312" s="329" t="s">
        <v>1</v>
      </c>
      <c r="D1312" s="329" t="s">
        <v>2350</v>
      </c>
      <c r="E1312" s="17" t="s">
        <v>1</v>
      </c>
      <c r="F1312" s="330">
        <v>-20.34</v>
      </c>
      <c r="G1312" s="38"/>
      <c r="H1312" s="44"/>
    </row>
    <row r="1313" s="2" customFormat="1" ht="16.8" customHeight="1">
      <c r="A1313" s="38"/>
      <c r="B1313" s="44"/>
      <c r="C1313" s="329" t="s">
        <v>1</v>
      </c>
      <c r="D1313" s="329" t="s">
        <v>2351</v>
      </c>
      <c r="E1313" s="17" t="s">
        <v>1</v>
      </c>
      <c r="F1313" s="330">
        <v>-8.9589999999999996</v>
      </c>
      <c r="G1313" s="38"/>
      <c r="H1313" s="44"/>
    </row>
    <row r="1314" s="2" customFormat="1" ht="16.8" customHeight="1">
      <c r="A1314" s="38"/>
      <c r="B1314" s="44"/>
      <c r="C1314" s="329" t="s">
        <v>1</v>
      </c>
      <c r="D1314" s="329" t="s">
        <v>2352</v>
      </c>
      <c r="E1314" s="17" t="s">
        <v>1</v>
      </c>
      <c r="F1314" s="330">
        <v>-491.39999999999998</v>
      </c>
      <c r="G1314" s="38"/>
      <c r="H1314" s="44"/>
    </row>
    <row r="1315" s="2" customFormat="1" ht="16.8" customHeight="1">
      <c r="A1315" s="38"/>
      <c r="B1315" s="44"/>
      <c r="C1315" s="329" t="s">
        <v>1</v>
      </c>
      <c r="D1315" s="329" t="s">
        <v>2353</v>
      </c>
      <c r="E1315" s="17" t="s">
        <v>1</v>
      </c>
      <c r="F1315" s="330">
        <v>-223.74000000000001</v>
      </c>
      <c r="G1315" s="38"/>
      <c r="H1315" s="44"/>
    </row>
    <row r="1316" s="2" customFormat="1" ht="16.8" customHeight="1">
      <c r="A1316" s="38"/>
      <c r="B1316" s="44"/>
      <c r="C1316" s="329" t="s">
        <v>1</v>
      </c>
      <c r="D1316" s="329" t="s">
        <v>2354</v>
      </c>
      <c r="E1316" s="17" t="s">
        <v>1</v>
      </c>
      <c r="F1316" s="330">
        <v>-28.77</v>
      </c>
      <c r="G1316" s="38"/>
      <c r="H1316" s="44"/>
    </row>
    <row r="1317" s="2" customFormat="1" ht="16.8" customHeight="1">
      <c r="A1317" s="38"/>
      <c r="B1317" s="44"/>
      <c r="C1317" s="329" t="s">
        <v>1</v>
      </c>
      <c r="D1317" s="329" t="s">
        <v>2355</v>
      </c>
      <c r="E1317" s="17" t="s">
        <v>1</v>
      </c>
      <c r="F1317" s="330">
        <v>-11.304</v>
      </c>
      <c r="G1317" s="38"/>
      <c r="H1317" s="44"/>
    </row>
    <row r="1318" s="2" customFormat="1" ht="16.8" customHeight="1">
      <c r="A1318" s="38"/>
      <c r="B1318" s="44"/>
      <c r="C1318" s="329" t="s">
        <v>1</v>
      </c>
      <c r="D1318" s="329" t="s">
        <v>2356</v>
      </c>
      <c r="E1318" s="17" t="s">
        <v>1</v>
      </c>
      <c r="F1318" s="330">
        <v>-50.868000000000002</v>
      </c>
      <c r="G1318" s="38"/>
      <c r="H1318" s="44"/>
    </row>
    <row r="1319" s="2" customFormat="1" ht="16.8" customHeight="1">
      <c r="A1319" s="38"/>
      <c r="B1319" s="44"/>
      <c r="C1319" s="329" t="s">
        <v>1</v>
      </c>
      <c r="D1319" s="329" t="s">
        <v>2357</v>
      </c>
      <c r="E1319" s="17" t="s">
        <v>1</v>
      </c>
      <c r="F1319" s="330">
        <v>-73.701999999999998</v>
      </c>
      <c r="G1319" s="38"/>
      <c r="H1319" s="44"/>
    </row>
    <row r="1320" s="2" customFormat="1" ht="16.8" customHeight="1">
      <c r="A1320" s="38"/>
      <c r="B1320" s="44"/>
      <c r="C1320" s="329" t="s">
        <v>1</v>
      </c>
      <c r="D1320" s="329" t="s">
        <v>2358</v>
      </c>
      <c r="E1320" s="17" t="s">
        <v>1</v>
      </c>
      <c r="F1320" s="330">
        <v>-43.616999999999997</v>
      </c>
      <c r="G1320" s="38"/>
      <c r="H1320" s="44"/>
    </row>
    <row r="1321" s="2" customFormat="1" ht="16.8" customHeight="1">
      <c r="A1321" s="38"/>
      <c r="B1321" s="44"/>
      <c r="C1321" s="329" t="s">
        <v>2070</v>
      </c>
      <c r="D1321" s="329" t="s">
        <v>265</v>
      </c>
      <c r="E1321" s="17" t="s">
        <v>1</v>
      </c>
      <c r="F1321" s="330">
        <v>1551.935</v>
      </c>
      <c r="G1321" s="38"/>
      <c r="H1321" s="44"/>
    </row>
    <row r="1322" s="2" customFormat="1" ht="16.8" customHeight="1">
      <c r="A1322" s="38"/>
      <c r="B1322" s="44"/>
      <c r="C1322" s="325" t="s">
        <v>2075</v>
      </c>
      <c r="D1322" s="326" t="s">
        <v>2076</v>
      </c>
      <c r="E1322" s="327" t="s">
        <v>208</v>
      </c>
      <c r="F1322" s="328">
        <v>465.58100000000002</v>
      </c>
      <c r="G1322" s="38"/>
      <c r="H1322" s="44"/>
    </row>
    <row r="1323" s="2" customFormat="1" ht="16.8" customHeight="1">
      <c r="A1323" s="38"/>
      <c r="B1323" s="44"/>
      <c r="C1323" s="329" t="s">
        <v>2075</v>
      </c>
      <c r="D1323" s="329" t="s">
        <v>2359</v>
      </c>
      <c r="E1323" s="17" t="s">
        <v>1</v>
      </c>
      <c r="F1323" s="330">
        <v>465.58100000000002</v>
      </c>
      <c r="G1323" s="38"/>
      <c r="H1323" s="44"/>
    </row>
    <row r="1324" s="2" customFormat="1" ht="16.8" customHeight="1">
      <c r="A1324" s="38"/>
      <c r="B1324" s="44"/>
      <c r="C1324" s="325" t="s">
        <v>2360</v>
      </c>
      <c r="D1324" s="326" t="s">
        <v>4473</v>
      </c>
      <c r="E1324" s="327" t="s">
        <v>208</v>
      </c>
      <c r="F1324" s="328">
        <v>1086.355</v>
      </c>
      <c r="G1324" s="38"/>
      <c r="H1324" s="44"/>
    </row>
    <row r="1325" s="2" customFormat="1" ht="16.8" customHeight="1">
      <c r="A1325" s="38"/>
      <c r="B1325" s="44"/>
      <c r="C1325" s="329" t="s">
        <v>2360</v>
      </c>
      <c r="D1325" s="329" t="s">
        <v>2361</v>
      </c>
      <c r="E1325" s="17" t="s">
        <v>1</v>
      </c>
      <c r="F1325" s="330">
        <v>1086.355</v>
      </c>
      <c r="G1325" s="38"/>
      <c r="H1325" s="44"/>
    </row>
    <row r="1326" s="2" customFormat="1" ht="26.4" customHeight="1">
      <c r="A1326" s="38"/>
      <c r="B1326" s="44"/>
      <c r="C1326" s="324" t="s">
        <v>4520</v>
      </c>
      <c r="D1326" s="324" t="s">
        <v>109</v>
      </c>
      <c r="E1326" s="38"/>
      <c r="F1326" s="38"/>
      <c r="G1326" s="38"/>
      <c r="H1326" s="44"/>
    </row>
    <row r="1327" s="2" customFormat="1" ht="16.8" customHeight="1">
      <c r="A1327" s="38"/>
      <c r="B1327" s="44"/>
      <c r="C1327" s="325" t="s">
        <v>2028</v>
      </c>
      <c r="D1327" s="326" t="s">
        <v>2029</v>
      </c>
      <c r="E1327" s="327" t="s">
        <v>208</v>
      </c>
      <c r="F1327" s="328">
        <v>30</v>
      </c>
      <c r="G1327" s="38"/>
      <c r="H1327" s="44"/>
    </row>
    <row r="1328" s="2" customFormat="1" ht="16.8" customHeight="1">
      <c r="A1328" s="38"/>
      <c r="B1328" s="44"/>
      <c r="C1328" s="329" t="s">
        <v>1</v>
      </c>
      <c r="D1328" s="329" t="s">
        <v>3021</v>
      </c>
      <c r="E1328" s="17" t="s">
        <v>1</v>
      </c>
      <c r="F1328" s="330">
        <v>30</v>
      </c>
      <c r="G1328" s="38"/>
      <c r="H1328" s="44"/>
    </row>
    <row r="1329" s="2" customFormat="1" ht="16.8" customHeight="1">
      <c r="A1329" s="38"/>
      <c r="B1329" s="44"/>
      <c r="C1329" s="329" t="s">
        <v>2028</v>
      </c>
      <c r="D1329" s="329" t="s">
        <v>265</v>
      </c>
      <c r="E1329" s="17" t="s">
        <v>1</v>
      </c>
      <c r="F1329" s="330">
        <v>30</v>
      </c>
      <c r="G1329" s="38"/>
      <c r="H1329" s="44"/>
    </row>
    <row r="1330" s="2" customFormat="1" ht="16.8" customHeight="1">
      <c r="A1330" s="38"/>
      <c r="B1330" s="44"/>
      <c r="C1330" s="331" t="s">
        <v>4413</v>
      </c>
      <c r="D1330" s="38"/>
      <c r="E1330" s="38"/>
      <c r="F1330" s="38"/>
      <c r="G1330" s="38"/>
      <c r="H1330" s="44"/>
    </row>
    <row r="1331" s="2" customFormat="1" ht="16.8" customHeight="1">
      <c r="A1331" s="38"/>
      <c r="B1331" s="44"/>
      <c r="C1331" s="329" t="s">
        <v>2223</v>
      </c>
      <c r="D1331" s="329" t="s">
        <v>4475</v>
      </c>
      <c r="E1331" s="17" t="s">
        <v>208</v>
      </c>
      <c r="F1331" s="330">
        <v>30</v>
      </c>
      <c r="G1331" s="38"/>
      <c r="H1331" s="44"/>
    </row>
    <row r="1332" s="2" customFormat="1" ht="16.8" customHeight="1">
      <c r="A1332" s="38"/>
      <c r="B1332" s="44"/>
      <c r="C1332" s="329" t="s">
        <v>2169</v>
      </c>
      <c r="D1332" s="329" t="s">
        <v>4476</v>
      </c>
      <c r="E1332" s="17" t="s">
        <v>208</v>
      </c>
      <c r="F1332" s="330">
        <v>668.57500000000005</v>
      </c>
      <c r="G1332" s="38"/>
      <c r="H1332" s="44"/>
    </row>
    <row r="1333" s="2" customFormat="1">
      <c r="A1333" s="38"/>
      <c r="B1333" s="44"/>
      <c r="C1333" s="329" t="s">
        <v>591</v>
      </c>
      <c r="D1333" s="329" t="s">
        <v>4435</v>
      </c>
      <c r="E1333" s="17" t="s">
        <v>208</v>
      </c>
      <c r="F1333" s="330">
        <v>1948.8109999999999</v>
      </c>
      <c r="G1333" s="38"/>
      <c r="H1333" s="44"/>
    </row>
    <row r="1334" s="2" customFormat="1">
      <c r="A1334" s="38"/>
      <c r="B1334" s="44"/>
      <c r="C1334" s="329" t="s">
        <v>625</v>
      </c>
      <c r="D1334" s="329" t="s">
        <v>4444</v>
      </c>
      <c r="E1334" s="17" t="s">
        <v>157</v>
      </c>
      <c r="F1334" s="330">
        <v>5071.1419999999998</v>
      </c>
      <c r="G1334" s="38"/>
      <c r="H1334" s="44"/>
    </row>
    <row r="1335" s="2" customFormat="1">
      <c r="A1335" s="38"/>
      <c r="B1335" s="44"/>
      <c r="C1335" s="329" t="s">
        <v>1592</v>
      </c>
      <c r="D1335" s="329" t="s">
        <v>4477</v>
      </c>
      <c r="E1335" s="17" t="s">
        <v>157</v>
      </c>
      <c r="F1335" s="330">
        <v>69</v>
      </c>
      <c r="G1335" s="38"/>
      <c r="H1335" s="44"/>
    </row>
    <row r="1336" s="2" customFormat="1" ht="16.8" customHeight="1">
      <c r="A1336" s="38"/>
      <c r="B1336" s="44"/>
      <c r="C1336" s="325" t="s">
        <v>2048</v>
      </c>
      <c r="D1336" s="326" t="s">
        <v>2049</v>
      </c>
      <c r="E1336" s="327" t="s">
        <v>208</v>
      </c>
      <c r="F1336" s="328">
        <v>0</v>
      </c>
      <c r="G1336" s="38"/>
      <c r="H1336" s="44"/>
    </row>
    <row r="1337" s="2" customFormat="1" ht="16.8" customHeight="1">
      <c r="A1337" s="38"/>
      <c r="B1337" s="44"/>
      <c r="C1337" s="329" t="s">
        <v>1</v>
      </c>
      <c r="D1337" s="329" t="s">
        <v>3017</v>
      </c>
      <c r="E1337" s="17" t="s">
        <v>1</v>
      </c>
      <c r="F1337" s="330">
        <v>0</v>
      </c>
      <c r="G1337" s="38"/>
      <c r="H1337" s="44"/>
    </row>
    <row r="1338" s="2" customFormat="1" ht="16.8" customHeight="1">
      <c r="A1338" s="38"/>
      <c r="B1338" s="44"/>
      <c r="C1338" s="329" t="s">
        <v>1</v>
      </c>
      <c r="D1338" s="329" t="s">
        <v>3018</v>
      </c>
      <c r="E1338" s="17" t="s">
        <v>1</v>
      </c>
      <c r="F1338" s="330">
        <v>0</v>
      </c>
      <c r="G1338" s="38"/>
      <c r="H1338" s="44"/>
    </row>
    <row r="1339" s="2" customFormat="1" ht="16.8" customHeight="1">
      <c r="A1339" s="38"/>
      <c r="B1339" s="44"/>
      <c r="C1339" s="329" t="s">
        <v>2048</v>
      </c>
      <c r="D1339" s="329" t="s">
        <v>265</v>
      </c>
      <c r="E1339" s="17" t="s">
        <v>1</v>
      </c>
      <c r="F1339" s="330">
        <v>0</v>
      </c>
      <c r="G1339" s="38"/>
      <c r="H1339" s="44"/>
    </row>
    <row r="1340" s="2" customFormat="1" ht="16.8" customHeight="1">
      <c r="A1340" s="38"/>
      <c r="B1340" s="44"/>
      <c r="C1340" s="331" t="s">
        <v>4413</v>
      </c>
      <c r="D1340" s="38"/>
      <c r="E1340" s="38"/>
      <c r="F1340" s="38"/>
      <c r="G1340" s="38"/>
      <c r="H1340" s="44"/>
    </row>
    <row r="1341" s="2" customFormat="1" ht="16.8" customHeight="1">
      <c r="A1341" s="38"/>
      <c r="B1341" s="44"/>
      <c r="C1341" s="329" t="s">
        <v>2169</v>
      </c>
      <c r="D1341" s="329" t="s">
        <v>4476</v>
      </c>
      <c r="E1341" s="17" t="s">
        <v>208</v>
      </c>
      <c r="F1341" s="330">
        <v>668.57500000000005</v>
      </c>
      <c r="G1341" s="38"/>
      <c r="H1341" s="44"/>
    </row>
    <row r="1342" s="2" customFormat="1" ht="16.8" customHeight="1">
      <c r="A1342" s="38"/>
      <c r="B1342" s="44"/>
      <c r="C1342" s="329" t="s">
        <v>1379</v>
      </c>
      <c r="D1342" s="329" t="s">
        <v>4190</v>
      </c>
      <c r="E1342" s="17" t="s">
        <v>208</v>
      </c>
      <c r="F1342" s="330">
        <v>1047.2239999999999</v>
      </c>
      <c r="G1342" s="38"/>
      <c r="H1342" s="44"/>
    </row>
    <row r="1343" s="2" customFormat="1" ht="16.8" customHeight="1">
      <c r="A1343" s="38"/>
      <c r="B1343" s="44"/>
      <c r="C1343" s="325" t="s">
        <v>1982</v>
      </c>
      <c r="D1343" s="326" t="s">
        <v>1983</v>
      </c>
      <c r="E1343" s="327" t="s">
        <v>208</v>
      </c>
      <c r="F1343" s="328">
        <v>0</v>
      </c>
      <c r="G1343" s="38"/>
      <c r="H1343" s="44"/>
    </row>
    <row r="1344" s="2" customFormat="1" ht="16.8" customHeight="1">
      <c r="A1344" s="38"/>
      <c r="B1344" s="44"/>
      <c r="C1344" s="329" t="s">
        <v>1982</v>
      </c>
      <c r="D1344" s="329" t="s">
        <v>2209</v>
      </c>
      <c r="E1344" s="17" t="s">
        <v>1</v>
      </c>
      <c r="F1344" s="330">
        <v>0</v>
      </c>
      <c r="G1344" s="38"/>
      <c r="H1344" s="44"/>
    </row>
    <row r="1345" s="2" customFormat="1" ht="16.8" customHeight="1">
      <c r="A1345" s="38"/>
      <c r="B1345" s="44"/>
      <c r="C1345" s="331" t="s">
        <v>4413</v>
      </c>
      <c r="D1345" s="38"/>
      <c r="E1345" s="38"/>
      <c r="F1345" s="38"/>
      <c r="G1345" s="38"/>
      <c r="H1345" s="44"/>
    </row>
    <row r="1346" s="2" customFormat="1" ht="16.8" customHeight="1">
      <c r="A1346" s="38"/>
      <c r="B1346" s="44"/>
      <c r="C1346" s="329" t="s">
        <v>2169</v>
      </c>
      <c r="D1346" s="329" t="s">
        <v>4476</v>
      </c>
      <c r="E1346" s="17" t="s">
        <v>208</v>
      </c>
      <c r="F1346" s="330">
        <v>668.57500000000005</v>
      </c>
      <c r="G1346" s="38"/>
      <c r="H1346" s="44"/>
    </row>
    <row r="1347" s="2" customFormat="1">
      <c r="A1347" s="38"/>
      <c r="B1347" s="44"/>
      <c r="C1347" s="329" t="s">
        <v>583</v>
      </c>
      <c r="D1347" s="329" t="s">
        <v>4431</v>
      </c>
      <c r="E1347" s="17" t="s">
        <v>208</v>
      </c>
      <c r="F1347" s="330">
        <v>822.34699999999998</v>
      </c>
      <c r="G1347" s="38"/>
      <c r="H1347" s="44"/>
    </row>
    <row r="1348" s="2" customFormat="1" ht="16.8" customHeight="1">
      <c r="A1348" s="38"/>
      <c r="B1348" s="44"/>
      <c r="C1348" s="325" t="s">
        <v>1985</v>
      </c>
      <c r="D1348" s="326" t="s">
        <v>1986</v>
      </c>
      <c r="E1348" s="327" t="s">
        <v>208</v>
      </c>
      <c r="F1348" s="328">
        <v>0</v>
      </c>
      <c r="G1348" s="38"/>
      <c r="H1348" s="44"/>
    </row>
    <row r="1349" s="2" customFormat="1" ht="16.8" customHeight="1">
      <c r="A1349" s="38"/>
      <c r="B1349" s="44"/>
      <c r="C1349" s="329" t="s">
        <v>1985</v>
      </c>
      <c r="D1349" s="329" t="s">
        <v>2208</v>
      </c>
      <c r="E1349" s="17" t="s">
        <v>1</v>
      </c>
      <c r="F1349" s="330">
        <v>0</v>
      </c>
      <c r="G1349" s="38"/>
      <c r="H1349" s="44"/>
    </row>
    <row r="1350" s="2" customFormat="1" ht="16.8" customHeight="1">
      <c r="A1350" s="38"/>
      <c r="B1350" s="44"/>
      <c r="C1350" s="331" t="s">
        <v>4413</v>
      </c>
      <c r="D1350" s="38"/>
      <c r="E1350" s="38"/>
      <c r="F1350" s="38"/>
      <c r="G1350" s="38"/>
      <c r="H1350" s="44"/>
    </row>
    <row r="1351" s="2" customFormat="1" ht="16.8" customHeight="1">
      <c r="A1351" s="38"/>
      <c r="B1351" s="44"/>
      <c r="C1351" s="329" t="s">
        <v>2169</v>
      </c>
      <c r="D1351" s="329" t="s">
        <v>4476</v>
      </c>
      <c r="E1351" s="17" t="s">
        <v>208</v>
      </c>
      <c r="F1351" s="330">
        <v>668.57500000000005</v>
      </c>
      <c r="G1351" s="38"/>
      <c r="H1351" s="44"/>
    </row>
    <row r="1352" s="2" customFormat="1">
      <c r="A1352" s="38"/>
      <c r="B1352" s="44"/>
      <c r="C1352" s="329" t="s">
        <v>583</v>
      </c>
      <c r="D1352" s="329" t="s">
        <v>4431</v>
      </c>
      <c r="E1352" s="17" t="s">
        <v>208</v>
      </c>
      <c r="F1352" s="330">
        <v>822.34699999999998</v>
      </c>
      <c r="G1352" s="38"/>
      <c r="H1352" s="44"/>
    </row>
    <row r="1353" s="2" customFormat="1" ht="16.8" customHeight="1">
      <c r="A1353" s="38"/>
      <c r="B1353" s="44"/>
      <c r="C1353" s="325" t="s">
        <v>1988</v>
      </c>
      <c r="D1353" s="326" t="s">
        <v>1989</v>
      </c>
      <c r="E1353" s="327" t="s">
        <v>208</v>
      </c>
      <c r="F1353" s="328">
        <v>0</v>
      </c>
      <c r="G1353" s="38"/>
      <c r="H1353" s="44"/>
    </row>
    <row r="1354" s="2" customFormat="1" ht="16.8" customHeight="1">
      <c r="A1354" s="38"/>
      <c r="B1354" s="44"/>
      <c r="C1354" s="329" t="s">
        <v>1988</v>
      </c>
      <c r="D1354" s="329" t="s">
        <v>2211</v>
      </c>
      <c r="E1354" s="17" t="s">
        <v>1</v>
      </c>
      <c r="F1354" s="330">
        <v>0</v>
      </c>
      <c r="G1354" s="38"/>
      <c r="H1354" s="44"/>
    </row>
    <row r="1355" s="2" customFormat="1" ht="16.8" customHeight="1">
      <c r="A1355" s="38"/>
      <c r="B1355" s="44"/>
      <c r="C1355" s="331" t="s">
        <v>4413</v>
      </c>
      <c r="D1355" s="38"/>
      <c r="E1355" s="38"/>
      <c r="F1355" s="38"/>
      <c r="G1355" s="38"/>
      <c r="H1355" s="44"/>
    </row>
    <row r="1356" s="2" customFormat="1" ht="16.8" customHeight="1">
      <c r="A1356" s="38"/>
      <c r="B1356" s="44"/>
      <c r="C1356" s="329" t="s">
        <v>2169</v>
      </c>
      <c r="D1356" s="329" t="s">
        <v>4476</v>
      </c>
      <c r="E1356" s="17" t="s">
        <v>208</v>
      </c>
      <c r="F1356" s="330">
        <v>668.57500000000005</v>
      </c>
      <c r="G1356" s="38"/>
      <c r="H1356" s="44"/>
    </row>
    <row r="1357" s="2" customFormat="1">
      <c r="A1357" s="38"/>
      <c r="B1357" s="44"/>
      <c r="C1357" s="329" t="s">
        <v>591</v>
      </c>
      <c r="D1357" s="329" t="s">
        <v>4435</v>
      </c>
      <c r="E1357" s="17" t="s">
        <v>208</v>
      </c>
      <c r="F1357" s="330">
        <v>1948.8109999999999</v>
      </c>
      <c r="G1357" s="38"/>
      <c r="H1357" s="44"/>
    </row>
    <row r="1358" s="2" customFormat="1" ht="16.8" customHeight="1">
      <c r="A1358" s="38"/>
      <c r="B1358" s="44"/>
      <c r="C1358" s="325" t="s">
        <v>1992</v>
      </c>
      <c r="D1358" s="326" t="s">
        <v>1993</v>
      </c>
      <c r="E1358" s="327" t="s">
        <v>208</v>
      </c>
      <c r="F1358" s="328">
        <v>0</v>
      </c>
      <c r="G1358" s="38"/>
      <c r="H1358" s="44"/>
    </row>
    <row r="1359" s="2" customFormat="1" ht="16.8" customHeight="1">
      <c r="A1359" s="38"/>
      <c r="B1359" s="44"/>
      <c r="C1359" s="329" t="s">
        <v>1992</v>
      </c>
      <c r="D1359" s="329" t="s">
        <v>2210</v>
      </c>
      <c r="E1359" s="17" t="s">
        <v>1</v>
      </c>
      <c r="F1359" s="330">
        <v>0</v>
      </c>
      <c r="G1359" s="38"/>
      <c r="H1359" s="44"/>
    </row>
    <row r="1360" s="2" customFormat="1" ht="16.8" customHeight="1">
      <c r="A1360" s="38"/>
      <c r="B1360" s="44"/>
      <c r="C1360" s="331" t="s">
        <v>4413</v>
      </c>
      <c r="D1360" s="38"/>
      <c r="E1360" s="38"/>
      <c r="F1360" s="38"/>
      <c r="G1360" s="38"/>
      <c r="H1360" s="44"/>
    </row>
    <row r="1361" s="2" customFormat="1" ht="16.8" customHeight="1">
      <c r="A1361" s="38"/>
      <c r="B1361" s="44"/>
      <c r="C1361" s="329" t="s">
        <v>2169</v>
      </c>
      <c r="D1361" s="329" t="s">
        <v>4476</v>
      </c>
      <c r="E1361" s="17" t="s">
        <v>208</v>
      </c>
      <c r="F1361" s="330">
        <v>668.57500000000005</v>
      </c>
      <c r="G1361" s="38"/>
      <c r="H1361" s="44"/>
    </row>
    <row r="1362" s="2" customFormat="1">
      <c r="A1362" s="38"/>
      <c r="B1362" s="44"/>
      <c r="C1362" s="329" t="s">
        <v>591</v>
      </c>
      <c r="D1362" s="329" t="s">
        <v>4435</v>
      </c>
      <c r="E1362" s="17" t="s">
        <v>208</v>
      </c>
      <c r="F1362" s="330">
        <v>1948.8109999999999</v>
      </c>
      <c r="G1362" s="38"/>
      <c r="H1362" s="44"/>
    </row>
    <row r="1363" s="2" customFormat="1" ht="16.8" customHeight="1">
      <c r="A1363" s="38"/>
      <c r="B1363" s="44"/>
      <c r="C1363" s="325" t="s">
        <v>2030</v>
      </c>
      <c r="D1363" s="326" t="s">
        <v>2031</v>
      </c>
      <c r="E1363" s="327" t="s">
        <v>208</v>
      </c>
      <c r="F1363" s="328">
        <v>2068.7060000000001</v>
      </c>
      <c r="G1363" s="38"/>
      <c r="H1363" s="44"/>
    </row>
    <row r="1364" s="2" customFormat="1" ht="16.8" customHeight="1">
      <c r="A1364" s="38"/>
      <c r="B1364" s="44"/>
      <c r="C1364" s="329" t="s">
        <v>1</v>
      </c>
      <c r="D1364" s="329" t="s">
        <v>2031</v>
      </c>
      <c r="E1364" s="17" t="s">
        <v>1</v>
      </c>
      <c r="F1364" s="330">
        <v>0</v>
      </c>
      <c r="G1364" s="38"/>
      <c r="H1364" s="44"/>
    </row>
    <row r="1365" s="2" customFormat="1" ht="16.8" customHeight="1">
      <c r="A1365" s="38"/>
      <c r="B1365" s="44"/>
      <c r="C1365" s="329" t="s">
        <v>1</v>
      </c>
      <c r="D1365" s="329" t="s">
        <v>3010</v>
      </c>
      <c r="E1365" s="17" t="s">
        <v>1</v>
      </c>
      <c r="F1365" s="330">
        <v>1337.492</v>
      </c>
      <c r="G1365" s="38"/>
      <c r="H1365" s="44"/>
    </row>
    <row r="1366" s="2" customFormat="1" ht="16.8" customHeight="1">
      <c r="A1366" s="38"/>
      <c r="B1366" s="44"/>
      <c r="C1366" s="329" t="s">
        <v>1</v>
      </c>
      <c r="D1366" s="329" t="s">
        <v>3011</v>
      </c>
      <c r="E1366" s="17" t="s">
        <v>1</v>
      </c>
      <c r="F1366" s="330">
        <v>782.39999999999998</v>
      </c>
      <c r="G1366" s="38"/>
      <c r="H1366" s="44"/>
    </row>
    <row r="1367" s="2" customFormat="1">
      <c r="A1367" s="38"/>
      <c r="B1367" s="44"/>
      <c r="C1367" s="329" t="s">
        <v>1</v>
      </c>
      <c r="D1367" s="329" t="s">
        <v>3012</v>
      </c>
      <c r="E1367" s="17" t="s">
        <v>1</v>
      </c>
      <c r="F1367" s="330">
        <v>34.240000000000002</v>
      </c>
      <c r="G1367" s="38"/>
      <c r="H1367" s="44"/>
    </row>
    <row r="1368" s="2" customFormat="1">
      <c r="A1368" s="38"/>
      <c r="B1368" s="44"/>
      <c r="C1368" s="329" t="s">
        <v>1</v>
      </c>
      <c r="D1368" s="329" t="s">
        <v>3013</v>
      </c>
      <c r="E1368" s="17" t="s">
        <v>1</v>
      </c>
      <c r="F1368" s="330">
        <v>17.626000000000001</v>
      </c>
      <c r="G1368" s="38"/>
      <c r="H1368" s="44"/>
    </row>
    <row r="1369" s="2" customFormat="1" ht="16.8" customHeight="1">
      <c r="A1369" s="38"/>
      <c r="B1369" s="44"/>
      <c r="C1369" s="329" t="s">
        <v>1</v>
      </c>
      <c r="D1369" s="329" t="s">
        <v>3014</v>
      </c>
      <c r="E1369" s="17" t="s">
        <v>1</v>
      </c>
      <c r="F1369" s="330">
        <v>84.200000000000003</v>
      </c>
      <c r="G1369" s="38"/>
      <c r="H1369" s="44"/>
    </row>
    <row r="1370" s="2" customFormat="1" ht="16.8" customHeight="1">
      <c r="A1370" s="38"/>
      <c r="B1370" s="44"/>
      <c r="C1370" s="329" t="s">
        <v>1</v>
      </c>
      <c r="D1370" s="329" t="s">
        <v>2191</v>
      </c>
      <c r="E1370" s="17" t="s">
        <v>1</v>
      </c>
      <c r="F1370" s="330">
        <v>2.625</v>
      </c>
      <c r="G1370" s="38"/>
      <c r="H1370" s="44"/>
    </row>
    <row r="1371" s="2" customFormat="1" ht="16.8" customHeight="1">
      <c r="A1371" s="38"/>
      <c r="B1371" s="44"/>
      <c r="C1371" s="329" t="s">
        <v>1</v>
      </c>
      <c r="D1371" s="329" t="s">
        <v>2193</v>
      </c>
      <c r="E1371" s="17" t="s">
        <v>1</v>
      </c>
      <c r="F1371" s="330">
        <v>-159.87700000000001</v>
      </c>
      <c r="G1371" s="38"/>
      <c r="H1371" s="44"/>
    </row>
    <row r="1372" s="2" customFormat="1" ht="16.8" customHeight="1">
      <c r="A1372" s="38"/>
      <c r="B1372" s="44"/>
      <c r="C1372" s="329" t="s">
        <v>1</v>
      </c>
      <c r="D1372" s="329" t="s">
        <v>2194</v>
      </c>
      <c r="E1372" s="17" t="s">
        <v>1</v>
      </c>
      <c r="F1372" s="330">
        <v>-30</v>
      </c>
      <c r="G1372" s="38"/>
      <c r="H1372" s="44"/>
    </row>
    <row r="1373" s="2" customFormat="1" ht="16.8" customHeight="1">
      <c r="A1373" s="38"/>
      <c r="B1373" s="44"/>
      <c r="C1373" s="329" t="s">
        <v>2030</v>
      </c>
      <c r="D1373" s="329" t="s">
        <v>265</v>
      </c>
      <c r="E1373" s="17" t="s">
        <v>1</v>
      </c>
      <c r="F1373" s="330">
        <v>2068.7060000000001</v>
      </c>
      <c r="G1373" s="38"/>
      <c r="H1373" s="44"/>
    </row>
    <row r="1374" s="2" customFormat="1" ht="16.8" customHeight="1">
      <c r="A1374" s="38"/>
      <c r="B1374" s="44"/>
      <c r="C1374" s="331" t="s">
        <v>4413</v>
      </c>
      <c r="D1374" s="38"/>
      <c r="E1374" s="38"/>
      <c r="F1374" s="38"/>
      <c r="G1374" s="38"/>
      <c r="H1374" s="44"/>
    </row>
    <row r="1375" s="2" customFormat="1" ht="16.8" customHeight="1">
      <c r="A1375" s="38"/>
      <c r="B1375" s="44"/>
      <c r="C1375" s="329" t="s">
        <v>2169</v>
      </c>
      <c r="D1375" s="329" t="s">
        <v>4476</v>
      </c>
      <c r="E1375" s="17" t="s">
        <v>208</v>
      </c>
      <c r="F1375" s="330">
        <v>668.57500000000005</v>
      </c>
      <c r="G1375" s="38"/>
      <c r="H1375" s="44"/>
    </row>
    <row r="1376" s="2" customFormat="1" ht="16.8" customHeight="1">
      <c r="A1376" s="38"/>
      <c r="B1376" s="44"/>
      <c r="C1376" s="329" t="s">
        <v>1379</v>
      </c>
      <c r="D1376" s="329" t="s">
        <v>4190</v>
      </c>
      <c r="E1376" s="17" t="s">
        <v>208</v>
      </c>
      <c r="F1376" s="330">
        <v>1047.2239999999999</v>
      </c>
      <c r="G1376" s="38"/>
      <c r="H1376" s="44"/>
    </row>
    <row r="1377" s="2" customFormat="1" ht="16.8" customHeight="1">
      <c r="A1377" s="38"/>
      <c r="B1377" s="44"/>
      <c r="C1377" s="325" t="s">
        <v>1995</v>
      </c>
      <c r="D1377" s="326" t="s">
        <v>1996</v>
      </c>
      <c r="E1377" s="327" t="s">
        <v>208</v>
      </c>
      <c r="F1377" s="328">
        <v>248.24500000000001</v>
      </c>
      <c r="G1377" s="38"/>
      <c r="H1377" s="44"/>
    </row>
    <row r="1378" s="2" customFormat="1" ht="16.8" customHeight="1">
      <c r="A1378" s="38"/>
      <c r="B1378" s="44"/>
      <c r="C1378" s="329" t="s">
        <v>1995</v>
      </c>
      <c r="D1378" s="329" t="s">
        <v>2196</v>
      </c>
      <c r="E1378" s="17" t="s">
        <v>1</v>
      </c>
      <c r="F1378" s="330">
        <v>248.24500000000001</v>
      </c>
      <c r="G1378" s="38"/>
      <c r="H1378" s="44"/>
    </row>
    <row r="1379" s="2" customFormat="1" ht="16.8" customHeight="1">
      <c r="A1379" s="38"/>
      <c r="B1379" s="44"/>
      <c r="C1379" s="331" t="s">
        <v>4413</v>
      </c>
      <c r="D1379" s="38"/>
      <c r="E1379" s="38"/>
      <c r="F1379" s="38"/>
      <c r="G1379" s="38"/>
      <c r="H1379" s="44"/>
    </row>
    <row r="1380" s="2" customFormat="1" ht="16.8" customHeight="1">
      <c r="A1380" s="38"/>
      <c r="B1380" s="44"/>
      <c r="C1380" s="329" t="s">
        <v>2169</v>
      </c>
      <c r="D1380" s="329" t="s">
        <v>4476</v>
      </c>
      <c r="E1380" s="17" t="s">
        <v>208</v>
      </c>
      <c r="F1380" s="330">
        <v>668.57500000000005</v>
      </c>
      <c r="G1380" s="38"/>
      <c r="H1380" s="44"/>
    </row>
    <row r="1381" s="2" customFormat="1" ht="16.8" customHeight="1">
      <c r="A1381" s="38"/>
      <c r="B1381" s="44"/>
      <c r="C1381" s="329" t="s">
        <v>2155</v>
      </c>
      <c r="D1381" s="329" t="s">
        <v>4482</v>
      </c>
      <c r="E1381" s="17" t="s">
        <v>208</v>
      </c>
      <c r="F1381" s="330">
        <v>248.24500000000001</v>
      </c>
      <c r="G1381" s="38"/>
      <c r="H1381" s="44"/>
    </row>
    <row r="1382" s="2" customFormat="1">
      <c r="A1382" s="38"/>
      <c r="B1382" s="44"/>
      <c r="C1382" s="329" t="s">
        <v>583</v>
      </c>
      <c r="D1382" s="329" t="s">
        <v>4431</v>
      </c>
      <c r="E1382" s="17" t="s">
        <v>208</v>
      </c>
      <c r="F1382" s="330">
        <v>822.34699999999998</v>
      </c>
      <c r="G1382" s="38"/>
      <c r="H1382" s="44"/>
    </row>
    <row r="1383" s="2" customFormat="1" ht="16.8" customHeight="1">
      <c r="A1383" s="38"/>
      <c r="B1383" s="44"/>
      <c r="C1383" s="325" t="s">
        <v>1999</v>
      </c>
      <c r="D1383" s="326" t="s">
        <v>2000</v>
      </c>
      <c r="E1383" s="327" t="s">
        <v>208</v>
      </c>
      <c r="F1383" s="328">
        <v>372.36700000000002</v>
      </c>
      <c r="G1383" s="38"/>
      <c r="H1383" s="44"/>
    </row>
    <row r="1384" s="2" customFormat="1" ht="16.8" customHeight="1">
      <c r="A1384" s="38"/>
      <c r="B1384" s="44"/>
      <c r="C1384" s="329" t="s">
        <v>1999</v>
      </c>
      <c r="D1384" s="329" t="s">
        <v>2195</v>
      </c>
      <c r="E1384" s="17" t="s">
        <v>1</v>
      </c>
      <c r="F1384" s="330">
        <v>372.36700000000002</v>
      </c>
      <c r="G1384" s="38"/>
      <c r="H1384" s="44"/>
    </row>
    <row r="1385" s="2" customFormat="1" ht="16.8" customHeight="1">
      <c r="A1385" s="38"/>
      <c r="B1385" s="44"/>
      <c r="C1385" s="331" t="s">
        <v>4413</v>
      </c>
      <c r="D1385" s="38"/>
      <c r="E1385" s="38"/>
      <c r="F1385" s="38"/>
      <c r="G1385" s="38"/>
      <c r="H1385" s="44"/>
    </row>
    <row r="1386" s="2" customFormat="1" ht="16.8" customHeight="1">
      <c r="A1386" s="38"/>
      <c r="B1386" s="44"/>
      <c r="C1386" s="329" t="s">
        <v>2169</v>
      </c>
      <c r="D1386" s="329" t="s">
        <v>4476</v>
      </c>
      <c r="E1386" s="17" t="s">
        <v>208</v>
      </c>
      <c r="F1386" s="330">
        <v>668.57500000000005</v>
      </c>
      <c r="G1386" s="38"/>
      <c r="H1386" s="44"/>
    </row>
    <row r="1387" s="2" customFormat="1">
      <c r="A1387" s="38"/>
      <c r="B1387" s="44"/>
      <c r="C1387" s="329" t="s">
        <v>2159</v>
      </c>
      <c r="D1387" s="329" t="s">
        <v>4483</v>
      </c>
      <c r="E1387" s="17" t="s">
        <v>208</v>
      </c>
      <c r="F1387" s="330">
        <v>372.36700000000002</v>
      </c>
      <c r="G1387" s="38"/>
      <c r="H1387" s="44"/>
    </row>
    <row r="1388" s="2" customFormat="1">
      <c r="A1388" s="38"/>
      <c r="B1388" s="44"/>
      <c r="C1388" s="329" t="s">
        <v>583</v>
      </c>
      <c r="D1388" s="329" t="s">
        <v>4431</v>
      </c>
      <c r="E1388" s="17" t="s">
        <v>208</v>
      </c>
      <c r="F1388" s="330">
        <v>822.34699999999998</v>
      </c>
      <c r="G1388" s="38"/>
      <c r="H1388" s="44"/>
    </row>
    <row r="1389" s="2" customFormat="1" ht="16.8" customHeight="1">
      <c r="A1389" s="38"/>
      <c r="B1389" s="44"/>
      <c r="C1389" s="325" t="s">
        <v>2003</v>
      </c>
      <c r="D1389" s="326" t="s">
        <v>2004</v>
      </c>
      <c r="E1389" s="327" t="s">
        <v>208</v>
      </c>
      <c r="F1389" s="328">
        <v>579.23800000000006</v>
      </c>
      <c r="G1389" s="38"/>
      <c r="H1389" s="44"/>
    </row>
    <row r="1390" s="2" customFormat="1" ht="16.8" customHeight="1">
      <c r="A1390" s="38"/>
      <c r="B1390" s="44"/>
      <c r="C1390" s="329" t="s">
        <v>2003</v>
      </c>
      <c r="D1390" s="329" t="s">
        <v>2198</v>
      </c>
      <c r="E1390" s="17" t="s">
        <v>1</v>
      </c>
      <c r="F1390" s="330">
        <v>579.23800000000006</v>
      </c>
      <c r="G1390" s="38"/>
      <c r="H1390" s="44"/>
    </row>
    <row r="1391" s="2" customFormat="1" ht="16.8" customHeight="1">
      <c r="A1391" s="38"/>
      <c r="B1391" s="44"/>
      <c r="C1391" s="331" t="s">
        <v>4413</v>
      </c>
      <c r="D1391" s="38"/>
      <c r="E1391" s="38"/>
      <c r="F1391" s="38"/>
      <c r="G1391" s="38"/>
      <c r="H1391" s="44"/>
    </row>
    <row r="1392" s="2" customFormat="1" ht="16.8" customHeight="1">
      <c r="A1392" s="38"/>
      <c r="B1392" s="44"/>
      <c r="C1392" s="329" t="s">
        <v>2169</v>
      </c>
      <c r="D1392" s="329" t="s">
        <v>4476</v>
      </c>
      <c r="E1392" s="17" t="s">
        <v>208</v>
      </c>
      <c r="F1392" s="330">
        <v>668.57500000000005</v>
      </c>
      <c r="G1392" s="38"/>
      <c r="H1392" s="44"/>
    </row>
    <row r="1393" s="2" customFormat="1" ht="16.8" customHeight="1">
      <c r="A1393" s="38"/>
      <c r="B1393" s="44"/>
      <c r="C1393" s="329" t="s">
        <v>2163</v>
      </c>
      <c r="D1393" s="329" t="s">
        <v>4484</v>
      </c>
      <c r="E1393" s="17" t="s">
        <v>208</v>
      </c>
      <c r="F1393" s="330">
        <v>579.23800000000006</v>
      </c>
      <c r="G1393" s="38"/>
      <c r="H1393" s="44"/>
    </row>
    <row r="1394" s="2" customFormat="1">
      <c r="A1394" s="38"/>
      <c r="B1394" s="44"/>
      <c r="C1394" s="329" t="s">
        <v>591</v>
      </c>
      <c r="D1394" s="329" t="s">
        <v>4435</v>
      </c>
      <c r="E1394" s="17" t="s">
        <v>208</v>
      </c>
      <c r="F1394" s="330">
        <v>1948.8109999999999</v>
      </c>
      <c r="G1394" s="38"/>
      <c r="H1394" s="44"/>
    </row>
    <row r="1395" s="2" customFormat="1" ht="16.8" customHeight="1">
      <c r="A1395" s="38"/>
      <c r="B1395" s="44"/>
      <c r="C1395" s="325" t="s">
        <v>2007</v>
      </c>
      <c r="D1395" s="326" t="s">
        <v>2008</v>
      </c>
      <c r="E1395" s="327" t="s">
        <v>208</v>
      </c>
      <c r="F1395" s="328">
        <v>868.85699999999997</v>
      </c>
      <c r="G1395" s="38"/>
      <c r="H1395" s="44"/>
    </row>
    <row r="1396" s="2" customFormat="1" ht="16.8" customHeight="1">
      <c r="A1396" s="38"/>
      <c r="B1396" s="44"/>
      <c r="C1396" s="329" t="s">
        <v>2007</v>
      </c>
      <c r="D1396" s="329" t="s">
        <v>2197</v>
      </c>
      <c r="E1396" s="17" t="s">
        <v>1</v>
      </c>
      <c r="F1396" s="330">
        <v>868.85699999999997</v>
      </c>
      <c r="G1396" s="38"/>
      <c r="H1396" s="44"/>
    </row>
    <row r="1397" s="2" customFormat="1" ht="16.8" customHeight="1">
      <c r="A1397" s="38"/>
      <c r="B1397" s="44"/>
      <c r="C1397" s="331" t="s">
        <v>4413</v>
      </c>
      <c r="D1397" s="38"/>
      <c r="E1397" s="38"/>
      <c r="F1397" s="38"/>
      <c r="G1397" s="38"/>
      <c r="H1397" s="44"/>
    </row>
    <row r="1398" s="2" customFormat="1" ht="16.8" customHeight="1">
      <c r="A1398" s="38"/>
      <c r="B1398" s="44"/>
      <c r="C1398" s="329" t="s">
        <v>2169</v>
      </c>
      <c r="D1398" s="329" t="s">
        <v>4476</v>
      </c>
      <c r="E1398" s="17" t="s">
        <v>208</v>
      </c>
      <c r="F1398" s="330">
        <v>668.57500000000005</v>
      </c>
      <c r="G1398" s="38"/>
      <c r="H1398" s="44"/>
    </row>
    <row r="1399" s="2" customFormat="1">
      <c r="A1399" s="38"/>
      <c r="B1399" s="44"/>
      <c r="C1399" s="329" t="s">
        <v>2166</v>
      </c>
      <c r="D1399" s="329" t="s">
        <v>4485</v>
      </c>
      <c r="E1399" s="17" t="s">
        <v>208</v>
      </c>
      <c r="F1399" s="330">
        <v>868.85699999999997</v>
      </c>
      <c r="G1399" s="38"/>
      <c r="H1399" s="44"/>
    </row>
    <row r="1400" s="2" customFormat="1">
      <c r="A1400" s="38"/>
      <c r="B1400" s="44"/>
      <c r="C1400" s="329" t="s">
        <v>591</v>
      </c>
      <c r="D1400" s="329" t="s">
        <v>4435</v>
      </c>
      <c r="E1400" s="17" t="s">
        <v>208</v>
      </c>
      <c r="F1400" s="330">
        <v>1948.8109999999999</v>
      </c>
      <c r="G1400" s="38"/>
      <c r="H1400" s="44"/>
    </row>
    <row r="1401" s="2" customFormat="1" ht="16.8" customHeight="1">
      <c r="A1401" s="38"/>
      <c r="B1401" s="44"/>
      <c r="C1401" s="325" t="s">
        <v>2033</v>
      </c>
      <c r="D1401" s="326" t="s">
        <v>2034</v>
      </c>
      <c r="E1401" s="327" t="s">
        <v>208</v>
      </c>
      <c r="F1401" s="328">
        <v>159.87700000000001</v>
      </c>
      <c r="G1401" s="38"/>
      <c r="H1401" s="44"/>
    </row>
    <row r="1402" s="2" customFormat="1" ht="16.8" customHeight="1">
      <c r="A1402" s="38"/>
      <c r="B1402" s="44"/>
      <c r="C1402" s="329" t="s">
        <v>1</v>
      </c>
      <c r="D1402" s="329" t="s">
        <v>2034</v>
      </c>
      <c r="E1402" s="17" t="s">
        <v>1</v>
      </c>
      <c r="F1402" s="330">
        <v>0</v>
      </c>
      <c r="G1402" s="38"/>
      <c r="H1402" s="44"/>
    </row>
    <row r="1403" s="2" customFormat="1">
      <c r="A1403" s="38"/>
      <c r="B1403" s="44"/>
      <c r="C1403" s="329" t="s">
        <v>1</v>
      </c>
      <c r="D1403" s="329" t="s">
        <v>3015</v>
      </c>
      <c r="E1403" s="17" t="s">
        <v>1</v>
      </c>
      <c r="F1403" s="330">
        <v>107</v>
      </c>
      <c r="G1403" s="38"/>
      <c r="H1403" s="44"/>
    </row>
    <row r="1404" s="2" customFormat="1" ht="16.8" customHeight="1">
      <c r="A1404" s="38"/>
      <c r="B1404" s="44"/>
      <c r="C1404" s="329" t="s">
        <v>1</v>
      </c>
      <c r="D1404" s="329" t="s">
        <v>3016</v>
      </c>
      <c r="E1404" s="17" t="s">
        <v>1</v>
      </c>
      <c r="F1404" s="330">
        <v>52.877000000000002</v>
      </c>
      <c r="G1404" s="38"/>
      <c r="H1404" s="44"/>
    </row>
    <row r="1405" s="2" customFormat="1" ht="16.8" customHeight="1">
      <c r="A1405" s="38"/>
      <c r="B1405" s="44"/>
      <c r="C1405" s="329" t="s">
        <v>2033</v>
      </c>
      <c r="D1405" s="329" t="s">
        <v>265</v>
      </c>
      <c r="E1405" s="17" t="s">
        <v>1</v>
      </c>
      <c r="F1405" s="330">
        <v>159.87700000000001</v>
      </c>
      <c r="G1405" s="38"/>
      <c r="H1405" s="44"/>
    </row>
    <row r="1406" s="2" customFormat="1" ht="16.8" customHeight="1">
      <c r="A1406" s="38"/>
      <c r="B1406" s="44"/>
      <c r="C1406" s="331" t="s">
        <v>4413</v>
      </c>
      <c r="D1406" s="38"/>
      <c r="E1406" s="38"/>
      <c r="F1406" s="38"/>
      <c r="G1406" s="38"/>
      <c r="H1406" s="44"/>
    </row>
    <row r="1407" s="2" customFormat="1" ht="16.8" customHeight="1">
      <c r="A1407" s="38"/>
      <c r="B1407" s="44"/>
      <c r="C1407" s="329" t="s">
        <v>2169</v>
      </c>
      <c r="D1407" s="329" t="s">
        <v>4476</v>
      </c>
      <c r="E1407" s="17" t="s">
        <v>208</v>
      </c>
      <c r="F1407" s="330">
        <v>668.57500000000005</v>
      </c>
      <c r="G1407" s="38"/>
      <c r="H1407" s="44"/>
    </row>
    <row r="1408" s="2" customFormat="1" ht="16.8" customHeight="1">
      <c r="A1408" s="38"/>
      <c r="B1408" s="44"/>
      <c r="C1408" s="329" t="s">
        <v>1379</v>
      </c>
      <c r="D1408" s="329" t="s">
        <v>4190</v>
      </c>
      <c r="E1408" s="17" t="s">
        <v>208</v>
      </c>
      <c r="F1408" s="330">
        <v>1047.2239999999999</v>
      </c>
      <c r="G1408" s="38"/>
      <c r="H1408" s="44"/>
    </row>
    <row r="1409" s="2" customFormat="1" ht="16.8" customHeight="1">
      <c r="A1409" s="38"/>
      <c r="B1409" s="44"/>
      <c r="C1409" s="325" t="s">
        <v>2039</v>
      </c>
      <c r="D1409" s="326" t="s">
        <v>2040</v>
      </c>
      <c r="E1409" s="327" t="s">
        <v>208</v>
      </c>
      <c r="F1409" s="328">
        <v>19.184999999999999</v>
      </c>
      <c r="G1409" s="38"/>
      <c r="H1409" s="44"/>
    </row>
    <row r="1410" s="2" customFormat="1" ht="16.8" customHeight="1">
      <c r="A1410" s="38"/>
      <c r="B1410" s="44"/>
      <c r="C1410" s="329" t="s">
        <v>2039</v>
      </c>
      <c r="D1410" s="329" t="s">
        <v>2203</v>
      </c>
      <c r="E1410" s="17" t="s">
        <v>1</v>
      </c>
      <c r="F1410" s="330">
        <v>19.184999999999999</v>
      </c>
      <c r="G1410" s="38"/>
      <c r="H1410" s="44"/>
    </row>
    <row r="1411" s="2" customFormat="1" ht="16.8" customHeight="1">
      <c r="A1411" s="38"/>
      <c r="B1411" s="44"/>
      <c r="C1411" s="331" t="s">
        <v>4413</v>
      </c>
      <c r="D1411" s="38"/>
      <c r="E1411" s="38"/>
      <c r="F1411" s="38"/>
      <c r="G1411" s="38"/>
      <c r="H1411" s="44"/>
    </row>
    <row r="1412" s="2" customFormat="1" ht="16.8" customHeight="1">
      <c r="A1412" s="38"/>
      <c r="B1412" s="44"/>
      <c r="C1412" s="329" t="s">
        <v>2169</v>
      </c>
      <c r="D1412" s="329" t="s">
        <v>4476</v>
      </c>
      <c r="E1412" s="17" t="s">
        <v>208</v>
      </c>
      <c r="F1412" s="330">
        <v>668.57500000000005</v>
      </c>
      <c r="G1412" s="38"/>
      <c r="H1412" s="44"/>
    </row>
    <row r="1413" s="2" customFormat="1">
      <c r="A1413" s="38"/>
      <c r="B1413" s="44"/>
      <c r="C1413" s="329" t="s">
        <v>583</v>
      </c>
      <c r="D1413" s="329" t="s">
        <v>4431</v>
      </c>
      <c r="E1413" s="17" t="s">
        <v>208</v>
      </c>
      <c r="F1413" s="330">
        <v>822.34699999999998</v>
      </c>
      <c r="G1413" s="38"/>
      <c r="H1413" s="44"/>
    </row>
    <row r="1414" s="2" customFormat="1" ht="16.8" customHeight="1">
      <c r="A1414" s="38"/>
      <c r="B1414" s="44"/>
      <c r="C1414" s="325" t="s">
        <v>2036</v>
      </c>
      <c r="D1414" s="326" t="s">
        <v>2037</v>
      </c>
      <c r="E1414" s="327" t="s">
        <v>208</v>
      </c>
      <c r="F1414" s="328">
        <v>28.777999999999999</v>
      </c>
      <c r="G1414" s="38"/>
      <c r="H1414" s="44"/>
    </row>
    <row r="1415" s="2" customFormat="1" ht="16.8" customHeight="1">
      <c r="A1415" s="38"/>
      <c r="B1415" s="44"/>
      <c r="C1415" s="329" t="s">
        <v>2036</v>
      </c>
      <c r="D1415" s="329" t="s">
        <v>2202</v>
      </c>
      <c r="E1415" s="17" t="s">
        <v>1</v>
      </c>
      <c r="F1415" s="330">
        <v>28.777999999999999</v>
      </c>
      <c r="G1415" s="38"/>
      <c r="H1415" s="44"/>
    </row>
    <row r="1416" s="2" customFormat="1" ht="16.8" customHeight="1">
      <c r="A1416" s="38"/>
      <c r="B1416" s="44"/>
      <c r="C1416" s="331" t="s">
        <v>4413</v>
      </c>
      <c r="D1416" s="38"/>
      <c r="E1416" s="38"/>
      <c r="F1416" s="38"/>
      <c r="G1416" s="38"/>
      <c r="H1416" s="44"/>
    </row>
    <row r="1417" s="2" customFormat="1" ht="16.8" customHeight="1">
      <c r="A1417" s="38"/>
      <c r="B1417" s="44"/>
      <c r="C1417" s="329" t="s">
        <v>2169</v>
      </c>
      <c r="D1417" s="329" t="s">
        <v>4476</v>
      </c>
      <c r="E1417" s="17" t="s">
        <v>208</v>
      </c>
      <c r="F1417" s="330">
        <v>668.57500000000005</v>
      </c>
      <c r="G1417" s="38"/>
      <c r="H1417" s="44"/>
    </row>
    <row r="1418" s="2" customFormat="1">
      <c r="A1418" s="38"/>
      <c r="B1418" s="44"/>
      <c r="C1418" s="329" t="s">
        <v>583</v>
      </c>
      <c r="D1418" s="329" t="s">
        <v>4431</v>
      </c>
      <c r="E1418" s="17" t="s">
        <v>208</v>
      </c>
      <c r="F1418" s="330">
        <v>822.34699999999998</v>
      </c>
      <c r="G1418" s="38"/>
      <c r="H1418" s="44"/>
    </row>
    <row r="1419" s="2" customFormat="1" ht="16.8" customHeight="1">
      <c r="A1419" s="38"/>
      <c r="B1419" s="44"/>
      <c r="C1419" s="325" t="s">
        <v>2045</v>
      </c>
      <c r="D1419" s="326" t="s">
        <v>2046</v>
      </c>
      <c r="E1419" s="327" t="s">
        <v>208</v>
      </c>
      <c r="F1419" s="328">
        <v>44.765999999999998</v>
      </c>
      <c r="G1419" s="38"/>
      <c r="H1419" s="44"/>
    </row>
    <row r="1420" s="2" customFormat="1" ht="16.8" customHeight="1">
      <c r="A1420" s="38"/>
      <c r="B1420" s="44"/>
      <c r="C1420" s="329" t="s">
        <v>2045</v>
      </c>
      <c r="D1420" s="329" t="s">
        <v>2205</v>
      </c>
      <c r="E1420" s="17" t="s">
        <v>1</v>
      </c>
      <c r="F1420" s="330">
        <v>44.765999999999998</v>
      </c>
      <c r="G1420" s="38"/>
      <c r="H1420" s="44"/>
    </row>
    <row r="1421" s="2" customFormat="1" ht="16.8" customHeight="1">
      <c r="A1421" s="38"/>
      <c r="B1421" s="44"/>
      <c r="C1421" s="331" t="s">
        <v>4413</v>
      </c>
      <c r="D1421" s="38"/>
      <c r="E1421" s="38"/>
      <c r="F1421" s="38"/>
      <c r="G1421" s="38"/>
      <c r="H1421" s="44"/>
    </row>
    <row r="1422" s="2" customFormat="1" ht="16.8" customHeight="1">
      <c r="A1422" s="38"/>
      <c r="B1422" s="44"/>
      <c r="C1422" s="329" t="s">
        <v>2169</v>
      </c>
      <c r="D1422" s="329" t="s">
        <v>4476</v>
      </c>
      <c r="E1422" s="17" t="s">
        <v>208</v>
      </c>
      <c r="F1422" s="330">
        <v>668.57500000000005</v>
      </c>
      <c r="G1422" s="38"/>
      <c r="H1422" s="44"/>
    </row>
    <row r="1423" s="2" customFormat="1">
      <c r="A1423" s="38"/>
      <c r="B1423" s="44"/>
      <c r="C1423" s="329" t="s">
        <v>591</v>
      </c>
      <c r="D1423" s="329" t="s">
        <v>4435</v>
      </c>
      <c r="E1423" s="17" t="s">
        <v>208</v>
      </c>
      <c r="F1423" s="330">
        <v>1948.8109999999999</v>
      </c>
      <c r="G1423" s="38"/>
      <c r="H1423" s="44"/>
    </row>
    <row r="1424" s="2" customFormat="1" ht="16.8" customHeight="1">
      <c r="A1424" s="38"/>
      <c r="B1424" s="44"/>
      <c r="C1424" s="325" t="s">
        <v>2042</v>
      </c>
      <c r="D1424" s="326" t="s">
        <v>2043</v>
      </c>
      <c r="E1424" s="327" t="s">
        <v>208</v>
      </c>
      <c r="F1424" s="328">
        <v>67.147999999999996</v>
      </c>
      <c r="G1424" s="38"/>
      <c r="H1424" s="44"/>
    </row>
    <row r="1425" s="2" customFormat="1" ht="16.8" customHeight="1">
      <c r="A1425" s="38"/>
      <c r="B1425" s="44"/>
      <c r="C1425" s="329" t="s">
        <v>2042</v>
      </c>
      <c r="D1425" s="329" t="s">
        <v>2204</v>
      </c>
      <c r="E1425" s="17" t="s">
        <v>1</v>
      </c>
      <c r="F1425" s="330">
        <v>67.147999999999996</v>
      </c>
      <c r="G1425" s="38"/>
      <c r="H1425" s="44"/>
    </row>
    <row r="1426" s="2" customFormat="1" ht="16.8" customHeight="1">
      <c r="A1426" s="38"/>
      <c r="B1426" s="44"/>
      <c r="C1426" s="331" t="s">
        <v>4413</v>
      </c>
      <c r="D1426" s="38"/>
      <c r="E1426" s="38"/>
      <c r="F1426" s="38"/>
      <c r="G1426" s="38"/>
      <c r="H1426" s="44"/>
    </row>
    <row r="1427" s="2" customFormat="1" ht="16.8" customHeight="1">
      <c r="A1427" s="38"/>
      <c r="B1427" s="44"/>
      <c r="C1427" s="329" t="s">
        <v>2169</v>
      </c>
      <c r="D1427" s="329" t="s">
        <v>4476</v>
      </c>
      <c r="E1427" s="17" t="s">
        <v>208</v>
      </c>
      <c r="F1427" s="330">
        <v>668.57500000000005</v>
      </c>
      <c r="G1427" s="38"/>
      <c r="H1427" s="44"/>
    </row>
    <row r="1428" s="2" customFormat="1">
      <c r="A1428" s="38"/>
      <c r="B1428" s="44"/>
      <c r="C1428" s="329" t="s">
        <v>591</v>
      </c>
      <c r="D1428" s="329" t="s">
        <v>4435</v>
      </c>
      <c r="E1428" s="17" t="s">
        <v>208</v>
      </c>
      <c r="F1428" s="330">
        <v>1948.8109999999999</v>
      </c>
      <c r="G1428" s="38"/>
      <c r="H1428" s="44"/>
    </row>
    <row r="1429" s="2" customFormat="1" ht="16.8" customHeight="1">
      <c r="A1429" s="38"/>
      <c r="B1429" s="44"/>
      <c r="C1429" s="325" t="s">
        <v>2018</v>
      </c>
      <c r="D1429" s="326" t="s">
        <v>2019</v>
      </c>
      <c r="E1429" s="327" t="s">
        <v>1</v>
      </c>
      <c r="F1429" s="328">
        <v>1.23</v>
      </c>
      <c r="G1429" s="38"/>
      <c r="H1429" s="44"/>
    </row>
    <row r="1430" s="2" customFormat="1" ht="16.8" customHeight="1">
      <c r="A1430" s="38"/>
      <c r="B1430" s="44"/>
      <c r="C1430" s="329" t="s">
        <v>2018</v>
      </c>
      <c r="D1430" s="329" t="s">
        <v>2176</v>
      </c>
      <c r="E1430" s="17" t="s">
        <v>1</v>
      </c>
      <c r="F1430" s="330">
        <v>1.23</v>
      </c>
      <c r="G1430" s="38"/>
      <c r="H1430" s="44"/>
    </row>
    <row r="1431" s="2" customFormat="1" ht="16.8" customHeight="1">
      <c r="A1431" s="38"/>
      <c r="B1431" s="44"/>
      <c r="C1431" s="331" t="s">
        <v>4413</v>
      </c>
      <c r="D1431" s="38"/>
      <c r="E1431" s="38"/>
      <c r="F1431" s="38"/>
      <c r="G1431" s="38"/>
      <c r="H1431" s="44"/>
    </row>
    <row r="1432" s="2" customFormat="1" ht="16.8" customHeight="1">
      <c r="A1432" s="38"/>
      <c r="B1432" s="44"/>
      <c r="C1432" s="329" t="s">
        <v>2169</v>
      </c>
      <c r="D1432" s="329" t="s">
        <v>4476</v>
      </c>
      <c r="E1432" s="17" t="s">
        <v>208</v>
      </c>
      <c r="F1432" s="330">
        <v>668.57500000000005</v>
      </c>
      <c r="G1432" s="38"/>
      <c r="H1432" s="44"/>
    </row>
    <row r="1433" s="2" customFormat="1">
      <c r="A1433" s="38"/>
      <c r="B1433" s="44"/>
      <c r="C1433" s="329" t="s">
        <v>583</v>
      </c>
      <c r="D1433" s="329" t="s">
        <v>4431</v>
      </c>
      <c r="E1433" s="17" t="s">
        <v>208</v>
      </c>
      <c r="F1433" s="330">
        <v>822.34699999999998</v>
      </c>
      <c r="G1433" s="38"/>
      <c r="H1433" s="44"/>
    </row>
    <row r="1434" s="2" customFormat="1">
      <c r="A1434" s="38"/>
      <c r="B1434" s="44"/>
      <c r="C1434" s="329" t="s">
        <v>591</v>
      </c>
      <c r="D1434" s="329" t="s">
        <v>4435</v>
      </c>
      <c r="E1434" s="17" t="s">
        <v>208</v>
      </c>
      <c r="F1434" s="330">
        <v>1948.8109999999999</v>
      </c>
      <c r="G1434" s="38"/>
      <c r="H1434" s="44"/>
    </row>
    <row r="1435" s="2" customFormat="1" ht="16.8" customHeight="1">
      <c r="A1435" s="38"/>
      <c r="B1435" s="44"/>
      <c r="C1435" s="325" t="s">
        <v>2064</v>
      </c>
      <c r="D1435" s="326" t="s">
        <v>2065</v>
      </c>
      <c r="E1435" s="327" t="s">
        <v>208</v>
      </c>
      <c r="F1435" s="328">
        <v>88.355000000000004</v>
      </c>
      <c r="G1435" s="38"/>
      <c r="H1435" s="44"/>
    </row>
    <row r="1436" s="2" customFormat="1" ht="16.8" customHeight="1">
      <c r="A1436" s="38"/>
      <c r="B1436" s="44"/>
      <c r="C1436" s="329" t="s">
        <v>1</v>
      </c>
      <c r="D1436" s="329" t="s">
        <v>2432</v>
      </c>
      <c r="E1436" s="17" t="s">
        <v>1</v>
      </c>
      <c r="F1436" s="330">
        <v>32</v>
      </c>
      <c r="G1436" s="38"/>
      <c r="H1436" s="44"/>
    </row>
    <row r="1437" s="2" customFormat="1" ht="16.8" customHeight="1">
      <c r="A1437" s="38"/>
      <c r="B1437" s="44"/>
      <c r="C1437" s="329" t="s">
        <v>1</v>
      </c>
      <c r="D1437" s="329" t="s">
        <v>3067</v>
      </c>
      <c r="E1437" s="17" t="s">
        <v>1</v>
      </c>
      <c r="F1437" s="330">
        <v>56.354999999999997</v>
      </c>
      <c r="G1437" s="38"/>
      <c r="H1437" s="44"/>
    </row>
    <row r="1438" s="2" customFormat="1" ht="16.8" customHeight="1">
      <c r="A1438" s="38"/>
      <c r="B1438" s="44"/>
      <c r="C1438" s="329" t="s">
        <v>2064</v>
      </c>
      <c r="D1438" s="329" t="s">
        <v>265</v>
      </c>
      <c r="E1438" s="17" t="s">
        <v>1</v>
      </c>
      <c r="F1438" s="330">
        <v>88.355000000000004</v>
      </c>
      <c r="G1438" s="38"/>
      <c r="H1438" s="44"/>
    </row>
    <row r="1439" s="2" customFormat="1" ht="16.8" customHeight="1">
      <c r="A1439" s="38"/>
      <c r="B1439" s="44"/>
      <c r="C1439" s="331" t="s">
        <v>4413</v>
      </c>
      <c r="D1439" s="38"/>
      <c r="E1439" s="38"/>
      <c r="F1439" s="38"/>
      <c r="G1439" s="38"/>
      <c r="H1439" s="44"/>
    </row>
    <row r="1440" s="2" customFormat="1" ht="16.8" customHeight="1">
      <c r="A1440" s="38"/>
      <c r="B1440" s="44"/>
      <c r="C1440" s="329" t="s">
        <v>2429</v>
      </c>
      <c r="D1440" s="329" t="s">
        <v>4200</v>
      </c>
      <c r="E1440" s="17" t="s">
        <v>208</v>
      </c>
      <c r="F1440" s="330">
        <v>88.355000000000004</v>
      </c>
      <c r="G1440" s="38"/>
      <c r="H1440" s="44"/>
    </row>
    <row r="1441" s="2" customFormat="1">
      <c r="A1441" s="38"/>
      <c r="B1441" s="44"/>
      <c r="C1441" s="329" t="s">
        <v>2296</v>
      </c>
      <c r="D1441" s="329" t="s">
        <v>4486</v>
      </c>
      <c r="E1441" s="17" t="s">
        <v>208</v>
      </c>
      <c r="F1441" s="330">
        <v>2151.9479999999999</v>
      </c>
      <c r="G1441" s="38"/>
      <c r="H1441" s="44"/>
    </row>
    <row r="1442" s="2" customFormat="1" ht="16.8" customHeight="1">
      <c r="A1442" s="38"/>
      <c r="B1442" s="44"/>
      <c r="C1442" s="329" t="s">
        <v>2325</v>
      </c>
      <c r="D1442" s="329" t="s">
        <v>4188</v>
      </c>
      <c r="E1442" s="17" t="s">
        <v>208</v>
      </c>
      <c r="F1442" s="330">
        <v>2151.9479999999999</v>
      </c>
      <c r="G1442" s="38"/>
      <c r="H1442" s="44"/>
    </row>
    <row r="1443" s="2" customFormat="1" ht="16.8" customHeight="1">
      <c r="A1443" s="38"/>
      <c r="B1443" s="44"/>
      <c r="C1443" s="329" t="s">
        <v>1379</v>
      </c>
      <c r="D1443" s="329" t="s">
        <v>4190</v>
      </c>
      <c r="E1443" s="17" t="s">
        <v>208</v>
      </c>
      <c r="F1443" s="330">
        <v>1047.2239999999999</v>
      </c>
      <c r="G1443" s="38"/>
      <c r="H1443" s="44"/>
    </row>
    <row r="1444" s="2" customFormat="1" ht="16.8" customHeight="1">
      <c r="A1444" s="38"/>
      <c r="B1444" s="44"/>
      <c r="C1444" s="325" t="s">
        <v>2096</v>
      </c>
      <c r="D1444" s="326" t="s">
        <v>2097</v>
      </c>
      <c r="E1444" s="327" t="s">
        <v>208</v>
      </c>
      <c r="F1444" s="328">
        <v>5.4290000000000003</v>
      </c>
      <c r="G1444" s="38"/>
      <c r="H1444" s="44"/>
    </row>
    <row r="1445" s="2" customFormat="1" ht="16.8" customHeight="1">
      <c r="A1445" s="38"/>
      <c r="B1445" s="44"/>
      <c r="C1445" s="329" t="s">
        <v>1</v>
      </c>
      <c r="D1445" s="329" t="s">
        <v>3063</v>
      </c>
      <c r="E1445" s="17" t="s">
        <v>1</v>
      </c>
      <c r="F1445" s="330">
        <v>0</v>
      </c>
      <c r="G1445" s="38"/>
      <c r="H1445" s="44"/>
    </row>
    <row r="1446" s="2" customFormat="1" ht="16.8" customHeight="1">
      <c r="A1446" s="38"/>
      <c r="B1446" s="44"/>
      <c r="C1446" s="329" t="s">
        <v>1</v>
      </c>
      <c r="D1446" s="329" t="s">
        <v>3064</v>
      </c>
      <c r="E1446" s="17" t="s">
        <v>1</v>
      </c>
      <c r="F1446" s="330">
        <v>3.125</v>
      </c>
      <c r="G1446" s="38"/>
      <c r="H1446" s="44"/>
    </row>
    <row r="1447" s="2" customFormat="1" ht="16.8" customHeight="1">
      <c r="A1447" s="38"/>
      <c r="B1447" s="44"/>
      <c r="C1447" s="329" t="s">
        <v>1</v>
      </c>
      <c r="D1447" s="329" t="s">
        <v>3065</v>
      </c>
      <c r="E1447" s="17" t="s">
        <v>1</v>
      </c>
      <c r="F1447" s="330">
        <v>2.3039999999999998</v>
      </c>
      <c r="G1447" s="38"/>
      <c r="H1447" s="44"/>
    </row>
    <row r="1448" s="2" customFormat="1" ht="16.8" customHeight="1">
      <c r="A1448" s="38"/>
      <c r="B1448" s="44"/>
      <c r="C1448" s="329" t="s">
        <v>2096</v>
      </c>
      <c r="D1448" s="329" t="s">
        <v>265</v>
      </c>
      <c r="E1448" s="17" t="s">
        <v>1</v>
      </c>
      <c r="F1448" s="330">
        <v>5.4290000000000003</v>
      </c>
      <c r="G1448" s="38"/>
      <c r="H1448" s="44"/>
    </row>
    <row r="1449" s="2" customFormat="1" ht="16.8" customHeight="1">
      <c r="A1449" s="38"/>
      <c r="B1449" s="44"/>
      <c r="C1449" s="331" t="s">
        <v>4413</v>
      </c>
      <c r="D1449" s="38"/>
      <c r="E1449" s="38"/>
      <c r="F1449" s="38"/>
      <c r="G1449" s="38"/>
      <c r="H1449" s="44"/>
    </row>
    <row r="1450" s="2" customFormat="1" ht="16.8" customHeight="1">
      <c r="A1450" s="38"/>
      <c r="B1450" s="44"/>
      <c r="C1450" s="329" t="s">
        <v>2419</v>
      </c>
      <c r="D1450" s="329" t="s">
        <v>4487</v>
      </c>
      <c r="E1450" s="17" t="s">
        <v>208</v>
      </c>
      <c r="F1450" s="330">
        <v>5.4290000000000003</v>
      </c>
      <c r="G1450" s="38"/>
      <c r="H1450" s="44"/>
    </row>
    <row r="1451" s="2" customFormat="1">
      <c r="A1451" s="38"/>
      <c r="B1451" s="44"/>
      <c r="C1451" s="329" t="s">
        <v>2296</v>
      </c>
      <c r="D1451" s="329" t="s">
        <v>4486</v>
      </c>
      <c r="E1451" s="17" t="s">
        <v>208</v>
      </c>
      <c r="F1451" s="330">
        <v>2151.9479999999999</v>
      </c>
      <c r="G1451" s="38"/>
      <c r="H1451" s="44"/>
    </row>
    <row r="1452" s="2" customFormat="1" ht="16.8" customHeight="1">
      <c r="A1452" s="38"/>
      <c r="B1452" s="44"/>
      <c r="C1452" s="329" t="s">
        <v>2325</v>
      </c>
      <c r="D1452" s="329" t="s">
        <v>4188</v>
      </c>
      <c r="E1452" s="17" t="s">
        <v>208</v>
      </c>
      <c r="F1452" s="330">
        <v>2151.9479999999999</v>
      </c>
      <c r="G1452" s="38"/>
      <c r="H1452" s="44"/>
    </row>
    <row r="1453" s="2" customFormat="1" ht="16.8" customHeight="1">
      <c r="A1453" s="38"/>
      <c r="B1453" s="44"/>
      <c r="C1453" s="329" t="s">
        <v>1379</v>
      </c>
      <c r="D1453" s="329" t="s">
        <v>4190</v>
      </c>
      <c r="E1453" s="17" t="s">
        <v>208</v>
      </c>
      <c r="F1453" s="330">
        <v>1047.2239999999999</v>
      </c>
      <c r="G1453" s="38"/>
      <c r="H1453" s="44"/>
    </row>
    <row r="1454" s="2" customFormat="1" ht="16.8" customHeight="1">
      <c r="A1454" s="38"/>
      <c r="B1454" s="44"/>
      <c r="C1454" s="325" t="s">
        <v>2090</v>
      </c>
      <c r="D1454" s="326" t="s">
        <v>2091</v>
      </c>
      <c r="E1454" s="327" t="s">
        <v>208</v>
      </c>
      <c r="F1454" s="328">
        <v>28.77</v>
      </c>
      <c r="G1454" s="38"/>
      <c r="H1454" s="44"/>
    </row>
    <row r="1455" s="2" customFormat="1" ht="16.8" customHeight="1">
      <c r="A1455" s="38"/>
      <c r="B1455" s="44"/>
      <c r="C1455" s="329" t="s">
        <v>1</v>
      </c>
      <c r="D1455" s="329" t="s">
        <v>2091</v>
      </c>
      <c r="E1455" s="17" t="s">
        <v>1</v>
      </c>
      <c r="F1455" s="330">
        <v>0</v>
      </c>
      <c r="G1455" s="38"/>
      <c r="H1455" s="44"/>
    </row>
    <row r="1456" s="2" customFormat="1" ht="16.8" customHeight="1">
      <c r="A1456" s="38"/>
      <c r="B1456" s="44"/>
      <c r="C1456" s="329" t="s">
        <v>1</v>
      </c>
      <c r="D1456" s="329" t="s">
        <v>2670</v>
      </c>
      <c r="E1456" s="17" t="s">
        <v>1</v>
      </c>
      <c r="F1456" s="330">
        <v>28.77</v>
      </c>
      <c r="G1456" s="38"/>
      <c r="H1456" s="44"/>
    </row>
    <row r="1457" s="2" customFormat="1" ht="16.8" customHeight="1">
      <c r="A1457" s="38"/>
      <c r="B1457" s="44"/>
      <c r="C1457" s="329" t="s">
        <v>2090</v>
      </c>
      <c r="D1457" s="329" t="s">
        <v>265</v>
      </c>
      <c r="E1457" s="17" t="s">
        <v>1</v>
      </c>
      <c r="F1457" s="330">
        <v>28.77</v>
      </c>
      <c r="G1457" s="38"/>
      <c r="H1457" s="44"/>
    </row>
    <row r="1458" s="2" customFormat="1" ht="16.8" customHeight="1">
      <c r="A1458" s="38"/>
      <c r="B1458" s="44"/>
      <c r="C1458" s="325" t="s">
        <v>2087</v>
      </c>
      <c r="D1458" s="326" t="s">
        <v>2088</v>
      </c>
      <c r="E1458" s="327" t="s">
        <v>208</v>
      </c>
      <c r="F1458" s="328">
        <v>223.74000000000001</v>
      </c>
      <c r="G1458" s="38"/>
      <c r="H1458" s="44"/>
    </row>
    <row r="1459" s="2" customFormat="1" ht="16.8" customHeight="1">
      <c r="A1459" s="38"/>
      <c r="B1459" s="44"/>
      <c r="C1459" s="329" t="s">
        <v>1</v>
      </c>
      <c r="D1459" s="329" t="s">
        <v>2668</v>
      </c>
      <c r="E1459" s="17" t="s">
        <v>1</v>
      </c>
      <c r="F1459" s="330">
        <v>0</v>
      </c>
      <c r="G1459" s="38"/>
      <c r="H1459" s="44"/>
    </row>
    <row r="1460" s="2" customFormat="1" ht="16.8" customHeight="1">
      <c r="A1460" s="38"/>
      <c r="B1460" s="44"/>
      <c r="C1460" s="329" t="s">
        <v>1</v>
      </c>
      <c r="D1460" s="329" t="s">
        <v>2669</v>
      </c>
      <c r="E1460" s="17" t="s">
        <v>1</v>
      </c>
      <c r="F1460" s="330">
        <v>223.74000000000001</v>
      </c>
      <c r="G1460" s="38"/>
      <c r="H1460" s="44"/>
    </row>
    <row r="1461" s="2" customFormat="1" ht="16.8" customHeight="1">
      <c r="A1461" s="38"/>
      <c r="B1461" s="44"/>
      <c r="C1461" s="329" t="s">
        <v>2087</v>
      </c>
      <c r="D1461" s="329" t="s">
        <v>265</v>
      </c>
      <c r="E1461" s="17" t="s">
        <v>1</v>
      </c>
      <c r="F1461" s="330">
        <v>223.74000000000001</v>
      </c>
      <c r="G1461" s="38"/>
      <c r="H1461" s="44"/>
    </row>
    <row r="1462" s="2" customFormat="1" ht="16.8" customHeight="1">
      <c r="A1462" s="38"/>
      <c r="B1462" s="44"/>
      <c r="C1462" s="325" t="s">
        <v>2067</v>
      </c>
      <c r="D1462" s="326" t="s">
        <v>2068</v>
      </c>
      <c r="E1462" s="327" t="s">
        <v>208</v>
      </c>
      <c r="F1462" s="328">
        <v>562.13</v>
      </c>
      <c r="G1462" s="38"/>
      <c r="H1462" s="44"/>
    </row>
    <row r="1463" s="2" customFormat="1" ht="16.8" customHeight="1">
      <c r="A1463" s="38"/>
      <c r="B1463" s="44"/>
      <c r="C1463" s="329" t="s">
        <v>1</v>
      </c>
      <c r="D1463" s="329" t="s">
        <v>2374</v>
      </c>
      <c r="E1463" s="17" t="s">
        <v>1</v>
      </c>
      <c r="F1463" s="330">
        <v>224</v>
      </c>
      <c r="G1463" s="38"/>
      <c r="H1463" s="44"/>
    </row>
    <row r="1464" s="2" customFormat="1" ht="16.8" customHeight="1">
      <c r="A1464" s="38"/>
      <c r="B1464" s="44"/>
      <c r="C1464" s="329" t="s">
        <v>1</v>
      </c>
      <c r="D1464" s="329" t="s">
        <v>3049</v>
      </c>
      <c r="E1464" s="17" t="s">
        <v>1</v>
      </c>
      <c r="F1464" s="330">
        <v>338.13</v>
      </c>
      <c r="G1464" s="38"/>
      <c r="H1464" s="44"/>
    </row>
    <row r="1465" s="2" customFormat="1" ht="16.8" customHeight="1">
      <c r="A1465" s="38"/>
      <c r="B1465" s="44"/>
      <c r="C1465" s="329" t="s">
        <v>2067</v>
      </c>
      <c r="D1465" s="329" t="s">
        <v>265</v>
      </c>
      <c r="E1465" s="17" t="s">
        <v>1</v>
      </c>
      <c r="F1465" s="330">
        <v>562.13</v>
      </c>
      <c r="G1465" s="38"/>
      <c r="H1465" s="44"/>
    </row>
    <row r="1466" s="2" customFormat="1" ht="16.8" customHeight="1">
      <c r="A1466" s="38"/>
      <c r="B1466" s="44"/>
      <c r="C1466" s="331" t="s">
        <v>4413</v>
      </c>
      <c r="D1466" s="38"/>
      <c r="E1466" s="38"/>
      <c r="F1466" s="38"/>
      <c r="G1466" s="38"/>
      <c r="H1466" s="44"/>
    </row>
    <row r="1467" s="2" customFormat="1" ht="16.8" customHeight="1">
      <c r="A1467" s="38"/>
      <c r="B1467" s="44"/>
      <c r="C1467" s="329" t="s">
        <v>2370</v>
      </c>
      <c r="D1467" s="329" t="s">
        <v>4489</v>
      </c>
      <c r="E1467" s="17" t="s">
        <v>208</v>
      </c>
      <c r="F1467" s="330">
        <v>393.49099999999999</v>
      </c>
      <c r="G1467" s="38"/>
      <c r="H1467" s="44"/>
    </row>
    <row r="1468" s="2" customFormat="1">
      <c r="A1468" s="38"/>
      <c r="B1468" s="44"/>
      <c r="C1468" s="329" t="s">
        <v>2296</v>
      </c>
      <c r="D1468" s="329" t="s">
        <v>4486</v>
      </c>
      <c r="E1468" s="17" t="s">
        <v>208</v>
      </c>
      <c r="F1468" s="330">
        <v>2151.9479999999999</v>
      </c>
      <c r="G1468" s="38"/>
      <c r="H1468" s="44"/>
    </row>
    <row r="1469" s="2" customFormat="1" ht="16.8" customHeight="1">
      <c r="A1469" s="38"/>
      <c r="B1469" s="44"/>
      <c r="C1469" s="329" t="s">
        <v>2325</v>
      </c>
      <c r="D1469" s="329" t="s">
        <v>4188</v>
      </c>
      <c r="E1469" s="17" t="s">
        <v>208</v>
      </c>
      <c r="F1469" s="330">
        <v>2151.9479999999999</v>
      </c>
      <c r="G1469" s="38"/>
      <c r="H1469" s="44"/>
    </row>
    <row r="1470" s="2" customFormat="1" ht="16.8" customHeight="1">
      <c r="A1470" s="38"/>
      <c r="B1470" s="44"/>
      <c r="C1470" s="329" t="s">
        <v>1379</v>
      </c>
      <c r="D1470" s="329" t="s">
        <v>4190</v>
      </c>
      <c r="E1470" s="17" t="s">
        <v>208</v>
      </c>
      <c r="F1470" s="330">
        <v>1047.2239999999999</v>
      </c>
      <c r="G1470" s="38"/>
      <c r="H1470" s="44"/>
    </row>
    <row r="1471" s="2" customFormat="1" ht="16.8" customHeight="1">
      <c r="A1471" s="38"/>
      <c r="B1471" s="44"/>
      <c r="C1471" s="329" t="s">
        <v>1494</v>
      </c>
      <c r="D1471" s="329" t="s">
        <v>1495</v>
      </c>
      <c r="E1471" s="17" t="s">
        <v>157</v>
      </c>
      <c r="F1471" s="330">
        <v>1129.8810000000001</v>
      </c>
      <c r="G1471" s="38"/>
      <c r="H1471" s="44"/>
    </row>
    <row r="1472" s="2" customFormat="1" ht="16.8" customHeight="1">
      <c r="A1472" s="38"/>
      <c r="B1472" s="44"/>
      <c r="C1472" s="325" t="s">
        <v>2093</v>
      </c>
      <c r="D1472" s="326" t="s">
        <v>2094</v>
      </c>
      <c r="E1472" s="327" t="s">
        <v>208</v>
      </c>
      <c r="F1472" s="328">
        <v>168.63900000000001</v>
      </c>
      <c r="G1472" s="38"/>
      <c r="H1472" s="44"/>
    </row>
    <row r="1473" s="2" customFormat="1" ht="16.8" customHeight="1">
      <c r="A1473" s="38"/>
      <c r="B1473" s="44"/>
      <c r="C1473" s="329" t="s">
        <v>2093</v>
      </c>
      <c r="D1473" s="329" t="s">
        <v>2378</v>
      </c>
      <c r="E1473" s="17" t="s">
        <v>1</v>
      </c>
      <c r="F1473" s="330">
        <v>168.63900000000001</v>
      </c>
      <c r="G1473" s="38"/>
      <c r="H1473" s="44"/>
    </row>
    <row r="1474" s="2" customFormat="1" ht="16.8" customHeight="1">
      <c r="A1474" s="38"/>
      <c r="B1474" s="44"/>
      <c r="C1474" s="331" t="s">
        <v>4413</v>
      </c>
      <c r="D1474" s="38"/>
      <c r="E1474" s="38"/>
      <c r="F1474" s="38"/>
      <c r="G1474" s="38"/>
      <c r="H1474" s="44"/>
    </row>
    <row r="1475" s="2" customFormat="1" ht="16.8" customHeight="1">
      <c r="A1475" s="38"/>
      <c r="B1475" s="44"/>
      <c r="C1475" s="329" t="s">
        <v>2370</v>
      </c>
      <c r="D1475" s="329" t="s">
        <v>4489</v>
      </c>
      <c r="E1475" s="17" t="s">
        <v>208</v>
      </c>
      <c r="F1475" s="330">
        <v>393.49099999999999</v>
      </c>
      <c r="G1475" s="38"/>
      <c r="H1475" s="44"/>
    </row>
    <row r="1476" s="2" customFormat="1" ht="16.8" customHeight="1">
      <c r="A1476" s="38"/>
      <c r="B1476" s="44"/>
      <c r="C1476" s="329" t="s">
        <v>2366</v>
      </c>
      <c r="D1476" s="329" t="s">
        <v>4195</v>
      </c>
      <c r="E1476" s="17" t="s">
        <v>208</v>
      </c>
      <c r="F1476" s="330">
        <v>168.63900000000001</v>
      </c>
      <c r="G1476" s="38"/>
      <c r="H1476" s="44"/>
    </row>
    <row r="1477" s="2" customFormat="1" ht="16.8" customHeight="1">
      <c r="A1477" s="38"/>
      <c r="B1477" s="44"/>
      <c r="C1477" s="325" t="s">
        <v>2379</v>
      </c>
      <c r="D1477" s="326" t="s">
        <v>4469</v>
      </c>
      <c r="E1477" s="327" t="s">
        <v>208</v>
      </c>
      <c r="F1477" s="328">
        <v>393.49099999999999</v>
      </c>
      <c r="G1477" s="38"/>
      <c r="H1477" s="44"/>
    </row>
    <row r="1478" s="2" customFormat="1" ht="16.8" customHeight="1">
      <c r="A1478" s="38"/>
      <c r="B1478" s="44"/>
      <c r="C1478" s="329" t="s">
        <v>2379</v>
      </c>
      <c r="D1478" s="329" t="s">
        <v>2380</v>
      </c>
      <c r="E1478" s="17" t="s">
        <v>1</v>
      </c>
      <c r="F1478" s="330">
        <v>393.49099999999999</v>
      </c>
      <c r="G1478" s="38"/>
      <c r="H1478" s="44"/>
    </row>
    <row r="1479" s="2" customFormat="1" ht="16.8" customHeight="1">
      <c r="A1479" s="38"/>
      <c r="B1479" s="44"/>
      <c r="C1479" s="325" t="s">
        <v>210</v>
      </c>
      <c r="D1479" s="326" t="s">
        <v>2051</v>
      </c>
      <c r="E1479" s="327" t="s">
        <v>208</v>
      </c>
      <c r="F1479" s="328">
        <v>0</v>
      </c>
      <c r="G1479" s="38"/>
      <c r="H1479" s="44"/>
    </row>
    <row r="1480" s="2" customFormat="1" ht="16.8" customHeight="1">
      <c r="A1480" s="38"/>
      <c r="B1480" s="44"/>
      <c r="C1480" s="329" t="s">
        <v>1</v>
      </c>
      <c r="D1480" s="329" t="s">
        <v>3019</v>
      </c>
      <c r="E1480" s="17" t="s">
        <v>1</v>
      </c>
      <c r="F1480" s="330">
        <v>0</v>
      </c>
      <c r="G1480" s="38"/>
      <c r="H1480" s="44"/>
    </row>
    <row r="1481" s="2" customFormat="1" ht="16.8" customHeight="1">
      <c r="A1481" s="38"/>
      <c r="B1481" s="44"/>
      <c r="C1481" s="329" t="s">
        <v>1</v>
      </c>
      <c r="D1481" s="329" t="s">
        <v>3018</v>
      </c>
      <c r="E1481" s="17" t="s">
        <v>1</v>
      </c>
      <c r="F1481" s="330">
        <v>0</v>
      </c>
      <c r="G1481" s="38"/>
      <c r="H1481" s="44"/>
    </row>
    <row r="1482" s="2" customFormat="1" ht="16.8" customHeight="1">
      <c r="A1482" s="38"/>
      <c r="B1482" s="44"/>
      <c r="C1482" s="329" t="s">
        <v>210</v>
      </c>
      <c r="D1482" s="329" t="s">
        <v>265</v>
      </c>
      <c r="E1482" s="17" t="s">
        <v>1</v>
      </c>
      <c r="F1482" s="330">
        <v>0</v>
      </c>
      <c r="G1482" s="38"/>
      <c r="H1482" s="44"/>
    </row>
    <row r="1483" s="2" customFormat="1" ht="16.8" customHeight="1">
      <c r="A1483" s="38"/>
      <c r="B1483" s="44"/>
      <c r="C1483" s="331" t="s">
        <v>4413</v>
      </c>
      <c r="D1483" s="38"/>
      <c r="E1483" s="38"/>
      <c r="F1483" s="38"/>
      <c r="G1483" s="38"/>
      <c r="H1483" s="44"/>
    </row>
    <row r="1484" s="2" customFormat="1" ht="16.8" customHeight="1">
      <c r="A1484" s="38"/>
      <c r="B1484" s="44"/>
      <c r="C1484" s="329" t="s">
        <v>2169</v>
      </c>
      <c r="D1484" s="329" t="s">
        <v>4476</v>
      </c>
      <c r="E1484" s="17" t="s">
        <v>208</v>
      </c>
      <c r="F1484" s="330">
        <v>668.57500000000005</v>
      </c>
      <c r="G1484" s="38"/>
      <c r="H1484" s="44"/>
    </row>
    <row r="1485" s="2" customFormat="1" ht="16.8" customHeight="1">
      <c r="A1485" s="38"/>
      <c r="B1485" s="44"/>
      <c r="C1485" s="329" t="s">
        <v>1379</v>
      </c>
      <c r="D1485" s="329" t="s">
        <v>4190</v>
      </c>
      <c r="E1485" s="17" t="s">
        <v>208</v>
      </c>
      <c r="F1485" s="330">
        <v>1047.2239999999999</v>
      </c>
      <c r="G1485" s="38"/>
      <c r="H1485" s="44"/>
    </row>
    <row r="1486" s="2" customFormat="1" ht="16.8" customHeight="1">
      <c r="A1486" s="38"/>
      <c r="B1486" s="44"/>
      <c r="C1486" s="325" t="s">
        <v>1970</v>
      </c>
      <c r="D1486" s="326" t="s">
        <v>1971</v>
      </c>
      <c r="E1486" s="327" t="s">
        <v>208</v>
      </c>
      <c r="F1486" s="328">
        <v>0</v>
      </c>
      <c r="G1486" s="38"/>
      <c r="H1486" s="44"/>
    </row>
    <row r="1487" s="2" customFormat="1" ht="16.8" customHeight="1">
      <c r="A1487" s="38"/>
      <c r="B1487" s="44"/>
      <c r="C1487" s="329" t="s">
        <v>1970</v>
      </c>
      <c r="D1487" s="329" t="s">
        <v>2219</v>
      </c>
      <c r="E1487" s="17" t="s">
        <v>1</v>
      </c>
      <c r="F1487" s="330">
        <v>0</v>
      </c>
      <c r="G1487" s="38"/>
      <c r="H1487" s="44"/>
    </row>
    <row r="1488" s="2" customFormat="1" ht="16.8" customHeight="1">
      <c r="A1488" s="38"/>
      <c r="B1488" s="44"/>
      <c r="C1488" s="331" t="s">
        <v>4413</v>
      </c>
      <c r="D1488" s="38"/>
      <c r="E1488" s="38"/>
      <c r="F1488" s="38"/>
      <c r="G1488" s="38"/>
      <c r="H1488" s="44"/>
    </row>
    <row r="1489" s="2" customFormat="1" ht="16.8" customHeight="1">
      <c r="A1489" s="38"/>
      <c r="B1489" s="44"/>
      <c r="C1489" s="329" t="s">
        <v>2169</v>
      </c>
      <c r="D1489" s="329" t="s">
        <v>4476</v>
      </c>
      <c r="E1489" s="17" t="s">
        <v>208</v>
      </c>
      <c r="F1489" s="330">
        <v>668.57500000000005</v>
      </c>
      <c r="G1489" s="38"/>
      <c r="H1489" s="44"/>
    </row>
    <row r="1490" s="2" customFormat="1">
      <c r="A1490" s="38"/>
      <c r="B1490" s="44"/>
      <c r="C1490" s="329" t="s">
        <v>583</v>
      </c>
      <c r="D1490" s="329" t="s">
        <v>4431</v>
      </c>
      <c r="E1490" s="17" t="s">
        <v>208</v>
      </c>
      <c r="F1490" s="330">
        <v>822.34699999999998</v>
      </c>
      <c r="G1490" s="38"/>
      <c r="H1490" s="44"/>
    </row>
    <row r="1491" s="2" customFormat="1" ht="16.8" customHeight="1">
      <c r="A1491" s="38"/>
      <c r="B1491" s="44"/>
      <c r="C1491" s="325" t="s">
        <v>1973</v>
      </c>
      <c r="D1491" s="326" t="s">
        <v>1974</v>
      </c>
      <c r="E1491" s="327" t="s">
        <v>208</v>
      </c>
      <c r="F1491" s="328">
        <v>0</v>
      </c>
      <c r="G1491" s="38"/>
      <c r="H1491" s="44"/>
    </row>
    <row r="1492" s="2" customFormat="1" ht="16.8" customHeight="1">
      <c r="A1492" s="38"/>
      <c r="B1492" s="44"/>
      <c r="C1492" s="329" t="s">
        <v>1</v>
      </c>
      <c r="D1492" s="329" t="s">
        <v>2854</v>
      </c>
      <c r="E1492" s="17" t="s">
        <v>1</v>
      </c>
      <c r="F1492" s="330">
        <v>2.262</v>
      </c>
      <c r="G1492" s="38"/>
      <c r="H1492" s="44"/>
    </row>
    <row r="1493" s="2" customFormat="1" ht="16.8" customHeight="1">
      <c r="A1493" s="38"/>
      <c r="B1493" s="44"/>
      <c r="C1493" s="329" t="s">
        <v>2064</v>
      </c>
      <c r="D1493" s="329" t="s">
        <v>265</v>
      </c>
      <c r="E1493" s="17" t="s">
        <v>1</v>
      </c>
      <c r="F1493" s="330">
        <v>2.262</v>
      </c>
      <c r="G1493" s="38"/>
      <c r="H1493" s="44"/>
    </row>
    <row r="1494" s="2" customFormat="1" ht="16.8" customHeight="1">
      <c r="A1494" s="38"/>
      <c r="B1494" s="44"/>
      <c r="C1494" s="325" t="s">
        <v>3363</v>
      </c>
      <c r="D1494" s="326" t="s">
        <v>3364</v>
      </c>
      <c r="E1494" s="327" t="s">
        <v>208</v>
      </c>
      <c r="F1494" s="328">
        <v>0.54600000000000004</v>
      </c>
      <c r="G1494" s="38"/>
      <c r="H1494" s="44"/>
    </row>
    <row r="1495" s="2" customFormat="1" ht="16.8" customHeight="1">
      <c r="A1495" s="38"/>
      <c r="B1495" s="44"/>
      <c r="C1495" s="329" t="s">
        <v>1</v>
      </c>
      <c r="D1495" s="329" t="s">
        <v>3526</v>
      </c>
      <c r="E1495" s="17" t="s">
        <v>1</v>
      </c>
      <c r="F1495" s="330">
        <v>0.23400000000000001</v>
      </c>
      <c r="G1495" s="38"/>
      <c r="H1495" s="44"/>
    </row>
    <row r="1496" s="2" customFormat="1" ht="16.8" customHeight="1">
      <c r="A1496" s="38"/>
      <c r="B1496" s="44"/>
      <c r="C1496" s="329" t="s">
        <v>1</v>
      </c>
      <c r="D1496" s="329" t="s">
        <v>3527</v>
      </c>
      <c r="E1496" s="17" t="s">
        <v>1</v>
      </c>
      <c r="F1496" s="330">
        <v>0.312</v>
      </c>
      <c r="G1496" s="38"/>
      <c r="H1496" s="44"/>
    </row>
    <row r="1497" s="2" customFormat="1" ht="16.8" customHeight="1">
      <c r="A1497" s="38"/>
      <c r="B1497" s="44"/>
      <c r="C1497" s="329" t="s">
        <v>3363</v>
      </c>
      <c r="D1497" s="329" t="s">
        <v>265</v>
      </c>
      <c r="E1497" s="17" t="s">
        <v>1</v>
      </c>
      <c r="F1497" s="330">
        <v>0.54600000000000004</v>
      </c>
      <c r="G1497" s="38"/>
      <c r="H1497" s="44"/>
    </row>
    <row r="1498" s="2" customFormat="1" ht="16.8" customHeight="1">
      <c r="A1498" s="38"/>
      <c r="B1498" s="44"/>
      <c r="C1498" s="331" t="s">
        <v>4413</v>
      </c>
      <c r="D1498" s="38"/>
      <c r="E1498" s="38"/>
      <c r="F1498" s="38"/>
      <c r="G1498" s="38"/>
      <c r="H1498" s="44"/>
    </row>
    <row r="1499" s="2" customFormat="1" ht="16.8" customHeight="1">
      <c r="A1499" s="38"/>
      <c r="B1499" s="44"/>
      <c r="C1499" s="329" t="s">
        <v>2419</v>
      </c>
      <c r="D1499" s="329" t="s">
        <v>4487</v>
      </c>
      <c r="E1499" s="17" t="s">
        <v>208</v>
      </c>
      <c r="F1499" s="330">
        <v>0.54600000000000004</v>
      </c>
      <c r="G1499" s="38"/>
      <c r="H1499" s="44"/>
    </row>
    <row r="1500" s="2" customFormat="1" ht="16.8" customHeight="1">
      <c r="A1500" s="38"/>
      <c r="B1500" s="44"/>
      <c r="C1500" s="329" t="s">
        <v>1379</v>
      </c>
      <c r="D1500" s="329" t="s">
        <v>4190</v>
      </c>
      <c r="E1500" s="17" t="s">
        <v>208</v>
      </c>
      <c r="F1500" s="330">
        <v>603.56200000000001</v>
      </c>
      <c r="G1500" s="38"/>
      <c r="H1500" s="44"/>
    </row>
    <row r="1501" s="2" customFormat="1" ht="16.8" customHeight="1">
      <c r="A1501" s="38"/>
      <c r="B1501" s="44"/>
      <c r="C1501" s="325" t="s">
        <v>2087</v>
      </c>
      <c r="D1501" s="326" t="s">
        <v>2088</v>
      </c>
      <c r="E1501" s="327" t="s">
        <v>208</v>
      </c>
      <c r="F1501" s="328">
        <v>31.138000000000002</v>
      </c>
      <c r="G1501" s="38"/>
      <c r="H1501" s="44"/>
    </row>
    <row r="1502" s="2" customFormat="1" ht="16.8" customHeight="1">
      <c r="A1502" s="38"/>
      <c r="B1502" s="44"/>
      <c r="C1502" s="329" t="s">
        <v>1</v>
      </c>
      <c r="D1502" s="329" t="s">
        <v>3709</v>
      </c>
      <c r="E1502" s="17" t="s">
        <v>1</v>
      </c>
      <c r="F1502" s="330">
        <v>1.1379999999999999</v>
      </c>
      <c r="G1502" s="38"/>
      <c r="H1502" s="44"/>
    </row>
    <row r="1503" s="2" customFormat="1" ht="16.8" customHeight="1">
      <c r="A1503" s="38"/>
      <c r="B1503" s="44"/>
      <c r="C1503" s="329" t="s">
        <v>1</v>
      </c>
      <c r="D1503" s="329" t="s">
        <v>2947</v>
      </c>
      <c r="E1503" s="17" t="s">
        <v>1</v>
      </c>
      <c r="F1503" s="330">
        <v>0</v>
      </c>
      <c r="G1503" s="38"/>
      <c r="H1503" s="44"/>
    </row>
    <row r="1504" s="2" customFormat="1" ht="16.8" customHeight="1">
      <c r="A1504" s="38"/>
      <c r="B1504" s="44"/>
      <c r="C1504" s="329" t="s">
        <v>1</v>
      </c>
      <c r="D1504" s="329" t="s">
        <v>3710</v>
      </c>
      <c r="E1504" s="17" t="s">
        <v>1</v>
      </c>
      <c r="F1504" s="330">
        <v>30</v>
      </c>
      <c r="G1504" s="38"/>
      <c r="H1504" s="44"/>
    </row>
    <row r="1505" s="2" customFormat="1" ht="16.8" customHeight="1">
      <c r="A1505" s="38"/>
      <c r="B1505" s="44"/>
      <c r="C1505" s="329" t="s">
        <v>2087</v>
      </c>
      <c r="D1505" s="329" t="s">
        <v>265</v>
      </c>
      <c r="E1505" s="17" t="s">
        <v>1</v>
      </c>
      <c r="F1505" s="330">
        <v>31.138000000000002</v>
      </c>
      <c r="G1505" s="38"/>
      <c r="H1505" s="44"/>
    </row>
    <row r="1506" s="2" customFormat="1" ht="16.8" customHeight="1">
      <c r="A1506" s="38"/>
      <c r="B1506" s="44"/>
      <c r="C1506" s="331" t="s">
        <v>4413</v>
      </c>
      <c r="D1506" s="38"/>
      <c r="E1506" s="38"/>
      <c r="F1506" s="38"/>
      <c r="G1506" s="38"/>
      <c r="H1506" s="44"/>
    </row>
    <row r="1507" s="2" customFormat="1" ht="16.8" customHeight="1">
      <c r="A1507" s="38"/>
      <c r="B1507" s="44"/>
      <c r="C1507" s="329" t="s">
        <v>2664</v>
      </c>
      <c r="D1507" s="329" t="s">
        <v>4488</v>
      </c>
      <c r="E1507" s="17" t="s">
        <v>208</v>
      </c>
      <c r="F1507" s="330">
        <v>31.138000000000002</v>
      </c>
      <c r="G1507" s="38"/>
      <c r="H1507" s="44"/>
    </row>
    <row r="1508" s="2" customFormat="1" ht="16.8" customHeight="1">
      <c r="A1508" s="38"/>
      <c r="B1508" s="44"/>
      <c r="C1508" s="329" t="s">
        <v>1379</v>
      </c>
      <c r="D1508" s="329" t="s">
        <v>4190</v>
      </c>
      <c r="E1508" s="17" t="s">
        <v>208</v>
      </c>
      <c r="F1508" s="330">
        <v>603.56200000000001</v>
      </c>
      <c r="G1508" s="38"/>
      <c r="H1508" s="44"/>
    </row>
    <row r="1509" s="2" customFormat="1" ht="16.8" customHeight="1">
      <c r="A1509" s="38"/>
      <c r="B1509" s="44"/>
      <c r="C1509" s="325" t="s">
        <v>2067</v>
      </c>
      <c r="D1509" s="326" t="s">
        <v>2068</v>
      </c>
      <c r="E1509" s="327" t="s">
        <v>208</v>
      </c>
      <c r="F1509" s="328">
        <v>11.310000000000001</v>
      </c>
      <c r="G1509" s="38"/>
      <c r="H1509" s="44"/>
    </row>
    <row r="1510" s="2" customFormat="1" ht="16.8" customHeight="1">
      <c r="A1510" s="38"/>
      <c r="B1510" s="44"/>
      <c r="C1510" s="329" t="s">
        <v>1</v>
      </c>
      <c r="D1510" s="329" t="s">
        <v>2829</v>
      </c>
      <c r="E1510" s="17" t="s">
        <v>1</v>
      </c>
      <c r="F1510" s="330">
        <v>11.310000000000001</v>
      </c>
      <c r="G1510" s="38"/>
      <c r="H1510" s="44"/>
    </row>
    <row r="1511" s="2" customFormat="1" ht="16.8" customHeight="1">
      <c r="A1511" s="38"/>
      <c r="B1511" s="44"/>
      <c r="C1511" s="329" t="s">
        <v>2067</v>
      </c>
      <c r="D1511" s="329" t="s">
        <v>265</v>
      </c>
      <c r="E1511" s="17" t="s">
        <v>1</v>
      </c>
      <c r="F1511" s="330">
        <v>11.310000000000001</v>
      </c>
      <c r="G1511" s="38"/>
      <c r="H1511" s="44"/>
    </row>
    <row r="1512" s="2" customFormat="1" ht="16.8" customHeight="1">
      <c r="A1512" s="38"/>
      <c r="B1512" s="44"/>
      <c r="C1512" s="325" t="s">
        <v>2093</v>
      </c>
      <c r="D1512" s="326" t="s">
        <v>2094</v>
      </c>
      <c r="E1512" s="327" t="s">
        <v>208</v>
      </c>
      <c r="F1512" s="328">
        <v>3.3929999999999998</v>
      </c>
      <c r="G1512" s="38"/>
      <c r="H1512" s="44"/>
    </row>
    <row r="1513" s="2" customFormat="1" ht="16.8" customHeight="1">
      <c r="A1513" s="38"/>
      <c r="B1513" s="44"/>
      <c r="C1513" s="329" t="s">
        <v>2093</v>
      </c>
      <c r="D1513" s="329" t="s">
        <v>2378</v>
      </c>
      <c r="E1513" s="17" t="s">
        <v>1</v>
      </c>
      <c r="F1513" s="330">
        <v>3.3929999999999998</v>
      </c>
      <c r="G1513" s="38"/>
      <c r="H1513" s="44"/>
    </row>
    <row r="1514" s="2" customFormat="1" ht="16.8" customHeight="1">
      <c r="A1514" s="38"/>
      <c r="B1514" s="44"/>
      <c r="C1514" s="325" t="s">
        <v>2379</v>
      </c>
      <c r="D1514" s="326" t="s">
        <v>4469</v>
      </c>
      <c r="E1514" s="327" t="s">
        <v>208</v>
      </c>
      <c r="F1514" s="328">
        <v>7.9169999999999998</v>
      </c>
      <c r="G1514" s="38"/>
      <c r="H1514" s="44"/>
    </row>
    <row r="1515" s="2" customFormat="1" ht="16.8" customHeight="1">
      <c r="A1515" s="38"/>
      <c r="B1515" s="44"/>
      <c r="C1515" s="329" t="s">
        <v>2379</v>
      </c>
      <c r="D1515" s="329" t="s">
        <v>2380</v>
      </c>
      <c r="E1515" s="17" t="s">
        <v>1</v>
      </c>
      <c r="F1515" s="330">
        <v>7.9169999999999998</v>
      </c>
      <c r="G1515" s="38"/>
      <c r="H1515" s="44"/>
    </row>
    <row r="1516" s="2" customFormat="1" ht="16.8" customHeight="1">
      <c r="A1516" s="38"/>
      <c r="B1516" s="44"/>
      <c r="C1516" s="325" t="s">
        <v>2061</v>
      </c>
      <c r="D1516" s="326" t="s">
        <v>2062</v>
      </c>
      <c r="E1516" s="327" t="s">
        <v>168</v>
      </c>
      <c r="F1516" s="328">
        <v>1352.4000000000001</v>
      </c>
      <c r="G1516" s="38"/>
      <c r="H1516" s="44"/>
    </row>
    <row r="1517" s="2" customFormat="1" ht="16.8" customHeight="1">
      <c r="A1517" s="38"/>
      <c r="B1517" s="44"/>
      <c r="C1517" s="329" t="s">
        <v>1</v>
      </c>
      <c r="D1517" s="329" t="s">
        <v>3479</v>
      </c>
      <c r="E1517" s="17" t="s">
        <v>1</v>
      </c>
      <c r="F1517" s="330">
        <v>0</v>
      </c>
      <c r="G1517" s="38"/>
      <c r="H1517" s="44"/>
    </row>
    <row r="1518" s="2" customFormat="1" ht="16.8" customHeight="1">
      <c r="A1518" s="38"/>
      <c r="B1518" s="44"/>
      <c r="C1518" s="329" t="s">
        <v>1</v>
      </c>
      <c r="D1518" s="329" t="s">
        <v>3480</v>
      </c>
      <c r="E1518" s="17" t="s">
        <v>1</v>
      </c>
      <c r="F1518" s="330">
        <v>1352.4000000000001</v>
      </c>
      <c r="G1518" s="38"/>
      <c r="H1518" s="44"/>
    </row>
    <row r="1519" s="2" customFormat="1" ht="16.8" customHeight="1">
      <c r="A1519" s="38"/>
      <c r="B1519" s="44"/>
      <c r="C1519" s="329" t="s">
        <v>2061</v>
      </c>
      <c r="D1519" s="329" t="s">
        <v>265</v>
      </c>
      <c r="E1519" s="17" t="s">
        <v>1</v>
      </c>
      <c r="F1519" s="330">
        <v>1352.4000000000001</v>
      </c>
      <c r="G1519" s="38"/>
      <c r="H1519" s="44"/>
    </row>
    <row r="1520" s="2" customFormat="1" ht="16.8" customHeight="1">
      <c r="A1520" s="38"/>
      <c r="B1520" s="44"/>
      <c r="C1520" s="331" t="s">
        <v>4413</v>
      </c>
      <c r="D1520" s="38"/>
      <c r="E1520" s="38"/>
      <c r="F1520" s="38"/>
      <c r="G1520" s="38"/>
      <c r="H1520" s="44"/>
    </row>
    <row r="1521" s="2" customFormat="1">
      <c r="A1521" s="38"/>
      <c r="B1521" s="44"/>
      <c r="C1521" s="329" t="s">
        <v>2285</v>
      </c>
      <c r="D1521" s="329" t="s">
        <v>4494</v>
      </c>
      <c r="E1521" s="17" t="s">
        <v>168</v>
      </c>
      <c r="F1521" s="330">
        <v>1352.4000000000001</v>
      </c>
      <c r="G1521" s="38"/>
      <c r="H1521" s="44"/>
    </row>
    <row r="1522" s="2" customFormat="1">
      <c r="A1522" s="38"/>
      <c r="B1522" s="44"/>
      <c r="C1522" s="329" t="s">
        <v>2292</v>
      </c>
      <c r="D1522" s="329" t="s">
        <v>4495</v>
      </c>
      <c r="E1522" s="17" t="s">
        <v>168</v>
      </c>
      <c r="F1522" s="330">
        <v>1352.4000000000001</v>
      </c>
      <c r="G1522" s="38"/>
      <c r="H1522" s="44"/>
    </row>
    <row r="1523" s="2" customFormat="1" ht="16.8" customHeight="1">
      <c r="A1523" s="38"/>
      <c r="B1523" s="44"/>
      <c r="C1523" s="325" t="s">
        <v>2053</v>
      </c>
      <c r="D1523" s="326" t="s">
        <v>2054</v>
      </c>
      <c r="E1523" s="327" t="s">
        <v>168</v>
      </c>
      <c r="F1523" s="328">
        <v>189.59999999999999</v>
      </c>
      <c r="G1523" s="38"/>
      <c r="H1523" s="44"/>
    </row>
    <row r="1524" s="2" customFormat="1" ht="16.8" customHeight="1">
      <c r="A1524" s="38"/>
      <c r="B1524" s="44"/>
      <c r="C1524" s="329" t="s">
        <v>1</v>
      </c>
      <c r="D1524" s="329" t="s">
        <v>3398</v>
      </c>
      <c r="E1524" s="17" t="s">
        <v>1</v>
      </c>
      <c r="F1524" s="330">
        <v>0</v>
      </c>
      <c r="G1524" s="38"/>
      <c r="H1524" s="44"/>
    </row>
    <row r="1525" s="2" customFormat="1" ht="16.8" customHeight="1">
      <c r="A1525" s="38"/>
      <c r="B1525" s="44"/>
      <c r="C1525" s="329" t="s">
        <v>1</v>
      </c>
      <c r="D1525" s="329" t="s">
        <v>3466</v>
      </c>
      <c r="E1525" s="17" t="s">
        <v>1</v>
      </c>
      <c r="F1525" s="330">
        <v>15.6</v>
      </c>
      <c r="G1525" s="38"/>
      <c r="H1525" s="44"/>
    </row>
    <row r="1526" s="2" customFormat="1" ht="16.8" customHeight="1">
      <c r="A1526" s="38"/>
      <c r="B1526" s="44"/>
      <c r="C1526" s="329" t="s">
        <v>1</v>
      </c>
      <c r="D1526" s="329" t="s">
        <v>3467</v>
      </c>
      <c r="E1526" s="17" t="s">
        <v>1</v>
      </c>
      <c r="F1526" s="330">
        <v>21.600000000000001</v>
      </c>
      <c r="G1526" s="38"/>
      <c r="H1526" s="44"/>
    </row>
    <row r="1527" s="2" customFormat="1" ht="16.8" customHeight="1">
      <c r="A1527" s="38"/>
      <c r="B1527" s="44"/>
      <c r="C1527" s="329" t="s">
        <v>1</v>
      </c>
      <c r="D1527" s="329" t="s">
        <v>3468</v>
      </c>
      <c r="E1527" s="17" t="s">
        <v>1</v>
      </c>
      <c r="F1527" s="330">
        <v>24</v>
      </c>
      <c r="G1527" s="38"/>
      <c r="H1527" s="44"/>
    </row>
    <row r="1528" s="2" customFormat="1" ht="16.8" customHeight="1">
      <c r="A1528" s="38"/>
      <c r="B1528" s="44"/>
      <c r="C1528" s="329" t="s">
        <v>1</v>
      </c>
      <c r="D1528" s="329" t="s">
        <v>3469</v>
      </c>
      <c r="E1528" s="17" t="s">
        <v>1</v>
      </c>
      <c r="F1528" s="330">
        <v>14.4</v>
      </c>
      <c r="G1528" s="38"/>
      <c r="H1528" s="44"/>
    </row>
    <row r="1529" s="2" customFormat="1" ht="16.8" customHeight="1">
      <c r="A1529" s="38"/>
      <c r="B1529" s="44"/>
      <c r="C1529" s="329" t="s">
        <v>1</v>
      </c>
      <c r="D1529" s="329" t="s">
        <v>3470</v>
      </c>
      <c r="E1529" s="17" t="s">
        <v>1</v>
      </c>
      <c r="F1529" s="330">
        <v>14.4</v>
      </c>
      <c r="G1529" s="38"/>
      <c r="H1529" s="44"/>
    </row>
    <row r="1530" s="2" customFormat="1" ht="16.8" customHeight="1">
      <c r="A1530" s="38"/>
      <c r="B1530" s="44"/>
      <c r="C1530" s="329" t="s">
        <v>1</v>
      </c>
      <c r="D1530" s="329" t="s">
        <v>3471</v>
      </c>
      <c r="E1530" s="17" t="s">
        <v>1</v>
      </c>
      <c r="F1530" s="330">
        <v>14.4</v>
      </c>
      <c r="G1530" s="38"/>
      <c r="H1530" s="44"/>
    </row>
    <row r="1531" s="2" customFormat="1" ht="16.8" customHeight="1">
      <c r="A1531" s="38"/>
      <c r="B1531" s="44"/>
      <c r="C1531" s="329" t="s">
        <v>1</v>
      </c>
      <c r="D1531" s="329" t="s">
        <v>3472</v>
      </c>
      <c r="E1531" s="17" t="s">
        <v>1</v>
      </c>
      <c r="F1531" s="330">
        <v>14.4</v>
      </c>
      <c r="G1531" s="38"/>
      <c r="H1531" s="44"/>
    </row>
    <row r="1532" s="2" customFormat="1" ht="16.8" customHeight="1">
      <c r="A1532" s="38"/>
      <c r="B1532" s="44"/>
      <c r="C1532" s="329" t="s">
        <v>1</v>
      </c>
      <c r="D1532" s="329" t="s">
        <v>3473</v>
      </c>
      <c r="E1532" s="17" t="s">
        <v>1</v>
      </c>
      <c r="F1532" s="330">
        <v>14.4</v>
      </c>
      <c r="G1532" s="38"/>
      <c r="H1532" s="44"/>
    </row>
    <row r="1533" s="2" customFormat="1" ht="16.8" customHeight="1">
      <c r="A1533" s="38"/>
      <c r="B1533" s="44"/>
      <c r="C1533" s="329" t="s">
        <v>1</v>
      </c>
      <c r="D1533" s="329" t="s">
        <v>3474</v>
      </c>
      <c r="E1533" s="17" t="s">
        <v>1</v>
      </c>
      <c r="F1533" s="330">
        <v>14.4</v>
      </c>
      <c r="G1533" s="38"/>
      <c r="H1533" s="44"/>
    </row>
    <row r="1534" s="2" customFormat="1" ht="16.8" customHeight="1">
      <c r="A1534" s="38"/>
      <c r="B1534" s="44"/>
      <c r="C1534" s="329" t="s">
        <v>1</v>
      </c>
      <c r="D1534" s="329" t="s">
        <v>3475</v>
      </c>
      <c r="E1534" s="17" t="s">
        <v>1</v>
      </c>
      <c r="F1534" s="330">
        <v>18</v>
      </c>
      <c r="G1534" s="38"/>
      <c r="H1534" s="44"/>
    </row>
    <row r="1535" s="2" customFormat="1" ht="16.8" customHeight="1">
      <c r="A1535" s="38"/>
      <c r="B1535" s="44"/>
      <c r="C1535" s="329" t="s">
        <v>1</v>
      </c>
      <c r="D1535" s="329" t="s">
        <v>3476</v>
      </c>
      <c r="E1535" s="17" t="s">
        <v>1</v>
      </c>
      <c r="F1535" s="330">
        <v>24</v>
      </c>
      <c r="G1535" s="38"/>
      <c r="H1535" s="44"/>
    </row>
    <row r="1536" s="2" customFormat="1" ht="16.8" customHeight="1">
      <c r="A1536" s="38"/>
      <c r="B1536" s="44"/>
      <c r="C1536" s="329" t="s">
        <v>2053</v>
      </c>
      <c r="D1536" s="329" t="s">
        <v>265</v>
      </c>
      <c r="E1536" s="17" t="s">
        <v>1</v>
      </c>
      <c r="F1536" s="330">
        <v>189.59999999999999</v>
      </c>
      <c r="G1536" s="38"/>
      <c r="H1536" s="44"/>
    </row>
    <row r="1537" s="2" customFormat="1" ht="16.8" customHeight="1">
      <c r="A1537" s="38"/>
      <c r="B1537" s="44"/>
      <c r="C1537" s="331" t="s">
        <v>4413</v>
      </c>
      <c r="D1537" s="38"/>
      <c r="E1537" s="38"/>
      <c r="F1537" s="38"/>
      <c r="G1537" s="38"/>
      <c r="H1537" s="44"/>
    </row>
    <row r="1538" s="2" customFormat="1" ht="16.8" customHeight="1">
      <c r="A1538" s="38"/>
      <c r="B1538" s="44"/>
      <c r="C1538" s="329" t="s">
        <v>2228</v>
      </c>
      <c r="D1538" s="329" t="s">
        <v>4496</v>
      </c>
      <c r="E1538" s="17" t="s">
        <v>168</v>
      </c>
      <c r="F1538" s="330">
        <v>189.59999999999999</v>
      </c>
      <c r="G1538" s="38"/>
      <c r="H1538" s="44"/>
    </row>
    <row r="1539" s="2" customFormat="1" ht="16.8" customHeight="1">
      <c r="A1539" s="38"/>
      <c r="B1539" s="44"/>
      <c r="C1539" s="329" t="s">
        <v>2245</v>
      </c>
      <c r="D1539" s="329" t="s">
        <v>4497</v>
      </c>
      <c r="E1539" s="17" t="s">
        <v>168</v>
      </c>
      <c r="F1539" s="330">
        <v>189.59999999999999</v>
      </c>
      <c r="G1539" s="38"/>
      <c r="H1539" s="44"/>
    </row>
    <row r="1540" s="2" customFormat="1" ht="16.8" customHeight="1">
      <c r="A1540" s="38"/>
      <c r="B1540" s="44"/>
      <c r="C1540" s="325" t="s">
        <v>3366</v>
      </c>
      <c r="D1540" s="326" t="s">
        <v>3367</v>
      </c>
      <c r="E1540" s="327" t="s">
        <v>208</v>
      </c>
      <c r="F1540" s="328">
        <v>0.54600000000000004</v>
      </c>
      <c r="G1540" s="38"/>
      <c r="H1540" s="44"/>
    </row>
    <row r="1541" s="2" customFormat="1" ht="16.8" customHeight="1">
      <c r="A1541" s="38"/>
      <c r="B1541" s="44"/>
      <c r="C1541" s="329" t="s">
        <v>1</v>
      </c>
      <c r="D1541" s="329" t="s">
        <v>3526</v>
      </c>
      <c r="E1541" s="17" t="s">
        <v>1</v>
      </c>
      <c r="F1541" s="330">
        <v>0.23400000000000001</v>
      </c>
      <c r="G1541" s="38"/>
      <c r="H1541" s="44"/>
    </row>
    <row r="1542" s="2" customFormat="1" ht="16.8" customHeight="1">
      <c r="A1542" s="38"/>
      <c r="B1542" s="44"/>
      <c r="C1542" s="329" t="s">
        <v>1</v>
      </c>
      <c r="D1542" s="329" t="s">
        <v>3527</v>
      </c>
      <c r="E1542" s="17" t="s">
        <v>1</v>
      </c>
      <c r="F1542" s="330">
        <v>0.312</v>
      </c>
      <c r="G1542" s="38"/>
      <c r="H1542" s="44"/>
    </row>
    <row r="1543" s="2" customFormat="1" ht="16.8" customHeight="1">
      <c r="A1543" s="38"/>
      <c r="B1543" s="44"/>
      <c r="C1543" s="329" t="s">
        <v>3366</v>
      </c>
      <c r="D1543" s="329" t="s">
        <v>265</v>
      </c>
      <c r="E1543" s="17" t="s">
        <v>1</v>
      </c>
      <c r="F1543" s="330">
        <v>0.54600000000000004</v>
      </c>
      <c r="G1543" s="38"/>
      <c r="H1543" s="44"/>
    </row>
    <row r="1544" s="2" customFormat="1" ht="16.8" customHeight="1">
      <c r="A1544" s="38"/>
      <c r="B1544" s="44"/>
      <c r="C1544" s="331" t="s">
        <v>4413</v>
      </c>
      <c r="D1544" s="38"/>
      <c r="E1544" s="38"/>
      <c r="F1544" s="38"/>
      <c r="G1544" s="38"/>
      <c r="H1544" s="44"/>
    </row>
    <row r="1545" s="2" customFormat="1" ht="16.8" customHeight="1">
      <c r="A1545" s="38"/>
      <c r="B1545" s="44"/>
      <c r="C1545" s="329" t="s">
        <v>2470</v>
      </c>
      <c r="D1545" s="329" t="s">
        <v>4500</v>
      </c>
      <c r="E1545" s="17" t="s">
        <v>208</v>
      </c>
      <c r="F1545" s="330">
        <v>0.54600000000000004</v>
      </c>
      <c r="G1545" s="38"/>
      <c r="H1545" s="44"/>
    </row>
    <row r="1546" s="2" customFormat="1" ht="16.8" customHeight="1">
      <c r="A1546" s="38"/>
      <c r="B1546" s="44"/>
      <c r="C1546" s="329" t="s">
        <v>1379</v>
      </c>
      <c r="D1546" s="329" t="s">
        <v>4190</v>
      </c>
      <c r="E1546" s="17" t="s">
        <v>208</v>
      </c>
      <c r="F1546" s="330">
        <v>603.56200000000001</v>
      </c>
      <c r="G1546" s="38"/>
      <c r="H1546" s="44"/>
    </row>
    <row r="1547" s="2" customFormat="1" ht="16.8" customHeight="1">
      <c r="A1547" s="38"/>
      <c r="B1547" s="44"/>
      <c r="C1547" s="325" t="s">
        <v>4521</v>
      </c>
      <c r="D1547" s="326" t="s">
        <v>4522</v>
      </c>
      <c r="E1547" s="327" t="s">
        <v>179</v>
      </c>
      <c r="F1547" s="328">
        <v>65</v>
      </c>
      <c r="G1547" s="38"/>
      <c r="H1547" s="44"/>
    </row>
    <row r="1548" s="2" customFormat="1" ht="16.8" customHeight="1">
      <c r="A1548" s="38"/>
      <c r="B1548" s="44"/>
      <c r="C1548" s="329" t="s">
        <v>4521</v>
      </c>
      <c r="D1548" s="329" t="s">
        <v>3521</v>
      </c>
      <c r="E1548" s="17" t="s">
        <v>1</v>
      </c>
      <c r="F1548" s="330">
        <v>65</v>
      </c>
      <c r="G1548" s="38"/>
      <c r="H1548" s="44"/>
    </row>
    <row r="1549" s="2" customFormat="1" ht="16.8" customHeight="1">
      <c r="A1549" s="38"/>
      <c r="B1549" s="44"/>
      <c r="C1549" s="325" t="s">
        <v>2707</v>
      </c>
      <c r="D1549" s="326" t="s">
        <v>2708</v>
      </c>
      <c r="E1549" s="327" t="s">
        <v>179</v>
      </c>
      <c r="F1549" s="328">
        <v>140.59999999999999</v>
      </c>
      <c r="G1549" s="38"/>
      <c r="H1549" s="44"/>
    </row>
    <row r="1550" s="2" customFormat="1" ht="16.8" customHeight="1">
      <c r="A1550" s="38"/>
      <c r="B1550" s="44"/>
      <c r="C1550" s="329" t="s">
        <v>2707</v>
      </c>
      <c r="D1550" s="329" t="s">
        <v>3522</v>
      </c>
      <c r="E1550" s="17" t="s">
        <v>1</v>
      </c>
      <c r="F1550" s="330">
        <v>140.59999999999999</v>
      </c>
      <c r="G1550" s="38"/>
      <c r="H1550" s="44"/>
    </row>
    <row r="1551" s="2" customFormat="1" ht="16.8" customHeight="1">
      <c r="A1551" s="38"/>
      <c r="B1551" s="44"/>
      <c r="C1551" s="325" t="s">
        <v>2025</v>
      </c>
      <c r="D1551" s="326" t="s">
        <v>2026</v>
      </c>
      <c r="E1551" s="327" t="s">
        <v>179</v>
      </c>
      <c r="F1551" s="328">
        <v>0</v>
      </c>
      <c r="G1551" s="38"/>
      <c r="H1551" s="44"/>
    </row>
    <row r="1552" s="2" customFormat="1" ht="16.8" customHeight="1">
      <c r="A1552" s="38"/>
      <c r="B1552" s="44"/>
      <c r="C1552" s="325" t="s">
        <v>3368</v>
      </c>
      <c r="D1552" s="326" t="s">
        <v>3369</v>
      </c>
      <c r="E1552" s="327" t="s">
        <v>179</v>
      </c>
      <c r="F1552" s="328">
        <v>65</v>
      </c>
      <c r="G1552" s="38"/>
      <c r="H1552" s="44"/>
    </row>
    <row r="1553" s="2" customFormat="1" ht="16.8" customHeight="1">
      <c r="A1553" s="38"/>
      <c r="B1553" s="44"/>
      <c r="C1553" s="329" t="s">
        <v>3368</v>
      </c>
      <c r="D1553" s="329" t="s">
        <v>3521</v>
      </c>
      <c r="E1553" s="17" t="s">
        <v>1</v>
      </c>
      <c r="F1553" s="330">
        <v>65</v>
      </c>
      <c r="G1553" s="38"/>
      <c r="H1553" s="44"/>
    </row>
    <row r="1554" s="2" customFormat="1" ht="16.8" customHeight="1">
      <c r="A1554" s="38"/>
      <c r="B1554" s="44"/>
      <c r="C1554" s="331" t="s">
        <v>4413</v>
      </c>
      <c r="D1554" s="38"/>
      <c r="E1554" s="38"/>
      <c r="F1554" s="38"/>
      <c r="G1554" s="38"/>
      <c r="H1554" s="44"/>
    </row>
    <row r="1555" s="2" customFormat="1" ht="16.8" customHeight="1">
      <c r="A1555" s="38"/>
      <c r="B1555" s="44"/>
      <c r="C1555" s="329" t="s">
        <v>3518</v>
      </c>
      <c r="D1555" s="329" t="s">
        <v>4523</v>
      </c>
      <c r="E1555" s="17" t="s">
        <v>179</v>
      </c>
      <c r="F1555" s="330">
        <v>411.19999999999999</v>
      </c>
      <c r="G1555" s="38"/>
      <c r="H1555" s="44"/>
    </row>
    <row r="1556" s="2" customFormat="1" ht="16.8" customHeight="1">
      <c r="A1556" s="38"/>
      <c r="B1556" s="44"/>
      <c r="C1556" s="329" t="s">
        <v>3511</v>
      </c>
      <c r="D1556" s="329" t="s">
        <v>4524</v>
      </c>
      <c r="E1556" s="17" t="s">
        <v>179</v>
      </c>
      <c r="F1556" s="330">
        <v>411.19999999999999</v>
      </c>
      <c r="G1556" s="38"/>
      <c r="H1556" s="44"/>
    </row>
    <row r="1557" s="2" customFormat="1" ht="16.8" customHeight="1">
      <c r="A1557" s="38"/>
      <c r="B1557" s="44"/>
      <c r="C1557" s="325" t="s">
        <v>3370</v>
      </c>
      <c r="D1557" s="326" t="s">
        <v>2708</v>
      </c>
      <c r="E1557" s="327" t="s">
        <v>179</v>
      </c>
      <c r="F1557" s="328">
        <v>140.59999999999999</v>
      </c>
      <c r="G1557" s="38"/>
      <c r="H1557" s="44"/>
    </row>
    <row r="1558" s="2" customFormat="1" ht="16.8" customHeight="1">
      <c r="A1558" s="38"/>
      <c r="B1558" s="44"/>
      <c r="C1558" s="329" t="s">
        <v>3370</v>
      </c>
      <c r="D1558" s="329" t="s">
        <v>3522</v>
      </c>
      <c r="E1558" s="17" t="s">
        <v>1</v>
      </c>
      <c r="F1558" s="330">
        <v>140.59999999999999</v>
      </c>
      <c r="G1558" s="38"/>
      <c r="H1558" s="44"/>
    </row>
    <row r="1559" s="2" customFormat="1" ht="16.8" customHeight="1">
      <c r="A1559" s="38"/>
      <c r="B1559" s="44"/>
      <c r="C1559" s="331" t="s">
        <v>4413</v>
      </c>
      <c r="D1559" s="38"/>
      <c r="E1559" s="38"/>
      <c r="F1559" s="38"/>
      <c r="G1559" s="38"/>
      <c r="H1559" s="44"/>
    </row>
    <row r="1560" s="2" customFormat="1" ht="16.8" customHeight="1">
      <c r="A1560" s="38"/>
      <c r="B1560" s="44"/>
      <c r="C1560" s="329" t="s">
        <v>3518</v>
      </c>
      <c r="D1560" s="329" t="s">
        <v>4523</v>
      </c>
      <c r="E1560" s="17" t="s">
        <v>179</v>
      </c>
      <c r="F1560" s="330">
        <v>411.19999999999999</v>
      </c>
      <c r="G1560" s="38"/>
      <c r="H1560" s="44"/>
    </row>
    <row r="1561" s="2" customFormat="1" ht="16.8" customHeight="1">
      <c r="A1561" s="38"/>
      <c r="B1561" s="44"/>
      <c r="C1561" s="329" t="s">
        <v>3511</v>
      </c>
      <c r="D1561" s="329" t="s">
        <v>4524</v>
      </c>
      <c r="E1561" s="17" t="s">
        <v>179</v>
      </c>
      <c r="F1561" s="330">
        <v>411.19999999999999</v>
      </c>
      <c r="G1561" s="38"/>
      <c r="H1561" s="44"/>
    </row>
    <row r="1562" s="2" customFormat="1" ht="16.8" customHeight="1">
      <c r="A1562" s="38"/>
      <c r="B1562" s="44"/>
      <c r="C1562" s="325" t="s">
        <v>2704</v>
      </c>
      <c r="D1562" s="326" t="s">
        <v>2705</v>
      </c>
      <c r="E1562" s="327" t="s">
        <v>179</v>
      </c>
      <c r="F1562" s="328">
        <v>1.3</v>
      </c>
      <c r="G1562" s="38"/>
      <c r="H1562" s="44"/>
    </row>
    <row r="1563" s="2" customFormat="1" ht="16.8" customHeight="1">
      <c r="A1563" s="38"/>
      <c r="B1563" s="44"/>
      <c r="C1563" s="329" t="s">
        <v>2704</v>
      </c>
      <c r="D1563" s="329" t="s">
        <v>2764</v>
      </c>
      <c r="E1563" s="17" t="s">
        <v>1</v>
      </c>
      <c r="F1563" s="330">
        <v>1.3</v>
      </c>
      <c r="G1563" s="38"/>
      <c r="H1563" s="44"/>
    </row>
    <row r="1564" s="2" customFormat="1" ht="16.8" customHeight="1">
      <c r="A1564" s="38"/>
      <c r="B1564" s="44"/>
      <c r="C1564" s="331" t="s">
        <v>4413</v>
      </c>
      <c r="D1564" s="38"/>
      <c r="E1564" s="38"/>
      <c r="F1564" s="38"/>
      <c r="G1564" s="38"/>
      <c r="H1564" s="44"/>
    </row>
    <row r="1565" s="2" customFormat="1" ht="16.8" customHeight="1">
      <c r="A1565" s="38"/>
      <c r="B1565" s="44"/>
      <c r="C1565" s="329" t="s">
        <v>2169</v>
      </c>
      <c r="D1565" s="329" t="s">
        <v>4476</v>
      </c>
      <c r="E1565" s="17" t="s">
        <v>208</v>
      </c>
      <c r="F1565" s="330">
        <v>268.339</v>
      </c>
      <c r="G1565" s="38"/>
      <c r="H1565" s="44"/>
    </row>
    <row r="1566" s="2" customFormat="1" ht="16.8" customHeight="1">
      <c r="A1566" s="38"/>
      <c r="B1566" s="44"/>
      <c r="C1566" s="329" t="s">
        <v>2383</v>
      </c>
      <c r="D1566" s="329" t="s">
        <v>4508</v>
      </c>
      <c r="E1566" s="17" t="s">
        <v>168</v>
      </c>
      <c r="F1566" s="330">
        <v>300.99000000000001</v>
      </c>
      <c r="G1566" s="38"/>
      <c r="H1566" s="44"/>
    </row>
    <row r="1567" s="2" customFormat="1" ht="16.8" customHeight="1">
      <c r="A1567" s="38"/>
      <c r="B1567" s="44"/>
      <c r="C1567" s="329" t="s">
        <v>2419</v>
      </c>
      <c r="D1567" s="329" t="s">
        <v>4487</v>
      </c>
      <c r="E1567" s="17" t="s">
        <v>208</v>
      </c>
      <c r="F1567" s="330">
        <v>0.54600000000000004</v>
      </c>
      <c r="G1567" s="38"/>
      <c r="H1567" s="44"/>
    </row>
    <row r="1568" s="2" customFormat="1" ht="16.8" customHeight="1">
      <c r="A1568" s="38"/>
      <c r="B1568" s="44"/>
      <c r="C1568" s="329" t="s">
        <v>2470</v>
      </c>
      <c r="D1568" s="329" t="s">
        <v>4500</v>
      </c>
      <c r="E1568" s="17" t="s">
        <v>208</v>
      </c>
      <c r="F1568" s="330">
        <v>0.54600000000000004</v>
      </c>
      <c r="G1568" s="38"/>
      <c r="H1568" s="44"/>
    </row>
    <row r="1569" s="2" customFormat="1" ht="16.8" customHeight="1">
      <c r="A1569" s="38"/>
      <c r="B1569" s="44"/>
      <c r="C1569" s="329" t="s">
        <v>2664</v>
      </c>
      <c r="D1569" s="329" t="s">
        <v>4488</v>
      </c>
      <c r="E1569" s="17" t="s">
        <v>208</v>
      </c>
      <c r="F1569" s="330">
        <v>31.138000000000002</v>
      </c>
      <c r="G1569" s="38"/>
      <c r="H1569" s="44"/>
    </row>
    <row r="1570" s="2" customFormat="1" ht="16.8" customHeight="1">
      <c r="A1570" s="38"/>
      <c r="B1570" s="44"/>
      <c r="C1570" s="325" t="s">
        <v>2013</v>
      </c>
      <c r="D1570" s="326" t="s">
        <v>2014</v>
      </c>
      <c r="E1570" s="327" t="s">
        <v>179</v>
      </c>
      <c r="F1570" s="328">
        <v>1.8</v>
      </c>
      <c r="G1570" s="38"/>
      <c r="H1570" s="44"/>
    </row>
    <row r="1571" s="2" customFormat="1" ht="16.8" customHeight="1">
      <c r="A1571" s="38"/>
      <c r="B1571" s="44"/>
      <c r="C1571" s="329" t="s">
        <v>2013</v>
      </c>
      <c r="D1571" s="329" t="s">
        <v>2174</v>
      </c>
      <c r="E1571" s="17" t="s">
        <v>1</v>
      </c>
      <c r="F1571" s="330">
        <v>1.8</v>
      </c>
      <c r="G1571" s="38"/>
      <c r="H1571" s="44"/>
    </row>
    <row r="1572" s="2" customFormat="1" ht="16.8" customHeight="1">
      <c r="A1572" s="38"/>
      <c r="B1572" s="44"/>
      <c r="C1572" s="325" t="s">
        <v>2016</v>
      </c>
      <c r="D1572" s="326" t="s">
        <v>2017</v>
      </c>
      <c r="E1572" s="327" t="s">
        <v>179</v>
      </c>
      <c r="F1572" s="328">
        <v>2</v>
      </c>
      <c r="G1572" s="38"/>
      <c r="H1572" s="44"/>
    </row>
    <row r="1573" s="2" customFormat="1" ht="16.8" customHeight="1">
      <c r="A1573" s="38"/>
      <c r="B1573" s="44"/>
      <c r="C1573" s="329" t="s">
        <v>2016</v>
      </c>
      <c r="D1573" s="329" t="s">
        <v>2175</v>
      </c>
      <c r="E1573" s="17" t="s">
        <v>1</v>
      </c>
      <c r="F1573" s="330">
        <v>2</v>
      </c>
      <c r="G1573" s="38"/>
      <c r="H1573" s="44"/>
    </row>
    <row r="1574" s="2" customFormat="1" ht="16.8" customHeight="1">
      <c r="A1574" s="38"/>
      <c r="B1574" s="44"/>
      <c r="C1574" s="325" t="s">
        <v>3706</v>
      </c>
      <c r="D1574" s="326" t="s">
        <v>3688</v>
      </c>
      <c r="E1574" s="327" t="s">
        <v>179</v>
      </c>
      <c r="F1574" s="328">
        <v>47.600000000000001</v>
      </c>
      <c r="G1574" s="38"/>
      <c r="H1574" s="44"/>
    </row>
    <row r="1575" s="2" customFormat="1" ht="16.8" customHeight="1">
      <c r="A1575" s="38"/>
      <c r="B1575" s="44"/>
      <c r="C1575" s="329" t="s">
        <v>1</v>
      </c>
      <c r="D1575" s="329" t="s">
        <v>3688</v>
      </c>
      <c r="E1575" s="17" t="s">
        <v>1</v>
      </c>
      <c r="F1575" s="330">
        <v>0</v>
      </c>
      <c r="G1575" s="38"/>
      <c r="H1575" s="44"/>
    </row>
    <row r="1576" s="2" customFormat="1" ht="16.8" customHeight="1">
      <c r="A1576" s="38"/>
      <c r="B1576" s="44"/>
      <c r="C1576" s="329" t="s">
        <v>1</v>
      </c>
      <c r="D1576" s="329" t="s">
        <v>3689</v>
      </c>
      <c r="E1576" s="17" t="s">
        <v>1</v>
      </c>
      <c r="F1576" s="330">
        <v>2.7999999999999998</v>
      </c>
      <c r="G1576" s="38"/>
      <c r="H1576" s="44"/>
    </row>
    <row r="1577" s="2" customFormat="1" ht="16.8" customHeight="1">
      <c r="A1577" s="38"/>
      <c r="B1577" s="44"/>
      <c r="C1577" s="329" t="s">
        <v>1</v>
      </c>
      <c r="D1577" s="329" t="s">
        <v>3690</v>
      </c>
      <c r="E1577" s="17" t="s">
        <v>1</v>
      </c>
      <c r="F1577" s="330">
        <v>2.1000000000000001</v>
      </c>
      <c r="G1577" s="38"/>
      <c r="H1577" s="44"/>
    </row>
    <row r="1578" s="2" customFormat="1" ht="16.8" customHeight="1">
      <c r="A1578" s="38"/>
      <c r="B1578" s="44"/>
      <c r="C1578" s="329" t="s">
        <v>1</v>
      </c>
      <c r="D1578" s="329" t="s">
        <v>3691</v>
      </c>
      <c r="E1578" s="17" t="s">
        <v>1</v>
      </c>
      <c r="F1578" s="330">
        <v>1.3</v>
      </c>
      <c r="G1578" s="38"/>
      <c r="H1578" s="44"/>
    </row>
    <row r="1579" s="2" customFormat="1" ht="16.8" customHeight="1">
      <c r="A1579" s="38"/>
      <c r="B1579" s="44"/>
      <c r="C1579" s="329" t="s">
        <v>1</v>
      </c>
      <c r="D1579" s="329" t="s">
        <v>3692</v>
      </c>
      <c r="E1579" s="17" t="s">
        <v>1</v>
      </c>
      <c r="F1579" s="330">
        <v>7.2999999999999998</v>
      </c>
      <c r="G1579" s="38"/>
      <c r="H1579" s="44"/>
    </row>
    <row r="1580" s="2" customFormat="1" ht="16.8" customHeight="1">
      <c r="A1580" s="38"/>
      <c r="B1580" s="44"/>
      <c r="C1580" s="329" t="s">
        <v>1</v>
      </c>
      <c r="D1580" s="329" t="s">
        <v>3693</v>
      </c>
      <c r="E1580" s="17" t="s">
        <v>1</v>
      </c>
      <c r="F1580" s="330">
        <v>3.7000000000000002</v>
      </c>
      <c r="G1580" s="38"/>
      <c r="H1580" s="44"/>
    </row>
    <row r="1581" s="2" customFormat="1" ht="16.8" customHeight="1">
      <c r="A1581" s="38"/>
      <c r="B1581" s="44"/>
      <c r="C1581" s="329" t="s">
        <v>1</v>
      </c>
      <c r="D1581" s="329" t="s">
        <v>3694</v>
      </c>
      <c r="E1581" s="17" t="s">
        <v>1</v>
      </c>
      <c r="F1581" s="330">
        <v>2.2999999999999998</v>
      </c>
      <c r="G1581" s="38"/>
      <c r="H1581" s="44"/>
    </row>
    <row r="1582" s="2" customFormat="1" ht="16.8" customHeight="1">
      <c r="A1582" s="38"/>
      <c r="B1582" s="44"/>
      <c r="C1582" s="329" t="s">
        <v>1</v>
      </c>
      <c r="D1582" s="329" t="s">
        <v>3695</v>
      </c>
      <c r="E1582" s="17" t="s">
        <v>1</v>
      </c>
      <c r="F1582" s="330">
        <v>2.7000000000000002</v>
      </c>
      <c r="G1582" s="38"/>
      <c r="H1582" s="44"/>
    </row>
    <row r="1583" s="2" customFormat="1" ht="16.8" customHeight="1">
      <c r="A1583" s="38"/>
      <c r="B1583" s="44"/>
      <c r="C1583" s="329" t="s">
        <v>1</v>
      </c>
      <c r="D1583" s="329" t="s">
        <v>3696</v>
      </c>
      <c r="E1583" s="17" t="s">
        <v>1</v>
      </c>
      <c r="F1583" s="330">
        <v>4.5</v>
      </c>
      <c r="G1583" s="38"/>
      <c r="H1583" s="44"/>
    </row>
    <row r="1584" s="2" customFormat="1" ht="16.8" customHeight="1">
      <c r="A1584" s="38"/>
      <c r="B1584" s="44"/>
      <c r="C1584" s="329" t="s">
        <v>1</v>
      </c>
      <c r="D1584" s="329" t="s">
        <v>3697</v>
      </c>
      <c r="E1584" s="17" t="s">
        <v>1</v>
      </c>
      <c r="F1584" s="330">
        <v>2</v>
      </c>
      <c r="G1584" s="38"/>
      <c r="H1584" s="44"/>
    </row>
    <row r="1585" s="2" customFormat="1" ht="16.8" customHeight="1">
      <c r="A1585" s="38"/>
      <c r="B1585" s="44"/>
      <c r="C1585" s="329" t="s">
        <v>1</v>
      </c>
      <c r="D1585" s="329" t="s">
        <v>3698</v>
      </c>
      <c r="E1585" s="17" t="s">
        <v>1</v>
      </c>
      <c r="F1585" s="330">
        <v>1.7</v>
      </c>
      <c r="G1585" s="38"/>
      <c r="H1585" s="44"/>
    </row>
    <row r="1586" s="2" customFormat="1" ht="16.8" customHeight="1">
      <c r="A1586" s="38"/>
      <c r="B1586" s="44"/>
      <c r="C1586" s="329" t="s">
        <v>1</v>
      </c>
      <c r="D1586" s="329" t="s">
        <v>3699</v>
      </c>
      <c r="E1586" s="17" t="s">
        <v>1</v>
      </c>
      <c r="F1586" s="330">
        <v>2.1000000000000001</v>
      </c>
      <c r="G1586" s="38"/>
      <c r="H1586" s="44"/>
    </row>
    <row r="1587" s="2" customFormat="1" ht="16.8" customHeight="1">
      <c r="A1587" s="38"/>
      <c r="B1587" s="44"/>
      <c r="C1587" s="329" t="s">
        <v>1</v>
      </c>
      <c r="D1587" s="329" t="s">
        <v>3700</v>
      </c>
      <c r="E1587" s="17" t="s">
        <v>1</v>
      </c>
      <c r="F1587" s="330">
        <v>2.1000000000000001</v>
      </c>
      <c r="G1587" s="38"/>
      <c r="H1587" s="44"/>
    </row>
    <row r="1588" s="2" customFormat="1" ht="16.8" customHeight="1">
      <c r="A1588" s="38"/>
      <c r="B1588" s="44"/>
      <c r="C1588" s="329" t="s">
        <v>1</v>
      </c>
      <c r="D1588" s="329" t="s">
        <v>3701</v>
      </c>
      <c r="E1588" s="17" t="s">
        <v>1</v>
      </c>
      <c r="F1588" s="330">
        <v>3</v>
      </c>
      <c r="G1588" s="38"/>
      <c r="H1588" s="44"/>
    </row>
    <row r="1589" s="2" customFormat="1" ht="16.8" customHeight="1">
      <c r="A1589" s="38"/>
      <c r="B1589" s="44"/>
      <c r="C1589" s="329" t="s">
        <v>1</v>
      </c>
      <c r="D1589" s="329" t="s">
        <v>3702</v>
      </c>
      <c r="E1589" s="17" t="s">
        <v>1</v>
      </c>
      <c r="F1589" s="330">
        <v>2</v>
      </c>
      <c r="G1589" s="38"/>
      <c r="H1589" s="44"/>
    </row>
    <row r="1590" s="2" customFormat="1" ht="16.8" customHeight="1">
      <c r="A1590" s="38"/>
      <c r="B1590" s="44"/>
      <c r="C1590" s="329" t="s">
        <v>1</v>
      </c>
      <c r="D1590" s="329" t="s">
        <v>3703</v>
      </c>
      <c r="E1590" s="17" t="s">
        <v>1</v>
      </c>
      <c r="F1590" s="330">
        <v>2.3999999999999999</v>
      </c>
      <c r="G1590" s="38"/>
      <c r="H1590" s="44"/>
    </row>
    <row r="1591" s="2" customFormat="1" ht="16.8" customHeight="1">
      <c r="A1591" s="38"/>
      <c r="B1591" s="44"/>
      <c r="C1591" s="329" t="s">
        <v>1</v>
      </c>
      <c r="D1591" s="329" t="s">
        <v>3704</v>
      </c>
      <c r="E1591" s="17" t="s">
        <v>1</v>
      </c>
      <c r="F1591" s="330">
        <v>2.2999999999999998</v>
      </c>
      <c r="G1591" s="38"/>
      <c r="H1591" s="44"/>
    </row>
    <row r="1592" s="2" customFormat="1" ht="16.8" customHeight="1">
      <c r="A1592" s="38"/>
      <c r="B1592" s="44"/>
      <c r="C1592" s="329" t="s">
        <v>1</v>
      </c>
      <c r="D1592" s="329" t="s">
        <v>3705</v>
      </c>
      <c r="E1592" s="17" t="s">
        <v>1</v>
      </c>
      <c r="F1592" s="330">
        <v>3.2999999999999998</v>
      </c>
      <c r="G1592" s="38"/>
      <c r="H1592" s="44"/>
    </row>
    <row r="1593" s="2" customFormat="1" ht="16.8" customHeight="1">
      <c r="A1593" s="38"/>
      <c r="B1593" s="44"/>
      <c r="C1593" s="329" t="s">
        <v>3706</v>
      </c>
      <c r="D1593" s="329" t="s">
        <v>265</v>
      </c>
      <c r="E1593" s="17" t="s">
        <v>1</v>
      </c>
      <c r="F1593" s="330">
        <v>47.600000000000001</v>
      </c>
      <c r="G1593" s="38"/>
      <c r="H1593" s="44"/>
    </row>
    <row r="1594" s="2" customFormat="1" ht="16.8" customHeight="1">
      <c r="A1594" s="38"/>
      <c r="B1594" s="44"/>
      <c r="C1594" s="325" t="s">
        <v>206</v>
      </c>
      <c r="D1594" s="326" t="s">
        <v>207</v>
      </c>
      <c r="E1594" s="327" t="s">
        <v>208</v>
      </c>
      <c r="F1594" s="328">
        <v>330.05700000000002</v>
      </c>
      <c r="G1594" s="38"/>
      <c r="H1594" s="44"/>
    </row>
    <row r="1595" s="2" customFormat="1" ht="16.8" customHeight="1">
      <c r="A1595" s="38"/>
      <c r="B1595" s="44"/>
      <c r="C1595" s="329" t="s">
        <v>1</v>
      </c>
      <c r="D1595" s="329" t="s">
        <v>2302</v>
      </c>
      <c r="E1595" s="17" t="s">
        <v>1</v>
      </c>
      <c r="F1595" s="330">
        <v>0</v>
      </c>
      <c r="G1595" s="38"/>
      <c r="H1595" s="44"/>
    </row>
    <row r="1596" s="2" customFormat="1" ht="16.8" customHeight="1">
      <c r="A1596" s="38"/>
      <c r="B1596" s="44"/>
      <c r="C1596" s="329" t="s">
        <v>1</v>
      </c>
      <c r="D1596" s="329" t="s">
        <v>2303</v>
      </c>
      <c r="E1596" s="17" t="s">
        <v>1</v>
      </c>
      <c r="F1596" s="330">
        <v>38.231999999999999</v>
      </c>
      <c r="G1596" s="38"/>
      <c r="H1596" s="44"/>
    </row>
    <row r="1597" s="2" customFormat="1" ht="16.8" customHeight="1">
      <c r="A1597" s="38"/>
      <c r="B1597" s="44"/>
      <c r="C1597" s="329" t="s">
        <v>1</v>
      </c>
      <c r="D1597" s="329" t="s">
        <v>2304</v>
      </c>
      <c r="E1597" s="17" t="s">
        <v>1</v>
      </c>
      <c r="F1597" s="330">
        <v>25.488</v>
      </c>
      <c r="G1597" s="38"/>
      <c r="H1597" s="44"/>
    </row>
    <row r="1598" s="2" customFormat="1" ht="16.8" customHeight="1">
      <c r="A1598" s="38"/>
      <c r="B1598" s="44"/>
      <c r="C1598" s="329" t="s">
        <v>1</v>
      </c>
      <c r="D1598" s="329" t="s">
        <v>2305</v>
      </c>
      <c r="E1598" s="17" t="s">
        <v>1</v>
      </c>
      <c r="F1598" s="330">
        <v>159.80199999999999</v>
      </c>
      <c r="G1598" s="38"/>
      <c r="H1598" s="44"/>
    </row>
    <row r="1599" s="2" customFormat="1" ht="16.8" customHeight="1">
      <c r="A1599" s="38"/>
      <c r="B1599" s="44"/>
      <c r="C1599" s="329" t="s">
        <v>1</v>
      </c>
      <c r="D1599" s="329" t="s">
        <v>2306</v>
      </c>
      <c r="E1599" s="17" t="s">
        <v>1</v>
      </c>
      <c r="F1599" s="330">
        <v>106.535</v>
      </c>
      <c r="G1599" s="38"/>
      <c r="H1599" s="44"/>
    </row>
    <row r="1600" s="2" customFormat="1" ht="16.8" customHeight="1">
      <c r="A1600" s="38"/>
      <c r="B1600" s="44"/>
      <c r="C1600" s="329" t="s">
        <v>206</v>
      </c>
      <c r="D1600" s="329" t="s">
        <v>265</v>
      </c>
      <c r="E1600" s="17" t="s">
        <v>1</v>
      </c>
      <c r="F1600" s="330">
        <v>330.05700000000002</v>
      </c>
      <c r="G1600" s="38"/>
      <c r="H1600" s="44"/>
    </row>
    <row r="1601" s="2" customFormat="1" ht="16.8" customHeight="1">
      <c r="A1601" s="38"/>
      <c r="B1601" s="44"/>
      <c r="C1601" s="331" t="s">
        <v>4413</v>
      </c>
      <c r="D1601" s="38"/>
      <c r="E1601" s="38"/>
      <c r="F1601" s="38"/>
      <c r="G1601" s="38"/>
      <c r="H1601" s="44"/>
    </row>
    <row r="1602" s="2" customFormat="1">
      <c r="A1602" s="38"/>
      <c r="B1602" s="44"/>
      <c r="C1602" s="329" t="s">
        <v>583</v>
      </c>
      <c r="D1602" s="329" t="s">
        <v>4431</v>
      </c>
      <c r="E1602" s="17" t="s">
        <v>208</v>
      </c>
      <c r="F1602" s="330">
        <v>330.05700000000002</v>
      </c>
      <c r="G1602" s="38"/>
      <c r="H1602" s="44"/>
    </row>
    <row r="1603" s="2" customFormat="1">
      <c r="A1603" s="38"/>
      <c r="B1603" s="44"/>
      <c r="C1603" s="329" t="s">
        <v>595</v>
      </c>
      <c r="D1603" s="329" t="s">
        <v>4432</v>
      </c>
      <c r="E1603" s="17" t="s">
        <v>208</v>
      </c>
      <c r="F1603" s="330">
        <v>330.05700000000002</v>
      </c>
      <c r="G1603" s="38"/>
      <c r="H1603" s="44"/>
    </row>
    <row r="1604" s="2" customFormat="1">
      <c r="A1604" s="38"/>
      <c r="B1604" s="44"/>
      <c r="C1604" s="329" t="s">
        <v>599</v>
      </c>
      <c r="D1604" s="329" t="s">
        <v>4443</v>
      </c>
      <c r="E1604" s="17" t="s">
        <v>208</v>
      </c>
      <c r="F1604" s="330">
        <v>1650.2850000000001</v>
      </c>
      <c r="G1604" s="38"/>
      <c r="H1604" s="44"/>
    </row>
    <row r="1605" s="2" customFormat="1" ht="16.8" customHeight="1">
      <c r="A1605" s="38"/>
      <c r="B1605" s="44"/>
      <c r="C1605" s="329" t="s">
        <v>613</v>
      </c>
      <c r="D1605" s="329" t="s">
        <v>4433</v>
      </c>
      <c r="E1605" s="17" t="s">
        <v>208</v>
      </c>
      <c r="F1605" s="330">
        <v>330.05700000000002</v>
      </c>
      <c r="G1605" s="38"/>
      <c r="H1605" s="44"/>
    </row>
    <row r="1606" s="2" customFormat="1">
      <c r="A1606" s="38"/>
      <c r="B1606" s="44"/>
      <c r="C1606" s="329" t="s">
        <v>625</v>
      </c>
      <c r="D1606" s="329" t="s">
        <v>4444</v>
      </c>
      <c r="E1606" s="17" t="s">
        <v>157</v>
      </c>
      <c r="F1606" s="330">
        <v>2035.3489999999999</v>
      </c>
      <c r="G1606" s="38"/>
      <c r="H1606" s="44"/>
    </row>
    <row r="1607" s="2" customFormat="1" ht="16.8" customHeight="1">
      <c r="A1607" s="38"/>
      <c r="B1607" s="44"/>
      <c r="C1607" s="329" t="s">
        <v>633</v>
      </c>
      <c r="D1607" s="329" t="s">
        <v>4445</v>
      </c>
      <c r="E1607" s="17" t="s">
        <v>208</v>
      </c>
      <c r="F1607" s="330">
        <v>1160.1890000000001</v>
      </c>
      <c r="G1607" s="38"/>
      <c r="H1607" s="44"/>
    </row>
    <row r="1608" s="2" customFormat="1" ht="16.8" customHeight="1">
      <c r="A1608" s="38"/>
      <c r="B1608" s="44"/>
      <c r="C1608" s="325" t="s">
        <v>218</v>
      </c>
      <c r="D1608" s="326" t="s">
        <v>219</v>
      </c>
      <c r="E1608" s="327" t="s">
        <v>208</v>
      </c>
      <c r="F1608" s="328">
        <v>830.13199999999995</v>
      </c>
      <c r="G1608" s="38"/>
      <c r="H1608" s="44"/>
    </row>
    <row r="1609" s="2" customFormat="1" ht="16.8" customHeight="1">
      <c r="A1609" s="38"/>
      <c r="B1609" s="44"/>
      <c r="C1609" s="329" t="s">
        <v>1</v>
      </c>
      <c r="D1609" s="329" t="s">
        <v>2302</v>
      </c>
      <c r="E1609" s="17" t="s">
        <v>1</v>
      </c>
      <c r="F1609" s="330">
        <v>0</v>
      </c>
      <c r="G1609" s="38"/>
      <c r="H1609" s="44"/>
    </row>
    <row r="1610" s="2" customFormat="1" ht="16.8" customHeight="1">
      <c r="A1610" s="38"/>
      <c r="B1610" s="44"/>
      <c r="C1610" s="329" t="s">
        <v>1</v>
      </c>
      <c r="D1610" s="329" t="s">
        <v>2312</v>
      </c>
      <c r="E1610" s="17" t="s">
        <v>1</v>
      </c>
      <c r="F1610" s="330">
        <v>89.206999999999994</v>
      </c>
      <c r="G1610" s="38"/>
      <c r="H1610" s="44"/>
    </row>
    <row r="1611" s="2" customFormat="1" ht="16.8" customHeight="1">
      <c r="A1611" s="38"/>
      <c r="B1611" s="44"/>
      <c r="C1611" s="329" t="s">
        <v>1</v>
      </c>
      <c r="D1611" s="329" t="s">
        <v>2313</v>
      </c>
      <c r="E1611" s="17" t="s">
        <v>1</v>
      </c>
      <c r="F1611" s="330">
        <v>59.472000000000001</v>
      </c>
      <c r="G1611" s="38"/>
      <c r="H1611" s="44"/>
    </row>
    <row r="1612" s="2" customFormat="1" ht="16.8" customHeight="1">
      <c r="A1612" s="38"/>
      <c r="B1612" s="44"/>
      <c r="C1612" s="329" t="s">
        <v>1</v>
      </c>
      <c r="D1612" s="329" t="s">
        <v>2314</v>
      </c>
      <c r="E1612" s="17" t="s">
        <v>1</v>
      </c>
      <c r="F1612" s="330">
        <v>372.87200000000001</v>
      </c>
      <c r="G1612" s="38"/>
      <c r="H1612" s="44"/>
    </row>
    <row r="1613" s="2" customFormat="1" ht="16.8" customHeight="1">
      <c r="A1613" s="38"/>
      <c r="B1613" s="44"/>
      <c r="C1613" s="329" t="s">
        <v>1</v>
      </c>
      <c r="D1613" s="329" t="s">
        <v>2315</v>
      </c>
      <c r="E1613" s="17" t="s">
        <v>1</v>
      </c>
      <c r="F1613" s="330">
        <v>248.58099999999999</v>
      </c>
      <c r="G1613" s="38"/>
      <c r="H1613" s="44"/>
    </row>
    <row r="1614" s="2" customFormat="1" ht="16.8" customHeight="1">
      <c r="A1614" s="38"/>
      <c r="B1614" s="44"/>
      <c r="C1614" s="329" t="s">
        <v>1</v>
      </c>
      <c r="D1614" s="329" t="s">
        <v>2320</v>
      </c>
      <c r="E1614" s="17" t="s">
        <v>1</v>
      </c>
      <c r="F1614" s="330">
        <v>0</v>
      </c>
      <c r="G1614" s="38"/>
      <c r="H1614" s="44"/>
    </row>
    <row r="1615" s="2" customFormat="1" ht="16.8" customHeight="1">
      <c r="A1615" s="38"/>
      <c r="B1615" s="44"/>
      <c r="C1615" s="329" t="s">
        <v>1</v>
      </c>
      <c r="D1615" s="329" t="s">
        <v>2028</v>
      </c>
      <c r="E1615" s="17" t="s">
        <v>1</v>
      </c>
      <c r="F1615" s="330">
        <v>60</v>
      </c>
      <c r="G1615" s="38"/>
      <c r="H1615" s="44"/>
    </row>
    <row r="1616" s="2" customFormat="1" ht="16.8" customHeight="1">
      <c r="A1616" s="38"/>
      <c r="B1616" s="44"/>
      <c r="C1616" s="329" t="s">
        <v>218</v>
      </c>
      <c r="D1616" s="329" t="s">
        <v>265</v>
      </c>
      <c r="E1616" s="17" t="s">
        <v>1</v>
      </c>
      <c r="F1616" s="330">
        <v>830.13199999999995</v>
      </c>
      <c r="G1616" s="38"/>
      <c r="H1616" s="44"/>
    </row>
    <row r="1617" s="2" customFormat="1" ht="16.8" customHeight="1">
      <c r="A1617" s="38"/>
      <c r="B1617" s="44"/>
      <c r="C1617" s="331" t="s">
        <v>4413</v>
      </c>
      <c r="D1617" s="38"/>
      <c r="E1617" s="38"/>
      <c r="F1617" s="38"/>
      <c r="G1617" s="38"/>
      <c r="H1617" s="44"/>
    </row>
    <row r="1618" s="2" customFormat="1">
      <c r="A1618" s="38"/>
      <c r="B1618" s="44"/>
      <c r="C1618" s="329" t="s">
        <v>591</v>
      </c>
      <c r="D1618" s="329" t="s">
        <v>4435</v>
      </c>
      <c r="E1618" s="17" t="s">
        <v>208</v>
      </c>
      <c r="F1618" s="330">
        <v>830.13199999999995</v>
      </c>
      <c r="G1618" s="38"/>
      <c r="H1618" s="44"/>
    </row>
    <row r="1619" s="2" customFormat="1">
      <c r="A1619" s="38"/>
      <c r="B1619" s="44"/>
      <c r="C1619" s="329" t="s">
        <v>605</v>
      </c>
      <c r="D1619" s="329" t="s">
        <v>4436</v>
      </c>
      <c r="E1619" s="17" t="s">
        <v>208</v>
      </c>
      <c r="F1619" s="330">
        <v>830.13199999999995</v>
      </c>
      <c r="G1619" s="38"/>
      <c r="H1619" s="44"/>
    </row>
    <row r="1620" s="2" customFormat="1">
      <c r="A1620" s="38"/>
      <c r="B1620" s="44"/>
      <c r="C1620" s="329" t="s">
        <v>608</v>
      </c>
      <c r="D1620" s="329" t="s">
        <v>4446</v>
      </c>
      <c r="E1620" s="17" t="s">
        <v>208</v>
      </c>
      <c r="F1620" s="330">
        <v>4150.6599999999999</v>
      </c>
      <c r="G1620" s="38"/>
      <c r="H1620" s="44"/>
    </row>
    <row r="1621" s="2" customFormat="1" ht="16.8" customHeight="1">
      <c r="A1621" s="38"/>
      <c r="B1621" s="44"/>
      <c r="C1621" s="329" t="s">
        <v>621</v>
      </c>
      <c r="D1621" s="329" t="s">
        <v>4437</v>
      </c>
      <c r="E1621" s="17" t="s">
        <v>208</v>
      </c>
      <c r="F1621" s="330">
        <v>830.13199999999995</v>
      </c>
      <c r="G1621" s="38"/>
      <c r="H1621" s="44"/>
    </row>
    <row r="1622" s="2" customFormat="1">
      <c r="A1622" s="38"/>
      <c r="B1622" s="44"/>
      <c r="C1622" s="329" t="s">
        <v>625</v>
      </c>
      <c r="D1622" s="329" t="s">
        <v>4444</v>
      </c>
      <c r="E1622" s="17" t="s">
        <v>157</v>
      </c>
      <c r="F1622" s="330">
        <v>2035.3489999999999</v>
      </c>
      <c r="G1622" s="38"/>
      <c r="H1622" s="44"/>
    </row>
    <row r="1623" s="2" customFormat="1" ht="16.8" customHeight="1">
      <c r="A1623" s="38"/>
      <c r="B1623" s="44"/>
      <c r="C1623" s="329" t="s">
        <v>633</v>
      </c>
      <c r="D1623" s="329" t="s">
        <v>4445</v>
      </c>
      <c r="E1623" s="17" t="s">
        <v>208</v>
      </c>
      <c r="F1623" s="330">
        <v>1160.1890000000001</v>
      </c>
      <c r="G1623" s="38"/>
      <c r="H1623" s="44"/>
    </row>
    <row r="1624" s="2" customFormat="1" ht="16.8" customHeight="1">
      <c r="A1624" s="38"/>
      <c r="B1624" s="44"/>
      <c r="C1624" s="325" t="s">
        <v>159</v>
      </c>
      <c r="D1624" s="326" t="s">
        <v>160</v>
      </c>
      <c r="E1624" s="327" t="s">
        <v>157</v>
      </c>
      <c r="F1624" s="328">
        <v>62.171999999999997</v>
      </c>
      <c r="G1624" s="38"/>
      <c r="H1624" s="44"/>
    </row>
    <row r="1625" s="2" customFormat="1" ht="16.8" customHeight="1">
      <c r="A1625" s="38"/>
      <c r="B1625" s="44"/>
      <c r="C1625" s="329" t="s">
        <v>159</v>
      </c>
      <c r="D1625" s="329" t="s">
        <v>3721</v>
      </c>
      <c r="E1625" s="17" t="s">
        <v>1</v>
      </c>
      <c r="F1625" s="330">
        <v>62.171999999999997</v>
      </c>
      <c r="G1625" s="38"/>
      <c r="H1625" s="44"/>
    </row>
    <row r="1626" s="2" customFormat="1" ht="16.8" customHeight="1">
      <c r="A1626" s="38"/>
      <c r="B1626" s="44"/>
      <c r="C1626" s="331" t="s">
        <v>4413</v>
      </c>
      <c r="D1626" s="38"/>
      <c r="E1626" s="38"/>
      <c r="F1626" s="38"/>
      <c r="G1626" s="38"/>
      <c r="H1626" s="44"/>
    </row>
    <row r="1627" s="2" customFormat="1" ht="16.8" customHeight="1">
      <c r="A1627" s="38"/>
      <c r="B1627" s="44"/>
      <c r="C1627" s="329" t="s">
        <v>1294</v>
      </c>
      <c r="D1627" s="329" t="s">
        <v>4447</v>
      </c>
      <c r="E1627" s="17" t="s">
        <v>157</v>
      </c>
      <c r="F1627" s="330">
        <v>69.981999999999999</v>
      </c>
      <c r="G1627" s="38"/>
      <c r="H1627" s="44"/>
    </row>
    <row r="1628" s="2" customFormat="1">
      <c r="A1628" s="38"/>
      <c r="B1628" s="44"/>
      <c r="C1628" s="329" t="s">
        <v>1592</v>
      </c>
      <c r="D1628" s="329" t="s">
        <v>4477</v>
      </c>
      <c r="E1628" s="17" t="s">
        <v>157</v>
      </c>
      <c r="F1628" s="330">
        <v>200.172</v>
      </c>
      <c r="G1628" s="38"/>
      <c r="H1628" s="44"/>
    </row>
    <row r="1629" s="2" customFormat="1" ht="16.8" customHeight="1">
      <c r="A1629" s="38"/>
      <c r="B1629" s="44"/>
      <c r="C1629" s="325" t="s">
        <v>163</v>
      </c>
      <c r="D1629" s="326" t="s">
        <v>164</v>
      </c>
      <c r="E1629" s="327" t="s">
        <v>157</v>
      </c>
      <c r="F1629" s="328">
        <v>69.981999999999999</v>
      </c>
      <c r="G1629" s="38"/>
      <c r="H1629" s="44"/>
    </row>
    <row r="1630" s="2" customFormat="1" ht="16.8" customHeight="1">
      <c r="A1630" s="38"/>
      <c r="B1630" s="44"/>
      <c r="C1630" s="329" t="s">
        <v>155</v>
      </c>
      <c r="D1630" s="329" t="s">
        <v>2959</v>
      </c>
      <c r="E1630" s="17" t="s">
        <v>1</v>
      </c>
      <c r="F1630" s="330">
        <v>0</v>
      </c>
      <c r="G1630" s="38"/>
      <c r="H1630" s="44"/>
    </row>
    <row r="1631" s="2" customFormat="1" ht="16.8" customHeight="1">
      <c r="A1631" s="38"/>
      <c r="B1631" s="44"/>
      <c r="C1631" s="329" t="s">
        <v>159</v>
      </c>
      <c r="D1631" s="329" t="s">
        <v>3721</v>
      </c>
      <c r="E1631" s="17" t="s">
        <v>1</v>
      </c>
      <c r="F1631" s="330">
        <v>62.171999999999997</v>
      </c>
      <c r="G1631" s="38"/>
      <c r="H1631" s="44"/>
    </row>
    <row r="1632" s="2" customFormat="1" ht="16.8" customHeight="1">
      <c r="A1632" s="38"/>
      <c r="B1632" s="44"/>
      <c r="C1632" s="329" t="s">
        <v>1300</v>
      </c>
      <c r="D1632" s="329" t="s">
        <v>2961</v>
      </c>
      <c r="E1632" s="17" t="s">
        <v>1</v>
      </c>
      <c r="F1632" s="330">
        <v>0</v>
      </c>
      <c r="G1632" s="38"/>
      <c r="H1632" s="44"/>
    </row>
    <row r="1633" s="2" customFormat="1" ht="16.8" customHeight="1">
      <c r="A1633" s="38"/>
      <c r="B1633" s="44"/>
      <c r="C1633" s="329" t="s">
        <v>2723</v>
      </c>
      <c r="D1633" s="329" t="s">
        <v>3722</v>
      </c>
      <c r="E1633" s="17" t="s">
        <v>1</v>
      </c>
      <c r="F1633" s="330">
        <v>0.081000000000000003</v>
      </c>
      <c r="G1633" s="38"/>
      <c r="H1633" s="44"/>
    </row>
    <row r="1634" s="2" customFormat="1" ht="16.8" customHeight="1">
      <c r="A1634" s="38"/>
      <c r="B1634" s="44"/>
      <c r="C1634" s="329" t="s">
        <v>3360</v>
      </c>
      <c r="D1634" s="329" t="s">
        <v>3723</v>
      </c>
      <c r="E1634" s="17" t="s">
        <v>1</v>
      </c>
      <c r="F1634" s="330">
        <v>7.7290000000000001</v>
      </c>
      <c r="G1634" s="38"/>
      <c r="H1634" s="44"/>
    </row>
    <row r="1635" s="2" customFormat="1" ht="16.8" customHeight="1">
      <c r="A1635" s="38"/>
      <c r="B1635" s="44"/>
      <c r="C1635" s="329" t="s">
        <v>163</v>
      </c>
      <c r="D1635" s="329" t="s">
        <v>265</v>
      </c>
      <c r="E1635" s="17" t="s">
        <v>1</v>
      </c>
      <c r="F1635" s="330">
        <v>69.981999999999999</v>
      </c>
      <c r="G1635" s="38"/>
      <c r="H1635" s="44"/>
    </row>
    <row r="1636" s="2" customFormat="1" ht="16.8" customHeight="1">
      <c r="A1636" s="38"/>
      <c r="B1636" s="44"/>
      <c r="C1636" s="331" t="s">
        <v>4413</v>
      </c>
      <c r="D1636" s="38"/>
      <c r="E1636" s="38"/>
      <c r="F1636" s="38"/>
      <c r="G1636" s="38"/>
      <c r="H1636" s="44"/>
    </row>
    <row r="1637" s="2" customFormat="1" ht="16.8" customHeight="1">
      <c r="A1637" s="38"/>
      <c r="B1637" s="44"/>
      <c r="C1637" s="329" t="s">
        <v>1294</v>
      </c>
      <c r="D1637" s="329" t="s">
        <v>4447</v>
      </c>
      <c r="E1637" s="17" t="s">
        <v>157</v>
      </c>
      <c r="F1637" s="330">
        <v>69.981999999999999</v>
      </c>
      <c r="G1637" s="38"/>
      <c r="H1637" s="44"/>
    </row>
    <row r="1638" s="2" customFormat="1">
      <c r="A1638" s="38"/>
      <c r="B1638" s="44"/>
      <c r="C1638" s="329" t="s">
        <v>1281</v>
      </c>
      <c r="D1638" s="329" t="s">
        <v>4424</v>
      </c>
      <c r="E1638" s="17" t="s">
        <v>157</v>
      </c>
      <c r="F1638" s="330">
        <v>69.981999999999999</v>
      </c>
      <c r="G1638" s="38"/>
      <c r="H1638" s="44"/>
    </row>
    <row r="1639" s="2" customFormat="1" ht="16.8" customHeight="1">
      <c r="A1639" s="38"/>
      <c r="B1639" s="44"/>
      <c r="C1639" s="329" t="s">
        <v>1288</v>
      </c>
      <c r="D1639" s="329" t="s">
        <v>4425</v>
      </c>
      <c r="E1639" s="17" t="s">
        <v>157</v>
      </c>
      <c r="F1639" s="330">
        <v>979.74800000000005</v>
      </c>
      <c r="G1639" s="38"/>
      <c r="H1639" s="44"/>
    </row>
    <row r="1640" s="2" customFormat="1" ht="16.8" customHeight="1">
      <c r="A1640" s="38"/>
      <c r="B1640" s="44"/>
      <c r="C1640" s="329" t="s">
        <v>1973</v>
      </c>
      <c r="D1640" s="329" t="s">
        <v>2218</v>
      </c>
      <c r="E1640" s="17" t="s">
        <v>1</v>
      </c>
      <c r="F1640" s="330">
        <v>0</v>
      </c>
      <c r="G1640" s="38"/>
      <c r="H1640" s="44"/>
    </row>
    <row r="1641" s="2" customFormat="1" ht="16.8" customHeight="1">
      <c r="A1641" s="38"/>
      <c r="B1641" s="44"/>
      <c r="C1641" s="331" t="s">
        <v>4413</v>
      </c>
      <c r="D1641" s="38"/>
      <c r="E1641" s="38"/>
      <c r="F1641" s="38"/>
      <c r="G1641" s="38"/>
      <c r="H1641" s="44"/>
    </row>
    <row r="1642" s="2" customFormat="1" ht="16.8" customHeight="1">
      <c r="A1642" s="38"/>
      <c r="B1642" s="44"/>
      <c r="C1642" s="329" t="s">
        <v>2169</v>
      </c>
      <c r="D1642" s="329" t="s">
        <v>4476</v>
      </c>
      <c r="E1642" s="17" t="s">
        <v>208</v>
      </c>
      <c r="F1642" s="330">
        <v>668.57500000000005</v>
      </c>
      <c r="G1642" s="38"/>
      <c r="H1642" s="44"/>
    </row>
    <row r="1643" s="2" customFormat="1">
      <c r="A1643" s="38"/>
      <c r="B1643" s="44"/>
      <c r="C1643" s="329" t="s">
        <v>583</v>
      </c>
      <c r="D1643" s="329" t="s">
        <v>4431</v>
      </c>
      <c r="E1643" s="17" t="s">
        <v>208</v>
      </c>
      <c r="F1643" s="330">
        <v>822.34699999999998</v>
      </c>
      <c r="G1643" s="38"/>
      <c r="H1643" s="44"/>
    </row>
    <row r="1644" s="2" customFormat="1" ht="16.8" customHeight="1">
      <c r="A1644" s="38"/>
      <c r="B1644" s="44"/>
      <c r="C1644" s="325" t="s">
        <v>1976</v>
      </c>
      <c r="D1644" s="326" t="s">
        <v>1977</v>
      </c>
      <c r="E1644" s="327" t="s">
        <v>208</v>
      </c>
      <c r="F1644" s="328">
        <v>0</v>
      </c>
      <c r="G1644" s="38"/>
      <c r="H1644" s="44"/>
    </row>
    <row r="1645" s="2" customFormat="1" ht="16.8" customHeight="1">
      <c r="A1645" s="38"/>
      <c r="B1645" s="44"/>
      <c r="C1645" s="329" t="s">
        <v>1976</v>
      </c>
      <c r="D1645" s="329" t="s">
        <v>2221</v>
      </c>
      <c r="E1645" s="17" t="s">
        <v>1</v>
      </c>
      <c r="F1645" s="330">
        <v>0</v>
      </c>
      <c r="G1645" s="38"/>
      <c r="H1645" s="44"/>
    </row>
    <row r="1646" s="2" customFormat="1" ht="16.8" customHeight="1">
      <c r="A1646" s="38"/>
      <c r="B1646" s="44"/>
      <c r="C1646" s="331" t="s">
        <v>4413</v>
      </c>
      <c r="D1646" s="38"/>
      <c r="E1646" s="38"/>
      <c r="F1646" s="38"/>
      <c r="G1646" s="38"/>
      <c r="H1646" s="44"/>
    </row>
    <row r="1647" s="2" customFormat="1" ht="16.8" customHeight="1">
      <c r="A1647" s="38"/>
      <c r="B1647" s="44"/>
      <c r="C1647" s="329" t="s">
        <v>2169</v>
      </c>
      <c r="D1647" s="329" t="s">
        <v>4476</v>
      </c>
      <c r="E1647" s="17" t="s">
        <v>208</v>
      </c>
      <c r="F1647" s="330">
        <v>668.57500000000005</v>
      </c>
      <c r="G1647" s="38"/>
      <c r="H1647" s="44"/>
    </row>
    <row r="1648" s="2" customFormat="1">
      <c r="A1648" s="38"/>
      <c r="B1648" s="44"/>
      <c r="C1648" s="329" t="s">
        <v>591</v>
      </c>
      <c r="D1648" s="329" t="s">
        <v>4435</v>
      </c>
      <c r="E1648" s="17" t="s">
        <v>208</v>
      </c>
      <c r="F1648" s="330">
        <v>1948.8109999999999</v>
      </c>
      <c r="G1648" s="38"/>
      <c r="H1648" s="44"/>
    </row>
    <row r="1649" s="2" customFormat="1" ht="16.8" customHeight="1">
      <c r="A1649" s="38"/>
      <c r="B1649" s="44"/>
      <c r="C1649" s="325" t="s">
        <v>1979</v>
      </c>
      <c r="D1649" s="326" t="s">
        <v>1980</v>
      </c>
      <c r="E1649" s="327" t="s">
        <v>208</v>
      </c>
      <c r="F1649" s="328">
        <v>0</v>
      </c>
      <c r="G1649" s="38"/>
      <c r="H1649" s="44"/>
    </row>
    <row r="1650" s="2" customFormat="1" ht="16.8" customHeight="1">
      <c r="A1650" s="38"/>
      <c r="B1650" s="44"/>
      <c r="C1650" s="329" t="s">
        <v>1979</v>
      </c>
      <c r="D1650" s="329" t="s">
        <v>2220</v>
      </c>
      <c r="E1650" s="17" t="s">
        <v>1</v>
      </c>
      <c r="F1650" s="330">
        <v>0</v>
      </c>
      <c r="G1650" s="38"/>
      <c r="H1650" s="44"/>
    </row>
    <row r="1651" s="2" customFormat="1" ht="16.8" customHeight="1">
      <c r="A1651" s="38"/>
      <c r="B1651" s="44"/>
      <c r="C1651" s="331" t="s">
        <v>4413</v>
      </c>
      <c r="D1651" s="38"/>
      <c r="E1651" s="38"/>
      <c r="F1651" s="38"/>
      <c r="G1651" s="38"/>
      <c r="H1651" s="44"/>
    </row>
    <row r="1652" s="2" customFormat="1" ht="16.8" customHeight="1">
      <c r="A1652" s="38"/>
      <c r="B1652" s="44"/>
      <c r="C1652" s="329" t="s">
        <v>2169</v>
      </c>
      <c r="D1652" s="329" t="s">
        <v>4476</v>
      </c>
      <c r="E1652" s="17" t="s">
        <v>208</v>
      </c>
      <c r="F1652" s="330">
        <v>668.57500000000005</v>
      </c>
      <c r="G1652" s="38"/>
      <c r="H1652" s="44"/>
    </row>
    <row r="1653" s="2" customFormat="1">
      <c r="A1653" s="38"/>
      <c r="B1653" s="44"/>
      <c r="C1653" s="329" t="s">
        <v>591</v>
      </c>
      <c r="D1653" s="329" t="s">
        <v>4435</v>
      </c>
      <c r="E1653" s="17" t="s">
        <v>208</v>
      </c>
      <c r="F1653" s="330">
        <v>1948.8109999999999</v>
      </c>
      <c r="G1653" s="38"/>
      <c r="H1653" s="44"/>
    </row>
    <row r="1654" s="2" customFormat="1" ht="16.8" customHeight="1">
      <c r="A1654" s="38"/>
      <c r="B1654" s="44"/>
      <c r="C1654" s="325" t="s">
        <v>2061</v>
      </c>
      <c r="D1654" s="326" t="s">
        <v>2062</v>
      </c>
      <c r="E1654" s="327" t="s">
        <v>168</v>
      </c>
      <c r="F1654" s="328">
        <v>285.84800000000001</v>
      </c>
      <c r="G1654" s="38"/>
      <c r="H1654" s="44"/>
    </row>
    <row r="1655" s="2" customFormat="1" ht="16.8" customHeight="1">
      <c r="A1655" s="38"/>
      <c r="B1655" s="44"/>
      <c r="C1655" s="329" t="s">
        <v>1</v>
      </c>
      <c r="D1655" s="329" t="s">
        <v>2034</v>
      </c>
      <c r="E1655" s="17" t="s">
        <v>1</v>
      </c>
      <c r="F1655" s="330">
        <v>0</v>
      </c>
      <c r="G1655" s="38"/>
      <c r="H1655" s="44"/>
    </row>
    <row r="1656" s="2" customFormat="1">
      <c r="A1656" s="38"/>
      <c r="B1656" s="44"/>
      <c r="C1656" s="329" t="s">
        <v>1</v>
      </c>
      <c r="D1656" s="329" t="s">
        <v>3027</v>
      </c>
      <c r="E1656" s="17" t="s">
        <v>1</v>
      </c>
      <c r="F1656" s="330">
        <v>186.19999999999999</v>
      </c>
      <c r="G1656" s="38"/>
      <c r="H1656" s="44"/>
    </row>
    <row r="1657" s="2" customFormat="1" ht="16.8" customHeight="1">
      <c r="A1657" s="38"/>
      <c r="B1657" s="44"/>
      <c r="C1657" s="329" t="s">
        <v>1</v>
      </c>
      <c r="D1657" s="329" t="s">
        <v>3028</v>
      </c>
      <c r="E1657" s="17" t="s">
        <v>1</v>
      </c>
      <c r="F1657" s="330">
        <v>99.647999999999996</v>
      </c>
      <c r="G1657" s="38"/>
      <c r="H1657" s="44"/>
    </row>
    <row r="1658" s="2" customFormat="1" ht="16.8" customHeight="1">
      <c r="A1658" s="38"/>
      <c r="B1658" s="44"/>
      <c r="C1658" s="329" t="s">
        <v>2061</v>
      </c>
      <c r="D1658" s="329" t="s">
        <v>265</v>
      </c>
      <c r="E1658" s="17" t="s">
        <v>1</v>
      </c>
      <c r="F1658" s="330">
        <v>285.84800000000001</v>
      </c>
      <c r="G1658" s="38"/>
      <c r="H1658" s="44"/>
    </row>
    <row r="1659" s="2" customFormat="1" ht="16.8" customHeight="1">
      <c r="A1659" s="38"/>
      <c r="B1659" s="44"/>
      <c r="C1659" s="331" t="s">
        <v>4413</v>
      </c>
      <c r="D1659" s="38"/>
      <c r="E1659" s="38"/>
      <c r="F1659" s="38"/>
      <c r="G1659" s="38"/>
      <c r="H1659" s="44"/>
    </row>
    <row r="1660" s="2" customFormat="1">
      <c r="A1660" s="38"/>
      <c r="B1660" s="44"/>
      <c r="C1660" s="329" t="s">
        <v>2285</v>
      </c>
      <c r="D1660" s="329" t="s">
        <v>4494</v>
      </c>
      <c r="E1660" s="17" t="s">
        <v>168</v>
      </c>
      <c r="F1660" s="330">
        <v>285.84800000000001</v>
      </c>
      <c r="G1660" s="38"/>
      <c r="H1660" s="44"/>
    </row>
    <row r="1661" s="2" customFormat="1">
      <c r="A1661" s="38"/>
      <c r="B1661" s="44"/>
      <c r="C1661" s="329" t="s">
        <v>2292</v>
      </c>
      <c r="D1661" s="329" t="s">
        <v>4495</v>
      </c>
      <c r="E1661" s="17" t="s">
        <v>168</v>
      </c>
      <c r="F1661" s="330">
        <v>285.84800000000001</v>
      </c>
      <c r="G1661" s="38"/>
      <c r="H1661" s="44"/>
    </row>
    <row r="1662" s="2" customFormat="1" ht="16.8" customHeight="1">
      <c r="A1662" s="38"/>
      <c r="B1662" s="44"/>
      <c r="C1662" s="325" t="s">
        <v>2053</v>
      </c>
      <c r="D1662" s="326" t="s">
        <v>2054</v>
      </c>
      <c r="E1662" s="327" t="s">
        <v>168</v>
      </c>
      <c r="F1662" s="328">
        <v>2551.52</v>
      </c>
      <c r="G1662" s="38"/>
      <c r="H1662" s="44"/>
    </row>
    <row r="1663" s="2" customFormat="1" ht="16.8" customHeight="1">
      <c r="A1663" s="38"/>
      <c r="B1663" s="44"/>
      <c r="C1663" s="329" t="s">
        <v>1</v>
      </c>
      <c r="D1663" s="329" t="s">
        <v>2031</v>
      </c>
      <c r="E1663" s="17" t="s">
        <v>1</v>
      </c>
      <c r="F1663" s="330">
        <v>0</v>
      </c>
      <c r="G1663" s="38"/>
      <c r="H1663" s="44"/>
    </row>
    <row r="1664" s="2" customFormat="1" ht="16.8" customHeight="1">
      <c r="A1664" s="38"/>
      <c r="B1664" s="44"/>
      <c r="C1664" s="329" t="s">
        <v>1</v>
      </c>
      <c r="D1664" s="329" t="s">
        <v>3023</v>
      </c>
      <c r="E1664" s="17" t="s">
        <v>1</v>
      </c>
      <c r="F1664" s="330">
        <v>1573.52</v>
      </c>
      <c r="G1664" s="38"/>
      <c r="H1664" s="44"/>
    </row>
    <row r="1665" s="2" customFormat="1" ht="16.8" customHeight="1">
      <c r="A1665" s="38"/>
      <c r="B1665" s="44"/>
      <c r="C1665" s="329" t="s">
        <v>1</v>
      </c>
      <c r="D1665" s="329" t="s">
        <v>3024</v>
      </c>
      <c r="E1665" s="17" t="s">
        <v>1</v>
      </c>
      <c r="F1665" s="330">
        <v>978</v>
      </c>
      <c r="G1665" s="38"/>
      <c r="H1665" s="44"/>
    </row>
    <row r="1666" s="2" customFormat="1" ht="16.8" customHeight="1">
      <c r="A1666" s="38"/>
      <c r="B1666" s="44"/>
      <c r="C1666" s="329" t="s">
        <v>2053</v>
      </c>
      <c r="D1666" s="329" t="s">
        <v>265</v>
      </c>
      <c r="E1666" s="17" t="s">
        <v>1</v>
      </c>
      <c r="F1666" s="330">
        <v>2551.52</v>
      </c>
      <c r="G1666" s="38"/>
      <c r="H1666" s="44"/>
    </row>
    <row r="1667" s="2" customFormat="1" ht="16.8" customHeight="1">
      <c r="A1667" s="38"/>
      <c r="B1667" s="44"/>
      <c r="C1667" s="331" t="s">
        <v>4413</v>
      </c>
      <c r="D1667" s="38"/>
      <c r="E1667" s="38"/>
      <c r="F1667" s="38"/>
      <c r="G1667" s="38"/>
      <c r="H1667" s="44"/>
    </row>
    <row r="1668" s="2" customFormat="1" ht="16.8" customHeight="1">
      <c r="A1668" s="38"/>
      <c r="B1668" s="44"/>
      <c r="C1668" s="329" t="s">
        <v>2228</v>
      </c>
      <c r="D1668" s="329" t="s">
        <v>4496</v>
      </c>
      <c r="E1668" s="17" t="s">
        <v>168</v>
      </c>
      <c r="F1668" s="330">
        <v>2551.52</v>
      </c>
      <c r="G1668" s="38"/>
      <c r="H1668" s="44"/>
    </row>
    <row r="1669" s="2" customFormat="1" ht="16.8" customHeight="1">
      <c r="A1669" s="38"/>
      <c r="B1669" s="44"/>
      <c r="C1669" s="329" t="s">
        <v>2245</v>
      </c>
      <c r="D1669" s="329" t="s">
        <v>4497</v>
      </c>
      <c r="E1669" s="17" t="s">
        <v>168</v>
      </c>
      <c r="F1669" s="330">
        <v>2551.52</v>
      </c>
      <c r="G1669" s="38"/>
      <c r="H1669" s="44"/>
    </row>
    <row r="1670" s="2" customFormat="1" ht="16.8" customHeight="1">
      <c r="A1670" s="38"/>
      <c r="B1670" s="44"/>
      <c r="C1670" s="325" t="s">
        <v>2056</v>
      </c>
      <c r="D1670" s="326" t="s">
        <v>2057</v>
      </c>
      <c r="E1670" s="327" t="s">
        <v>168</v>
      </c>
      <c r="F1670" s="328">
        <v>417.96600000000001</v>
      </c>
      <c r="G1670" s="38"/>
      <c r="H1670" s="44"/>
    </row>
    <row r="1671" s="2" customFormat="1" ht="16.8" customHeight="1">
      <c r="A1671" s="38"/>
      <c r="B1671" s="44"/>
      <c r="C1671" s="329" t="s">
        <v>1</v>
      </c>
      <c r="D1671" s="329" t="s">
        <v>2031</v>
      </c>
      <c r="E1671" s="17" t="s">
        <v>1</v>
      </c>
      <c r="F1671" s="330">
        <v>0</v>
      </c>
      <c r="G1671" s="38"/>
      <c r="H1671" s="44"/>
    </row>
    <row r="1672" s="2" customFormat="1" ht="16.8" customHeight="1">
      <c r="A1672" s="38"/>
      <c r="B1672" s="44"/>
      <c r="C1672" s="329" t="s">
        <v>1</v>
      </c>
      <c r="D1672" s="329" t="s">
        <v>2182</v>
      </c>
      <c r="E1672" s="17" t="s">
        <v>1</v>
      </c>
      <c r="F1672" s="330">
        <v>56.165999999999997</v>
      </c>
      <c r="G1672" s="38"/>
      <c r="H1672" s="44"/>
    </row>
    <row r="1673" s="2" customFormat="1" ht="16.8" customHeight="1">
      <c r="A1673" s="38"/>
      <c r="B1673" s="44"/>
      <c r="C1673" s="329" t="s">
        <v>1</v>
      </c>
      <c r="D1673" s="329" t="s">
        <v>2183</v>
      </c>
      <c r="E1673" s="17" t="s">
        <v>1</v>
      </c>
      <c r="F1673" s="330">
        <v>361.80000000000001</v>
      </c>
      <c r="G1673" s="38"/>
      <c r="H1673" s="44"/>
    </row>
    <row r="1674" s="2" customFormat="1" ht="16.8" customHeight="1">
      <c r="A1674" s="38"/>
      <c r="B1674" s="44"/>
      <c r="C1674" s="329" t="s">
        <v>2056</v>
      </c>
      <c r="D1674" s="329" t="s">
        <v>265</v>
      </c>
      <c r="E1674" s="17" t="s">
        <v>1</v>
      </c>
      <c r="F1674" s="330">
        <v>417.96600000000001</v>
      </c>
      <c r="G1674" s="38"/>
      <c r="H1674" s="44"/>
    </row>
    <row r="1675" s="2" customFormat="1" ht="16.8" customHeight="1">
      <c r="A1675" s="38"/>
      <c r="B1675" s="44"/>
      <c r="C1675" s="325" t="s">
        <v>2081</v>
      </c>
      <c r="D1675" s="326" t="s">
        <v>2082</v>
      </c>
      <c r="E1675" s="327" t="s">
        <v>208</v>
      </c>
      <c r="F1675" s="328">
        <v>20.34</v>
      </c>
      <c r="G1675" s="38"/>
      <c r="H1675" s="44"/>
    </row>
    <row r="1676" s="2" customFormat="1" ht="16.8" customHeight="1">
      <c r="A1676" s="38"/>
      <c r="B1676" s="44"/>
      <c r="C1676" s="329" t="s">
        <v>1</v>
      </c>
      <c r="D1676" s="329" t="s">
        <v>2474</v>
      </c>
      <c r="E1676" s="17" t="s">
        <v>1</v>
      </c>
      <c r="F1676" s="330">
        <v>0</v>
      </c>
      <c r="G1676" s="38"/>
      <c r="H1676" s="44"/>
    </row>
    <row r="1677" s="2" customFormat="1" ht="16.8" customHeight="1">
      <c r="A1677" s="38"/>
      <c r="B1677" s="44"/>
      <c r="C1677" s="329" t="s">
        <v>1</v>
      </c>
      <c r="D1677" s="329" t="s">
        <v>4470</v>
      </c>
      <c r="E1677" s="17" t="s">
        <v>1</v>
      </c>
      <c r="F1677" s="330">
        <v>20.34</v>
      </c>
      <c r="G1677" s="38"/>
      <c r="H1677" s="44"/>
    </row>
    <row r="1678" s="2" customFormat="1" ht="16.8" customHeight="1">
      <c r="A1678" s="38"/>
      <c r="B1678" s="44"/>
      <c r="C1678" s="329" t="s">
        <v>2081</v>
      </c>
      <c r="D1678" s="329" t="s">
        <v>265</v>
      </c>
      <c r="E1678" s="17" t="s">
        <v>1</v>
      </c>
      <c r="F1678" s="330">
        <v>20.34</v>
      </c>
      <c r="G1678" s="38"/>
      <c r="H1678" s="44"/>
    </row>
    <row r="1679" s="2" customFormat="1" ht="16.8" customHeight="1">
      <c r="A1679" s="38"/>
      <c r="B1679" s="44"/>
      <c r="C1679" s="325" t="s">
        <v>2084</v>
      </c>
      <c r="D1679" s="326" t="s">
        <v>2085</v>
      </c>
      <c r="E1679" s="327" t="s">
        <v>208</v>
      </c>
      <c r="F1679" s="328">
        <v>8.9589999999999996</v>
      </c>
      <c r="G1679" s="38"/>
      <c r="H1679" s="44"/>
    </row>
    <row r="1680" s="2" customFormat="1" ht="16.8" customHeight="1">
      <c r="A1680" s="38"/>
      <c r="B1680" s="44"/>
      <c r="C1680" s="329" t="s">
        <v>1</v>
      </c>
      <c r="D1680" s="329" t="s">
        <v>2085</v>
      </c>
      <c r="E1680" s="17" t="s">
        <v>1</v>
      </c>
      <c r="F1680" s="330">
        <v>0</v>
      </c>
      <c r="G1680" s="38"/>
      <c r="H1680" s="44"/>
    </row>
    <row r="1681" s="2" customFormat="1" ht="16.8" customHeight="1">
      <c r="A1681" s="38"/>
      <c r="B1681" s="44"/>
      <c r="C1681" s="329" t="s">
        <v>1</v>
      </c>
      <c r="D1681" s="329" t="s">
        <v>2483</v>
      </c>
      <c r="E1681" s="17" t="s">
        <v>1</v>
      </c>
      <c r="F1681" s="330">
        <v>8.9589999999999996</v>
      </c>
      <c r="G1681" s="38"/>
      <c r="H1681" s="44"/>
    </row>
    <row r="1682" s="2" customFormat="1" ht="16.8" customHeight="1">
      <c r="A1682" s="38"/>
      <c r="B1682" s="44"/>
      <c r="C1682" s="329" t="s">
        <v>2084</v>
      </c>
      <c r="D1682" s="329" t="s">
        <v>265</v>
      </c>
      <c r="E1682" s="17" t="s">
        <v>1</v>
      </c>
      <c r="F1682" s="330">
        <v>8.9589999999999996</v>
      </c>
      <c r="G1682" s="38"/>
      <c r="H1682" s="44"/>
    </row>
    <row r="1683" s="2" customFormat="1" ht="16.8" customHeight="1">
      <c r="A1683" s="38"/>
      <c r="B1683" s="44"/>
      <c r="C1683" s="325" t="s">
        <v>2995</v>
      </c>
      <c r="D1683" s="326" t="s">
        <v>2476</v>
      </c>
      <c r="E1683" s="327" t="s">
        <v>208</v>
      </c>
      <c r="F1683" s="328">
        <v>8.1440000000000001</v>
      </c>
      <c r="G1683" s="38"/>
      <c r="H1683" s="44"/>
    </row>
    <row r="1684" s="2" customFormat="1" ht="16.8" customHeight="1">
      <c r="A1684" s="38"/>
      <c r="B1684" s="44"/>
      <c r="C1684" s="329" t="s">
        <v>1</v>
      </c>
      <c r="D1684" s="329" t="s">
        <v>3077</v>
      </c>
      <c r="E1684" s="17" t="s">
        <v>1</v>
      </c>
      <c r="F1684" s="330">
        <v>0</v>
      </c>
      <c r="G1684" s="38"/>
      <c r="H1684" s="44"/>
    </row>
    <row r="1685" s="2" customFormat="1" ht="16.8" customHeight="1">
      <c r="A1685" s="38"/>
      <c r="B1685" s="44"/>
      <c r="C1685" s="329" t="s">
        <v>1</v>
      </c>
      <c r="D1685" s="329" t="s">
        <v>3078</v>
      </c>
      <c r="E1685" s="17" t="s">
        <v>1</v>
      </c>
      <c r="F1685" s="330">
        <v>4.6879999999999997</v>
      </c>
      <c r="G1685" s="38"/>
      <c r="H1685" s="44"/>
    </row>
    <row r="1686" s="2" customFormat="1" ht="16.8" customHeight="1">
      <c r="A1686" s="38"/>
      <c r="B1686" s="44"/>
      <c r="C1686" s="329" t="s">
        <v>1</v>
      </c>
      <c r="D1686" s="329" t="s">
        <v>3079</v>
      </c>
      <c r="E1686" s="17" t="s">
        <v>1</v>
      </c>
      <c r="F1686" s="330">
        <v>3.456</v>
      </c>
      <c r="G1686" s="38"/>
      <c r="H1686" s="44"/>
    </row>
    <row r="1687" s="2" customFormat="1" ht="16.8" customHeight="1">
      <c r="A1687" s="38"/>
      <c r="B1687" s="44"/>
      <c r="C1687" s="329" t="s">
        <v>2995</v>
      </c>
      <c r="D1687" s="329" t="s">
        <v>265</v>
      </c>
      <c r="E1687" s="17" t="s">
        <v>1</v>
      </c>
      <c r="F1687" s="330">
        <v>8.1440000000000001</v>
      </c>
      <c r="G1687" s="38"/>
      <c r="H1687" s="44"/>
    </row>
    <row r="1688" s="2" customFormat="1" ht="16.8" customHeight="1">
      <c r="A1688" s="38"/>
      <c r="B1688" s="44"/>
      <c r="C1688" s="331" t="s">
        <v>4413</v>
      </c>
      <c r="D1688" s="38"/>
      <c r="E1688" s="38"/>
      <c r="F1688" s="38"/>
      <c r="G1688" s="38"/>
      <c r="H1688" s="44"/>
    </row>
    <row r="1689" s="2" customFormat="1" ht="16.8" customHeight="1">
      <c r="A1689" s="38"/>
      <c r="B1689" s="44"/>
      <c r="C1689" s="329" t="s">
        <v>2470</v>
      </c>
      <c r="D1689" s="329" t="s">
        <v>4500</v>
      </c>
      <c r="E1689" s="17" t="s">
        <v>208</v>
      </c>
      <c r="F1689" s="330">
        <v>8.1440000000000001</v>
      </c>
      <c r="G1689" s="38"/>
      <c r="H1689" s="44"/>
    </row>
    <row r="1690" s="2" customFormat="1" ht="16.8" customHeight="1">
      <c r="A1690" s="38"/>
      <c r="B1690" s="44"/>
      <c r="C1690" s="329" t="s">
        <v>1379</v>
      </c>
      <c r="D1690" s="329" t="s">
        <v>4190</v>
      </c>
      <c r="E1690" s="17" t="s">
        <v>208</v>
      </c>
      <c r="F1690" s="330">
        <v>1047.2239999999999</v>
      </c>
      <c r="G1690" s="38"/>
      <c r="H1690" s="44"/>
    </row>
    <row r="1691" s="2" customFormat="1" ht="16.8" customHeight="1">
      <c r="A1691" s="38"/>
      <c r="B1691" s="44"/>
      <c r="C1691" s="325" t="s">
        <v>2021</v>
      </c>
      <c r="D1691" s="326" t="s">
        <v>2022</v>
      </c>
      <c r="E1691" s="327" t="s">
        <v>179</v>
      </c>
      <c r="F1691" s="328">
        <v>200</v>
      </c>
      <c r="G1691" s="38"/>
      <c r="H1691" s="44"/>
    </row>
    <row r="1692" s="2" customFormat="1" ht="16.8" customHeight="1">
      <c r="A1692" s="38"/>
      <c r="B1692" s="44"/>
      <c r="C1692" s="329" t="s">
        <v>2021</v>
      </c>
      <c r="D1692" s="329" t="s">
        <v>3059</v>
      </c>
      <c r="E1692" s="17" t="s">
        <v>1</v>
      </c>
      <c r="F1692" s="330">
        <v>200</v>
      </c>
      <c r="G1692" s="38"/>
      <c r="H1692" s="44"/>
    </row>
    <row r="1693" s="2" customFormat="1" ht="16.8" customHeight="1">
      <c r="A1693" s="38"/>
      <c r="B1693" s="44"/>
      <c r="C1693" s="331" t="s">
        <v>4413</v>
      </c>
      <c r="D1693" s="38"/>
      <c r="E1693" s="38"/>
      <c r="F1693" s="38"/>
      <c r="G1693" s="38"/>
      <c r="H1693" s="44"/>
    </row>
    <row r="1694" s="2" customFormat="1" ht="16.8" customHeight="1">
      <c r="A1694" s="38"/>
      <c r="B1694" s="44"/>
      <c r="C1694" s="329" t="s">
        <v>2412</v>
      </c>
      <c r="D1694" s="329" t="s">
        <v>4503</v>
      </c>
      <c r="E1694" s="17" t="s">
        <v>179</v>
      </c>
      <c r="F1694" s="330">
        <v>421</v>
      </c>
      <c r="G1694" s="38"/>
      <c r="H1694" s="44"/>
    </row>
    <row r="1695" s="2" customFormat="1" ht="16.8" customHeight="1">
      <c r="A1695" s="38"/>
      <c r="B1695" s="44"/>
      <c r="C1695" s="329" t="s">
        <v>2169</v>
      </c>
      <c r="D1695" s="329" t="s">
        <v>4476</v>
      </c>
      <c r="E1695" s="17" t="s">
        <v>208</v>
      </c>
      <c r="F1695" s="330">
        <v>668.57500000000005</v>
      </c>
      <c r="G1695" s="38"/>
      <c r="H1695" s="44"/>
    </row>
    <row r="1696" s="2" customFormat="1" ht="16.8" customHeight="1">
      <c r="A1696" s="38"/>
      <c r="B1696" s="44"/>
      <c r="C1696" s="329" t="s">
        <v>1379</v>
      </c>
      <c r="D1696" s="329" t="s">
        <v>4190</v>
      </c>
      <c r="E1696" s="17" t="s">
        <v>208</v>
      </c>
      <c r="F1696" s="330">
        <v>1047.2239999999999</v>
      </c>
      <c r="G1696" s="38"/>
      <c r="H1696" s="44"/>
    </row>
    <row r="1697" s="2" customFormat="1" ht="16.8" customHeight="1">
      <c r="A1697" s="38"/>
      <c r="B1697" s="44"/>
      <c r="C1697" s="329" t="s">
        <v>2370</v>
      </c>
      <c r="D1697" s="329" t="s">
        <v>4489</v>
      </c>
      <c r="E1697" s="17" t="s">
        <v>208</v>
      </c>
      <c r="F1697" s="330">
        <v>393.49099999999999</v>
      </c>
      <c r="G1697" s="38"/>
      <c r="H1697" s="44"/>
    </row>
    <row r="1698" s="2" customFormat="1">
      <c r="A1698" s="38"/>
      <c r="B1698" s="44"/>
      <c r="C1698" s="329" t="s">
        <v>2400</v>
      </c>
      <c r="D1698" s="329" t="s">
        <v>4504</v>
      </c>
      <c r="E1698" s="17" t="s">
        <v>179</v>
      </c>
      <c r="F1698" s="330">
        <v>421</v>
      </c>
      <c r="G1698" s="38"/>
      <c r="H1698" s="44"/>
    </row>
    <row r="1699" s="2" customFormat="1" ht="16.8" customHeight="1">
      <c r="A1699" s="38"/>
      <c r="B1699" s="44"/>
      <c r="C1699" s="329" t="s">
        <v>2429</v>
      </c>
      <c r="D1699" s="329" t="s">
        <v>4200</v>
      </c>
      <c r="E1699" s="17" t="s">
        <v>208</v>
      </c>
      <c r="F1699" s="330">
        <v>88.355000000000004</v>
      </c>
      <c r="G1699" s="38"/>
      <c r="H1699" s="44"/>
    </row>
    <row r="1700" s="2" customFormat="1" ht="16.8" customHeight="1">
      <c r="A1700" s="38"/>
      <c r="B1700" s="44"/>
      <c r="C1700" s="329" t="s">
        <v>2508</v>
      </c>
      <c r="D1700" s="329" t="s">
        <v>4505</v>
      </c>
      <c r="E1700" s="17" t="s">
        <v>179</v>
      </c>
      <c r="F1700" s="330">
        <v>200</v>
      </c>
      <c r="G1700" s="38"/>
      <c r="H1700" s="44"/>
    </row>
    <row r="1701" s="2" customFormat="1" ht="16.8" customHeight="1">
      <c r="A1701" s="38"/>
      <c r="B1701" s="44"/>
      <c r="C1701" s="329" t="s">
        <v>2530</v>
      </c>
      <c r="D1701" s="329" t="s">
        <v>2531</v>
      </c>
      <c r="E1701" s="17" t="s">
        <v>179</v>
      </c>
      <c r="F1701" s="330">
        <v>421</v>
      </c>
      <c r="G1701" s="38"/>
      <c r="H1701" s="44"/>
    </row>
    <row r="1702" s="2" customFormat="1" ht="16.8" customHeight="1">
      <c r="A1702" s="38"/>
      <c r="B1702" s="44"/>
      <c r="C1702" s="329" t="s">
        <v>2682</v>
      </c>
      <c r="D1702" s="329" t="s">
        <v>4267</v>
      </c>
      <c r="E1702" s="17" t="s">
        <v>179</v>
      </c>
      <c r="F1702" s="330">
        <v>421</v>
      </c>
      <c r="G1702" s="38"/>
      <c r="H1702" s="44"/>
    </row>
    <row r="1703" s="2" customFormat="1" ht="16.8" customHeight="1">
      <c r="A1703" s="38"/>
      <c r="B1703" s="44"/>
      <c r="C1703" s="329" t="s">
        <v>2512</v>
      </c>
      <c r="D1703" s="329" t="s">
        <v>2513</v>
      </c>
      <c r="E1703" s="17" t="s">
        <v>179</v>
      </c>
      <c r="F1703" s="330">
        <v>203</v>
      </c>
      <c r="G1703" s="38"/>
      <c r="H1703" s="44"/>
    </row>
    <row r="1704" s="2" customFormat="1" ht="16.8" customHeight="1">
      <c r="A1704" s="38"/>
      <c r="B1704" s="44"/>
      <c r="C1704" s="325" t="s">
        <v>2976</v>
      </c>
      <c r="D1704" s="326" t="s">
        <v>2977</v>
      </c>
      <c r="E1704" s="327" t="s">
        <v>179</v>
      </c>
      <c r="F1704" s="328">
        <v>221</v>
      </c>
      <c r="G1704" s="38"/>
      <c r="H1704" s="44"/>
    </row>
    <row r="1705" s="2" customFormat="1" ht="16.8" customHeight="1">
      <c r="A1705" s="38"/>
      <c r="B1705" s="44"/>
      <c r="C1705" s="329" t="s">
        <v>2976</v>
      </c>
      <c r="D1705" s="329" t="s">
        <v>3060</v>
      </c>
      <c r="E1705" s="17" t="s">
        <v>1</v>
      </c>
      <c r="F1705" s="330">
        <v>221</v>
      </c>
      <c r="G1705" s="38"/>
      <c r="H1705" s="44"/>
    </row>
    <row r="1706" s="2" customFormat="1" ht="16.8" customHeight="1">
      <c r="A1706" s="38"/>
      <c r="B1706" s="44"/>
      <c r="C1706" s="331" t="s">
        <v>4413</v>
      </c>
      <c r="D1706" s="38"/>
      <c r="E1706" s="38"/>
      <c r="F1706" s="38"/>
      <c r="G1706" s="38"/>
      <c r="H1706" s="44"/>
    </row>
    <row r="1707" s="2" customFormat="1" ht="16.8" customHeight="1">
      <c r="A1707" s="38"/>
      <c r="B1707" s="44"/>
      <c r="C1707" s="329" t="s">
        <v>2412</v>
      </c>
      <c r="D1707" s="329" t="s">
        <v>4503</v>
      </c>
      <c r="E1707" s="17" t="s">
        <v>179</v>
      </c>
      <c r="F1707" s="330">
        <v>421</v>
      </c>
      <c r="G1707" s="38"/>
      <c r="H1707" s="44"/>
    </row>
    <row r="1708" s="2" customFormat="1" ht="16.8" customHeight="1">
      <c r="A1708" s="38"/>
      <c r="B1708" s="44"/>
      <c r="C1708" s="329" t="s">
        <v>2169</v>
      </c>
      <c r="D1708" s="329" t="s">
        <v>4476</v>
      </c>
      <c r="E1708" s="17" t="s">
        <v>208</v>
      </c>
      <c r="F1708" s="330">
        <v>668.57500000000005</v>
      </c>
      <c r="G1708" s="38"/>
      <c r="H1708" s="44"/>
    </row>
    <row r="1709" s="2" customFormat="1" ht="16.8" customHeight="1">
      <c r="A1709" s="38"/>
      <c r="B1709" s="44"/>
      <c r="C1709" s="329" t="s">
        <v>1379</v>
      </c>
      <c r="D1709" s="329" t="s">
        <v>4190</v>
      </c>
      <c r="E1709" s="17" t="s">
        <v>208</v>
      </c>
      <c r="F1709" s="330">
        <v>1047.2239999999999</v>
      </c>
      <c r="G1709" s="38"/>
      <c r="H1709" s="44"/>
    </row>
    <row r="1710" s="2" customFormat="1" ht="16.8" customHeight="1">
      <c r="A1710" s="38"/>
      <c r="B1710" s="44"/>
      <c r="C1710" s="329" t="s">
        <v>2370</v>
      </c>
      <c r="D1710" s="329" t="s">
        <v>4489</v>
      </c>
      <c r="E1710" s="17" t="s">
        <v>208</v>
      </c>
      <c r="F1710" s="330">
        <v>393.49099999999999</v>
      </c>
      <c r="G1710" s="38"/>
      <c r="H1710" s="44"/>
    </row>
    <row r="1711" s="2" customFormat="1">
      <c r="A1711" s="38"/>
      <c r="B1711" s="44"/>
      <c r="C1711" s="329" t="s">
        <v>2400</v>
      </c>
      <c r="D1711" s="329" t="s">
        <v>4504</v>
      </c>
      <c r="E1711" s="17" t="s">
        <v>179</v>
      </c>
      <c r="F1711" s="330">
        <v>421</v>
      </c>
      <c r="G1711" s="38"/>
      <c r="H1711" s="44"/>
    </row>
    <row r="1712" s="2" customFormat="1" ht="16.8" customHeight="1">
      <c r="A1712" s="38"/>
      <c r="B1712" s="44"/>
      <c r="C1712" s="329" t="s">
        <v>2429</v>
      </c>
      <c r="D1712" s="329" t="s">
        <v>4200</v>
      </c>
      <c r="E1712" s="17" t="s">
        <v>208</v>
      </c>
      <c r="F1712" s="330">
        <v>88.355000000000004</v>
      </c>
      <c r="G1712" s="38"/>
      <c r="H1712" s="44"/>
    </row>
    <row r="1713" s="2" customFormat="1" ht="16.8" customHeight="1">
      <c r="A1713" s="38"/>
      <c r="B1713" s="44"/>
      <c r="C1713" s="329" t="s">
        <v>3086</v>
      </c>
      <c r="D1713" s="329" t="s">
        <v>4525</v>
      </c>
      <c r="E1713" s="17" t="s">
        <v>179</v>
      </c>
      <c r="F1713" s="330">
        <v>221</v>
      </c>
      <c r="G1713" s="38"/>
      <c r="H1713" s="44"/>
    </row>
    <row r="1714" s="2" customFormat="1" ht="16.8" customHeight="1">
      <c r="A1714" s="38"/>
      <c r="B1714" s="44"/>
      <c r="C1714" s="329" t="s">
        <v>2530</v>
      </c>
      <c r="D1714" s="329" t="s">
        <v>2531</v>
      </c>
      <c r="E1714" s="17" t="s">
        <v>179</v>
      </c>
      <c r="F1714" s="330">
        <v>421</v>
      </c>
      <c r="G1714" s="38"/>
      <c r="H1714" s="44"/>
    </row>
    <row r="1715" s="2" customFormat="1" ht="16.8" customHeight="1">
      <c r="A1715" s="38"/>
      <c r="B1715" s="44"/>
      <c r="C1715" s="329" t="s">
        <v>2682</v>
      </c>
      <c r="D1715" s="329" t="s">
        <v>4267</v>
      </c>
      <c r="E1715" s="17" t="s">
        <v>179</v>
      </c>
      <c r="F1715" s="330">
        <v>421</v>
      </c>
      <c r="G1715" s="38"/>
      <c r="H1715" s="44"/>
    </row>
    <row r="1716" s="2" customFormat="1" ht="16.8" customHeight="1">
      <c r="A1716" s="38"/>
      <c r="B1716" s="44"/>
      <c r="C1716" s="329" t="s">
        <v>3089</v>
      </c>
      <c r="D1716" s="329" t="s">
        <v>3090</v>
      </c>
      <c r="E1716" s="17" t="s">
        <v>179</v>
      </c>
      <c r="F1716" s="330">
        <v>224.315</v>
      </c>
      <c r="G1716" s="38"/>
      <c r="H1716" s="44"/>
    </row>
    <row r="1717" s="2" customFormat="1" ht="16.8" customHeight="1">
      <c r="A1717" s="38"/>
      <c r="B1717" s="44"/>
      <c r="C1717" s="325" t="s">
        <v>2025</v>
      </c>
      <c r="D1717" s="326" t="s">
        <v>2026</v>
      </c>
      <c r="E1717" s="327" t="s">
        <v>179</v>
      </c>
      <c r="F1717" s="328">
        <v>0</v>
      </c>
      <c r="G1717" s="38"/>
      <c r="H1717" s="44"/>
    </row>
    <row r="1718" s="2" customFormat="1" ht="16.8" customHeight="1">
      <c r="A1718" s="38"/>
      <c r="B1718" s="44"/>
      <c r="C1718" s="329" t="s">
        <v>2025</v>
      </c>
      <c r="D1718" s="329" t="s">
        <v>3061</v>
      </c>
      <c r="E1718" s="17" t="s">
        <v>1</v>
      </c>
      <c r="F1718" s="330">
        <v>0</v>
      </c>
      <c r="G1718" s="38"/>
      <c r="H1718" s="44"/>
    </row>
    <row r="1719" s="2" customFormat="1" ht="16.8" customHeight="1">
      <c r="A1719" s="38"/>
      <c r="B1719" s="44"/>
      <c r="C1719" s="325" t="s">
        <v>2010</v>
      </c>
      <c r="D1719" s="326" t="s">
        <v>2011</v>
      </c>
      <c r="E1719" s="327" t="s">
        <v>179</v>
      </c>
      <c r="F1719" s="328">
        <v>1.6000000000000001</v>
      </c>
      <c r="G1719" s="38"/>
      <c r="H1719" s="44"/>
    </row>
    <row r="1720" s="2" customFormat="1" ht="16.8" customHeight="1">
      <c r="A1720" s="38"/>
      <c r="B1720" s="44"/>
      <c r="C1720" s="329" t="s">
        <v>2010</v>
      </c>
      <c r="D1720" s="329" t="s">
        <v>2173</v>
      </c>
      <c r="E1720" s="17" t="s">
        <v>1</v>
      </c>
      <c r="F1720" s="330">
        <v>1.6000000000000001</v>
      </c>
      <c r="G1720" s="38"/>
      <c r="H1720" s="44"/>
    </row>
    <row r="1721" s="2" customFormat="1" ht="16.8" customHeight="1">
      <c r="A1721" s="38"/>
      <c r="B1721" s="44"/>
      <c r="C1721" s="331" t="s">
        <v>4413</v>
      </c>
      <c r="D1721" s="38"/>
      <c r="E1721" s="38"/>
      <c r="F1721" s="38"/>
      <c r="G1721" s="38"/>
      <c r="H1721" s="44"/>
    </row>
    <row r="1722" s="2" customFormat="1" ht="16.8" customHeight="1">
      <c r="A1722" s="38"/>
      <c r="B1722" s="44"/>
      <c r="C1722" s="329" t="s">
        <v>2169</v>
      </c>
      <c r="D1722" s="329" t="s">
        <v>4476</v>
      </c>
      <c r="E1722" s="17" t="s">
        <v>208</v>
      </c>
      <c r="F1722" s="330">
        <v>668.57500000000005</v>
      </c>
      <c r="G1722" s="38"/>
      <c r="H1722" s="44"/>
    </row>
    <row r="1723" s="2" customFormat="1" ht="16.8" customHeight="1">
      <c r="A1723" s="38"/>
      <c r="B1723" s="44"/>
      <c r="C1723" s="329" t="s">
        <v>2370</v>
      </c>
      <c r="D1723" s="329" t="s">
        <v>4489</v>
      </c>
      <c r="E1723" s="17" t="s">
        <v>208</v>
      </c>
      <c r="F1723" s="330">
        <v>393.49099999999999</v>
      </c>
      <c r="G1723" s="38"/>
      <c r="H1723" s="44"/>
    </row>
    <row r="1724" s="2" customFormat="1" ht="16.8" customHeight="1">
      <c r="A1724" s="38"/>
      <c r="B1724" s="44"/>
      <c r="C1724" s="329" t="s">
        <v>2383</v>
      </c>
      <c r="D1724" s="329" t="s">
        <v>4508</v>
      </c>
      <c r="E1724" s="17" t="s">
        <v>168</v>
      </c>
      <c r="F1724" s="330">
        <v>713.38</v>
      </c>
      <c r="G1724" s="38"/>
      <c r="H1724" s="44"/>
    </row>
    <row r="1725" s="2" customFormat="1" ht="16.8" customHeight="1">
      <c r="A1725" s="38"/>
      <c r="B1725" s="44"/>
      <c r="C1725" s="329" t="s">
        <v>2429</v>
      </c>
      <c r="D1725" s="329" t="s">
        <v>4200</v>
      </c>
      <c r="E1725" s="17" t="s">
        <v>208</v>
      </c>
      <c r="F1725" s="330">
        <v>88.355000000000004</v>
      </c>
      <c r="G1725" s="38"/>
      <c r="H1725" s="44"/>
    </row>
    <row r="1726" s="2" customFormat="1" ht="16.8" customHeight="1">
      <c r="A1726" s="38"/>
      <c r="B1726" s="44"/>
      <c r="C1726" s="325" t="s">
        <v>2973</v>
      </c>
      <c r="D1726" s="326" t="s">
        <v>2974</v>
      </c>
      <c r="E1726" s="327" t="s">
        <v>179</v>
      </c>
      <c r="F1726" s="328">
        <v>1.7</v>
      </c>
      <c r="G1726" s="38"/>
      <c r="H1726" s="44"/>
    </row>
    <row r="1727" s="2" customFormat="1" ht="16.8" customHeight="1">
      <c r="A1727" s="38"/>
      <c r="B1727" s="44"/>
      <c r="C1727" s="329" t="s">
        <v>2973</v>
      </c>
      <c r="D1727" s="329" t="s">
        <v>3009</v>
      </c>
      <c r="E1727" s="17" t="s">
        <v>1</v>
      </c>
      <c r="F1727" s="330">
        <v>1.7</v>
      </c>
      <c r="G1727" s="38"/>
      <c r="H1727" s="44"/>
    </row>
    <row r="1728" s="2" customFormat="1" ht="16.8" customHeight="1">
      <c r="A1728" s="38"/>
      <c r="B1728" s="44"/>
      <c r="C1728" s="331" t="s">
        <v>4413</v>
      </c>
      <c r="D1728" s="38"/>
      <c r="E1728" s="38"/>
      <c r="F1728" s="38"/>
      <c r="G1728" s="38"/>
      <c r="H1728" s="44"/>
    </row>
    <row r="1729" s="2" customFormat="1" ht="16.8" customHeight="1">
      <c r="A1729" s="38"/>
      <c r="B1729" s="44"/>
      <c r="C1729" s="329" t="s">
        <v>2169</v>
      </c>
      <c r="D1729" s="329" t="s">
        <v>4476</v>
      </c>
      <c r="E1729" s="17" t="s">
        <v>208</v>
      </c>
      <c r="F1729" s="330">
        <v>668.57500000000005</v>
      </c>
      <c r="G1729" s="38"/>
      <c r="H1729" s="44"/>
    </row>
    <row r="1730" s="2" customFormat="1" ht="16.8" customHeight="1">
      <c r="A1730" s="38"/>
      <c r="B1730" s="44"/>
      <c r="C1730" s="329" t="s">
        <v>2370</v>
      </c>
      <c r="D1730" s="329" t="s">
        <v>4489</v>
      </c>
      <c r="E1730" s="17" t="s">
        <v>208</v>
      </c>
      <c r="F1730" s="330">
        <v>393.49099999999999</v>
      </c>
      <c r="G1730" s="38"/>
      <c r="H1730" s="44"/>
    </row>
    <row r="1731" s="2" customFormat="1" ht="16.8" customHeight="1">
      <c r="A1731" s="38"/>
      <c r="B1731" s="44"/>
      <c r="C1731" s="329" t="s">
        <v>2383</v>
      </c>
      <c r="D1731" s="329" t="s">
        <v>4508</v>
      </c>
      <c r="E1731" s="17" t="s">
        <v>168</v>
      </c>
      <c r="F1731" s="330">
        <v>713.38</v>
      </c>
      <c r="G1731" s="38"/>
      <c r="H1731" s="44"/>
    </row>
    <row r="1732" s="2" customFormat="1" ht="16.8" customHeight="1">
      <c r="A1732" s="38"/>
      <c r="B1732" s="44"/>
      <c r="C1732" s="329" t="s">
        <v>2429</v>
      </c>
      <c r="D1732" s="329" t="s">
        <v>4200</v>
      </c>
      <c r="E1732" s="17" t="s">
        <v>208</v>
      </c>
      <c r="F1732" s="330">
        <v>88.355000000000004</v>
      </c>
      <c r="G1732" s="38"/>
      <c r="H1732" s="44"/>
    </row>
    <row r="1733" s="2" customFormat="1" ht="16.8" customHeight="1">
      <c r="A1733" s="38"/>
      <c r="B1733" s="44"/>
      <c r="C1733" s="325" t="s">
        <v>2016</v>
      </c>
      <c r="D1733" s="326" t="s">
        <v>2017</v>
      </c>
      <c r="E1733" s="327" t="s">
        <v>179</v>
      </c>
      <c r="F1733" s="328">
        <v>2</v>
      </c>
      <c r="G1733" s="38"/>
      <c r="H1733" s="44"/>
    </row>
    <row r="1734" s="2" customFormat="1" ht="16.8" customHeight="1">
      <c r="A1734" s="38"/>
      <c r="B1734" s="44"/>
      <c r="C1734" s="329" t="s">
        <v>2016</v>
      </c>
      <c r="D1734" s="329" t="s">
        <v>2175</v>
      </c>
      <c r="E1734" s="17" t="s">
        <v>1</v>
      </c>
      <c r="F1734" s="330">
        <v>2</v>
      </c>
      <c r="G1734" s="38"/>
      <c r="H1734" s="44"/>
    </row>
    <row r="1735" s="2" customFormat="1" ht="16.8" customHeight="1">
      <c r="A1735" s="38"/>
      <c r="B1735" s="44"/>
      <c r="C1735" s="325" t="s">
        <v>206</v>
      </c>
      <c r="D1735" s="326" t="s">
        <v>207</v>
      </c>
      <c r="E1735" s="327" t="s">
        <v>208</v>
      </c>
      <c r="F1735" s="328">
        <v>822.34699999999998</v>
      </c>
      <c r="G1735" s="38"/>
      <c r="H1735" s="44"/>
    </row>
    <row r="1736" s="2" customFormat="1" ht="16.8" customHeight="1">
      <c r="A1736" s="38"/>
      <c r="B1736" s="44"/>
      <c r="C1736" s="329" t="s">
        <v>1</v>
      </c>
      <c r="D1736" s="329" t="s">
        <v>2302</v>
      </c>
      <c r="E1736" s="17" t="s">
        <v>1</v>
      </c>
      <c r="F1736" s="330">
        <v>0</v>
      </c>
      <c r="G1736" s="38"/>
      <c r="H1736" s="44"/>
    </row>
    <row r="1737" s="2" customFormat="1" ht="16.8" customHeight="1">
      <c r="A1737" s="38"/>
      <c r="B1737" s="44"/>
      <c r="C1737" s="329" t="s">
        <v>1</v>
      </c>
      <c r="D1737" s="329" t="s">
        <v>2303</v>
      </c>
      <c r="E1737" s="17" t="s">
        <v>1</v>
      </c>
      <c r="F1737" s="330">
        <v>458.01100000000002</v>
      </c>
      <c r="G1737" s="38"/>
      <c r="H1737" s="44"/>
    </row>
    <row r="1738" s="2" customFormat="1" ht="16.8" customHeight="1">
      <c r="A1738" s="38"/>
      <c r="B1738" s="44"/>
      <c r="C1738" s="329" t="s">
        <v>1</v>
      </c>
      <c r="D1738" s="329" t="s">
        <v>2304</v>
      </c>
      <c r="E1738" s="17" t="s">
        <v>1</v>
      </c>
      <c r="F1738" s="330">
        <v>305.34100000000001</v>
      </c>
      <c r="G1738" s="38"/>
      <c r="H1738" s="44"/>
    </row>
    <row r="1739" s="2" customFormat="1" ht="16.8" customHeight="1">
      <c r="A1739" s="38"/>
      <c r="B1739" s="44"/>
      <c r="C1739" s="329" t="s">
        <v>1</v>
      </c>
      <c r="D1739" s="329" t="s">
        <v>2305</v>
      </c>
      <c r="E1739" s="17" t="s">
        <v>1</v>
      </c>
      <c r="F1739" s="330">
        <v>35.396999999999998</v>
      </c>
      <c r="G1739" s="38"/>
      <c r="H1739" s="44"/>
    </row>
    <row r="1740" s="2" customFormat="1" ht="16.8" customHeight="1">
      <c r="A1740" s="38"/>
      <c r="B1740" s="44"/>
      <c r="C1740" s="329" t="s">
        <v>1</v>
      </c>
      <c r="D1740" s="329" t="s">
        <v>2306</v>
      </c>
      <c r="E1740" s="17" t="s">
        <v>1</v>
      </c>
      <c r="F1740" s="330">
        <v>23.597999999999999</v>
      </c>
      <c r="G1740" s="38"/>
      <c r="H1740" s="44"/>
    </row>
    <row r="1741" s="2" customFormat="1" ht="16.8" customHeight="1">
      <c r="A1741" s="38"/>
      <c r="B1741" s="44"/>
      <c r="C1741" s="329" t="s">
        <v>1</v>
      </c>
      <c r="D1741" s="329" t="s">
        <v>2307</v>
      </c>
      <c r="E1741" s="17" t="s">
        <v>1</v>
      </c>
      <c r="F1741" s="330">
        <v>0</v>
      </c>
      <c r="G1741" s="38"/>
      <c r="H1741" s="44"/>
    </row>
    <row r="1742" s="2" customFormat="1" ht="16.8" customHeight="1">
      <c r="A1742" s="38"/>
      <c r="B1742" s="44"/>
      <c r="C1742" s="329" t="s">
        <v>1</v>
      </c>
      <c r="D1742" s="329" t="s">
        <v>2308</v>
      </c>
      <c r="E1742" s="17" t="s">
        <v>1</v>
      </c>
      <c r="F1742" s="330">
        <v>0</v>
      </c>
      <c r="G1742" s="38"/>
      <c r="H1742" s="44"/>
    </row>
    <row r="1743" s="2" customFormat="1" ht="16.8" customHeight="1">
      <c r="A1743" s="38"/>
      <c r="B1743" s="44"/>
      <c r="C1743" s="329" t="s">
        <v>1</v>
      </c>
      <c r="D1743" s="329" t="s">
        <v>2309</v>
      </c>
      <c r="E1743" s="17" t="s">
        <v>1</v>
      </c>
      <c r="F1743" s="330">
        <v>0</v>
      </c>
      <c r="G1743" s="38"/>
      <c r="H1743" s="44"/>
    </row>
    <row r="1744" s="2" customFormat="1" ht="16.8" customHeight="1">
      <c r="A1744" s="38"/>
      <c r="B1744" s="44"/>
      <c r="C1744" s="329" t="s">
        <v>1</v>
      </c>
      <c r="D1744" s="329" t="s">
        <v>2310</v>
      </c>
      <c r="E1744" s="17" t="s">
        <v>1</v>
      </c>
      <c r="F1744" s="330">
        <v>0</v>
      </c>
      <c r="G1744" s="38"/>
      <c r="H1744" s="44"/>
    </row>
    <row r="1745" s="2" customFormat="1" ht="16.8" customHeight="1">
      <c r="A1745" s="38"/>
      <c r="B1745" s="44"/>
      <c r="C1745" s="329" t="s">
        <v>206</v>
      </c>
      <c r="D1745" s="329" t="s">
        <v>265</v>
      </c>
      <c r="E1745" s="17" t="s">
        <v>1</v>
      </c>
      <c r="F1745" s="330">
        <v>822.34699999999998</v>
      </c>
      <c r="G1745" s="38"/>
      <c r="H1745" s="44"/>
    </row>
    <row r="1746" s="2" customFormat="1" ht="16.8" customHeight="1">
      <c r="A1746" s="38"/>
      <c r="B1746" s="44"/>
      <c r="C1746" s="331" t="s">
        <v>4413</v>
      </c>
      <c r="D1746" s="38"/>
      <c r="E1746" s="38"/>
      <c r="F1746" s="38"/>
      <c r="G1746" s="38"/>
      <c r="H1746" s="44"/>
    </row>
    <row r="1747" s="2" customFormat="1">
      <c r="A1747" s="38"/>
      <c r="B1747" s="44"/>
      <c r="C1747" s="329" t="s">
        <v>583</v>
      </c>
      <c r="D1747" s="329" t="s">
        <v>4431</v>
      </c>
      <c r="E1747" s="17" t="s">
        <v>208</v>
      </c>
      <c r="F1747" s="330">
        <v>822.34699999999998</v>
      </c>
      <c r="G1747" s="38"/>
      <c r="H1747" s="44"/>
    </row>
    <row r="1748" s="2" customFormat="1">
      <c r="A1748" s="38"/>
      <c r="B1748" s="44"/>
      <c r="C1748" s="329" t="s">
        <v>595</v>
      </c>
      <c r="D1748" s="329" t="s">
        <v>4432</v>
      </c>
      <c r="E1748" s="17" t="s">
        <v>208</v>
      </c>
      <c r="F1748" s="330">
        <v>822.34699999999998</v>
      </c>
      <c r="G1748" s="38"/>
      <c r="H1748" s="44"/>
    </row>
    <row r="1749" s="2" customFormat="1">
      <c r="A1749" s="38"/>
      <c r="B1749" s="44"/>
      <c r="C1749" s="329" t="s">
        <v>599</v>
      </c>
      <c r="D1749" s="329" t="s">
        <v>4443</v>
      </c>
      <c r="E1749" s="17" t="s">
        <v>208</v>
      </c>
      <c r="F1749" s="330">
        <v>4111.7349999999997</v>
      </c>
      <c r="G1749" s="38"/>
      <c r="H1749" s="44"/>
    </row>
    <row r="1750" s="2" customFormat="1" ht="16.8" customHeight="1">
      <c r="A1750" s="38"/>
      <c r="B1750" s="44"/>
      <c r="C1750" s="329" t="s">
        <v>613</v>
      </c>
      <c r="D1750" s="329" t="s">
        <v>4433</v>
      </c>
      <c r="E1750" s="17" t="s">
        <v>208</v>
      </c>
      <c r="F1750" s="330">
        <v>822.34699999999998</v>
      </c>
      <c r="G1750" s="38"/>
      <c r="H1750" s="44"/>
    </row>
    <row r="1751" s="2" customFormat="1">
      <c r="A1751" s="38"/>
      <c r="B1751" s="44"/>
      <c r="C1751" s="329" t="s">
        <v>625</v>
      </c>
      <c r="D1751" s="329" t="s">
        <v>4444</v>
      </c>
      <c r="E1751" s="17" t="s">
        <v>157</v>
      </c>
      <c r="F1751" s="330">
        <v>5071.1419999999998</v>
      </c>
      <c r="G1751" s="38"/>
      <c r="H1751" s="44"/>
    </row>
    <row r="1752" s="2" customFormat="1" ht="16.8" customHeight="1">
      <c r="A1752" s="38"/>
      <c r="B1752" s="44"/>
      <c r="C1752" s="329" t="s">
        <v>633</v>
      </c>
      <c r="D1752" s="329" t="s">
        <v>4445</v>
      </c>
      <c r="E1752" s="17" t="s">
        <v>208</v>
      </c>
      <c r="F1752" s="330">
        <v>2771.1579999999999</v>
      </c>
      <c r="G1752" s="38"/>
      <c r="H1752" s="44"/>
    </row>
    <row r="1753" s="2" customFormat="1" ht="16.8" customHeight="1">
      <c r="A1753" s="38"/>
      <c r="B1753" s="44"/>
      <c r="C1753" s="325" t="s">
        <v>218</v>
      </c>
      <c r="D1753" s="326" t="s">
        <v>219</v>
      </c>
      <c r="E1753" s="327" t="s">
        <v>208</v>
      </c>
      <c r="F1753" s="328">
        <v>1948.8109999999999</v>
      </c>
      <c r="G1753" s="38"/>
      <c r="H1753" s="44"/>
    </row>
    <row r="1754" s="2" customFormat="1" ht="16.8" customHeight="1">
      <c r="A1754" s="38"/>
      <c r="B1754" s="44"/>
      <c r="C1754" s="329" t="s">
        <v>1</v>
      </c>
      <c r="D1754" s="329" t="s">
        <v>2302</v>
      </c>
      <c r="E1754" s="17" t="s">
        <v>1</v>
      </c>
      <c r="F1754" s="330">
        <v>0</v>
      </c>
      <c r="G1754" s="38"/>
      <c r="H1754" s="44"/>
    </row>
    <row r="1755" s="2" customFormat="1" ht="16.8" customHeight="1">
      <c r="A1755" s="38"/>
      <c r="B1755" s="44"/>
      <c r="C1755" s="329" t="s">
        <v>1</v>
      </c>
      <c r="D1755" s="329" t="s">
        <v>2312</v>
      </c>
      <c r="E1755" s="17" t="s">
        <v>1</v>
      </c>
      <c r="F1755" s="330">
        <v>1068.694</v>
      </c>
      <c r="G1755" s="38"/>
      <c r="H1755" s="44"/>
    </row>
    <row r="1756" s="2" customFormat="1" ht="16.8" customHeight="1">
      <c r="A1756" s="38"/>
      <c r="B1756" s="44"/>
      <c r="C1756" s="329" t="s">
        <v>1</v>
      </c>
      <c r="D1756" s="329" t="s">
        <v>2313</v>
      </c>
      <c r="E1756" s="17" t="s">
        <v>1</v>
      </c>
      <c r="F1756" s="330">
        <v>712.46299999999997</v>
      </c>
      <c r="G1756" s="38"/>
      <c r="H1756" s="44"/>
    </row>
    <row r="1757" s="2" customFormat="1" ht="16.8" customHeight="1">
      <c r="A1757" s="38"/>
      <c r="B1757" s="44"/>
      <c r="C1757" s="329" t="s">
        <v>1</v>
      </c>
      <c r="D1757" s="329" t="s">
        <v>2314</v>
      </c>
      <c r="E1757" s="17" t="s">
        <v>1</v>
      </c>
      <c r="F1757" s="330">
        <v>82.591999999999999</v>
      </c>
      <c r="G1757" s="38"/>
      <c r="H1757" s="44"/>
    </row>
    <row r="1758" s="2" customFormat="1" ht="16.8" customHeight="1">
      <c r="A1758" s="38"/>
      <c r="B1758" s="44"/>
      <c r="C1758" s="329" t="s">
        <v>1</v>
      </c>
      <c r="D1758" s="329" t="s">
        <v>2315</v>
      </c>
      <c r="E1758" s="17" t="s">
        <v>1</v>
      </c>
      <c r="F1758" s="330">
        <v>55.061999999999998</v>
      </c>
      <c r="G1758" s="38"/>
      <c r="H1758" s="44"/>
    </row>
    <row r="1759" s="2" customFormat="1" ht="16.8" customHeight="1">
      <c r="A1759" s="38"/>
      <c r="B1759" s="44"/>
      <c r="C1759" s="329" t="s">
        <v>1</v>
      </c>
      <c r="D1759" s="329" t="s">
        <v>2316</v>
      </c>
      <c r="E1759" s="17" t="s">
        <v>1</v>
      </c>
      <c r="F1759" s="330">
        <v>0</v>
      </c>
      <c r="G1759" s="38"/>
      <c r="H1759" s="44"/>
    </row>
    <row r="1760" s="2" customFormat="1" ht="16.8" customHeight="1">
      <c r="A1760" s="38"/>
      <c r="B1760" s="44"/>
      <c r="C1760" s="329" t="s">
        <v>1</v>
      </c>
      <c r="D1760" s="329" t="s">
        <v>2317</v>
      </c>
      <c r="E1760" s="17" t="s">
        <v>1</v>
      </c>
      <c r="F1760" s="330">
        <v>0</v>
      </c>
      <c r="G1760" s="38"/>
      <c r="H1760" s="44"/>
    </row>
    <row r="1761" s="2" customFormat="1" ht="16.8" customHeight="1">
      <c r="A1761" s="38"/>
      <c r="B1761" s="44"/>
      <c r="C1761" s="329" t="s">
        <v>1</v>
      </c>
      <c r="D1761" s="329" t="s">
        <v>2318</v>
      </c>
      <c r="E1761" s="17" t="s">
        <v>1</v>
      </c>
      <c r="F1761" s="330">
        <v>0</v>
      </c>
      <c r="G1761" s="38"/>
      <c r="H1761" s="44"/>
    </row>
    <row r="1762" s="2" customFormat="1" ht="16.8" customHeight="1">
      <c r="A1762" s="38"/>
      <c r="B1762" s="44"/>
      <c r="C1762" s="329" t="s">
        <v>1</v>
      </c>
      <c r="D1762" s="329" t="s">
        <v>2319</v>
      </c>
      <c r="E1762" s="17" t="s">
        <v>1</v>
      </c>
      <c r="F1762" s="330">
        <v>0</v>
      </c>
      <c r="G1762" s="38"/>
      <c r="H1762" s="44"/>
    </row>
    <row r="1763" s="2" customFormat="1" ht="16.8" customHeight="1">
      <c r="A1763" s="38"/>
      <c r="B1763" s="44"/>
      <c r="C1763" s="329" t="s">
        <v>1</v>
      </c>
      <c r="D1763" s="329" t="s">
        <v>2320</v>
      </c>
      <c r="E1763" s="17" t="s">
        <v>1</v>
      </c>
      <c r="F1763" s="330">
        <v>0</v>
      </c>
      <c r="G1763" s="38"/>
      <c r="H1763" s="44"/>
    </row>
    <row r="1764" s="2" customFormat="1" ht="16.8" customHeight="1">
      <c r="A1764" s="38"/>
      <c r="B1764" s="44"/>
      <c r="C1764" s="329" t="s">
        <v>1</v>
      </c>
      <c r="D1764" s="329" t="s">
        <v>2028</v>
      </c>
      <c r="E1764" s="17" t="s">
        <v>1</v>
      </c>
      <c r="F1764" s="330">
        <v>30</v>
      </c>
      <c r="G1764" s="38"/>
      <c r="H1764" s="44"/>
    </row>
    <row r="1765" s="2" customFormat="1" ht="16.8" customHeight="1">
      <c r="A1765" s="38"/>
      <c r="B1765" s="44"/>
      <c r="C1765" s="329" t="s">
        <v>218</v>
      </c>
      <c r="D1765" s="329" t="s">
        <v>265</v>
      </c>
      <c r="E1765" s="17" t="s">
        <v>1</v>
      </c>
      <c r="F1765" s="330">
        <v>1948.8109999999999</v>
      </c>
      <c r="G1765" s="38"/>
      <c r="H1765" s="44"/>
    </row>
    <row r="1766" s="2" customFormat="1" ht="16.8" customHeight="1">
      <c r="A1766" s="38"/>
      <c r="B1766" s="44"/>
      <c r="C1766" s="331" t="s">
        <v>4413</v>
      </c>
      <c r="D1766" s="38"/>
      <c r="E1766" s="38"/>
      <c r="F1766" s="38"/>
      <c r="G1766" s="38"/>
      <c r="H1766" s="44"/>
    </row>
    <row r="1767" s="2" customFormat="1">
      <c r="A1767" s="38"/>
      <c r="B1767" s="44"/>
      <c r="C1767" s="329" t="s">
        <v>591</v>
      </c>
      <c r="D1767" s="329" t="s">
        <v>4435</v>
      </c>
      <c r="E1767" s="17" t="s">
        <v>208</v>
      </c>
      <c r="F1767" s="330">
        <v>1948.8109999999999</v>
      </c>
      <c r="G1767" s="38"/>
      <c r="H1767" s="44"/>
    </row>
    <row r="1768" s="2" customFormat="1">
      <c r="A1768" s="38"/>
      <c r="B1768" s="44"/>
      <c r="C1768" s="329" t="s">
        <v>605</v>
      </c>
      <c r="D1768" s="329" t="s">
        <v>4436</v>
      </c>
      <c r="E1768" s="17" t="s">
        <v>208</v>
      </c>
      <c r="F1768" s="330">
        <v>1948.8109999999999</v>
      </c>
      <c r="G1768" s="38"/>
      <c r="H1768" s="44"/>
    </row>
    <row r="1769" s="2" customFormat="1">
      <c r="A1769" s="38"/>
      <c r="B1769" s="44"/>
      <c r="C1769" s="329" t="s">
        <v>608</v>
      </c>
      <c r="D1769" s="329" t="s">
        <v>4446</v>
      </c>
      <c r="E1769" s="17" t="s">
        <v>208</v>
      </c>
      <c r="F1769" s="330">
        <v>9744.0550000000003</v>
      </c>
      <c r="G1769" s="38"/>
      <c r="H1769" s="44"/>
    </row>
    <row r="1770" s="2" customFormat="1" ht="16.8" customHeight="1">
      <c r="A1770" s="38"/>
      <c r="B1770" s="44"/>
      <c r="C1770" s="329" t="s">
        <v>621</v>
      </c>
      <c r="D1770" s="329" t="s">
        <v>4437</v>
      </c>
      <c r="E1770" s="17" t="s">
        <v>208</v>
      </c>
      <c r="F1770" s="330">
        <v>1948.8109999999999</v>
      </c>
      <c r="G1770" s="38"/>
      <c r="H1770" s="44"/>
    </row>
    <row r="1771" s="2" customFormat="1">
      <c r="A1771" s="38"/>
      <c r="B1771" s="44"/>
      <c r="C1771" s="329" t="s">
        <v>625</v>
      </c>
      <c r="D1771" s="329" t="s">
        <v>4444</v>
      </c>
      <c r="E1771" s="17" t="s">
        <v>157</v>
      </c>
      <c r="F1771" s="330">
        <v>5071.1419999999998</v>
      </c>
      <c r="G1771" s="38"/>
      <c r="H1771" s="44"/>
    </row>
    <row r="1772" s="2" customFormat="1" ht="16.8" customHeight="1">
      <c r="A1772" s="38"/>
      <c r="B1772" s="44"/>
      <c r="C1772" s="329" t="s">
        <v>633</v>
      </c>
      <c r="D1772" s="329" t="s">
        <v>4445</v>
      </c>
      <c r="E1772" s="17" t="s">
        <v>208</v>
      </c>
      <c r="F1772" s="330">
        <v>2771.1579999999999</v>
      </c>
      <c r="G1772" s="38"/>
      <c r="H1772" s="44"/>
    </row>
    <row r="1773" s="2" customFormat="1" ht="16.8" customHeight="1">
      <c r="A1773" s="38"/>
      <c r="B1773" s="44"/>
      <c r="C1773" s="325" t="s">
        <v>2059</v>
      </c>
      <c r="D1773" s="326" t="s">
        <v>2059</v>
      </c>
      <c r="E1773" s="327" t="s">
        <v>168</v>
      </c>
      <c r="F1773" s="328">
        <v>292.5</v>
      </c>
      <c r="G1773" s="38"/>
      <c r="H1773" s="44"/>
    </row>
    <row r="1774" s="2" customFormat="1" ht="16.8" customHeight="1">
      <c r="A1774" s="38"/>
      <c r="B1774" s="44"/>
      <c r="C1774" s="329" t="s">
        <v>1</v>
      </c>
      <c r="D1774" s="329" t="s">
        <v>2263</v>
      </c>
      <c r="E1774" s="17" t="s">
        <v>1</v>
      </c>
      <c r="F1774" s="330">
        <v>292.5</v>
      </c>
      <c r="G1774" s="38"/>
      <c r="H1774" s="44"/>
    </row>
    <row r="1775" s="2" customFormat="1" ht="16.8" customHeight="1">
      <c r="A1775" s="38"/>
      <c r="B1775" s="44"/>
      <c r="C1775" s="329" t="s">
        <v>2059</v>
      </c>
      <c r="D1775" s="329" t="s">
        <v>265</v>
      </c>
      <c r="E1775" s="17" t="s">
        <v>1</v>
      </c>
      <c r="F1775" s="330">
        <v>292.5</v>
      </c>
      <c r="G1775" s="38"/>
      <c r="H1775" s="44"/>
    </row>
    <row r="1776" s="2" customFormat="1" ht="16.8" customHeight="1">
      <c r="A1776" s="38"/>
      <c r="B1776" s="44"/>
      <c r="C1776" s="325" t="s">
        <v>2070</v>
      </c>
      <c r="D1776" s="326" t="s">
        <v>2071</v>
      </c>
      <c r="E1776" s="327" t="s">
        <v>208</v>
      </c>
      <c r="F1776" s="328">
        <v>1496.0340000000001</v>
      </c>
      <c r="G1776" s="38"/>
      <c r="H1776" s="44"/>
    </row>
    <row r="1777" s="2" customFormat="1" ht="16.8" customHeight="1">
      <c r="A1777" s="38"/>
      <c r="B1777" s="44"/>
      <c r="C1777" s="329" t="s">
        <v>1</v>
      </c>
      <c r="D1777" s="329" t="s">
        <v>2030</v>
      </c>
      <c r="E1777" s="17" t="s">
        <v>1</v>
      </c>
      <c r="F1777" s="330">
        <v>2068.7060000000001</v>
      </c>
      <c r="G1777" s="38"/>
      <c r="H1777" s="44"/>
    </row>
    <row r="1778" s="2" customFormat="1" ht="16.8" customHeight="1">
      <c r="A1778" s="38"/>
      <c r="B1778" s="44"/>
      <c r="C1778" s="329" t="s">
        <v>1</v>
      </c>
      <c r="D1778" s="329" t="s">
        <v>2033</v>
      </c>
      <c r="E1778" s="17" t="s">
        <v>1</v>
      </c>
      <c r="F1778" s="330">
        <v>159.87700000000001</v>
      </c>
      <c r="G1778" s="38"/>
      <c r="H1778" s="44"/>
    </row>
    <row r="1779" s="2" customFormat="1" ht="16.8" customHeight="1">
      <c r="A1779" s="38"/>
      <c r="B1779" s="44"/>
      <c r="C1779" s="329" t="s">
        <v>1</v>
      </c>
      <c r="D1779" s="329" t="s">
        <v>2048</v>
      </c>
      <c r="E1779" s="17" t="s">
        <v>1</v>
      </c>
      <c r="F1779" s="330">
        <v>0</v>
      </c>
      <c r="G1779" s="38"/>
      <c r="H1779" s="44"/>
    </row>
    <row r="1780" s="2" customFormat="1" ht="16.8" customHeight="1">
      <c r="A1780" s="38"/>
      <c r="B1780" s="44"/>
      <c r="C1780" s="329" t="s">
        <v>1</v>
      </c>
      <c r="D1780" s="329" t="s">
        <v>210</v>
      </c>
      <c r="E1780" s="17" t="s">
        <v>1</v>
      </c>
      <c r="F1780" s="330">
        <v>0</v>
      </c>
      <c r="G1780" s="38"/>
      <c r="H1780" s="44"/>
    </row>
    <row r="1781" s="2" customFormat="1" ht="16.8" customHeight="1">
      <c r="A1781" s="38"/>
      <c r="B1781" s="44"/>
      <c r="C1781" s="329" t="s">
        <v>1</v>
      </c>
      <c r="D1781" s="329" t="s">
        <v>2347</v>
      </c>
      <c r="E1781" s="17" t="s">
        <v>1</v>
      </c>
      <c r="F1781" s="330">
        <v>-88.355000000000004</v>
      </c>
      <c r="G1781" s="38"/>
      <c r="H1781" s="44"/>
    </row>
    <row r="1782" s="2" customFormat="1" ht="16.8" customHeight="1">
      <c r="A1782" s="38"/>
      <c r="B1782" s="44"/>
      <c r="C1782" s="329" t="s">
        <v>1</v>
      </c>
      <c r="D1782" s="329" t="s">
        <v>2348</v>
      </c>
      <c r="E1782" s="17" t="s">
        <v>1</v>
      </c>
      <c r="F1782" s="330">
        <v>-5.4290000000000003</v>
      </c>
      <c r="G1782" s="38"/>
      <c r="H1782" s="44"/>
    </row>
    <row r="1783" s="2" customFormat="1" ht="16.8" customHeight="1">
      <c r="A1783" s="38"/>
      <c r="B1783" s="44"/>
      <c r="C1783" s="329" t="s">
        <v>1</v>
      </c>
      <c r="D1783" s="329" t="s">
        <v>3044</v>
      </c>
      <c r="E1783" s="17" t="s">
        <v>1</v>
      </c>
      <c r="F1783" s="330">
        <v>-8.1440000000000001</v>
      </c>
      <c r="G1783" s="38"/>
      <c r="H1783" s="44"/>
    </row>
    <row r="1784" s="2" customFormat="1" ht="16.8" customHeight="1">
      <c r="A1784" s="38"/>
      <c r="B1784" s="44"/>
      <c r="C1784" s="329" t="s">
        <v>1</v>
      </c>
      <c r="D1784" s="329" t="s">
        <v>2352</v>
      </c>
      <c r="E1784" s="17" t="s">
        <v>1</v>
      </c>
      <c r="F1784" s="330">
        <v>-562.13</v>
      </c>
      <c r="G1784" s="38"/>
      <c r="H1784" s="44"/>
    </row>
    <row r="1785" s="2" customFormat="1" ht="16.8" customHeight="1">
      <c r="A1785" s="38"/>
      <c r="B1785" s="44"/>
      <c r="C1785" s="329" t="s">
        <v>1</v>
      </c>
      <c r="D1785" s="329" t="s">
        <v>2355</v>
      </c>
      <c r="E1785" s="17" t="s">
        <v>1</v>
      </c>
      <c r="F1785" s="330">
        <v>-25.120000000000001</v>
      </c>
      <c r="G1785" s="38"/>
      <c r="H1785" s="44"/>
    </row>
    <row r="1786" s="2" customFormat="1" ht="16.8" customHeight="1">
      <c r="A1786" s="38"/>
      <c r="B1786" s="44"/>
      <c r="C1786" s="329" t="s">
        <v>1</v>
      </c>
      <c r="D1786" s="329" t="s">
        <v>3045</v>
      </c>
      <c r="E1786" s="17" t="s">
        <v>1</v>
      </c>
      <c r="F1786" s="330">
        <v>-43.371000000000002</v>
      </c>
      <c r="G1786" s="38"/>
      <c r="H1786" s="44"/>
    </row>
    <row r="1787" s="2" customFormat="1" ht="16.8" customHeight="1">
      <c r="A1787" s="38"/>
      <c r="B1787" s="44"/>
      <c r="C1787" s="329" t="s">
        <v>2070</v>
      </c>
      <c r="D1787" s="329" t="s">
        <v>265</v>
      </c>
      <c r="E1787" s="17" t="s">
        <v>1</v>
      </c>
      <c r="F1787" s="330">
        <v>1496.0340000000001</v>
      </c>
      <c r="G1787" s="38"/>
      <c r="H1787" s="44"/>
    </row>
    <row r="1788" s="2" customFormat="1" ht="16.8" customHeight="1">
      <c r="A1788" s="38"/>
      <c r="B1788" s="44"/>
      <c r="C1788" s="331" t="s">
        <v>4413</v>
      </c>
      <c r="D1788" s="38"/>
      <c r="E1788" s="38"/>
      <c r="F1788" s="38"/>
      <c r="G1788" s="38"/>
      <c r="H1788" s="44"/>
    </row>
    <row r="1789" s="2" customFormat="1" ht="16.8" customHeight="1">
      <c r="A1789" s="38"/>
      <c r="B1789" s="44"/>
      <c r="C1789" s="329" t="s">
        <v>1379</v>
      </c>
      <c r="D1789" s="329" t="s">
        <v>4190</v>
      </c>
      <c r="E1789" s="17" t="s">
        <v>208</v>
      </c>
      <c r="F1789" s="330">
        <v>1047.2239999999999</v>
      </c>
      <c r="G1789" s="38"/>
      <c r="H1789" s="44"/>
    </row>
    <row r="1790" s="2" customFormat="1">
      <c r="A1790" s="38"/>
      <c r="B1790" s="44"/>
      <c r="C1790" s="329" t="s">
        <v>2296</v>
      </c>
      <c r="D1790" s="329" t="s">
        <v>4486</v>
      </c>
      <c r="E1790" s="17" t="s">
        <v>208</v>
      </c>
      <c r="F1790" s="330">
        <v>2151.9479999999999</v>
      </c>
      <c r="G1790" s="38"/>
      <c r="H1790" s="44"/>
    </row>
    <row r="1791" s="2" customFormat="1" ht="16.8" customHeight="1">
      <c r="A1791" s="38"/>
      <c r="B1791" s="44"/>
      <c r="C1791" s="329" t="s">
        <v>2325</v>
      </c>
      <c r="D1791" s="329" t="s">
        <v>4188</v>
      </c>
      <c r="E1791" s="17" t="s">
        <v>208</v>
      </c>
      <c r="F1791" s="330">
        <v>2151.9479999999999</v>
      </c>
      <c r="G1791" s="38"/>
      <c r="H1791" s="44"/>
    </row>
    <row r="1792" s="2" customFormat="1" ht="16.8" customHeight="1">
      <c r="A1792" s="38"/>
      <c r="B1792" s="44"/>
      <c r="C1792" s="329" t="s">
        <v>2362</v>
      </c>
      <c r="D1792" s="329" t="s">
        <v>2363</v>
      </c>
      <c r="E1792" s="17" t="s">
        <v>157</v>
      </c>
      <c r="F1792" s="330">
        <v>3007.0279999999998</v>
      </c>
      <c r="G1792" s="38"/>
      <c r="H1792" s="44"/>
    </row>
    <row r="1793" s="2" customFormat="1" ht="16.8" customHeight="1">
      <c r="A1793" s="38"/>
      <c r="B1793" s="44"/>
      <c r="C1793" s="325" t="s">
        <v>2075</v>
      </c>
      <c r="D1793" s="326" t="s">
        <v>2076</v>
      </c>
      <c r="E1793" s="327" t="s">
        <v>208</v>
      </c>
      <c r="F1793" s="328">
        <v>448.81</v>
      </c>
      <c r="G1793" s="38"/>
      <c r="H1793" s="44"/>
    </row>
    <row r="1794" s="2" customFormat="1" ht="16.8" customHeight="1">
      <c r="A1794" s="38"/>
      <c r="B1794" s="44"/>
      <c r="C1794" s="329" t="s">
        <v>2075</v>
      </c>
      <c r="D1794" s="329" t="s">
        <v>2359</v>
      </c>
      <c r="E1794" s="17" t="s">
        <v>1</v>
      </c>
      <c r="F1794" s="330">
        <v>448.81</v>
      </c>
      <c r="G1794" s="38"/>
      <c r="H1794" s="44"/>
    </row>
    <row r="1795" s="2" customFormat="1" ht="16.8" customHeight="1">
      <c r="A1795" s="38"/>
      <c r="B1795" s="44"/>
      <c r="C1795" s="331" t="s">
        <v>4413</v>
      </c>
      <c r="D1795" s="38"/>
      <c r="E1795" s="38"/>
      <c r="F1795" s="38"/>
      <c r="G1795" s="38"/>
      <c r="H1795" s="44"/>
    </row>
    <row r="1796" s="2" customFormat="1" ht="16.8" customHeight="1">
      <c r="A1796" s="38"/>
      <c r="B1796" s="44"/>
      <c r="C1796" s="329" t="s">
        <v>1379</v>
      </c>
      <c r="D1796" s="329" t="s">
        <v>4190</v>
      </c>
      <c r="E1796" s="17" t="s">
        <v>208</v>
      </c>
      <c r="F1796" s="330">
        <v>1047.2239999999999</v>
      </c>
      <c r="G1796" s="38"/>
      <c r="H1796" s="44"/>
    </row>
    <row r="1797" s="2" customFormat="1" ht="16.8" customHeight="1">
      <c r="A1797" s="38"/>
      <c r="B1797" s="44"/>
      <c r="C1797" s="329" t="s">
        <v>2341</v>
      </c>
      <c r="D1797" s="329" t="s">
        <v>4510</v>
      </c>
      <c r="E1797" s="17" t="s">
        <v>208</v>
      </c>
      <c r="F1797" s="330">
        <v>448.81</v>
      </c>
      <c r="G1797" s="38"/>
      <c r="H1797" s="44"/>
    </row>
    <row r="1798" s="2" customFormat="1" ht="16.8" customHeight="1">
      <c r="A1798" s="38"/>
      <c r="B1798" s="44"/>
      <c r="C1798" s="325" t="s">
        <v>2360</v>
      </c>
      <c r="D1798" s="326" t="s">
        <v>4473</v>
      </c>
      <c r="E1798" s="327" t="s">
        <v>208</v>
      </c>
      <c r="F1798" s="328">
        <v>1047.2239999999999</v>
      </c>
      <c r="G1798" s="38"/>
      <c r="H1798" s="44"/>
    </row>
    <row r="1799" s="2" customFormat="1" ht="16.8" customHeight="1">
      <c r="A1799" s="38"/>
      <c r="B1799" s="44"/>
      <c r="C1799" s="329" t="s">
        <v>2360</v>
      </c>
      <c r="D1799" s="329" t="s">
        <v>2361</v>
      </c>
      <c r="E1799" s="17" t="s">
        <v>1</v>
      </c>
      <c r="F1799" s="330">
        <v>1047.2239999999999</v>
      </c>
      <c r="G1799" s="38"/>
      <c r="H1799" s="44"/>
    </row>
    <row r="1800" s="2" customFormat="1" ht="26.4" customHeight="1">
      <c r="A1800" s="38"/>
      <c r="B1800" s="44"/>
      <c r="C1800" s="324" t="s">
        <v>4526</v>
      </c>
      <c r="D1800" s="324" t="s">
        <v>126</v>
      </c>
      <c r="E1800" s="38"/>
      <c r="F1800" s="38"/>
      <c r="G1800" s="38"/>
      <c r="H1800" s="44"/>
    </row>
    <row r="1801" s="2" customFormat="1" ht="16.8" customHeight="1">
      <c r="A1801" s="38"/>
      <c r="B1801" s="44"/>
      <c r="C1801" s="325" t="s">
        <v>2028</v>
      </c>
      <c r="D1801" s="326" t="s">
        <v>2029</v>
      </c>
      <c r="E1801" s="327" t="s">
        <v>208</v>
      </c>
      <c r="F1801" s="328">
        <v>15</v>
      </c>
      <c r="G1801" s="38"/>
      <c r="H1801" s="44"/>
    </row>
    <row r="1802" s="2" customFormat="1" ht="16.8" customHeight="1">
      <c r="A1802" s="38"/>
      <c r="B1802" s="44"/>
      <c r="C1802" s="329" t="s">
        <v>1</v>
      </c>
      <c r="D1802" s="329" t="s">
        <v>2789</v>
      </c>
      <c r="E1802" s="17" t="s">
        <v>1</v>
      </c>
      <c r="F1802" s="330">
        <v>15</v>
      </c>
      <c r="G1802" s="38"/>
      <c r="H1802" s="44"/>
    </row>
    <row r="1803" s="2" customFormat="1" ht="16.8" customHeight="1">
      <c r="A1803" s="38"/>
      <c r="B1803" s="44"/>
      <c r="C1803" s="329" t="s">
        <v>2028</v>
      </c>
      <c r="D1803" s="329" t="s">
        <v>265</v>
      </c>
      <c r="E1803" s="17" t="s">
        <v>1</v>
      </c>
      <c r="F1803" s="330">
        <v>15</v>
      </c>
      <c r="G1803" s="38"/>
      <c r="H1803" s="44"/>
    </row>
    <row r="1804" s="2" customFormat="1" ht="16.8" customHeight="1">
      <c r="A1804" s="38"/>
      <c r="B1804" s="44"/>
      <c r="C1804" s="331" t="s">
        <v>4413</v>
      </c>
      <c r="D1804" s="38"/>
      <c r="E1804" s="38"/>
      <c r="F1804" s="38"/>
      <c r="G1804" s="38"/>
      <c r="H1804" s="44"/>
    </row>
    <row r="1805" s="2" customFormat="1" ht="16.8" customHeight="1">
      <c r="A1805" s="38"/>
      <c r="B1805" s="44"/>
      <c r="C1805" s="329" t="s">
        <v>2223</v>
      </c>
      <c r="D1805" s="329" t="s">
        <v>4475</v>
      </c>
      <c r="E1805" s="17" t="s">
        <v>208</v>
      </c>
      <c r="F1805" s="330">
        <v>15</v>
      </c>
      <c r="G1805" s="38"/>
      <c r="H1805" s="44"/>
    </row>
    <row r="1806" s="2" customFormat="1" ht="16.8" customHeight="1">
      <c r="A1806" s="38"/>
      <c r="B1806" s="44"/>
      <c r="C1806" s="329" t="s">
        <v>2169</v>
      </c>
      <c r="D1806" s="329" t="s">
        <v>4476</v>
      </c>
      <c r="E1806" s="17" t="s">
        <v>208</v>
      </c>
      <c r="F1806" s="330">
        <v>149.066</v>
      </c>
      <c r="G1806" s="38"/>
      <c r="H1806" s="44"/>
    </row>
    <row r="1807" s="2" customFormat="1">
      <c r="A1807" s="38"/>
      <c r="B1807" s="44"/>
      <c r="C1807" s="329" t="s">
        <v>591</v>
      </c>
      <c r="D1807" s="329" t="s">
        <v>4435</v>
      </c>
      <c r="E1807" s="17" t="s">
        <v>208</v>
      </c>
      <c r="F1807" s="330">
        <v>442.81799999999998</v>
      </c>
      <c r="G1807" s="38"/>
      <c r="H1807" s="44"/>
    </row>
    <row r="1808" s="2" customFormat="1">
      <c r="A1808" s="38"/>
      <c r="B1808" s="44"/>
      <c r="C1808" s="329" t="s">
        <v>625</v>
      </c>
      <c r="D1808" s="329" t="s">
        <v>4444</v>
      </c>
      <c r="E1808" s="17" t="s">
        <v>157</v>
      </c>
      <c r="F1808" s="330">
        <v>1130.6610000000001</v>
      </c>
      <c r="G1808" s="38"/>
      <c r="H1808" s="44"/>
    </row>
    <row r="1809" s="2" customFormat="1">
      <c r="A1809" s="38"/>
      <c r="B1809" s="44"/>
      <c r="C1809" s="329" t="s">
        <v>1592</v>
      </c>
      <c r="D1809" s="329" t="s">
        <v>4477</v>
      </c>
      <c r="E1809" s="17" t="s">
        <v>157</v>
      </c>
      <c r="F1809" s="330">
        <v>52.956000000000003</v>
      </c>
      <c r="G1809" s="38"/>
      <c r="H1809" s="44"/>
    </row>
    <row r="1810" s="2" customFormat="1" ht="16.8" customHeight="1">
      <c r="A1810" s="38"/>
      <c r="B1810" s="44"/>
      <c r="C1810" s="325" t="s">
        <v>2030</v>
      </c>
      <c r="D1810" s="326" t="s">
        <v>2031</v>
      </c>
      <c r="E1810" s="327" t="s">
        <v>208</v>
      </c>
      <c r="F1810" s="328">
        <v>334.245</v>
      </c>
      <c r="G1810" s="38"/>
      <c r="H1810" s="44"/>
    </row>
    <row r="1811" s="2" customFormat="1" ht="16.8" customHeight="1">
      <c r="A1811" s="38"/>
      <c r="B1811" s="44"/>
      <c r="C1811" s="329" t="s">
        <v>1</v>
      </c>
      <c r="D1811" s="329" t="s">
        <v>2765</v>
      </c>
      <c r="E1811" s="17" t="s">
        <v>1</v>
      </c>
      <c r="F1811" s="330">
        <v>0</v>
      </c>
      <c r="G1811" s="38"/>
      <c r="H1811" s="44"/>
    </row>
    <row r="1812" s="2" customFormat="1" ht="16.8" customHeight="1">
      <c r="A1812" s="38"/>
      <c r="B1812" s="44"/>
      <c r="C1812" s="329" t="s">
        <v>1</v>
      </c>
      <c r="D1812" s="329" t="s">
        <v>3190</v>
      </c>
      <c r="E1812" s="17" t="s">
        <v>1</v>
      </c>
      <c r="F1812" s="330">
        <v>67.709000000000003</v>
      </c>
      <c r="G1812" s="38"/>
      <c r="H1812" s="44"/>
    </row>
    <row r="1813" s="2" customFormat="1" ht="16.8" customHeight="1">
      <c r="A1813" s="38"/>
      <c r="B1813" s="44"/>
      <c r="C1813" s="329" t="s">
        <v>1</v>
      </c>
      <c r="D1813" s="329" t="s">
        <v>3191</v>
      </c>
      <c r="E1813" s="17" t="s">
        <v>1</v>
      </c>
      <c r="F1813" s="330">
        <v>55.268000000000001</v>
      </c>
      <c r="G1813" s="38"/>
      <c r="H1813" s="44"/>
    </row>
    <row r="1814" s="2" customFormat="1" ht="16.8" customHeight="1">
      <c r="A1814" s="38"/>
      <c r="B1814" s="44"/>
      <c r="C1814" s="329" t="s">
        <v>1</v>
      </c>
      <c r="D1814" s="329" t="s">
        <v>3192</v>
      </c>
      <c r="E1814" s="17" t="s">
        <v>1</v>
      </c>
      <c r="F1814" s="330">
        <v>40.536999999999999</v>
      </c>
      <c r="G1814" s="38"/>
      <c r="H1814" s="44"/>
    </row>
    <row r="1815" s="2" customFormat="1" ht="16.8" customHeight="1">
      <c r="A1815" s="38"/>
      <c r="B1815" s="44"/>
      <c r="C1815" s="329" t="s">
        <v>1</v>
      </c>
      <c r="D1815" s="329" t="s">
        <v>3193</v>
      </c>
      <c r="E1815" s="17" t="s">
        <v>1</v>
      </c>
      <c r="F1815" s="330">
        <v>31.175000000000001</v>
      </c>
      <c r="G1815" s="38"/>
      <c r="H1815" s="44"/>
    </row>
    <row r="1816" s="2" customFormat="1" ht="16.8" customHeight="1">
      <c r="A1816" s="38"/>
      <c r="B1816" s="44"/>
      <c r="C1816" s="329" t="s">
        <v>1</v>
      </c>
      <c r="D1816" s="329" t="s">
        <v>3194</v>
      </c>
      <c r="E1816" s="17" t="s">
        <v>1</v>
      </c>
      <c r="F1816" s="330">
        <v>29.536999999999999</v>
      </c>
      <c r="G1816" s="38"/>
      <c r="H1816" s="44"/>
    </row>
    <row r="1817" s="2" customFormat="1" ht="16.8" customHeight="1">
      <c r="A1817" s="38"/>
      <c r="B1817" s="44"/>
      <c r="C1817" s="329" t="s">
        <v>1</v>
      </c>
      <c r="D1817" s="329" t="s">
        <v>3195</v>
      </c>
      <c r="E1817" s="17" t="s">
        <v>1</v>
      </c>
      <c r="F1817" s="330">
        <v>22.027999999999999</v>
      </c>
      <c r="G1817" s="38"/>
      <c r="H1817" s="44"/>
    </row>
    <row r="1818" s="2" customFormat="1" ht="16.8" customHeight="1">
      <c r="A1818" s="38"/>
      <c r="B1818" s="44"/>
      <c r="C1818" s="329" t="s">
        <v>1</v>
      </c>
      <c r="D1818" s="329" t="s">
        <v>3196</v>
      </c>
      <c r="E1818" s="17" t="s">
        <v>1</v>
      </c>
      <c r="F1818" s="330">
        <v>24.178000000000001</v>
      </c>
      <c r="G1818" s="38"/>
      <c r="H1818" s="44"/>
    </row>
    <row r="1819" s="2" customFormat="1" ht="16.8" customHeight="1">
      <c r="A1819" s="38"/>
      <c r="B1819" s="44"/>
      <c r="C1819" s="329" t="s">
        <v>1</v>
      </c>
      <c r="D1819" s="329" t="s">
        <v>3197</v>
      </c>
      <c r="E1819" s="17" t="s">
        <v>1</v>
      </c>
      <c r="F1819" s="330">
        <v>16.745999999999999</v>
      </c>
      <c r="G1819" s="38"/>
      <c r="H1819" s="44"/>
    </row>
    <row r="1820" s="2" customFormat="1" ht="16.8" customHeight="1">
      <c r="A1820" s="38"/>
      <c r="B1820" s="44"/>
      <c r="C1820" s="329" t="s">
        <v>1</v>
      </c>
      <c r="D1820" s="329" t="s">
        <v>3198</v>
      </c>
      <c r="E1820" s="17" t="s">
        <v>1</v>
      </c>
      <c r="F1820" s="330">
        <v>16.986999999999998</v>
      </c>
      <c r="G1820" s="38"/>
      <c r="H1820" s="44"/>
    </row>
    <row r="1821" s="2" customFormat="1" ht="16.8" customHeight="1">
      <c r="A1821" s="38"/>
      <c r="B1821" s="44"/>
      <c r="C1821" s="329" t="s">
        <v>1</v>
      </c>
      <c r="D1821" s="329" t="s">
        <v>3199</v>
      </c>
      <c r="E1821" s="17" t="s">
        <v>1</v>
      </c>
      <c r="F1821" s="330">
        <v>15.914999999999999</v>
      </c>
      <c r="G1821" s="38"/>
      <c r="H1821" s="44"/>
    </row>
    <row r="1822" s="2" customFormat="1" ht="16.8" customHeight="1">
      <c r="A1822" s="38"/>
      <c r="B1822" s="44"/>
      <c r="C1822" s="329" t="s">
        <v>1</v>
      </c>
      <c r="D1822" s="329" t="s">
        <v>3200</v>
      </c>
      <c r="E1822" s="17" t="s">
        <v>1</v>
      </c>
      <c r="F1822" s="330">
        <v>14.164999999999999</v>
      </c>
      <c r="G1822" s="38"/>
      <c r="H1822" s="44"/>
    </row>
    <row r="1823" s="2" customFormat="1" ht="16.8" customHeight="1">
      <c r="A1823" s="38"/>
      <c r="B1823" s="44"/>
      <c r="C1823" s="329" t="s">
        <v>2030</v>
      </c>
      <c r="D1823" s="329" t="s">
        <v>265</v>
      </c>
      <c r="E1823" s="17" t="s">
        <v>1</v>
      </c>
      <c r="F1823" s="330">
        <v>334.245</v>
      </c>
      <c r="G1823" s="38"/>
      <c r="H1823" s="44"/>
    </row>
    <row r="1824" s="2" customFormat="1" ht="16.8" customHeight="1">
      <c r="A1824" s="38"/>
      <c r="B1824" s="44"/>
      <c r="C1824" s="331" t="s">
        <v>4413</v>
      </c>
      <c r="D1824" s="38"/>
      <c r="E1824" s="38"/>
      <c r="F1824" s="38"/>
      <c r="G1824" s="38"/>
      <c r="H1824" s="44"/>
    </row>
    <row r="1825" s="2" customFormat="1" ht="16.8" customHeight="1">
      <c r="A1825" s="38"/>
      <c r="B1825" s="44"/>
      <c r="C1825" s="329" t="s">
        <v>2169</v>
      </c>
      <c r="D1825" s="329" t="s">
        <v>4476</v>
      </c>
      <c r="E1825" s="17" t="s">
        <v>208</v>
      </c>
      <c r="F1825" s="330">
        <v>149.066</v>
      </c>
      <c r="G1825" s="38"/>
      <c r="H1825" s="44"/>
    </row>
    <row r="1826" s="2" customFormat="1" ht="16.8" customHeight="1">
      <c r="A1826" s="38"/>
      <c r="B1826" s="44"/>
      <c r="C1826" s="329" t="s">
        <v>1379</v>
      </c>
      <c r="D1826" s="329" t="s">
        <v>4190</v>
      </c>
      <c r="E1826" s="17" t="s">
        <v>208</v>
      </c>
      <c r="F1826" s="330">
        <v>331.173</v>
      </c>
      <c r="G1826" s="38"/>
      <c r="H1826" s="44"/>
    </row>
    <row r="1827" s="2" customFormat="1" ht="16.8" customHeight="1">
      <c r="A1827" s="38"/>
      <c r="B1827" s="44"/>
      <c r="C1827" s="325" t="s">
        <v>1995</v>
      </c>
      <c r="D1827" s="326" t="s">
        <v>1996</v>
      </c>
      <c r="E1827" s="327" t="s">
        <v>208</v>
      </c>
      <c r="F1827" s="328">
        <v>40.109000000000002</v>
      </c>
      <c r="G1827" s="38"/>
      <c r="H1827" s="44"/>
    </row>
    <row r="1828" s="2" customFormat="1" ht="16.8" customHeight="1">
      <c r="A1828" s="38"/>
      <c r="B1828" s="44"/>
      <c r="C1828" s="329" t="s">
        <v>1995</v>
      </c>
      <c r="D1828" s="329" t="s">
        <v>2196</v>
      </c>
      <c r="E1828" s="17" t="s">
        <v>1</v>
      </c>
      <c r="F1828" s="330">
        <v>40.109000000000002</v>
      </c>
      <c r="G1828" s="38"/>
      <c r="H1828" s="44"/>
    </row>
    <row r="1829" s="2" customFormat="1" ht="16.8" customHeight="1">
      <c r="A1829" s="38"/>
      <c r="B1829" s="44"/>
      <c r="C1829" s="331" t="s">
        <v>4413</v>
      </c>
      <c r="D1829" s="38"/>
      <c r="E1829" s="38"/>
      <c r="F1829" s="38"/>
      <c r="G1829" s="38"/>
      <c r="H1829" s="44"/>
    </row>
    <row r="1830" s="2" customFormat="1" ht="16.8" customHeight="1">
      <c r="A1830" s="38"/>
      <c r="B1830" s="44"/>
      <c r="C1830" s="329" t="s">
        <v>2169</v>
      </c>
      <c r="D1830" s="329" t="s">
        <v>4476</v>
      </c>
      <c r="E1830" s="17" t="s">
        <v>208</v>
      </c>
      <c r="F1830" s="330">
        <v>149.066</v>
      </c>
      <c r="G1830" s="38"/>
      <c r="H1830" s="44"/>
    </row>
    <row r="1831" s="2" customFormat="1" ht="16.8" customHeight="1">
      <c r="A1831" s="38"/>
      <c r="B1831" s="44"/>
      <c r="C1831" s="329" t="s">
        <v>2155</v>
      </c>
      <c r="D1831" s="329" t="s">
        <v>4482</v>
      </c>
      <c r="E1831" s="17" t="s">
        <v>208</v>
      </c>
      <c r="F1831" s="330">
        <v>40.109000000000002</v>
      </c>
      <c r="G1831" s="38"/>
      <c r="H1831" s="44"/>
    </row>
    <row r="1832" s="2" customFormat="1">
      <c r="A1832" s="38"/>
      <c r="B1832" s="44"/>
      <c r="C1832" s="329" t="s">
        <v>583</v>
      </c>
      <c r="D1832" s="329" t="s">
        <v>4431</v>
      </c>
      <c r="E1832" s="17" t="s">
        <v>208</v>
      </c>
      <c r="F1832" s="330">
        <v>183.34999999999999</v>
      </c>
      <c r="G1832" s="38"/>
      <c r="H1832" s="44"/>
    </row>
    <row r="1833" s="2" customFormat="1" ht="16.8" customHeight="1">
      <c r="A1833" s="38"/>
      <c r="B1833" s="44"/>
      <c r="C1833" s="325" t="s">
        <v>1999</v>
      </c>
      <c r="D1833" s="326" t="s">
        <v>2000</v>
      </c>
      <c r="E1833" s="327" t="s">
        <v>208</v>
      </c>
      <c r="F1833" s="328">
        <v>60.164000000000001</v>
      </c>
      <c r="G1833" s="38"/>
      <c r="H1833" s="44"/>
    </row>
    <row r="1834" s="2" customFormat="1" ht="16.8" customHeight="1">
      <c r="A1834" s="38"/>
      <c r="B1834" s="44"/>
      <c r="C1834" s="329" t="s">
        <v>1999</v>
      </c>
      <c r="D1834" s="329" t="s">
        <v>2195</v>
      </c>
      <c r="E1834" s="17" t="s">
        <v>1</v>
      </c>
      <c r="F1834" s="330">
        <v>60.164000000000001</v>
      </c>
      <c r="G1834" s="38"/>
      <c r="H1834" s="44"/>
    </row>
    <row r="1835" s="2" customFormat="1" ht="16.8" customHeight="1">
      <c r="A1835" s="38"/>
      <c r="B1835" s="44"/>
      <c r="C1835" s="331" t="s">
        <v>4413</v>
      </c>
      <c r="D1835" s="38"/>
      <c r="E1835" s="38"/>
      <c r="F1835" s="38"/>
      <c r="G1835" s="38"/>
      <c r="H1835" s="44"/>
    </row>
    <row r="1836" s="2" customFormat="1" ht="16.8" customHeight="1">
      <c r="A1836" s="38"/>
      <c r="B1836" s="44"/>
      <c r="C1836" s="329" t="s">
        <v>2169</v>
      </c>
      <c r="D1836" s="329" t="s">
        <v>4476</v>
      </c>
      <c r="E1836" s="17" t="s">
        <v>208</v>
      </c>
      <c r="F1836" s="330">
        <v>149.066</v>
      </c>
      <c r="G1836" s="38"/>
      <c r="H1836" s="44"/>
    </row>
    <row r="1837" s="2" customFormat="1">
      <c r="A1837" s="38"/>
      <c r="B1837" s="44"/>
      <c r="C1837" s="329" t="s">
        <v>2744</v>
      </c>
      <c r="D1837" s="329" t="s">
        <v>4512</v>
      </c>
      <c r="E1837" s="17" t="s">
        <v>208</v>
      </c>
      <c r="F1837" s="330">
        <v>60.164000000000001</v>
      </c>
      <c r="G1837" s="38"/>
      <c r="H1837" s="44"/>
    </row>
    <row r="1838" s="2" customFormat="1">
      <c r="A1838" s="38"/>
      <c r="B1838" s="44"/>
      <c r="C1838" s="329" t="s">
        <v>583</v>
      </c>
      <c r="D1838" s="329" t="s">
        <v>4431</v>
      </c>
      <c r="E1838" s="17" t="s">
        <v>208</v>
      </c>
      <c r="F1838" s="330">
        <v>183.34999999999999</v>
      </c>
      <c r="G1838" s="38"/>
      <c r="H1838" s="44"/>
    </row>
    <row r="1839" s="2" customFormat="1" ht="16.8" customHeight="1">
      <c r="A1839" s="38"/>
      <c r="B1839" s="44"/>
      <c r="C1839" s="325" t="s">
        <v>2003</v>
      </c>
      <c r="D1839" s="326" t="s">
        <v>2004</v>
      </c>
      <c r="E1839" s="327" t="s">
        <v>208</v>
      </c>
      <c r="F1839" s="328">
        <v>93.588999999999999</v>
      </c>
      <c r="G1839" s="38"/>
      <c r="H1839" s="44"/>
    </row>
    <row r="1840" s="2" customFormat="1" ht="16.8" customHeight="1">
      <c r="A1840" s="38"/>
      <c r="B1840" s="44"/>
      <c r="C1840" s="329" t="s">
        <v>2003</v>
      </c>
      <c r="D1840" s="329" t="s">
        <v>2198</v>
      </c>
      <c r="E1840" s="17" t="s">
        <v>1</v>
      </c>
      <c r="F1840" s="330">
        <v>93.588999999999999</v>
      </c>
      <c r="G1840" s="38"/>
      <c r="H1840" s="44"/>
    </row>
    <row r="1841" s="2" customFormat="1" ht="16.8" customHeight="1">
      <c r="A1841" s="38"/>
      <c r="B1841" s="44"/>
      <c r="C1841" s="331" t="s">
        <v>4413</v>
      </c>
      <c r="D1841" s="38"/>
      <c r="E1841" s="38"/>
      <c r="F1841" s="38"/>
      <c r="G1841" s="38"/>
      <c r="H1841" s="44"/>
    </row>
    <row r="1842" s="2" customFormat="1" ht="16.8" customHeight="1">
      <c r="A1842" s="38"/>
      <c r="B1842" s="44"/>
      <c r="C1842" s="329" t="s">
        <v>2169</v>
      </c>
      <c r="D1842" s="329" t="s">
        <v>4476</v>
      </c>
      <c r="E1842" s="17" t="s">
        <v>208</v>
      </c>
      <c r="F1842" s="330">
        <v>149.066</v>
      </c>
      <c r="G1842" s="38"/>
      <c r="H1842" s="44"/>
    </row>
    <row r="1843" s="2" customFormat="1" ht="16.8" customHeight="1">
      <c r="A1843" s="38"/>
      <c r="B1843" s="44"/>
      <c r="C1843" s="329" t="s">
        <v>2163</v>
      </c>
      <c r="D1843" s="329" t="s">
        <v>4484</v>
      </c>
      <c r="E1843" s="17" t="s">
        <v>208</v>
      </c>
      <c r="F1843" s="330">
        <v>93.588999999999999</v>
      </c>
      <c r="G1843" s="38"/>
      <c r="H1843" s="44"/>
    </row>
    <row r="1844" s="2" customFormat="1">
      <c r="A1844" s="38"/>
      <c r="B1844" s="44"/>
      <c r="C1844" s="329" t="s">
        <v>591</v>
      </c>
      <c r="D1844" s="329" t="s">
        <v>4435</v>
      </c>
      <c r="E1844" s="17" t="s">
        <v>208</v>
      </c>
      <c r="F1844" s="330">
        <v>442.81799999999998</v>
      </c>
      <c r="G1844" s="38"/>
      <c r="H1844" s="44"/>
    </row>
    <row r="1845" s="2" customFormat="1" ht="16.8" customHeight="1">
      <c r="A1845" s="38"/>
      <c r="B1845" s="44"/>
      <c r="C1845" s="325" t="s">
        <v>2007</v>
      </c>
      <c r="D1845" s="326" t="s">
        <v>2008</v>
      </c>
      <c r="E1845" s="327" t="s">
        <v>208</v>
      </c>
      <c r="F1845" s="328">
        <v>140.38300000000001</v>
      </c>
      <c r="G1845" s="38"/>
      <c r="H1845" s="44"/>
    </row>
    <row r="1846" s="2" customFormat="1" ht="16.8" customHeight="1">
      <c r="A1846" s="38"/>
      <c r="B1846" s="44"/>
      <c r="C1846" s="329" t="s">
        <v>2007</v>
      </c>
      <c r="D1846" s="329" t="s">
        <v>2197</v>
      </c>
      <c r="E1846" s="17" t="s">
        <v>1</v>
      </c>
      <c r="F1846" s="330">
        <v>140.38300000000001</v>
      </c>
      <c r="G1846" s="38"/>
      <c r="H1846" s="44"/>
    </row>
    <row r="1847" s="2" customFormat="1" ht="16.8" customHeight="1">
      <c r="A1847" s="38"/>
      <c r="B1847" s="44"/>
      <c r="C1847" s="331" t="s">
        <v>4413</v>
      </c>
      <c r="D1847" s="38"/>
      <c r="E1847" s="38"/>
      <c r="F1847" s="38"/>
      <c r="G1847" s="38"/>
      <c r="H1847" s="44"/>
    </row>
    <row r="1848" s="2" customFormat="1" ht="16.8" customHeight="1">
      <c r="A1848" s="38"/>
      <c r="B1848" s="44"/>
      <c r="C1848" s="329" t="s">
        <v>2169</v>
      </c>
      <c r="D1848" s="329" t="s">
        <v>4476</v>
      </c>
      <c r="E1848" s="17" t="s">
        <v>208</v>
      </c>
      <c r="F1848" s="330">
        <v>149.066</v>
      </c>
      <c r="G1848" s="38"/>
      <c r="H1848" s="44"/>
    </row>
    <row r="1849" s="2" customFormat="1">
      <c r="A1849" s="38"/>
      <c r="B1849" s="44"/>
      <c r="C1849" s="329" t="s">
        <v>2166</v>
      </c>
      <c r="D1849" s="329" t="s">
        <v>4485</v>
      </c>
      <c r="E1849" s="17" t="s">
        <v>208</v>
      </c>
      <c r="F1849" s="330">
        <v>140.38300000000001</v>
      </c>
      <c r="G1849" s="38"/>
      <c r="H1849" s="44"/>
    </row>
    <row r="1850" s="2" customFormat="1">
      <c r="A1850" s="38"/>
      <c r="B1850" s="44"/>
      <c r="C1850" s="329" t="s">
        <v>591</v>
      </c>
      <c r="D1850" s="329" t="s">
        <v>4435</v>
      </c>
      <c r="E1850" s="17" t="s">
        <v>208</v>
      </c>
      <c r="F1850" s="330">
        <v>442.81799999999998</v>
      </c>
      <c r="G1850" s="38"/>
      <c r="H1850" s="44"/>
    </row>
    <row r="1851" s="2" customFormat="1" ht="16.8" customHeight="1">
      <c r="A1851" s="38"/>
      <c r="B1851" s="44"/>
      <c r="C1851" s="325" t="s">
        <v>2033</v>
      </c>
      <c r="D1851" s="326" t="s">
        <v>2034</v>
      </c>
      <c r="E1851" s="327" t="s">
        <v>208</v>
      </c>
      <c r="F1851" s="328">
        <v>162.63999999999999</v>
      </c>
      <c r="G1851" s="38"/>
      <c r="H1851" s="44"/>
    </row>
    <row r="1852" s="2" customFormat="1" ht="16.8" customHeight="1">
      <c r="A1852" s="38"/>
      <c r="B1852" s="44"/>
      <c r="C1852" s="329" t="s">
        <v>1</v>
      </c>
      <c r="D1852" s="329" t="s">
        <v>2778</v>
      </c>
      <c r="E1852" s="17" t="s">
        <v>1</v>
      </c>
      <c r="F1852" s="330">
        <v>0</v>
      </c>
      <c r="G1852" s="38"/>
      <c r="H1852" s="44"/>
    </row>
    <row r="1853" s="2" customFormat="1" ht="16.8" customHeight="1">
      <c r="A1853" s="38"/>
      <c r="B1853" s="44"/>
      <c r="C1853" s="329" t="s">
        <v>1</v>
      </c>
      <c r="D1853" s="329" t="s">
        <v>3201</v>
      </c>
      <c r="E1853" s="17" t="s">
        <v>1</v>
      </c>
      <c r="F1853" s="330">
        <v>21.16</v>
      </c>
      <c r="G1853" s="38"/>
      <c r="H1853" s="44"/>
    </row>
    <row r="1854" s="2" customFormat="1" ht="16.8" customHeight="1">
      <c r="A1854" s="38"/>
      <c r="B1854" s="44"/>
      <c r="C1854" s="329" t="s">
        <v>1</v>
      </c>
      <c r="D1854" s="329" t="s">
        <v>3202</v>
      </c>
      <c r="E1854" s="17" t="s">
        <v>1</v>
      </c>
      <c r="F1854" s="330">
        <v>20.207999999999998</v>
      </c>
      <c r="G1854" s="38"/>
      <c r="H1854" s="44"/>
    </row>
    <row r="1855" s="2" customFormat="1" ht="16.8" customHeight="1">
      <c r="A1855" s="38"/>
      <c r="B1855" s="44"/>
      <c r="C1855" s="329" t="s">
        <v>1</v>
      </c>
      <c r="D1855" s="329" t="s">
        <v>3203</v>
      </c>
      <c r="E1855" s="17" t="s">
        <v>1</v>
      </c>
      <c r="F1855" s="330">
        <v>19.309000000000001</v>
      </c>
      <c r="G1855" s="38"/>
      <c r="H1855" s="44"/>
    </row>
    <row r="1856" s="2" customFormat="1" ht="16.8" customHeight="1">
      <c r="A1856" s="38"/>
      <c r="B1856" s="44"/>
      <c r="C1856" s="329" t="s">
        <v>1</v>
      </c>
      <c r="D1856" s="329" t="s">
        <v>3204</v>
      </c>
      <c r="E1856" s="17" t="s">
        <v>1</v>
      </c>
      <c r="F1856" s="330">
        <v>18.251000000000001</v>
      </c>
      <c r="G1856" s="38"/>
      <c r="H1856" s="44"/>
    </row>
    <row r="1857" s="2" customFormat="1" ht="16.8" customHeight="1">
      <c r="A1857" s="38"/>
      <c r="B1857" s="44"/>
      <c r="C1857" s="329" t="s">
        <v>1</v>
      </c>
      <c r="D1857" s="329" t="s">
        <v>3205</v>
      </c>
      <c r="E1857" s="17" t="s">
        <v>1</v>
      </c>
      <c r="F1857" s="330">
        <v>17.297999999999998</v>
      </c>
      <c r="G1857" s="38"/>
      <c r="H1857" s="44"/>
    </row>
    <row r="1858" s="2" customFormat="1" ht="16.8" customHeight="1">
      <c r="A1858" s="38"/>
      <c r="B1858" s="44"/>
      <c r="C1858" s="329" t="s">
        <v>1</v>
      </c>
      <c r="D1858" s="329" t="s">
        <v>3206</v>
      </c>
      <c r="E1858" s="17" t="s">
        <v>1</v>
      </c>
      <c r="F1858" s="330">
        <v>16.135000000000002</v>
      </c>
      <c r="G1858" s="38"/>
      <c r="H1858" s="44"/>
    </row>
    <row r="1859" s="2" customFormat="1" ht="16.8" customHeight="1">
      <c r="A1859" s="38"/>
      <c r="B1859" s="44"/>
      <c r="C1859" s="329" t="s">
        <v>1</v>
      </c>
      <c r="D1859" s="329" t="s">
        <v>3207</v>
      </c>
      <c r="E1859" s="17" t="s">
        <v>1</v>
      </c>
      <c r="F1859" s="330">
        <v>14.811999999999999</v>
      </c>
      <c r="G1859" s="38"/>
      <c r="H1859" s="44"/>
    </row>
    <row r="1860" s="2" customFormat="1" ht="16.8" customHeight="1">
      <c r="A1860" s="38"/>
      <c r="B1860" s="44"/>
      <c r="C1860" s="329" t="s">
        <v>1</v>
      </c>
      <c r="D1860" s="329" t="s">
        <v>3208</v>
      </c>
      <c r="E1860" s="17" t="s">
        <v>1</v>
      </c>
      <c r="F1860" s="330">
        <v>13.49</v>
      </c>
      <c r="G1860" s="38"/>
      <c r="H1860" s="44"/>
    </row>
    <row r="1861" s="2" customFormat="1" ht="16.8" customHeight="1">
      <c r="A1861" s="38"/>
      <c r="B1861" s="44"/>
      <c r="C1861" s="329" t="s">
        <v>1</v>
      </c>
      <c r="D1861" s="329" t="s">
        <v>3209</v>
      </c>
      <c r="E1861" s="17" t="s">
        <v>1</v>
      </c>
      <c r="F1861" s="330">
        <v>12.696</v>
      </c>
      <c r="G1861" s="38"/>
      <c r="H1861" s="44"/>
    </row>
    <row r="1862" s="2" customFormat="1" ht="16.8" customHeight="1">
      <c r="A1862" s="38"/>
      <c r="B1862" s="44"/>
      <c r="C1862" s="329" t="s">
        <v>1</v>
      </c>
      <c r="D1862" s="329" t="s">
        <v>3210</v>
      </c>
      <c r="E1862" s="17" t="s">
        <v>1</v>
      </c>
      <c r="F1862" s="330">
        <v>11.903000000000001</v>
      </c>
      <c r="G1862" s="38"/>
      <c r="H1862" s="44"/>
    </row>
    <row r="1863" s="2" customFormat="1" ht="16.8" customHeight="1">
      <c r="A1863" s="38"/>
      <c r="B1863" s="44"/>
      <c r="C1863" s="329" t="s">
        <v>1</v>
      </c>
      <c r="D1863" s="329" t="s">
        <v>3211</v>
      </c>
      <c r="E1863" s="17" t="s">
        <v>1</v>
      </c>
      <c r="F1863" s="330">
        <v>11.003</v>
      </c>
      <c r="G1863" s="38"/>
      <c r="H1863" s="44"/>
    </row>
    <row r="1864" s="2" customFormat="1" ht="16.8" customHeight="1">
      <c r="A1864" s="38"/>
      <c r="B1864" s="44"/>
      <c r="C1864" s="329" t="s">
        <v>1</v>
      </c>
      <c r="D1864" s="329" t="s">
        <v>3212</v>
      </c>
      <c r="E1864" s="17" t="s">
        <v>1</v>
      </c>
      <c r="F1864" s="330">
        <v>1.375</v>
      </c>
      <c r="G1864" s="38"/>
      <c r="H1864" s="44"/>
    </row>
    <row r="1865" s="2" customFormat="1" ht="16.8" customHeight="1">
      <c r="A1865" s="38"/>
      <c r="B1865" s="44"/>
      <c r="C1865" s="329" t="s">
        <v>1</v>
      </c>
      <c r="D1865" s="329" t="s">
        <v>2194</v>
      </c>
      <c r="E1865" s="17" t="s">
        <v>1</v>
      </c>
      <c r="F1865" s="330">
        <v>-15</v>
      </c>
      <c r="G1865" s="38"/>
      <c r="H1865" s="44"/>
    </row>
    <row r="1866" s="2" customFormat="1" ht="16.8" customHeight="1">
      <c r="A1866" s="38"/>
      <c r="B1866" s="44"/>
      <c r="C1866" s="329" t="s">
        <v>2033</v>
      </c>
      <c r="D1866" s="329" t="s">
        <v>265</v>
      </c>
      <c r="E1866" s="17" t="s">
        <v>1</v>
      </c>
      <c r="F1866" s="330">
        <v>162.63999999999999</v>
      </c>
      <c r="G1866" s="38"/>
      <c r="H1866" s="44"/>
    </row>
    <row r="1867" s="2" customFormat="1" ht="16.8" customHeight="1">
      <c r="A1867" s="38"/>
      <c r="B1867" s="44"/>
      <c r="C1867" s="331" t="s">
        <v>4413</v>
      </c>
      <c r="D1867" s="38"/>
      <c r="E1867" s="38"/>
      <c r="F1867" s="38"/>
      <c r="G1867" s="38"/>
      <c r="H1867" s="44"/>
    </row>
    <row r="1868" s="2" customFormat="1" ht="16.8" customHeight="1">
      <c r="A1868" s="38"/>
      <c r="B1868" s="44"/>
      <c r="C1868" s="329" t="s">
        <v>2169</v>
      </c>
      <c r="D1868" s="329" t="s">
        <v>4476</v>
      </c>
      <c r="E1868" s="17" t="s">
        <v>208</v>
      </c>
      <c r="F1868" s="330">
        <v>149.066</v>
      </c>
      <c r="G1868" s="38"/>
      <c r="H1868" s="44"/>
    </row>
    <row r="1869" s="2" customFormat="1" ht="16.8" customHeight="1">
      <c r="A1869" s="38"/>
      <c r="B1869" s="44"/>
      <c r="C1869" s="329" t="s">
        <v>1379</v>
      </c>
      <c r="D1869" s="329" t="s">
        <v>4190</v>
      </c>
      <c r="E1869" s="17" t="s">
        <v>208</v>
      </c>
      <c r="F1869" s="330">
        <v>331.173</v>
      </c>
      <c r="G1869" s="38"/>
      <c r="H1869" s="44"/>
    </row>
    <row r="1870" s="2" customFormat="1" ht="16.8" customHeight="1">
      <c r="A1870" s="38"/>
      <c r="B1870" s="44"/>
      <c r="C1870" s="325" t="s">
        <v>2039</v>
      </c>
      <c r="D1870" s="326" t="s">
        <v>2040</v>
      </c>
      <c r="E1870" s="327" t="s">
        <v>208</v>
      </c>
      <c r="F1870" s="328">
        <v>19.516999999999999</v>
      </c>
      <c r="G1870" s="38"/>
      <c r="H1870" s="44"/>
    </row>
    <row r="1871" s="2" customFormat="1" ht="16.8" customHeight="1">
      <c r="A1871" s="38"/>
      <c r="B1871" s="44"/>
      <c r="C1871" s="329" t="s">
        <v>2039</v>
      </c>
      <c r="D1871" s="329" t="s">
        <v>2203</v>
      </c>
      <c r="E1871" s="17" t="s">
        <v>1</v>
      </c>
      <c r="F1871" s="330">
        <v>19.516999999999999</v>
      </c>
      <c r="G1871" s="38"/>
      <c r="H1871" s="44"/>
    </row>
    <row r="1872" s="2" customFormat="1" ht="16.8" customHeight="1">
      <c r="A1872" s="38"/>
      <c r="B1872" s="44"/>
      <c r="C1872" s="331" t="s">
        <v>4413</v>
      </c>
      <c r="D1872" s="38"/>
      <c r="E1872" s="38"/>
      <c r="F1872" s="38"/>
      <c r="G1872" s="38"/>
      <c r="H1872" s="44"/>
    </row>
    <row r="1873" s="2" customFormat="1" ht="16.8" customHeight="1">
      <c r="A1873" s="38"/>
      <c r="B1873" s="44"/>
      <c r="C1873" s="329" t="s">
        <v>2169</v>
      </c>
      <c r="D1873" s="329" t="s">
        <v>4476</v>
      </c>
      <c r="E1873" s="17" t="s">
        <v>208</v>
      </c>
      <c r="F1873" s="330">
        <v>149.066</v>
      </c>
      <c r="G1873" s="38"/>
      <c r="H1873" s="44"/>
    </row>
    <row r="1874" s="2" customFormat="1" ht="16.8" customHeight="1">
      <c r="A1874" s="38"/>
      <c r="B1874" s="44"/>
      <c r="C1874" s="329" t="s">
        <v>2749</v>
      </c>
      <c r="D1874" s="329" t="s">
        <v>4513</v>
      </c>
      <c r="E1874" s="17" t="s">
        <v>208</v>
      </c>
      <c r="F1874" s="330">
        <v>19.516999999999999</v>
      </c>
      <c r="G1874" s="38"/>
      <c r="H1874" s="44"/>
    </row>
    <row r="1875" s="2" customFormat="1">
      <c r="A1875" s="38"/>
      <c r="B1875" s="44"/>
      <c r="C1875" s="329" t="s">
        <v>583</v>
      </c>
      <c r="D1875" s="329" t="s">
        <v>4431</v>
      </c>
      <c r="E1875" s="17" t="s">
        <v>208</v>
      </c>
      <c r="F1875" s="330">
        <v>183.34999999999999</v>
      </c>
      <c r="G1875" s="38"/>
      <c r="H1875" s="44"/>
    </row>
    <row r="1876" s="2" customFormat="1" ht="16.8" customHeight="1">
      <c r="A1876" s="38"/>
      <c r="B1876" s="44"/>
      <c r="C1876" s="325" t="s">
        <v>2036</v>
      </c>
      <c r="D1876" s="326" t="s">
        <v>2037</v>
      </c>
      <c r="E1876" s="327" t="s">
        <v>208</v>
      </c>
      <c r="F1876" s="328">
        <v>29.274999999999999</v>
      </c>
      <c r="G1876" s="38"/>
      <c r="H1876" s="44"/>
    </row>
    <row r="1877" s="2" customFormat="1" ht="16.8" customHeight="1">
      <c r="A1877" s="38"/>
      <c r="B1877" s="44"/>
      <c r="C1877" s="329" t="s">
        <v>2036</v>
      </c>
      <c r="D1877" s="329" t="s">
        <v>2202</v>
      </c>
      <c r="E1877" s="17" t="s">
        <v>1</v>
      </c>
      <c r="F1877" s="330">
        <v>29.274999999999999</v>
      </c>
      <c r="G1877" s="38"/>
      <c r="H1877" s="44"/>
    </row>
    <row r="1878" s="2" customFormat="1" ht="16.8" customHeight="1">
      <c r="A1878" s="38"/>
      <c r="B1878" s="44"/>
      <c r="C1878" s="331" t="s">
        <v>4413</v>
      </c>
      <c r="D1878" s="38"/>
      <c r="E1878" s="38"/>
      <c r="F1878" s="38"/>
      <c r="G1878" s="38"/>
      <c r="H1878" s="44"/>
    </row>
    <row r="1879" s="2" customFormat="1" ht="16.8" customHeight="1">
      <c r="A1879" s="38"/>
      <c r="B1879" s="44"/>
      <c r="C1879" s="329" t="s">
        <v>2169</v>
      </c>
      <c r="D1879" s="329" t="s">
        <v>4476</v>
      </c>
      <c r="E1879" s="17" t="s">
        <v>208</v>
      </c>
      <c r="F1879" s="330">
        <v>149.066</v>
      </c>
      <c r="G1879" s="38"/>
      <c r="H1879" s="44"/>
    </row>
    <row r="1880" s="2" customFormat="1" ht="16.8" customHeight="1">
      <c r="A1880" s="38"/>
      <c r="B1880" s="44"/>
      <c r="C1880" s="329" t="s">
        <v>3182</v>
      </c>
      <c r="D1880" s="329" t="s">
        <v>4527</v>
      </c>
      <c r="E1880" s="17" t="s">
        <v>208</v>
      </c>
      <c r="F1880" s="330">
        <v>29.274999999999999</v>
      </c>
      <c r="G1880" s="38"/>
      <c r="H1880" s="44"/>
    </row>
    <row r="1881" s="2" customFormat="1">
      <c r="A1881" s="38"/>
      <c r="B1881" s="44"/>
      <c r="C1881" s="329" t="s">
        <v>583</v>
      </c>
      <c r="D1881" s="329" t="s">
        <v>4431</v>
      </c>
      <c r="E1881" s="17" t="s">
        <v>208</v>
      </c>
      <c r="F1881" s="330">
        <v>183.34999999999999</v>
      </c>
      <c r="G1881" s="38"/>
      <c r="H1881" s="44"/>
    </row>
    <row r="1882" s="2" customFormat="1" ht="16.8" customHeight="1">
      <c r="A1882" s="38"/>
      <c r="B1882" s="44"/>
      <c r="C1882" s="325" t="s">
        <v>2045</v>
      </c>
      <c r="D1882" s="326" t="s">
        <v>2046</v>
      </c>
      <c r="E1882" s="327" t="s">
        <v>208</v>
      </c>
      <c r="F1882" s="328">
        <v>45.539000000000001</v>
      </c>
      <c r="G1882" s="38"/>
      <c r="H1882" s="44"/>
    </row>
    <row r="1883" s="2" customFormat="1" ht="16.8" customHeight="1">
      <c r="A1883" s="38"/>
      <c r="B1883" s="44"/>
      <c r="C1883" s="329" t="s">
        <v>2045</v>
      </c>
      <c r="D1883" s="329" t="s">
        <v>2205</v>
      </c>
      <c r="E1883" s="17" t="s">
        <v>1</v>
      </c>
      <c r="F1883" s="330">
        <v>45.539000000000001</v>
      </c>
      <c r="G1883" s="38"/>
      <c r="H1883" s="44"/>
    </row>
    <row r="1884" s="2" customFormat="1" ht="16.8" customHeight="1">
      <c r="A1884" s="38"/>
      <c r="B1884" s="44"/>
      <c r="C1884" s="331" t="s">
        <v>4413</v>
      </c>
      <c r="D1884" s="38"/>
      <c r="E1884" s="38"/>
      <c r="F1884" s="38"/>
      <c r="G1884" s="38"/>
      <c r="H1884" s="44"/>
    </row>
    <row r="1885" s="2" customFormat="1" ht="16.8" customHeight="1">
      <c r="A1885" s="38"/>
      <c r="B1885" s="44"/>
      <c r="C1885" s="329" t="s">
        <v>2169</v>
      </c>
      <c r="D1885" s="329" t="s">
        <v>4476</v>
      </c>
      <c r="E1885" s="17" t="s">
        <v>208</v>
      </c>
      <c r="F1885" s="330">
        <v>149.066</v>
      </c>
      <c r="G1885" s="38"/>
      <c r="H1885" s="44"/>
    </row>
    <row r="1886" s="2" customFormat="1" ht="16.8" customHeight="1">
      <c r="A1886" s="38"/>
      <c r="B1886" s="44"/>
      <c r="C1886" s="329" t="s">
        <v>2757</v>
      </c>
      <c r="D1886" s="329" t="s">
        <v>4515</v>
      </c>
      <c r="E1886" s="17" t="s">
        <v>208</v>
      </c>
      <c r="F1886" s="330">
        <v>45.539000000000001</v>
      </c>
      <c r="G1886" s="38"/>
      <c r="H1886" s="44"/>
    </row>
    <row r="1887" s="2" customFormat="1">
      <c r="A1887" s="38"/>
      <c r="B1887" s="44"/>
      <c r="C1887" s="329" t="s">
        <v>591</v>
      </c>
      <c r="D1887" s="329" t="s">
        <v>4435</v>
      </c>
      <c r="E1887" s="17" t="s">
        <v>208</v>
      </c>
      <c r="F1887" s="330">
        <v>442.81799999999998</v>
      </c>
      <c r="G1887" s="38"/>
      <c r="H1887" s="44"/>
    </row>
    <row r="1888" s="2" customFormat="1" ht="16.8" customHeight="1">
      <c r="A1888" s="38"/>
      <c r="B1888" s="44"/>
      <c r="C1888" s="325" t="s">
        <v>2042</v>
      </c>
      <c r="D1888" s="326" t="s">
        <v>2043</v>
      </c>
      <c r="E1888" s="327" t="s">
        <v>208</v>
      </c>
      <c r="F1888" s="328">
        <v>68.308999999999998</v>
      </c>
      <c r="G1888" s="38"/>
      <c r="H1888" s="44"/>
    </row>
    <row r="1889" s="2" customFormat="1" ht="16.8" customHeight="1">
      <c r="A1889" s="38"/>
      <c r="B1889" s="44"/>
      <c r="C1889" s="329" t="s">
        <v>2042</v>
      </c>
      <c r="D1889" s="329" t="s">
        <v>2204</v>
      </c>
      <c r="E1889" s="17" t="s">
        <v>1</v>
      </c>
      <c r="F1889" s="330">
        <v>68.308999999999998</v>
      </c>
      <c r="G1889" s="38"/>
      <c r="H1889" s="44"/>
    </row>
    <row r="1890" s="2" customFormat="1" ht="16.8" customHeight="1">
      <c r="A1890" s="38"/>
      <c r="B1890" s="44"/>
      <c r="C1890" s="331" t="s">
        <v>4413</v>
      </c>
      <c r="D1890" s="38"/>
      <c r="E1890" s="38"/>
      <c r="F1890" s="38"/>
      <c r="G1890" s="38"/>
      <c r="H1890" s="44"/>
    </row>
    <row r="1891" s="2" customFormat="1" ht="16.8" customHeight="1">
      <c r="A1891" s="38"/>
      <c r="B1891" s="44"/>
      <c r="C1891" s="329" t="s">
        <v>2169</v>
      </c>
      <c r="D1891" s="329" t="s">
        <v>4476</v>
      </c>
      <c r="E1891" s="17" t="s">
        <v>208</v>
      </c>
      <c r="F1891" s="330">
        <v>149.066</v>
      </c>
      <c r="G1891" s="38"/>
      <c r="H1891" s="44"/>
    </row>
    <row r="1892" s="2" customFormat="1" ht="16.8" customHeight="1">
      <c r="A1892" s="38"/>
      <c r="B1892" s="44"/>
      <c r="C1892" s="329" t="s">
        <v>3186</v>
      </c>
      <c r="D1892" s="329" t="s">
        <v>4528</v>
      </c>
      <c r="E1892" s="17" t="s">
        <v>208</v>
      </c>
      <c r="F1892" s="330">
        <v>68.308999999999998</v>
      </c>
      <c r="G1892" s="38"/>
      <c r="H1892" s="44"/>
    </row>
    <row r="1893" s="2" customFormat="1">
      <c r="A1893" s="38"/>
      <c r="B1893" s="44"/>
      <c r="C1893" s="329" t="s">
        <v>591</v>
      </c>
      <c r="D1893" s="329" t="s">
        <v>4435</v>
      </c>
      <c r="E1893" s="17" t="s">
        <v>208</v>
      </c>
      <c r="F1893" s="330">
        <v>442.81799999999998</v>
      </c>
      <c r="G1893" s="38"/>
      <c r="H1893" s="44"/>
    </row>
    <row r="1894" s="2" customFormat="1" ht="16.8" customHeight="1">
      <c r="A1894" s="38"/>
      <c r="B1894" s="44"/>
      <c r="C1894" s="325" t="s">
        <v>2018</v>
      </c>
      <c r="D1894" s="326" t="s">
        <v>2019</v>
      </c>
      <c r="E1894" s="327" t="s">
        <v>1</v>
      </c>
      <c r="F1894" s="328">
        <v>1.23</v>
      </c>
      <c r="G1894" s="38"/>
      <c r="H1894" s="44"/>
    </row>
    <row r="1895" s="2" customFormat="1" ht="16.8" customHeight="1">
      <c r="A1895" s="38"/>
      <c r="B1895" s="44"/>
      <c r="C1895" s="329" t="s">
        <v>2018</v>
      </c>
      <c r="D1895" s="329" t="s">
        <v>2176</v>
      </c>
      <c r="E1895" s="17" t="s">
        <v>1</v>
      </c>
      <c r="F1895" s="330">
        <v>1.23</v>
      </c>
      <c r="G1895" s="38"/>
      <c r="H1895" s="44"/>
    </row>
    <row r="1896" s="2" customFormat="1" ht="16.8" customHeight="1">
      <c r="A1896" s="38"/>
      <c r="B1896" s="44"/>
      <c r="C1896" s="331" t="s">
        <v>4413</v>
      </c>
      <c r="D1896" s="38"/>
      <c r="E1896" s="38"/>
      <c r="F1896" s="38"/>
      <c r="G1896" s="38"/>
      <c r="H1896" s="44"/>
    </row>
    <row r="1897" s="2" customFormat="1" ht="16.8" customHeight="1">
      <c r="A1897" s="38"/>
      <c r="B1897" s="44"/>
      <c r="C1897" s="329" t="s">
        <v>2169</v>
      </c>
      <c r="D1897" s="329" t="s">
        <v>4476</v>
      </c>
      <c r="E1897" s="17" t="s">
        <v>208</v>
      </c>
      <c r="F1897" s="330">
        <v>149.066</v>
      </c>
      <c r="G1897" s="38"/>
      <c r="H1897" s="44"/>
    </row>
    <row r="1898" s="2" customFormat="1">
      <c r="A1898" s="38"/>
      <c r="B1898" s="44"/>
      <c r="C1898" s="329" t="s">
        <v>583</v>
      </c>
      <c r="D1898" s="329" t="s">
        <v>4431</v>
      </c>
      <c r="E1898" s="17" t="s">
        <v>208</v>
      </c>
      <c r="F1898" s="330">
        <v>183.34999999999999</v>
      </c>
      <c r="G1898" s="38"/>
      <c r="H1898" s="44"/>
    </row>
    <row r="1899" s="2" customFormat="1">
      <c r="A1899" s="38"/>
      <c r="B1899" s="44"/>
      <c r="C1899" s="329" t="s">
        <v>591</v>
      </c>
      <c r="D1899" s="329" t="s">
        <v>4435</v>
      </c>
      <c r="E1899" s="17" t="s">
        <v>208</v>
      </c>
      <c r="F1899" s="330">
        <v>442.81799999999998</v>
      </c>
      <c r="G1899" s="38"/>
      <c r="H1899" s="44"/>
    </row>
    <row r="1900" s="2" customFormat="1" ht="16.8" customHeight="1">
      <c r="A1900" s="38"/>
      <c r="B1900" s="44"/>
      <c r="C1900" s="325" t="s">
        <v>2064</v>
      </c>
      <c r="D1900" s="326" t="s">
        <v>2065</v>
      </c>
      <c r="E1900" s="327" t="s">
        <v>208</v>
      </c>
      <c r="F1900" s="328">
        <v>2.2879999999999998</v>
      </c>
      <c r="G1900" s="38"/>
      <c r="H1900" s="44"/>
    </row>
    <row r="1901" s="2" customFormat="1" ht="16.8" customHeight="1">
      <c r="A1901" s="38"/>
      <c r="B1901" s="44"/>
      <c r="C1901" s="329" t="s">
        <v>1</v>
      </c>
      <c r="D1901" s="329" t="s">
        <v>2854</v>
      </c>
      <c r="E1901" s="17" t="s">
        <v>1</v>
      </c>
      <c r="F1901" s="330">
        <v>2.2879999999999998</v>
      </c>
      <c r="G1901" s="38"/>
      <c r="H1901" s="44"/>
    </row>
    <row r="1902" s="2" customFormat="1" ht="16.8" customHeight="1">
      <c r="A1902" s="38"/>
      <c r="B1902" s="44"/>
      <c r="C1902" s="329" t="s">
        <v>2064</v>
      </c>
      <c r="D1902" s="329" t="s">
        <v>265</v>
      </c>
      <c r="E1902" s="17" t="s">
        <v>1</v>
      </c>
      <c r="F1902" s="330">
        <v>2.2879999999999998</v>
      </c>
      <c r="G1902" s="38"/>
      <c r="H1902" s="44"/>
    </row>
    <row r="1903" s="2" customFormat="1" ht="16.8" customHeight="1">
      <c r="A1903" s="38"/>
      <c r="B1903" s="44"/>
      <c r="C1903" s="331" t="s">
        <v>4413</v>
      </c>
      <c r="D1903" s="38"/>
      <c r="E1903" s="38"/>
      <c r="F1903" s="38"/>
      <c r="G1903" s="38"/>
      <c r="H1903" s="44"/>
    </row>
    <row r="1904" s="2" customFormat="1" ht="16.8" customHeight="1">
      <c r="A1904" s="38"/>
      <c r="B1904" s="44"/>
      <c r="C1904" s="329" t="s">
        <v>2429</v>
      </c>
      <c r="D1904" s="329" t="s">
        <v>4200</v>
      </c>
      <c r="E1904" s="17" t="s">
        <v>208</v>
      </c>
      <c r="F1904" s="330">
        <v>2.2879999999999998</v>
      </c>
      <c r="G1904" s="38"/>
      <c r="H1904" s="44"/>
    </row>
    <row r="1905" s="2" customFormat="1">
      <c r="A1905" s="38"/>
      <c r="B1905" s="44"/>
      <c r="C1905" s="329" t="s">
        <v>2296</v>
      </c>
      <c r="D1905" s="329" t="s">
        <v>4486</v>
      </c>
      <c r="E1905" s="17" t="s">
        <v>208</v>
      </c>
      <c r="F1905" s="330">
        <v>486.83199999999999</v>
      </c>
      <c r="G1905" s="38"/>
      <c r="H1905" s="44"/>
    </row>
    <row r="1906" s="2" customFormat="1" ht="16.8" customHeight="1">
      <c r="A1906" s="38"/>
      <c r="B1906" s="44"/>
      <c r="C1906" s="329" t="s">
        <v>2325</v>
      </c>
      <c r="D1906" s="329" t="s">
        <v>4188</v>
      </c>
      <c r="E1906" s="17" t="s">
        <v>208</v>
      </c>
      <c r="F1906" s="330">
        <v>486.83199999999999</v>
      </c>
      <c r="G1906" s="38"/>
      <c r="H1906" s="44"/>
    </row>
    <row r="1907" s="2" customFormat="1" ht="16.8" customHeight="1">
      <c r="A1907" s="38"/>
      <c r="B1907" s="44"/>
      <c r="C1907" s="329" t="s">
        <v>1379</v>
      </c>
      <c r="D1907" s="329" t="s">
        <v>4190</v>
      </c>
      <c r="E1907" s="17" t="s">
        <v>208</v>
      </c>
      <c r="F1907" s="330">
        <v>331.173</v>
      </c>
      <c r="G1907" s="38"/>
      <c r="H1907" s="44"/>
    </row>
    <row r="1908" s="2" customFormat="1" ht="16.8" customHeight="1">
      <c r="A1908" s="38"/>
      <c r="B1908" s="44"/>
      <c r="C1908" s="325" t="s">
        <v>2087</v>
      </c>
      <c r="D1908" s="326" t="s">
        <v>2088</v>
      </c>
      <c r="E1908" s="327" t="s">
        <v>208</v>
      </c>
      <c r="F1908" s="328">
        <v>9.5</v>
      </c>
      <c r="G1908" s="38"/>
      <c r="H1908" s="44"/>
    </row>
    <row r="1909" s="2" customFormat="1" ht="16.8" customHeight="1">
      <c r="A1909" s="38"/>
      <c r="B1909" s="44"/>
      <c r="C1909" s="329" t="s">
        <v>1</v>
      </c>
      <c r="D1909" s="329" t="s">
        <v>2947</v>
      </c>
      <c r="E1909" s="17" t="s">
        <v>1</v>
      </c>
      <c r="F1909" s="330">
        <v>0</v>
      </c>
      <c r="G1909" s="38"/>
      <c r="H1909" s="44"/>
    </row>
    <row r="1910" s="2" customFormat="1" ht="16.8" customHeight="1">
      <c r="A1910" s="38"/>
      <c r="B1910" s="44"/>
      <c r="C1910" s="329" t="s">
        <v>1</v>
      </c>
      <c r="D1910" s="329" t="s">
        <v>3324</v>
      </c>
      <c r="E1910" s="17" t="s">
        <v>1</v>
      </c>
      <c r="F1910" s="330">
        <v>9.5</v>
      </c>
      <c r="G1910" s="38"/>
      <c r="H1910" s="44"/>
    </row>
    <row r="1911" s="2" customFormat="1" ht="16.8" customHeight="1">
      <c r="A1911" s="38"/>
      <c r="B1911" s="44"/>
      <c r="C1911" s="329" t="s">
        <v>2087</v>
      </c>
      <c r="D1911" s="329" t="s">
        <v>265</v>
      </c>
      <c r="E1911" s="17" t="s">
        <v>1</v>
      </c>
      <c r="F1911" s="330">
        <v>9.5</v>
      </c>
      <c r="G1911" s="38"/>
      <c r="H1911" s="44"/>
    </row>
    <row r="1912" s="2" customFormat="1" ht="16.8" customHeight="1">
      <c r="A1912" s="38"/>
      <c r="B1912" s="44"/>
      <c r="C1912" s="331" t="s">
        <v>4413</v>
      </c>
      <c r="D1912" s="38"/>
      <c r="E1912" s="38"/>
      <c r="F1912" s="38"/>
      <c r="G1912" s="38"/>
      <c r="H1912" s="44"/>
    </row>
    <row r="1913" s="2" customFormat="1" ht="16.8" customHeight="1">
      <c r="A1913" s="38"/>
      <c r="B1913" s="44"/>
      <c r="C1913" s="329" t="s">
        <v>2664</v>
      </c>
      <c r="D1913" s="329" t="s">
        <v>4488</v>
      </c>
      <c r="E1913" s="17" t="s">
        <v>208</v>
      </c>
      <c r="F1913" s="330">
        <v>9.5</v>
      </c>
      <c r="G1913" s="38"/>
      <c r="H1913" s="44"/>
    </row>
    <row r="1914" s="2" customFormat="1" ht="16.8" customHeight="1">
      <c r="A1914" s="38"/>
      <c r="B1914" s="44"/>
      <c r="C1914" s="329" t="s">
        <v>1379</v>
      </c>
      <c r="D1914" s="329" t="s">
        <v>4190</v>
      </c>
      <c r="E1914" s="17" t="s">
        <v>208</v>
      </c>
      <c r="F1914" s="330">
        <v>331.173</v>
      </c>
      <c r="G1914" s="38"/>
      <c r="H1914" s="44"/>
    </row>
    <row r="1915" s="2" customFormat="1" ht="16.8" customHeight="1">
      <c r="A1915" s="38"/>
      <c r="B1915" s="44"/>
      <c r="C1915" s="325" t="s">
        <v>2067</v>
      </c>
      <c r="D1915" s="326" t="s">
        <v>2068</v>
      </c>
      <c r="E1915" s="327" t="s">
        <v>208</v>
      </c>
      <c r="F1915" s="328">
        <v>11.44</v>
      </c>
      <c r="G1915" s="38"/>
      <c r="H1915" s="44"/>
    </row>
    <row r="1916" s="2" customFormat="1" ht="16.8" customHeight="1">
      <c r="A1916" s="38"/>
      <c r="B1916" s="44"/>
      <c r="C1916" s="329" t="s">
        <v>1</v>
      </c>
      <c r="D1916" s="329" t="s">
        <v>2829</v>
      </c>
      <c r="E1916" s="17" t="s">
        <v>1</v>
      </c>
      <c r="F1916" s="330">
        <v>11.44</v>
      </c>
      <c r="G1916" s="38"/>
      <c r="H1916" s="44"/>
    </row>
    <row r="1917" s="2" customFormat="1" ht="16.8" customHeight="1">
      <c r="A1917" s="38"/>
      <c r="B1917" s="44"/>
      <c r="C1917" s="329" t="s">
        <v>2067</v>
      </c>
      <c r="D1917" s="329" t="s">
        <v>265</v>
      </c>
      <c r="E1917" s="17" t="s">
        <v>1</v>
      </c>
      <c r="F1917" s="330">
        <v>11.44</v>
      </c>
      <c r="G1917" s="38"/>
      <c r="H1917" s="44"/>
    </row>
    <row r="1918" s="2" customFormat="1" ht="16.8" customHeight="1">
      <c r="A1918" s="38"/>
      <c r="B1918" s="44"/>
      <c r="C1918" s="331" t="s">
        <v>4413</v>
      </c>
      <c r="D1918" s="38"/>
      <c r="E1918" s="38"/>
      <c r="F1918" s="38"/>
      <c r="G1918" s="38"/>
      <c r="H1918" s="44"/>
    </row>
    <row r="1919" s="2" customFormat="1" ht="16.8" customHeight="1">
      <c r="A1919" s="38"/>
      <c r="B1919" s="44"/>
      <c r="C1919" s="329" t="s">
        <v>2370</v>
      </c>
      <c r="D1919" s="329" t="s">
        <v>4489</v>
      </c>
      <c r="E1919" s="17" t="s">
        <v>208</v>
      </c>
      <c r="F1919" s="330">
        <v>8.0079999999999991</v>
      </c>
      <c r="G1919" s="38"/>
      <c r="H1919" s="44"/>
    </row>
    <row r="1920" s="2" customFormat="1">
      <c r="A1920" s="38"/>
      <c r="B1920" s="44"/>
      <c r="C1920" s="329" t="s">
        <v>2296</v>
      </c>
      <c r="D1920" s="329" t="s">
        <v>4486</v>
      </c>
      <c r="E1920" s="17" t="s">
        <v>208</v>
      </c>
      <c r="F1920" s="330">
        <v>486.83199999999999</v>
      </c>
      <c r="G1920" s="38"/>
      <c r="H1920" s="44"/>
    </row>
    <row r="1921" s="2" customFormat="1" ht="16.8" customHeight="1">
      <c r="A1921" s="38"/>
      <c r="B1921" s="44"/>
      <c r="C1921" s="329" t="s">
        <v>2325</v>
      </c>
      <c r="D1921" s="329" t="s">
        <v>4188</v>
      </c>
      <c r="E1921" s="17" t="s">
        <v>208</v>
      </c>
      <c r="F1921" s="330">
        <v>486.83199999999999</v>
      </c>
      <c r="G1921" s="38"/>
      <c r="H1921" s="44"/>
    </row>
    <row r="1922" s="2" customFormat="1" ht="16.8" customHeight="1">
      <c r="A1922" s="38"/>
      <c r="B1922" s="44"/>
      <c r="C1922" s="329" t="s">
        <v>1379</v>
      </c>
      <c r="D1922" s="329" t="s">
        <v>4190</v>
      </c>
      <c r="E1922" s="17" t="s">
        <v>208</v>
      </c>
      <c r="F1922" s="330">
        <v>331.173</v>
      </c>
      <c r="G1922" s="38"/>
      <c r="H1922" s="44"/>
    </row>
    <row r="1923" s="2" customFormat="1" ht="16.8" customHeight="1">
      <c r="A1923" s="38"/>
      <c r="B1923" s="44"/>
      <c r="C1923" s="329" t="s">
        <v>1494</v>
      </c>
      <c r="D1923" s="329" t="s">
        <v>1495</v>
      </c>
      <c r="E1923" s="17" t="s">
        <v>157</v>
      </c>
      <c r="F1923" s="330">
        <v>22.994</v>
      </c>
      <c r="G1923" s="38"/>
      <c r="H1923" s="44"/>
    </row>
    <row r="1924" s="2" customFormat="1" ht="16.8" customHeight="1">
      <c r="A1924" s="38"/>
      <c r="B1924" s="44"/>
      <c r="C1924" s="325" t="s">
        <v>2093</v>
      </c>
      <c r="D1924" s="326" t="s">
        <v>2094</v>
      </c>
      <c r="E1924" s="327" t="s">
        <v>208</v>
      </c>
      <c r="F1924" s="328">
        <v>3.4319999999999999</v>
      </c>
      <c r="G1924" s="38"/>
      <c r="H1924" s="44"/>
    </row>
    <row r="1925" s="2" customFormat="1" ht="16.8" customHeight="1">
      <c r="A1925" s="38"/>
      <c r="B1925" s="44"/>
      <c r="C1925" s="329" t="s">
        <v>2093</v>
      </c>
      <c r="D1925" s="329" t="s">
        <v>2378</v>
      </c>
      <c r="E1925" s="17" t="s">
        <v>1</v>
      </c>
      <c r="F1925" s="330">
        <v>3.4319999999999999</v>
      </c>
      <c r="G1925" s="38"/>
      <c r="H1925" s="44"/>
    </row>
    <row r="1926" s="2" customFormat="1" ht="16.8" customHeight="1">
      <c r="A1926" s="38"/>
      <c r="B1926" s="44"/>
      <c r="C1926" s="331" t="s">
        <v>4413</v>
      </c>
      <c r="D1926" s="38"/>
      <c r="E1926" s="38"/>
      <c r="F1926" s="38"/>
      <c r="G1926" s="38"/>
      <c r="H1926" s="44"/>
    </row>
    <row r="1927" s="2" customFormat="1" ht="16.8" customHeight="1">
      <c r="A1927" s="38"/>
      <c r="B1927" s="44"/>
      <c r="C1927" s="329" t="s">
        <v>2370</v>
      </c>
      <c r="D1927" s="329" t="s">
        <v>4489</v>
      </c>
      <c r="E1927" s="17" t="s">
        <v>208</v>
      </c>
      <c r="F1927" s="330">
        <v>8.0079999999999991</v>
      </c>
      <c r="G1927" s="38"/>
      <c r="H1927" s="44"/>
    </row>
    <row r="1928" s="2" customFormat="1" ht="16.8" customHeight="1">
      <c r="A1928" s="38"/>
      <c r="B1928" s="44"/>
      <c r="C1928" s="329" t="s">
        <v>2366</v>
      </c>
      <c r="D1928" s="329" t="s">
        <v>4195</v>
      </c>
      <c r="E1928" s="17" t="s">
        <v>208</v>
      </c>
      <c r="F1928" s="330">
        <v>3.4319999999999999</v>
      </c>
      <c r="G1928" s="38"/>
      <c r="H1928" s="44"/>
    </row>
    <row r="1929" s="2" customFormat="1" ht="16.8" customHeight="1">
      <c r="A1929" s="38"/>
      <c r="B1929" s="44"/>
      <c r="C1929" s="325" t="s">
        <v>2379</v>
      </c>
      <c r="D1929" s="326" t="s">
        <v>4469</v>
      </c>
      <c r="E1929" s="327" t="s">
        <v>208</v>
      </c>
      <c r="F1929" s="328">
        <v>8.0079999999999991</v>
      </c>
      <c r="G1929" s="38"/>
      <c r="H1929" s="44"/>
    </row>
    <row r="1930" s="2" customFormat="1" ht="16.8" customHeight="1">
      <c r="A1930" s="38"/>
      <c r="B1930" s="44"/>
      <c r="C1930" s="329" t="s">
        <v>2379</v>
      </c>
      <c r="D1930" s="329" t="s">
        <v>2380</v>
      </c>
      <c r="E1930" s="17" t="s">
        <v>1</v>
      </c>
      <c r="F1930" s="330">
        <v>8.0079999999999991</v>
      </c>
      <c r="G1930" s="38"/>
      <c r="H1930" s="44"/>
    </row>
    <row r="1931" s="2" customFormat="1" ht="16.8" customHeight="1">
      <c r="A1931" s="38"/>
      <c r="B1931" s="44"/>
      <c r="C1931" s="325" t="s">
        <v>2061</v>
      </c>
      <c r="D1931" s="326" t="s">
        <v>2062</v>
      </c>
      <c r="E1931" s="327" t="s">
        <v>168</v>
      </c>
      <c r="F1931" s="328">
        <v>306.54399999999998</v>
      </c>
      <c r="G1931" s="38"/>
      <c r="H1931" s="44"/>
    </row>
    <row r="1932" s="2" customFormat="1" ht="16.8" customHeight="1">
      <c r="A1932" s="38"/>
      <c r="B1932" s="44"/>
      <c r="C1932" s="329" t="s">
        <v>1</v>
      </c>
      <c r="D1932" s="329" t="s">
        <v>2778</v>
      </c>
      <c r="E1932" s="17" t="s">
        <v>1</v>
      </c>
      <c r="F1932" s="330">
        <v>0</v>
      </c>
      <c r="G1932" s="38"/>
      <c r="H1932" s="44"/>
    </row>
    <row r="1933" s="2" customFormat="1" ht="16.8" customHeight="1">
      <c r="A1933" s="38"/>
      <c r="B1933" s="44"/>
      <c r="C1933" s="329" t="s">
        <v>1</v>
      </c>
      <c r="D1933" s="329" t="s">
        <v>3228</v>
      </c>
      <c r="E1933" s="17" t="s">
        <v>1</v>
      </c>
      <c r="F1933" s="330">
        <v>36.799999999999997</v>
      </c>
      <c r="G1933" s="38"/>
      <c r="H1933" s="44"/>
    </row>
    <row r="1934" s="2" customFormat="1" ht="16.8" customHeight="1">
      <c r="A1934" s="38"/>
      <c r="B1934" s="44"/>
      <c r="C1934" s="329" t="s">
        <v>1</v>
      </c>
      <c r="D1934" s="329" t="s">
        <v>3229</v>
      </c>
      <c r="E1934" s="17" t="s">
        <v>1</v>
      </c>
      <c r="F1934" s="330">
        <v>35.143999999999998</v>
      </c>
      <c r="G1934" s="38"/>
      <c r="H1934" s="44"/>
    </row>
    <row r="1935" s="2" customFormat="1" ht="16.8" customHeight="1">
      <c r="A1935" s="38"/>
      <c r="B1935" s="44"/>
      <c r="C1935" s="329" t="s">
        <v>1</v>
      </c>
      <c r="D1935" s="329" t="s">
        <v>3230</v>
      </c>
      <c r="E1935" s="17" t="s">
        <v>1</v>
      </c>
      <c r="F1935" s="330">
        <v>33.579999999999998</v>
      </c>
      <c r="G1935" s="38"/>
      <c r="H1935" s="44"/>
    </row>
    <row r="1936" s="2" customFormat="1" ht="16.8" customHeight="1">
      <c r="A1936" s="38"/>
      <c r="B1936" s="44"/>
      <c r="C1936" s="329" t="s">
        <v>1</v>
      </c>
      <c r="D1936" s="329" t="s">
        <v>3231</v>
      </c>
      <c r="E1936" s="17" t="s">
        <v>1</v>
      </c>
      <c r="F1936" s="330">
        <v>31.739999999999998</v>
      </c>
      <c r="G1936" s="38"/>
      <c r="H1936" s="44"/>
    </row>
    <row r="1937" s="2" customFormat="1" ht="16.8" customHeight="1">
      <c r="A1937" s="38"/>
      <c r="B1937" s="44"/>
      <c r="C1937" s="329" t="s">
        <v>1</v>
      </c>
      <c r="D1937" s="329" t="s">
        <v>3232</v>
      </c>
      <c r="E1937" s="17" t="s">
        <v>1</v>
      </c>
      <c r="F1937" s="330">
        <v>30.084</v>
      </c>
      <c r="G1937" s="38"/>
      <c r="H1937" s="44"/>
    </row>
    <row r="1938" s="2" customFormat="1" ht="16.8" customHeight="1">
      <c r="A1938" s="38"/>
      <c r="B1938" s="44"/>
      <c r="C1938" s="329" t="s">
        <v>1</v>
      </c>
      <c r="D1938" s="329" t="s">
        <v>3233</v>
      </c>
      <c r="E1938" s="17" t="s">
        <v>1</v>
      </c>
      <c r="F1938" s="330">
        <v>28.059999999999999</v>
      </c>
      <c r="G1938" s="38"/>
      <c r="H1938" s="44"/>
    </row>
    <row r="1939" s="2" customFormat="1" ht="16.8" customHeight="1">
      <c r="A1939" s="38"/>
      <c r="B1939" s="44"/>
      <c r="C1939" s="329" t="s">
        <v>1</v>
      </c>
      <c r="D1939" s="329" t="s">
        <v>3234</v>
      </c>
      <c r="E1939" s="17" t="s">
        <v>1</v>
      </c>
      <c r="F1939" s="330">
        <v>25.760000000000002</v>
      </c>
      <c r="G1939" s="38"/>
      <c r="H1939" s="44"/>
    </row>
    <row r="1940" s="2" customFormat="1" ht="16.8" customHeight="1">
      <c r="A1940" s="38"/>
      <c r="B1940" s="44"/>
      <c r="C1940" s="329" t="s">
        <v>1</v>
      </c>
      <c r="D1940" s="329" t="s">
        <v>3235</v>
      </c>
      <c r="E1940" s="17" t="s">
        <v>1</v>
      </c>
      <c r="F1940" s="330">
        <v>23.460000000000001</v>
      </c>
      <c r="G1940" s="38"/>
      <c r="H1940" s="44"/>
    </row>
    <row r="1941" s="2" customFormat="1" ht="16.8" customHeight="1">
      <c r="A1941" s="38"/>
      <c r="B1941" s="44"/>
      <c r="C1941" s="329" t="s">
        <v>1</v>
      </c>
      <c r="D1941" s="329" t="s">
        <v>3236</v>
      </c>
      <c r="E1941" s="17" t="s">
        <v>1</v>
      </c>
      <c r="F1941" s="330">
        <v>22.079999999999998</v>
      </c>
      <c r="G1941" s="38"/>
      <c r="H1941" s="44"/>
    </row>
    <row r="1942" s="2" customFormat="1" ht="16.8" customHeight="1">
      <c r="A1942" s="38"/>
      <c r="B1942" s="44"/>
      <c r="C1942" s="329" t="s">
        <v>1</v>
      </c>
      <c r="D1942" s="329" t="s">
        <v>3237</v>
      </c>
      <c r="E1942" s="17" t="s">
        <v>1</v>
      </c>
      <c r="F1942" s="330">
        <v>20.699999999999999</v>
      </c>
      <c r="G1942" s="38"/>
      <c r="H1942" s="44"/>
    </row>
    <row r="1943" s="2" customFormat="1" ht="16.8" customHeight="1">
      <c r="A1943" s="38"/>
      <c r="B1943" s="44"/>
      <c r="C1943" s="329" t="s">
        <v>1</v>
      </c>
      <c r="D1943" s="329" t="s">
        <v>3238</v>
      </c>
      <c r="E1943" s="17" t="s">
        <v>1</v>
      </c>
      <c r="F1943" s="330">
        <v>19.135999999999999</v>
      </c>
      <c r="G1943" s="38"/>
      <c r="H1943" s="44"/>
    </row>
    <row r="1944" s="2" customFormat="1" ht="16.8" customHeight="1">
      <c r="A1944" s="38"/>
      <c r="B1944" s="44"/>
      <c r="C1944" s="329" t="s">
        <v>2061</v>
      </c>
      <c r="D1944" s="329" t="s">
        <v>265</v>
      </c>
      <c r="E1944" s="17" t="s">
        <v>1</v>
      </c>
      <c r="F1944" s="330">
        <v>306.54399999999998</v>
      </c>
      <c r="G1944" s="38"/>
      <c r="H1944" s="44"/>
    </row>
    <row r="1945" s="2" customFormat="1" ht="16.8" customHeight="1">
      <c r="A1945" s="38"/>
      <c r="B1945" s="44"/>
      <c r="C1945" s="331" t="s">
        <v>4413</v>
      </c>
      <c r="D1945" s="38"/>
      <c r="E1945" s="38"/>
      <c r="F1945" s="38"/>
      <c r="G1945" s="38"/>
      <c r="H1945" s="44"/>
    </row>
    <row r="1946" s="2" customFormat="1">
      <c r="A1946" s="38"/>
      <c r="B1946" s="44"/>
      <c r="C1946" s="329" t="s">
        <v>2285</v>
      </c>
      <c r="D1946" s="329" t="s">
        <v>4494</v>
      </c>
      <c r="E1946" s="17" t="s">
        <v>168</v>
      </c>
      <c r="F1946" s="330">
        <v>306.54399999999998</v>
      </c>
      <c r="G1946" s="38"/>
      <c r="H1946" s="44"/>
    </row>
    <row r="1947" s="2" customFormat="1">
      <c r="A1947" s="38"/>
      <c r="B1947" s="44"/>
      <c r="C1947" s="329" t="s">
        <v>2292</v>
      </c>
      <c r="D1947" s="329" t="s">
        <v>4495</v>
      </c>
      <c r="E1947" s="17" t="s">
        <v>168</v>
      </c>
      <c r="F1947" s="330">
        <v>306.54399999999998</v>
      </c>
      <c r="G1947" s="38"/>
      <c r="H1947" s="44"/>
    </row>
    <row r="1948" s="2" customFormat="1" ht="16.8" customHeight="1">
      <c r="A1948" s="38"/>
      <c r="B1948" s="44"/>
      <c r="C1948" s="325" t="s">
        <v>2053</v>
      </c>
      <c r="D1948" s="326" t="s">
        <v>2054</v>
      </c>
      <c r="E1948" s="327" t="s">
        <v>168</v>
      </c>
      <c r="F1948" s="328">
        <v>518.11599999999999</v>
      </c>
      <c r="G1948" s="38"/>
      <c r="H1948" s="44"/>
    </row>
    <row r="1949" s="2" customFormat="1" ht="16.8" customHeight="1">
      <c r="A1949" s="38"/>
      <c r="B1949" s="44"/>
      <c r="C1949" s="329" t="s">
        <v>1</v>
      </c>
      <c r="D1949" s="329" t="s">
        <v>2765</v>
      </c>
      <c r="E1949" s="17" t="s">
        <v>1</v>
      </c>
      <c r="F1949" s="330">
        <v>0</v>
      </c>
      <c r="G1949" s="38"/>
      <c r="H1949" s="44"/>
    </row>
    <row r="1950" s="2" customFormat="1" ht="16.8" customHeight="1">
      <c r="A1950" s="38"/>
      <c r="B1950" s="44"/>
      <c r="C1950" s="329" t="s">
        <v>1</v>
      </c>
      <c r="D1950" s="329" t="s">
        <v>3215</v>
      </c>
      <c r="E1950" s="17" t="s">
        <v>1</v>
      </c>
      <c r="F1950" s="330">
        <v>104.8</v>
      </c>
      <c r="G1950" s="38"/>
      <c r="H1950" s="44"/>
    </row>
    <row r="1951" s="2" customFormat="1" ht="16.8" customHeight="1">
      <c r="A1951" s="38"/>
      <c r="B1951" s="44"/>
      <c r="C1951" s="329" t="s">
        <v>1</v>
      </c>
      <c r="D1951" s="329" t="s">
        <v>3216</v>
      </c>
      <c r="E1951" s="17" t="s">
        <v>1</v>
      </c>
      <c r="F1951" s="330">
        <v>85.567999999999998</v>
      </c>
      <c r="G1951" s="38"/>
      <c r="H1951" s="44"/>
    </row>
    <row r="1952" s="2" customFormat="1" ht="16.8" customHeight="1">
      <c r="A1952" s="38"/>
      <c r="B1952" s="44"/>
      <c r="C1952" s="329" t="s">
        <v>1</v>
      </c>
      <c r="D1952" s="329" t="s">
        <v>3217</v>
      </c>
      <c r="E1952" s="17" t="s">
        <v>1</v>
      </c>
      <c r="F1952" s="330">
        <v>62.780000000000001</v>
      </c>
      <c r="G1952" s="38"/>
      <c r="H1952" s="44"/>
    </row>
    <row r="1953" s="2" customFormat="1" ht="16.8" customHeight="1">
      <c r="A1953" s="38"/>
      <c r="B1953" s="44"/>
      <c r="C1953" s="329" t="s">
        <v>1</v>
      </c>
      <c r="D1953" s="329" t="s">
        <v>3218</v>
      </c>
      <c r="E1953" s="17" t="s">
        <v>1</v>
      </c>
      <c r="F1953" s="330">
        <v>48.299999999999997</v>
      </c>
      <c r="G1953" s="38"/>
      <c r="H1953" s="44"/>
    </row>
    <row r="1954" s="2" customFormat="1" ht="16.8" customHeight="1">
      <c r="A1954" s="38"/>
      <c r="B1954" s="44"/>
      <c r="C1954" s="329" t="s">
        <v>1</v>
      </c>
      <c r="D1954" s="329" t="s">
        <v>3219</v>
      </c>
      <c r="E1954" s="17" t="s">
        <v>1</v>
      </c>
      <c r="F1954" s="330">
        <v>45.780000000000001</v>
      </c>
      <c r="G1954" s="38"/>
      <c r="H1954" s="44"/>
    </row>
    <row r="1955" s="2" customFormat="1" ht="16.8" customHeight="1">
      <c r="A1955" s="38"/>
      <c r="B1955" s="44"/>
      <c r="C1955" s="329" t="s">
        <v>1</v>
      </c>
      <c r="D1955" s="329" t="s">
        <v>3220</v>
      </c>
      <c r="E1955" s="17" t="s">
        <v>1</v>
      </c>
      <c r="F1955" s="330">
        <v>34.159999999999997</v>
      </c>
      <c r="G1955" s="38"/>
      <c r="H1955" s="44"/>
    </row>
    <row r="1956" s="2" customFormat="1" ht="16.8" customHeight="1">
      <c r="A1956" s="38"/>
      <c r="B1956" s="44"/>
      <c r="C1956" s="329" t="s">
        <v>1</v>
      </c>
      <c r="D1956" s="329" t="s">
        <v>3221</v>
      </c>
      <c r="E1956" s="17" t="s">
        <v>1</v>
      </c>
      <c r="F1956" s="330">
        <v>37.520000000000003</v>
      </c>
      <c r="G1956" s="38"/>
      <c r="H1956" s="44"/>
    </row>
    <row r="1957" s="2" customFormat="1" ht="16.8" customHeight="1">
      <c r="A1957" s="38"/>
      <c r="B1957" s="44"/>
      <c r="C1957" s="329" t="s">
        <v>1</v>
      </c>
      <c r="D1957" s="329" t="s">
        <v>3222</v>
      </c>
      <c r="E1957" s="17" t="s">
        <v>1</v>
      </c>
      <c r="F1957" s="330">
        <v>26.010000000000002</v>
      </c>
      <c r="G1957" s="38"/>
      <c r="H1957" s="44"/>
    </row>
    <row r="1958" s="2" customFormat="1" ht="16.8" customHeight="1">
      <c r="A1958" s="38"/>
      <c r="B1958" s="44"/>
      <c r="C1958" s="329" t="s">
        <v>1</v>
      </c>
      <c r="D1958" s="329" t="s">
        <v>3223</v>
      </c>
      <c r="E1958" s="17" t="s">
        <v>1</v>
      </c>
      <c r="F1958" s="330">
        <v>26.399999999999999</v>
      </c>
      <c r="G1958" s="38"/>
      <c r="H1958" s="44"/>
    </row>
    <row r="1959" s="2" customFormat="1" ht="16.8" customHeight="1">
      <c r="A1959" s="38"/>
      <c r="B1959" s="44"/>
      <c r="C1959" s="329" t="s">
        <v>1</v>
      </c>
      <c r="D1959" s="329" t="s">
        <v>3224</v>
      </c>
      <c r="E1959" s="17" t="s">
        <v>1</v>
      </c>
      <c r="F1959" s="330">
        <v>24.75</v>
      </c>
      <c r="G1959" s="38"/>
      <c r="H1959" s="44"/>
    </row>
    <row r="1960" s="2" customFormat="1" ht="16.8" customHeight="1">
      <c r="A1960" s="38"/>
      <c r="B1960" s="44"/>
      <c r="C1960" s="329" t="s">
        <v>1</v>
      </c>
      <c r="D1960" s="329" t="s">
        <v>3225</v>
      </c>
      <c r="E1960" s="17" t="s">
        <v>1</v>
      </c>
      <c r="F1960" s="330">
        <v>22.047999999999998</v>
      </c>
      <c r="G1960" s="38"/>
      <c r="H1960" s="44"/>
    </row>
    <row r="1961" s="2" customFormat="1" ht="16.8" customHeight="1">
      <c r="A1961" s="38"/>
      <c r="B1961" s="44"/>
      <c r="C1961" s="329" t="s">
        <v>2053</v>
      </c>
      <c r="D1961" s="329" t="s">
        <v>265</v>
      </c>
      <c r="E1961" s="17" t="s">
        <v>1</v>
      </c>
      <c r="F1961" s="330">
        <v>518.11599999999999</v>
      </c>
      <c r="G1961" s="38"/>
      <c r="H1961" s="44"/>
    </row>
    <row r="1962" s="2" customFormat="1" ht="16.8" customHeight="1">
      <c r="A1962" s="38"/>
      <c r="B1962" s="44"/>
      <c r="C1962" s="331" t="s">
        <v>4413</v>
      </c>
      <c r="D1962" s="38"/>
      <c r="E1962" s="38"/>
      <c r="F1962" s="38"/>
      <c r="G1962" s="38"/>
      <c r="H1962" s="44"/>
    </row>
    <row r="1963" s="2" customFormat="1" ht="16.8" customHeight="1">
      <c r="A1963" s="38"/>
      <c r="B1963" s="44"/>
      <c r="C1963" s="329" t="s">
        <v>2228</v>
      </c>
      <c r="D1963" s="329" t="s">
        <v>4496</v>
      </c>
      <c r="E1963" s="17" t="s">
        <v>168</v>
      </c>
      <c r="F1963" s="330">
        <v>518.11599999999999</v>
      </c>
      <c r="G1963" s="38"/>
      <c r="H1963" s="44"/>
    </row>
    <row r="1964" s="2" customFormat="1" ht="16.8" customHeight="1">
      <c r="A1964" s="38"/>
      <c r="B1964" s="44"/>
      <c r="C1964" s="329" t="s">
        <v>2245</v>
      </c>
      <c r="D1964" s="329" t="s">
        <v>4497</v>
      </c>
      <c r="E1964" s="17" t="s">
        <v>168</v>
      </c>
      <c r="F1964" s="330">
        <v>518.11599999999999</v>
      </c>
      <c r="G1964" s="38"/>
      <c r="H1964" s="44"/>
    </row>
    <row r="1965" s="2" customFormat="1" ht="16.8" customHeight="1">
      <c r="A1965" s="38"/>
      <c r="B1965" s="44"/>
      <c r="C1965" s="325" t="s">
        <v>2707</v>
      </c>
      <c r="D1965" s="326" t="s">
        <v>2708</v>
      </c>
      <c r="E1965" s="327" t="s">
        <v>179</v>
      </c>
      <c r="F1965" s="328">
        <v>17.600000000000001</v>
      </c>
      <c r="G1965" s="38"/>
      <c r="H1965" s="44"/>
    </row>
    <row r="1966" s="2" customFormat="1" ht="16.8" customHeight="1">
      <c r="A1966" s="38"/>
      <c r="B1966" s="44"/>
      <c r="C1966" s="329" t="s">
        <v>2707</v>
      </c>
      <c r="D1966" s="329" t="s">
        <v>3282</v>
      </c>
      <c r="E1966" s="17" t="s">
        <v>1</v>
      </c>
      <c r="F1966" s="330">
        <v>17.600000000000001</v>
      </c>
      <c r="G1966" s="38"/>
      <c r="H1966" s="44"/>
    </row>
    <row r="1967" s="2" customFormat="1" ht="16.8" customHeight="1">
      <c r="A1967" s="38"/>
      <c r="B1967" s="44"/>
      <c r="C1967" s="331" t="s">
        <v>4413</v>
      </c>
      <c r="D1967" s="38"/>
      <c r="E1967" s="38"/>
      <c r="F1967" s="38"/>
      <c r="G1967" s="38"/>
      <c r="H1967" s="44"/>
    </row>
    <row r="1968" s="2" customFormat="1" ht="16.8" customHeight="1">
      <c r="A1968" s="38"/>
      <c r="B1968" s="44"/>
      <c r="C1968" s="329" t="s">
        <v>2412</v>
      </c>
      <c r="D1968" s="329" t="s">
        <v>4503</v>
      </c>
      <c r="E1968" s="17" t="s">
        <v>179</v>
      </c>
      <c r="F1968" s="330">
        <v>17.600000000000001</v>
      </c>
      <c r="G1968" s="38"/>
      <c r="H1968" s="44"/>
    </row>
    <row r="1969" s="2" customFormat="1" ht="16.8" customHeight="1">
      <c r="A1969" s="38"/>
      <c r="B1969" s="44"/>
      <c r="C1969" s="329" t="s">
        <v>1379</v>
      </c>
      <c r="D1969" s="329" t="s">
        <v>4190</v>
      </c>
      <c r="E1969" s="17" t="s">
        <v>208</v>
      </c>
      <c r="F1969" s="330">
        <v>331.173</v>
      </c>
      <c r="G1969" s="38"/>
      <c r="H1969" s="44"/>
    </row>
    <row r="1970" s="2" customFormat="1" ht="16.8" customHeight="1">
      <c r="A1970" s="38"/>
      <c r="B1970" s="44"/>
      <c r="C1970" s="329" t="s">
        <v>2370</v>
      </c>
      <c r="D1970" s="329" t="s">
        <v>4489</v>
      </c>
      <c r="E1970" s="17" t="s">
        <v>208</v>
      </c>
      <c r="F1970" s="330">
        <v>8.0079999999999991</v>
      </c>
      <c r="G1970" s="38"/>
      <c r="H1970" s="44"/>
    </row>
    <row r="1971" s="2" customFormat="1" ht="16.8" customHeight="1">
      <c r="A1971" s="38"/>
      <c r="B1971" s="44"/>
      <c r="C1971" s="329" t="s">
        <v>2429</v>
      </c>
      <c r="D1971" s="329" t="s">
        <v>4200</v>
      </c>
      <c r="E1971" s="17" t="s">
        <v>208</v>
      </c>
      <c r="F1971" s="330">
        <v>2.2879999999999998</v>
      </c>
      <c r="G1971" s="38"/>
      <c r="H1971" s="44"/>
    </row>
    <row r="1972" s="2" customFormat="1" ht="16.8" customHeight="1">
      <c r="A1972" s="38"/>
      <c r="B1972" s="44"/>
      <c r="C1972" s="329" t="s">
        <v>2855</v>
      </c>
      <c r="D1972" s="329" t="s">
        <v>4517</v>
      </c>
      <c r="E1972" s="17" t="s">
        <v>179</v>
      </c>
      <c r="F1972" s="330">
        <v>17.600000000000001</v>
      </c>
      <c r="G1972" s="38"/>
      <c r="H1972" s="44"/>
    </row>
    <row r="1973" s="2" customFormat="1" ht="16.8" customHeight="1">
      <c r="A1973" s="38"/>
      <c r="B1973" s="44"/>
      <c r="C1973" s="329" t="s">
        <v>2682</v>
      </c>
      <c r="D1973" s="329" t="s">
        <v>4267</v>
      </c>
      <c r="E1973" s="17" t="s">
        <v>179</v>
      </c>
      <c r="F1973" s="330">
        <v>17.600000000000001</v>
      </c>
      <c r="G1973" s="38"/>
      <c r="H1973" s="44"/>
    </row>
    <row r="1974" s="2" customFormat="1" ht="16.8" customHeight="1">
      <c r="A1974" s="38"/>
      <c r="B1974" s="44"/>
      <c r="C1974" s="325" t="s">
        <v>2023</v>
      </c>
      <c r="D1974" s="326" t="s">
        <v>2024</v>
      </c>
      <c r="E1974" s="327" t="s">
        <v>179</v>
      </c>
      <c r="F1974" s="328">
        <v>0</v>
      </c>
      <c r="G1974" s="38"/>
      <c r="H1974" s="44"/>
    </row>
    <row r="1975" s="2" customFormat="1" ht="16.8" customHeight="1">
      <c r="A1975" s="38"/>
      <c r="B1975" s="44"/>
      <c r="C1975" s="329" t="s">
        <v>2023</v>
      </c>
      <c r="D1975" s="329" t="s">
        <v>2851</v>
      </c>
      <c r="E1975" s="17" t="s">
        <v>1</v>
      </c>
      <c r="F1975" s="330">
        <v>0</v>
      </c>
      <c r="G1975" s="38"/>
      <c r="H1975" s="44"/>
    </row>
    <row r="1976" s="2" customFormat="1" ht="16.8" customHeight="1">
      <c r="A1976" s="38"/>
      <c r="B1976" s="44"/>
      <c r="C1976" s="325" t="s">
        <v>2025</v>
      </c>
      <c r="D1976" s="326" t="s">
        <v>2026</v>
      </c>
      <c r="E1976" s="327" t="s">
        <v>179</v>
      </c>
      <c r="F1976" s="328">
        <v>0</v>
      </c>
      <c r="G1976" s="38"/>
      <c r="H1976" s="44"/>
    </row>
    <row r="1977" s="2" customFormat="1" ht="16.8" customHeight="1">
      <c r="A1977" s="38"/>
      <c r="B1977" s="44"/>
      <c r="C1977" s="329" t="s">
        <v>2025</v>
      </c>
      <c r="D1977" s="329" t="s">
        <v>2852</v>
      </c>
      <c r="E1977" s="17" t="s">
        <v>1</v>
      </c>
      <c r="F1977" s="330">
        <v>0</v>
      </c>
      <c r="G1977" s="38"/>
      <c r="H1977" s="44"/>
    </row>
    <row r="1978" s="2" customFormat="1" ht="16.8" customHeight="1">
      <c r="A1978" s="38"/>
      <c r="B1978" s="44"/>
      <c r="C1978" s="325" t="s">
        <v>2704</v>
      </c>
      <c r="D1978" s="326" t="s">
        <v>2705</v>
      </c>
      <c r="E1978" s="327" t="s">
        <v>179</v>
      </c>
      <c r="F1978" s="328">
        <v>1.3</v>
      </c>
      <c r="G1978" s="38"/>
      <c r="H1978" s="44"/>
    </row>
    <row r="1979" s="2" customFormat="1" ht="16.8" customHeight="1">
      <c r="A1979" s="38"/>
      <c r="B1979" s="44"/>
      <c r="C1979" s="329" t="s">
        <v>2704</v>
      </c>
      <c r="D1979" s="329" t="s">
        <v>2764</v>
      </c>
      <c r="E1979" s="17" t="s">
        <v>1</v>
      </c>
      <c r="F1979" s="330">
        <v>1.3</v>
      </c>
      <c r="G1979" s="38"/>
      <c r="H1979" s="44"/>
    </row>
    <row r="1980" s="2" customFormat="1" ht="16.8" customHeight="1">
      <c r="A1980" s="38"/>
      <c r="B1980" s="44"/>
      <c r="C1980" s="331" t="s">
        <v>4413</v>
      </c>
      <c r="D1980" s="38"/>
      <c r="E1980" s="38"/>
      <c r="F1980" s="38"/>
      <c r="G1980" s="38"/>
      <c r="H1980" s="44"/>
    </row>
    <row r="1981" s="2" customFormat="1" ht="16.8" customHeight="1">
      <c r="A1981" s="38"/>
      <c r="B1981" s="44"/>
      <c r="C1981" s="329" t="s">
        <v>2169</v>
      </c>
      <c r="D1981" s="329" t="s">
        <v>4476</v>
      </c>
      <c r="E1981" s="17" t="s">
        <v>208</v>
      </c>
      <c r="F1981" s="330">
        <v>149.066</v>
      </c>
      <c r="G1981" s="38"/>
      <c r="H1981" s="44"/>
    </row>
    <row r="1982" s="2" customFormat="1" ht="16.8" customHeight="1">
      <c r="A1982" s="38"/>
      <c r="B1982" s="44"/>
      <c r="C1982" s="329" t="s">
        <v>2370</v>
      </c>
      <c r="D1982" s="329" t="s">
        <v>4489</v>
      </c>
      <c r="E1982" s="17" t="s">
        <v>208</v>
      </c>
      <c r="F1982" s="330">
        <v>8.0079999999999991</v>
      </c>
      <c r="G1982" s="38"/>
      <c r="H1982" s="44"/>
    </row>
    <row r="1983" s="2" customFormat="1" ht="16.8" customHeight="1">
      <c r="A1983" s="38"/>
      <c r="B1983" s="44"/>
      <c r="C1983" s="329" t="s">
        <v>2383</v>
      </c>
      <c r="D1983" s="329" t="s">
        <v>4508</v>
      </c>
      <c r="E1983" s="17" t="s">
        <v>168</v>
      </c>
      <c r="F1983" s="330">
        <v>162.97</v>
      </c>
      <c r="G1983" s="38"/>
      <c r="H1983" s="44"/>
    </row>
    <row r="1984" s="2" customFormat="1" ht="16.8" customHeight="1">
      <c r="A1984" s="38"/>
      <c r="B1984" s="44"/>
      <c r="C1984" s="329" t="s">
        <v>2429</v>
      </c>
      <c r="D1984" s="329" t="s">
        <v>4200</v>
      </c>
      <c r="E1984" s="17" t="s">
        <v>208</v>
      </c>
      <c r="F1984" s="330">
        <v>2.2879999999999998</v>
      </c>
      <c r="G1984" s="38"/>
      <c r="H1984" s="44"/>
    </row>
    <row r="1985" s="2" customFormat="1" ht="16.8" customHeight="1">
      <c r="A1985" s="38"/>
      <c r="B1985" s="44"/>
      <c r="C1985" s="325" t="s">
        <v>2013</v>
      </c>
      <c r="D1985" s="326" t="s">
        <v>2014</v>
      </c>
      <c r="E1985" s="327" t="s">
        <v>179</v>
      </c>
      <c r="F1985" s="328">
        <v>1.8</v>
      </c>
      <c r="G1985" s="38"/>
      <c r="H1985" s="44"/>
    </row>
    <row r="1986" s="2" customFormat="1" ht="16.8" customHeight="1">
      <c r="A1986" s="38"/>
      <c r="B1986" s="44"/>
      <c r="C1986" s="329" t="s">
        <v>2013</v>
      </c>
      <c r="D1986" s="329" t="s">
        <v>2174</v>
      </c>
      <c r="E1986" s="17" t="s">
        <v>1</v>
      </c>
      <c r="F1986" s="330">
        <v>1.8</v>
      </c>
      <c r="G1986" s="38"/>
      <c r="H1986" s="44"/>
    </row>
    <row r="1987" s="2" customFormat="1" ht="16.8" customHeight="1">
      <c r="A1987" s="38"/>
      <c r="B1987" s="44"/>
      <c r="C1987" s="325" t="s">
        <v>2016</v>
      </c>
      <c r="D1987" s="326" t="s">
        <v>2017</v>
      </c>
      <c r="E1987" s="327" t="s">
        <v>179</v>
      </c>
      <c r="F1987" s="328">
        <v>2</v>
      </c>
      <c r="G1987" s="38"/>
      <c r="H1987" s="44"/>
    </row>
    <row r="1988" s="2" customFormat="1" ht="16.8" customHeight="1">
      <c r="A1988" s="38"/>
      <c r="B1988" s="44"/>
      <c r="C1988" s="329" t="s">
        <v>2016</v>
      </c>
      <c r="D1988" s="329" t="s">
        <v>2175</v>
      </c>
      <c r="E1988" s="17" t="s">
        <v>1</v>
      </c>
      <c r="F1988" s="330">
        <v>2</v>
      </c>
      <c r="G1988" s="38"/>
      <c r="H1988" s="44"/>
    </row>
    <row r="1989" s="2" customFormat="1" ht="16.8" customHeight="1">
      <c r="A1989" s="38"/>
      <c r="B1989" s="44"/>
      <c r="C1989" s="325" t="s">
        <v>206</v>
      </c>
      <c r="D1989" s="326" t="s">
        <v>207</v>
      </c>
      <c r="E1989" s="327" t="s">
        <v>208</v>
      </c>
      <c r="F1989" s="328">
        <v>183.34999999999999</v>
      </c>
      <c r="G1989" s="38"/>
      <c r="H1989" s="44"/>
    </row>
    <row r="1990" s="2" customFormat="1" ht="16.8" customHeight="1">
      <c r="A1990" s="38"/>
      <c r="B1990" s="44"/>
      <c r="C1990" s="329" t="s">
        <v>1</v>
      </c>
      <c r="D1990" s="329" t="s">
        <v>2302</v>
      </c>
      <c r="E1990" s="17" t="s">
        <v>1</v>
      </c>
      <c r="F1990" s="330">
        <v>0</v>
      </c>
      <c r="G1990" s="38"/>
      <c r="H1990" s="44"/>
    </row>
    <row r="1991" s="2" customFormat="1" ht="16.8" customHeight="1">
      <c r="A1991" s="38"/>
      <c r="B1991" s="44"/>
      <c r="C1991" s="329" t="s">
        <v>1</v>
      </c>
      <c r="D1991" s="329" t="s">
        <v>2303</v>
      </c>
      <c r="E1991" s="17" t="s">
        <v>1</v>
      </c>
      <c r="F1991" s="330">
        <v>74.001999999999995</v>
      </c>
      <c r="G1991" s="38"/>
      <c r="H1991" s="44"/>
    </row>
    <row r="1992" s="2" customFormat="1" ht="16.8" customHeight="1">
      <c r="A1992" s="38"/>
      <c r="B1992" s="44"/>
      <c r="C1992" s="329" t="s">
        <v>1</v>
      </c>
      <c r="D1992" s="329" t="s">
        <v>2304</v>
      </c>
      <c r="E1992" s="17" t="s">
        <v>1</v>
      </c>
      <c r="F1992" s="330">
        <v>49.334000000000003</v>
      </c>
      <c r="G1992" s="38"/>
      <c r="H1992" s="44"/>
    </row>
    <row r="1993" s="2" customFormat="1" ht="16.8" customHeight="1">
      <c r="A1993" s="38"/>
      <c r="B1993" s="44"/>
      <c r="C1993" s="329" t="s">
        <v>1</v>
      </c>
      <c r="D1993" s="329" t="s">
        <v>2305</v>
      </c>
      <c r="E1993" s="17" t="s">
        <v>1</v>
      </c>
      <c r="F1993" s="330">
        <v>36.008000000000003</v>
      </c>
      <c r="G1993" s="38"/>
      <c r="H1993" s="44"/>
    </row>
    <row r="1994" s="2" customFormat="1" ht="16.8" customHeight="1">
      <c r="A1994" s="38"/>
      <c r="B1994" s="44"/>
      <c r="C1994" s="329" t="s">
        <v>1</v>
      </c>
      <c r="D1994" s="329" t="s">
        <v>2306</v>
      </c>
      <c r="E1994" s="17" t="s">
        <v>1</v>
      </c>
      <c r="F1994" s="330">
        <v>24.006</v>
      </c>
      <c r="G1994" s="38"/>
      <c r="H1994" s="44"/>
    </row>
    <row r="1995" s="2" customFormat="1" ht="16.8" customHeight="1">
      <c r="A1995" s="38"/>
      <c r="B1995" s="44"/>
      <c r="C1995" s="329" t="s">
        <v>206</v>
      </c>
      <c r="D1995" s="329" t="s">
        <v>265</v>
      </c>
      <c r="E1995" s="17" t="s">
        <v>1</v>
      </c>
      <c r="F1995" s="330">
        <v>183.34999999999999</v>
      </c>
      <c r="G1995" s="38"/>
      <c r="H1995" s="44"/>
    </row>
    <row r="1996" s="2" customFormat="1" ht="16.8" customHeight="1">
      <c r="A1996" s="38"/>
      <c r="B1996" s="44"/>
      <c r="C1996" s="331" t="s">
        <v>4413</v>
      </c>
      <c r="D1996" s="38"/>
      <c r="E1996" s="38"/>
      <c r="F1996" s="38"/>
      <c r="G1996" s="38"/>
      <c r="H1996" s="44"/>
    </row>
    <row r="1997" s="2" customFormat="1">
      <c r="A1997" s="38"/>
      <c r="B1997" s="44"/>
      <c r="C1997" s="329" t="s">
        <v>583</v>
      </c>
      <c r="D1997" s="329" t="s">
        <v>4431</v>
      </c>
      <c r="E1997" s="17" t="s">
        <v>208</v>
      </c>
      <c r="F1997" s="330">
        <v>183.34999999999999</v>
      </c>
      <c r="G1997" s="38"/>
      <c r="H1997" s="44"/>
    </row>
    <row r="1998" s="2" customFormat="1">
      <c r="A1998" s="38"/>
      <c r="B1998" s="44"/>
      <c r="C1998" s="329" t="s">
        <v>595</v>
      </c>
      <c r="D1998" s="329" t="s">
        <v>4432</v>
      </c>
      <c r="E1998" s="17" t="s">
        <v>208</v>
      </c>
      <c r="F1998" s="330">
        <v>183.34999999999999</v>
      </c>
      <c r="G1998" s="38"/>
      <c r="H1998" s="44"/>
    </row>
    <row r="1999" s="2" customFormat="1">
      <c r="A1999" s="38"/>
      <c r="B1999" s="44"/>
      <c r="C1999" s="329" t="s">
        <v>599</v>
      </c>
      <c r="D1999" s="329" t="s">
        <v>4443</v>
      </c>
      <c r="E1999" s="17" t="s">
        <v>208</v>
      </c>
      <c r="F1999" s="330">
        <v>916.75</v>
      </c>
      <c r="G1999" s="38"/>
      <c r="H1999" s="44"/>
    </row>
    <row r="2000" s="2" customFormat="1" ht="16.8" customHeight="1">
      <c r="A2000" s="38"/>
      <c r="B2000" s="44"/>
      <c r="C2000" s="329" t="s">
        <v>613</v>
      </c>
      <c r="D2000" s="329" t="s">
        <v>4433</v>
      </c>
      <c r="E2000" s="17" t="s">
        <v>208</v>
      </c>
      <c r="F2000" s="330">
        <v>183.34999999999999</v>
      </c>
      <c r="G2000" s="38"/>
      <c r="H2000" s="44"/>
    </row>
    <row r="2001" s="2" customFormat="1">
      <c r="A2001" s="38"/>
      <c r="B2001" s="44"/>
      <c r="C2001" s="329" t="s">
        <v>625</v>
      </c>
      <c r="D2001" s="329" t="s">
        <v>4444</v>
      </c>
      <c r="E2001" s="17" t="s">
        <v>157</v>
      </c>
      <c r="F2001" s="330">
        <v>1130.6610000000001</v>
      </c>
      <c r="G2001" s="38"/>
      <c r="H2001" s="44"/>
    </row>
    <row r="2002" s="2" customFormat="1" ht="16.8" customHeight="1">
      <c r="A2002" s="38"/>
      <c r="B2002" s="44"/>
      <c r="C2002" s="329" t="s">
        <v>633</v>
      </c>
      <c r="D2002" s="329" t="s">
        <v>4445</v>
      </c>
      <c r="E2002" s="17" t="s">
        <v>208</v>
      </c>
      <c r="F2002" s="330">
        <v>626.16800000000001</v>
      </c>
      <c r="G2002" s="38"/>
      <c r="H2002" s="44"/>
    </row>
    <row r="2003" s="2" customFormat="1" ht="16.8" customHeight="1">
      <c r="A2003" s="38"/>
      <c r="B2003" s="44"/>
      <c r="C2003" s="325" t="s">
        <v>218</v>
      </c>
      <c r="D2003" s="326" t="s">
        <v>219</v>
      </c>
      <c r="E2003" s="327" t="s">
        <v>208</v>
      </c>
      <c r="F2003" s="328">
        <v>442.81799999999998</v>
      </c>
      <c r="G2003" s="38"/>
      <c r="H2003" s="44"/>
    </row>
    <row r="2004" s="2" customFormat="1" ht="16.8" customHeight="1">
      <c r="A2004" s="38"/>
      <c r="B2004" s="44"/>
      <c r="C2004" s="329" t="s">
        <v>1</v>
      </c>
      <c r="D2004" s="329" t="s">
        <v>2302</v>
      </c>
      <c r="E2004" s="17" t="s">
        <v>1</v>
      </c>
      <c r="F2004" s="330">
        <v>0</v>
      </c>
      <c r="G2004" s="38"/>
      <c r="H2004" s="44"/>
    </row>
    <row r="2005" s="2" customFormat="1" ht="16.8" customHeight="1">
      <c r="A2005" s="38"/>
      <c r="B2005" s="44"/>
      <c r="C2005" s="329" t="s">
        <v>1</v>
      </c>
      <c r="D2005" s="329" t="s">
        <v>2312</v>
      </c>
      <c r="E2005" s="17" t="s">
        <v>1</v>
      </c>
      <c r="F2005" s="330">
        <v>172.67099999999999</v>
      </c>
      <c r="G2005" s="38"/>
      <c r="H2005" s="44"/>
    </row>
    <row r="2006" s="2" customFormat="1" ht="16.8" customHeight="1">
      <c r="A2006" s="38"/>
      <c r="B2006" s="44"/>
      <c r="C2006" s="329" t="s">
        <v>1</v>
      </c>
      <c r="D2006" s="329" t="s">
        <v>2313</v>
      </c>
      <c r="E2006" s="17" t="s">
        <v>1</v>
      </c>
      <c r="F2006" s="330">
        <v>115.114</v>
      </c>
      <c r="G2006" s="38"/>
      <c r="H2006" s="44"/>
    </row>
    <row r="2007" s="2" customFormat="1" ht="16.8" customHeight="1">
      <c r="A2007" s="38"/>
      <c r="B2007" s="44"/>
      <c r="C2007" s="329" t="s">
        <v>1</v>
      </c>
      <c r="D2007" s="329" t="s">
        <v>2314</v>
      </c>
      <c r="E2007" s="17" t="s">
        <v>1</v>
      </c>
      <c r="F2007" s="330">
        <v>84.019999999999996</v>
      </c>
      <c r="G2007" s="38"/>
      <c r="H2007" s="44"/>
    </row>
    <row r="2008" s="2" customFormat="1" ht="16.8" customHeight="1">
      <c r="A2008" s="38"/>
      <c r="B2008" s="44"/>
      <c r="C2008" s="329" t="s">
        <v>1</v>
      </c>
      <c r="D2008" s="329" t="s">
        <v>2315</v>
      </c>
      <c r="E2008" s="17" t="s">
        <v>1</v>
      </c>
      <c r="F2008" s="330">
        <v>56.012999999999998</v>
      </c>
      <c r="G2008" s="38"/>
      <c r="H2008" s="44"/>
    </row>
    <row r="2009" s="2" customFormat="1" ht="16.8" customHeight="1">
      <c r="A2009" s="38"/>
      <c r="B2009" s="44"/>
      <c r="C2009" s="329" t="s">
        <v>1</v>
      </c>
      <c r="D2009" s="329" t="s">
        <v>2320</v>
      </c>
      <c r="E2009" s="17" t="s">
        <v>1</v>
      </c>
      <c r="F2009" s="330">
        <v>0</v>
      </c>
      <c r="G2009" s="38"/>
      <c r="H2009" s="44"/>
    </row>
    <row r="2010" s="2" customFormat="1" ht="16.8" customHeight="1">
      <c r="A2010" s="38"/>
      <c r="B2010" s="44"/>
      <c r="C2010" s="329" t="s">
        <v>1</v>
      </c>
      <c r="D2010" s="329" t="s">
        <v>2028</v>
      </c>
      <c r="E2010" s="17" t="s">
        <v>1</v>
      </c>
      <c r="F2010" s="330">
        <v>15</v>
      </c>
      <c r="G2010" s="38"/>
      <c r="H2010" s="44"/>
    </row>
    <row r="2011" s="2" customFormat="1" ht="16.8" customHeight="1">
      <c r="A2011" s="38"/>
      <c r="B2011" s="44"/>
      <c r="C2011" s="329" t="s">
        <v>218</v>
      </c>
      <c r="D2011" s="329" t="s">
        <v>265</v>
      </c>
      <c r="E2011" s="17" t="s">
        <v>1</v>
      </c>
      <c r="F2011" s="330">
        <v>442.81799999999998</v>
      </c>
      <c r="G2011" s="38"/>
      <c r="H2011" s="44"/>
    </row>
    <row r="2012" s="2" customFormat="1" ht="16.8" customHeight="1">
      <c r="A2012" s="38"/>
      <c r="B2012" s="44"/>
      <c r="C2012" s="331" t="s">
        <v>4413</v>
      </c>
      <c r="D2012" s="38"/>
      <c r="E2012" s="38"/>
      <c r="F2012" s="38"/>
      <c r="G2012" s="38"/>
      <c r="H2012" s="44"/>
    </row>
    <row r="2013" s="2" customFormat="1">
      <c r="A2013" s="38"/>
      <c r="B2013" s="44"/>
      <c r="C2013" s="329" t="s">
        <v>591</v>
      </c>
      <c r="D2013" s="329" t="s">
        <v>4435</v>
      </c>
      <c r="E2013" s="17" t="s">
        <v>208</v>
      </c>
      <c r="F2013" s="330">
        <v>442.81799999999998</v>
      </c>
      <c r="G2013" s="38"/>
      <c r="H2013" s="44"/>
    </row>
    <row r="2014" s="2" customFormat="1">
      <c r="A2014" s="38"/>
      <c r="B2014" s="44"/>
      <c r="C2014" s="329" t="s">
        <v>605</v>
      </c>
      <c r="D2014" s="329" t="s">
        <v>4436</v>
      </c>
      <c r="E2014" s="17" t="s">
        <v>208</v>
      </c>
      <c r="F2014" s="330">
        <v>442.81799999999998</v>
      </c>
      <c r="G2014" s="38"/>
      <c r="H2014" s="44"/>
    </row>
    <row r="2015" s="2" customFormat="1">
      <c r="A2015" s="38"/>
      <c r="B2015" s="44"/>
      <c r="C2015" s="329" t="s">
        <v>608</v>
      </c>
      <c r="D2015" s="329" t="s">
        <v>4446</v>
      </c>
      <c r="E2015" s="17" t="s">
        <v>208</v>
      </c>
      <c r="F2015" s="330">
        <v>2214.0900000000001</v>
      </c>
      <c r="G2015" s="38"/>
      <c r="H2015" s="44"/>
    </row>
    <row r="2016" s="2" customFormat="1" ht="16.8" customHeight="1">
      <c r="A2016" s="38"/>
      <c r="B2016" s="44"/>
      <c r="C2016" s="329" t="s">
        <v>621</v>
      </c>
      <c r="D2016" s="329" t="s">
        <v>4437</v>
      </c>
      <c r="E2016" s="17" t="s">
        <v>208</v>
      </c>
      <c r="F2016" s="330">
        <v>442.81799999999998</v>
      </c>
      <c r="G2016" s="38"/>
      <c r="H2016" s="44"/>
    </row>
    <row r="2017" s="2" customFormat="1">
      <c r="A2017" s="38"/>
      <c r="B2017" s="44"/>
      <c r="C2017" s="329" t="s">
        <v>625</v>
      </c>
      <c r="D2017" s="329" t="s">
        <v>4444</v>
      </c>
      <c r="E2017" s="17" t="s">
        <v>157</v>
      </c>
      <c r="F2017" s="330">
        <v>1130.6610000000001</v>
      </c>
      <c r="G2017" s="38"/>
      <c r="H2017" s="44"/>
    </row>
    <row r="2018" s="2" customFormat="1" ht="16.8" customHeight="1">
      <c r="A2018" s="38"/>
      <c r="B2018" s="44"/>
      <c r="C2018" s="329" t="s">
        <v>633</v>
      </c>
      <c r="D2018" s="329" t="s">
        <v>4445</v>
      </c>
      <c r="E2018" s="17" t="s">
        <v>208</v>
      </c>
      <c r="F2018" s="330">
        <v>626.16800000000001</v>
      </c>
      <c r="G2018" s="38"/>
      <c r="H2018" s="44"/>
    </row>
    <row r="2019" s="2" customFormat="1" ht="16.8" customHeight="1">
      <c r="A2019" s="38"/>
      <c r="B2019" s="44"/>
      <c r="C2019" s="325" t="s">
        <v>159</v>
      </c>
      <c r="D2019" s="326" t="s">
        <v>160</v>
      </c>
      <c r="E2019" s="327" t="s">
        <v>157</v>
      </c>
      <c r="F2019" s="328">
        <v>18.456</v>
      </c>
      <c r="G2019" s="38"/>
      <c r="H2019" s="44"/>
    </row>
    <row r="2020" s="2" customFormat="1" ht="16.8" customHeight="1">
      <c r="A2020" s="38"/>
      <c r="B2020" s="44"/>
      <c r="C2020" s="329" t="s">
        <v>159</v>
      </c>
      <c r="D2020" s="329" t="s">
        <v>3333</v>
      </c>
      <c r="E2020" s="17" t="s">
        <v>1</v>
      </c>
      <c r="F2020" s="330">
        <v>18.456</v>
      </c>
      <c r="G2020" s="38"/>
      <c r="H2020" s="44"/>
    </row>
    <row r="2021" s="2" customFormat="1" ht="16.8" customHeight="1">
      <c r="A2021" s="38"/>
      <c r="B2021" s="44"/>
      <c r="C2021" s="331" t="s">
        <v>4413</v>
      </c>
      <c r="D2021" s="38"/>
      <c r="E2021" s="38"/>
      <c r="F2021" s="38"/>
      <c r="G2021" s="38"/>
      <c r="H2021" s="44"/>
    </row>
    <row r="2022" s="2" customFormat="1" ht="16.8" customHeight="1">
      <c r="A2022" s="38"/>
      <c r="B2022" s="44"/>
      <c r="C2022" s="329" t="s">
        <v>1294</v>
      </c>
      <c r="D2022" s="329" t="s">
        <v>4447</v>
      </c>
      <c r="E2022" s="17" t="s">
        <v>157</v>
      </c>
      <c r="F2022" s="330">
        <v>18.699000000000002</v>
      </c>
      <c r="G2022" s="38"/>
      <c r="H2022" s="44"/>
    </row>
    <row r="2023" s="2" customFormat="1">
      <c r="A2023" s="38"/>
      <c r="B2023" s="44"/>
      <c r="C2023" s="329" t="s">
        <v>1592</v>
      </c>
      <c r="D2023" s="329" t="s">
        <v>4477</v>
      </c>
      <c r="E2023" s="17" t="s">
        <v>157</v>
      </c>
      <c r="F2023" s="330">
        <v>52.956000000000003</v>
      </c>
      <c r="G2023" s="38"/>
      <c r="H2023" s="44"/>
    </row>
    <row r="2024" s="2" customFormat="1" ht="16.8" customHeight="1">
      <c r="A2024" s="38"/>
      <c r="B2024" s="44"/>
      <c r="C2024" s="325" t="s">
        <v>163</v>
      </c>
      <c r="D2024" s="326" t="s">
        <v>164</v>
      </c>
      <c r="E2024" s="327" t="s">
        <v>157</v>
      </c>
      <c r="F2024" s="328">
        <v>18.699000000000002</v>
      </c>
      <c r="G2024" s="38"/>
      <c r="H2024" s="44"/>
    </row>
    <row r="2025" s="2" customFormat="1" ht="16.8" customHeight="1">
      <c r="A2025" s="38"/>
      <c r="B2025" s="44"/>
      <c r="C2025" s="329" t="s">
        <v>155</v>
      </c>
      <c r="D2025" s="329" t="s">
        <v>2959</v>
      </c>
      <c r="E2025" s="17" t="s">
        <v>1</v>
      </c>
      <c r="F2025" s="330">
        <v>0</v>
      </c>
      <c r="G2025" s="38"/>
      <c r="H2025" s="44"/>
    </row>
    <row r="2026" s="2" customFormat="1" ht="16.8" customHeight="1">
      <c r="A2026" s="38"/>
      <c r="B2026" s="44"/>
      <c r="C2026" s="329" t="s">
        <v>159</v>
      </c>
      <c r="D2026" s="329" t="s">
        <v>3333</v>
      </c>
      <c r="E2026" s="17" t="s">
        <v>1</v>
      </c>
      <c r="F2026" s="330">
        <v>18.456</v>
      </c>
      <c r="G2026" s="38"/>
      <c r="H2026" s="44"/>
    </row>
    <row r="2027" s="2" customFormat="1" ht="16.8" customHeight="1">
      <c r="A2027" s="38"/>
      <c r="B2027" s="44"/>
      <c r="C2027" s="329" t="s">
        <v>1300</v>
      </c>
      <c r="D2027" s="329" t="s">
        <v>2961</v>
      </c>
      <c r="E2027" s="17" t="s">
        <v>1</v>
      </c>
      <c r="F2027" s="330">
        <v>0</v>
      </c>
      <c r="G2027" s="38"/>
      <c r="H2027" s="44"/>
    </row>
    <row r="2028" s="2" customFormat="1" ht="16.8" customHeight="1">
      <c r="A2028" s="38"/>
      <c r="B2028" s="44"/>
      <c r="C2028" s="329" t="s">
        <v>2723</v>
      </c>
      <c r="D2028" s="329" t="s">
        <v>3334</v>
      </c>
      <c r="E2028" s="17" t="s">
        <v>1</v>
      </c>
      <c r="F2028" s="330">
        <v>0.24299999999999999</v>
      </c>
      <c r="G2028" s="38"/>
      <c r="H2028" s="44"/>
    </row>
    <row r="2029" s="2" customFormat="1" ht="16.8" customHeight="1">
      <c r="A2029" s="38"/>
      <c r="B2029" s="44"/>
      <c r="C2029" s="329" t="s">
        <v>163</v>
      </c>
      <c r="D2029" s="329" t="s">
        <v>265</v>
      </c>
      <c r="E2029" s="17" t="s">
        <v>1</v>
      </c>
      <c r="F2029" s="330">
        <v>18.699000000000002</v>
      </c>
      <c r="G2029" s="38"/>
      <c r="H2029" s="44"/>
    </row>
    <row r="2030" s="2" customFormat="1" ht="16.8" customHeight="1">
      <c r="A2030" s="38"/>
      <c r="B2030" s="44"/>
      <c r="C2030" s="331" t="s">
        <v>4413</v>
      </c>
      <c r="D2030" s="38"/>
      <c r="E2030" s="38"/>
      <c r="F2030" s="38"/>
      <c r="G2030" s="38"/>
      <c r="H2030" s="44"/>
    </row>
    <row r="2031" s="2" customFormat="1" ht="16.8" customHeight="1">
      <c r="A2031" s="38"/>
      <c r="B2031" s="44"/>
      <c r="C2031" s="329" t="s">
        <v>1294</v>
      </c>
      <c r="D2031" s="329" t="s">
        <v>4447</v>
      </c>
      <c r="E2031" s="17" t="s">
        <v>157</v>
      </c>
      <c r="F2031" s="330">
        <v>18.699000000000002</v>
      </c>
      <c r="G2031" s="38"/>
      <c r="H2031" s="44"/>
    </row>
    <row r="2032" s="2" customFormat="1">
      <c r="A2032" s="38"/>
      <c r="B2032" s="44"/>
      <c r="C2032" s="329" t="s">
        <v>1281</v>
      </c>
      <c r="D2032" s="329" t="s">
        <v>4424</v>
      </c>
      <c r="E2032" s="17" t="s">
        <v>157</v>
      </c>
      <c r="F2032" s="330">
        <v>18.699000000000002</v>
      </c>
      <c r="G2032" s="38"/>
      <c r="H2032" s="44"/>
    </row>
    <row r="2033" s="2" customFormat="1" ht="16.8" customHeight="1">
      <c r="A2033" s="38"/>
      <c r="B2033" s="44"/>
      <c r="C2033" s="329" t="s">
        <v>1288</v>
      </c>
      <c r="D2033" s="329" t="s">
        <v>4425</v>
      </c>
      <c r="E2033" s="17" t="s">
        <v>157</v>
      </c>
      <c r="F2033" s="330">
        <v>261.786</v>
      </c>
      <c r="G2033" s="38"/>
      <c r="H2033" s="44"/>
    </row>
    <row r="2034" s="2" customFormat="1" ht="16.8" customHeight="1">
      <c r="A2034" s="38"/>
      <c r="B2034" s="44"/>
      <c r="C2034" s="325" t="s">
        <v>1300</v>
      </c>
      <c r="D2034" s="326" t="s">
        <v>4449</v>
      </c>
      <c r="E2034" s="327" t="s">
        <v>157</v>
      </c>
      <c r="F2034" s="328">
        <v>0</v>
      </c>
      <c r="G2034" s="38"/>
      <c r="H2034" s="44"/>
    </row>
    <row r="2035" s="2" customFormat="1" ht="16.8" customHeight="1">
      <c r="A2035" s="38"/>
      <c r="B2035" s="44"/>
      <c r="C2035" s="329" t="s">
        <v>1300</v>
      </c>
      <c r="D2035" s="329" t="s">
        <v>2961</v>
      </c>
      <c r="E2035" s="17" t="s">
        <v>1</v>
      </c>
      <c r="F2035" s="330">
        <v>0</v>
      </c>
      <c r="G2035" s="38"/>
      <c r="H2035" s="44"/>
    </row>
    <row r="2036" s="2" customFormat="1" ht="16.8" customHeight="1">
      <c r="A2036" s="38"/>
      <c r="B2036" s="44"/>
      <c r="C2036" s="325" t="s">
        <v>2723</v>
      </c>
      <c r="D2036" s="326" t="s">
        <v>2724</v>
      </c>
      <c r="E2036" s="327" t="s">
        <v>157</v>
      </c>
      <c r="F2036" s="328">
        <v>0.24299999999999999</v>
      </c>
      <c r="G2036" s="38"/>
      <c r="H2036" s="44"/>
    </row>
    <row r="2037" s="2" customFormat="1" ht="16.8" customHeight="1">
      <c r="A2037" s="38"/>
      <c r="B2037" s="44"/>
      <c r="C2037" s="329" t="s">
        <v>2723</v>
      </c>
      <c r="D2037" s="329" t="s">
        <v>3334</v>
      </c>
      <c r="E2037" s="17" t="s">
        <v>1</v>
      </c>
      <c r="F2037" s="330">
        <v>0.24299999999999999</v>
      </c>
      <c r="G2037" s="38"/>
      <c r="H2037" s="44"/>
    </row>
    <row r="2038" s="2" customFormat="1" ht="16.8" customHeight="1">
      <c r="A2038" s="38"/>
      <c r="B2038" s="44"/>
      <c r="C2038" s="331" t="s">
        <v>4413</v>
      </c>
      <c r="D2038" s="38"/>
      <c r="E2038" s="38"/>
      <c r="F2038" s="38"/>
      <c r="G2038" s="38"/>
      <c r="H2038" s="44"/>
    </row>
    <row r="2039" s="2" customFormat="1" ht="16.8" customHeight="1">
      <c r="A2039" s="38"/>
      <c r="B2039" s="44"/>
      <c r="C2039" s="329" t="s">
        <v>1294</v>
      </c>
      <c r="D2039" s="329" t="s">
        <v>4447</v>
      </c>
      <c r="E2039" s="17" t="s">
        <v>157</v>
      </c>
      <c r="F2039" s="330">
        <v>18.699000000000002</v>
      </c>
      <c r="G2039" s="38"/>
      <c r="H2039" s="44"/>
    </row>
    <row r="2040" s="2" customFormat="1">
      <c r="A2040" s="38"/>
      <c r="B2040" s="44"/>
      <c r="C2040" s="329" t="s">
        <v>2955</v>
      </c>
      <c r="D2040" s="329" t="s">
        <v>4518</v>
      </c>
      <c r="E2040" s="17" t="s">
        <v>157</v>
      </c>
      <c r="F2040" s="330">
        <v>0.24299999999999999</v>
      </c>
      <c r="G2040" s="38"/>
      <c r="H2040" s="44"/>
    </row>
    <row r="2041" s="2" customFormat="1" ht="16.8" customHeight="1">
      <c r="A2041" s="38"/>
      <c r="B2041" s="44"/>
      <c r="C2041" s="325" t="s">
        <v>155</v>
      </c>
      <c r="D2041" s="326" t="s">
        <v>156</v>
      </c>
      <c r="E2041" s="327" t="s">
        <v>157</v>
      </c>
      <c r="F2041" s="328">
        <v>0</v>
      </c>
      <c r="G2041" s="38"/>
      <c r="H2041" s="44"/>
    </row>
    <row r="2042" s="2" customFormat="1" ht="16.8" customHeight="1">
      <c r="A2042" s="38"/>
      <c r="B2042" s="44"/>
      <c r="C2042" s="329" t="s">
        <v>155</v>
      </c>
      <c r="D2042" s="329" t="s">
        <v>2959</v>
      </c>
      <c r="E2042" s="17" t="s">
        <v>1</v>
      </c>
      <c r="F2042" s="330">
        <v>0</v>
      </c>
      <c r="G2042" s="38"/>
      <c r="H2042" s="44"/>
    </row>
    <row r="2043" s="2" customFormat="1" ht="16.8" customHeight="1">
      <c r="A2043" s="38"/>
      <c r="B2043" s="44"/>
      <c r="C2043" s="325" t="s">
        <v>2070</v>
      </c>
      <c r="D2043" s="326" t="s">
        <v>2071</v>
      </c>
      <c r="E2043" s="327" t="s">
        <v>208</v>
      </c>
      <c r="F2043" s="328">
        <v>473.10399999999998</v>
      </c>
      <c r="G2043" s="38"/>
      <c r="H2043" s="44"/>
    </row>
    <row r="2044" s="2" customFormat="1" ht="16.8" customHeight="1">
      <c r="A2044" s="38"/>
      <c r="B2044" s="44"/>
      <c r="C2044" s="329" t="s">
        <v>1</v>
      </c>
      <c r="D2044" s="329" t="s">
        <v>2030</v>
      </c>
      <c r="E2044" s="17" t="s">
        <v>1</v>
      </c>
      <c r="F2044" s="330">
        <v>334.245</v>
      </c>
      <c r="G2044" s="38"/>
      <c r="H2044" s="44"/>
    </row>
    <row r="2045" s="2" customFormat="1" ht="16.8" customHeight="1">
      <c r="A2045" s="38"/>
      <c r="B2045" s="44"/>
      <c r="C2045" s="329" t="s">
        <v>1</v>
      </c>
      <c r="D2045" s="329" t="s">
        <v>2033</v>
      </c>
      <c r="E2045" s="17" t="s">
        <v>1</v>
      </c>
      <c r="F2045" s="330">
        <v>162.63999999999999</v>
      </c>
      <c r="G2045" s="38"/>
      <c r="H2045" s="44"/>
    </row>
    <row r="2046" s="2" customFormat="1" ht="16.8" customHeight="1">
      <c r="A2046" s="38"/>
      <c r="B2046" s="44"/>
      <c r="C2046" s="329" t="s">
        <v>1</v>
      </c>
      <c r="D2046" s="329" t="s">
        <v>2347</v>
      </c>
      <c r="E2046" s="17" t="s">
        <v>1</v>
      </c>
      <c r="F2046" s="330">
        <v>-2.2879999999999998</v>
      </c>
      <c r="G2046" s="38"/>
      <c r="H2046" s="44"/>
    </row>
    <row r="2047" s="2" customFormat="1" ht="16.8" customHeight="1">
      <c r="A2047" s="38"/>
      <c r="B2047" s="44"/>
      <c r="C2047" s="329" t="s">
        <v>1</v>
      </c>
      <c r="D2047" s="329" t="s">
        <v>2352</v>
      </c>
      <c r="E2047" s="17" t="s">
        <v>1</v>
      </c>
      <c r="F2047" s="330">
        <v>-11.44</v>
      </c>
      <c r="G2047" s="38"/>
      <c r="H2047" s="44"/>
    </row>
    <row r="2048" s="2" customFormat="1" ht="16.8" customHeight="1">
      <c r="A2048" s="38"/>
      <c r="B2048" s="44"/>
      <c r="C2048" s="329" t="s">
        <v>1</v>
      </c>
      <c r="D2048" s="329" t="s">
        <v>2353</v>
      </c>
      <c r="E2048" s="17" t="s">
        <v>1</v>
      </c>
      <c r="F2048" s="330">
        <v>-9.5</v>
      </c>
      <c r="G2048" s="38"/>
      <c r="H2048" s="44"/>
    </row>
    <row r="2049" s="2" customFormat="1" ht="16.8" customHeight="1">
      <c r="A2049" s="38"/>
      <c r="B2049" s="44"/>
      <c r="C2049" s="329" t="s">
        <v>1</v>
      </c>
      <c r="D2049" s="329" t="s">
        <v>2825</v>
      </c>
      <c r="E2049" s="17" t="s">
        <v>1</v>
      </c>
      <c r="F2049" s="330">
        <v>-0.55300000000000005</v>
      </c>
      <c r="G2049" s="38"/>
      <c r="H2049" s="44"/>
    </row>
    <row r="2050" s="2" customFormat="1" ht="16.8" customHeight="1">
      <c r="A2050" s="38"/>
      <c r="B2050" s="44"/>
      <c r="C2050" s="329" t="s">
        <v>2070</v>
      </c>
      <c r="D2050" s="329" t="s">
        <v>265</v>
      </c>
      <c r="E2050" s="17" t="s">
        <v>1</v>
      </c>
      <c r="F2050" s="330">
        <v>473.10399999999998</v>
      </c>
      <c r="G2050" s="38"/>
      <c r="H2050" s="44"/>
    </row>
    <row r="2051" s="2" customFormat="1" ht="16.8" customHeight="1">
      <c r="A2051" s="38"/>
      <c r="B2051" s="44"/>
      <c r="C2051" s="331" t="s">
        <v>4413</v>
      </c>
      <c r="D2051" s="38"/>
      <c r="E2051" s="38"/>
      <c r="F2051" s="38"/>
      <c r="G2051" s="38"/>
      <c r="H2051" s="44"/>
    </row>
    <row r="2052" s="2" customFormat="1" ht="16.8" customHeight="1">
      <c r="A2052" s="38"/>
      <c r="B2052" s="44"/>
      <c r="C2052" s="329" t="s">
        <v>1379</v>
      </c>
      <c r="D2052" s="329" t="s">
        <v>4190</v>
      </c>
      <c r="E2052" s="17" t="s">
        <v>208</v>
      </c>
      <c r="F2052" s="330">
        <v>331.173</v>
      </c>
      <c r="G2052" s="38"/>
      <c r="H2052" s="44"/>
    </row>
    <row r="2053" s="2" customFormat="1">
      <c r="A2053" s="38"/>
      <c r="B2053" s="44"/>
      <c r="C2053" s="329" t="s">
        <v>2296</v>
      </c>
      <c r="D2053" s="329" t="s">
        <v>4486</v>
      </c>
      <c r="E2053" s="17" t="s">
        <v>208</v>
      </c>
      <c r="F2053" s="330">
        <v>486.83199999999999</v>
      </c>
      <c r="G2053" s="38"/>
      <c r="H2053" s="44"/>
    </row>
    <row r="2054" s="2" customFormat="1" ht="16.8" customHeight="1">
      <c r="A2054" s="38"/>
      <c r="B2054" s="44"/>
      <c r="C2054" s="329" t="s">
        <v>2325</v>
      </c>
      <c r="D2054" s="329" t="s">
        <v>4188</v>
      </c>
      <c r="E2054" s="17" t="s">
        <v>208</v>
      </c>
      <c r="F2054" s="330">
        <v>486.83199999999999</v>
      </c>
      <c r="G2054" s="38"/>
      <c r="H2054" s="44"/>
    </row>
    <row r="2055" s="2" customFormat="1" ht="16.8" customHeight="1">
      <c r="A2055" s="38"/>
      <c r="B2055" s="44"/>
      <c r="C2055" s="329" t="s">
        <v>2362</v>
      </c>
      <c r="D2055" s="329" t="s">
        <v>2363</v>
      </c>
      <c r="E2055" s="17" t="s">
        <v>157</v>
      </c>
      <c r="F2055" s="330">
        <v>950.93899999999996</v>
      </c>
      <c r="G2055" s="38"/>
      <c r="H2055" s="44"/>
    </row>
    <row r="2056" s="2" customFormat="1" ht="16.8" customHeight="1">
      <c r="A2056" s="38"/>
      <c r="B2056" s="44"/>
      <c r="C2056" s="325" t="s">
        <v>2075</v>
      </c>
      <c r="D2056" s="326" t="s">
        <v>2076</v>
      </c>
      <c r="E2056" s="327" t="s">
        <v>208</v>
      </c>
      <c r="F2056" s="328">
        <v>141.93100000000001</v>
      </c>
      <c r="G2056" s="38"/>
      <c r="H2056" s="44"/>
    </row>
    <row r="2057" s="2" customFormat="1" ht="16.8" customHeight="1">
      <c r="A2057" s="38"/>
      <c r="B2057" s="44"/>
      <c r="C2057" s="329" t="s">
        <v>2075</v>
      </c>
      <c r="D2057" s="329" t="s">
        <v>2359</v>
      </c>
      <c r="E2057" s="17" t="s">
        <v>1</v>
      </c>
      <c r="F2057" s="330">
        <v>141.93100000000001</v>
      </c>
      <c r="G2057" s="38"/>
      <c r="H2057" s="44"/>
    </row>
    <row r="2058" s="2" customFormat="1" ht="16.8" customHeight="1">
      <c r="A2058" s="38"/>
      <c r="B2058" s="44"/>
      <c r="C2058" s="331" t="s">
        <v>4413</v>
      </c>
      <c r="D2058" s="38"/>
      <c r="E2058" s="38"/>
      <c r="F2058" s="38"/>
      <c r="G2058" s="38"/>
      <c r="H2058" s="44"/>
    </row>
    <row r="2059" s="2" customFormat="1" ht="16.8" customHeight="1">
      <c r="A2059" s="38"/>
      <c r="B2059" s="44"/>
      <c r="C2059" s="329" t="s">
        <v>1379</v>
      </c>
      <c r="D2059" s="329" t="s">
        <v>4190</v>
      </c>
      <c r="E2059" s="17" t="s">
        <v>208</v>
      </c>
      <c r="F2059" s="330">
        <v>331.173</v>
      </c>
      <c r="G2059" s="38"/>
      <c r="H2059" s="44"/>
    </row>
    <row r="2060" s="2" customFormat="1" ht="16.8" customHeight="1">
      <c r="A2060" s="38"/>
      <c r="B2060" s="44"/>
      <c r="C2060" s="329" t="s">
        <v>2341</v>
      </c>
      <c r="D2060" s="329" t="s">
        <v>4510</v>
      </c>
      <c r="E2060" s="17" t="s">
        <v>208</v>
      </c>
      <c r="F2060" s="330">
        <v>141.93100000000001</v>
      </c>
      <c r="G2060" s="38"/>
      <c r="H2060" s="44"/>
    </row>
    <row r="2061" s="2" customFormat="1" ht="16.8" customHeight="1">
      <c r="A2061" s="38"/>
      <c r="B2061" s="44"/>
      <c r="C2061" s="325" t="s">
        <v>2360</v>
      </c>
      <c r="D2061" s="326" t="s">
        <v>4473</v>
      </c>
      <c r="E2061" s="327" t="s">
        <v>208</v>
      </c>
      <c r="F2061" s="328">
        <v>331.173</v>
      </c>
      <c r="G2061" s="38"/>
      <c r="H2061" s="44"/>
    </row>
    <row r="2062" s="2" customFormat="1" ht="16.8" customHeight="1">
      <c r="A2062" s="38"/>
      <c r="B2062" s="44"/>
      <c r="C2062" s="329" t="s">
        <v>2360</v>
      </c>
      <c r="D2062" s="329" t="s">
        <v>2361</v>
      </c>
      <c r="E2062" s="17" t="s">
        <v>1</v>
      </c>
      <c r="F2062" s="330">
        <v>331.173</v>
      </c>
      <c r="G2062" s="38"/>
      <c r="H2062" s="44"/>
    </row>
    <row r="2063" s="2" customFormat="1" ht="26.4" customHeight="1">
      <c r="A2063" s="38"/>
      <c r="B2063" s="44"/>
      <c r="C2063" s="324" t="s">
        <v>4529</v>
      </c>
      <c r="D2063" s="324" t="s">
        <v>129</v>
      </c>
      <c r="E2063" s="38"/>
      <c r="F2063" s="38"/>
      <c r="G2063" s="38"/>
      <c r="H2063" s="44"/>
    </row>
    <row r="2064" s="2" customFormat="1" ht="16.8" customHeight="1">
      <c r="A2064" s="38"/>
      <c r="B2064" s="44"/>
      <c r="C2064" s="325" t="s">
        <v>2028</v>
      </c>
      <c r="D2064" s="326" t="s">
        <v>2029</v>
      </c>
      <c r="E2064" s="327" t="s">
        <v>208</v>
      </c>
      <c r="F2064" s="328">
        <v>60</v>
      </c>
      <c r="G2064" s="38"/>
      <c r="H2064" s="44"/>
    </row>
    <row r="2065" s="2" customFormat="1" ht="16.8" customHeight="1">
      <c r="A2065" s="38"/>
      <c r="B2065" s="44"/>
      <c r="C2065" s="329" t="s">
        <v>1</v>
      </c>
      <c r="D2065" s="329" t="s">
        <v>3463</v>
      </c>
      <c r="E2065" s="17" t="s">
        <v>1</v>
      </c>
      <c r="F2065" s="330">
        <v>51</v>
      </c>
      <c r="G2065" s="38"/>
      <c r="H2065" s="44"/>
    </row>
    <row r="2066" s="2" customFormat="1" ht="16.8" customHeight="1">
      <c r="A2066" s="38"/>
      <c r="B2066" s="44"/>
      <c r="C2066" s="329" t="s">
        <v>1</v>
      </c>
      <c r="D2066" s="329" t="s">
        <v>3464</v>
      </c>
      <c r="E2066" s="17" t="s">
        <v>1</v>
      </c>
      <c r="F2066" s="330">
        <v>9</v>
      </c>
      <c r="G2066" s="38"/>
      <c r="H2066" s="44"/>
    </row>
    <row r="2067" s="2" customFormat="1" ht="16.8" customHeight="1">
      <c r="A2067" s="38"/>
      <c r="B2067" s="44"/>
      <c r="C2067" s="329" t="s">
        <v>2028</v>
      </c>
      <c r="D2067" s="329" t="s">
        <v>265</v>
      </c>
      <c r="E2067" s="17" t="s">
        <v>1</v>
      </c>
      <c r="F2067" s="330">
        <v>60</v>
      </c>
      <c r="G2067" s="38"/>
      <c r="H2067" s="44"/>
    </row>
    <row r="2068" s="2" customFormat="1" ht="16.8" customHeight="1">
      <c r="A2068" s="38"/>
      <c r="B2068" s="44"/>
      <c r="C2068" s="331" t="s">
        <v>4413</v>
      </c>
      <c r="D2068" s="38"/>
      <c r="E2068" s="38"/>
      <c r="F2068" s="38"/>
      <c r="G2068" s="38"/>
      <c r="H2068" s="44"/>
    </row>
    <row r="2069" s="2" customFormat="1" ht="16.8" customHeight="1">
      <c r="A2069" s="38"/>
      <c r="B2069" s="44"/>
      <c r="C2069" s="329" t="s">
        <v>2223</v>
      </c>
      <c r="D2069" s="329" t="s">
        <v>4475</v>
      </c>
      <c r="E2069" s="17" t="s">
        <v>208</v>
      </c>
      <c r="F2069" s="330">
        <v>60</v>
      </c>
      <c r="G2069" s="38"/>
      <c r="H2069" s="44"/>
    </row>
    <row r="2070" s="2" customFormat="1" ht="16.8" customHeight="1">
      <c r="A2070" s="38"/>
      <c r="B2070" s="44"/>
      <c r="C2070" s="329" t="s">
        <v>2169</v>
      </c>
      <c r="D2070" s="329" t="s">
        <v>4476</v>
      </c>
      <c r="E2070" s="17" t="s">
        <v>208</v>
      </c>
      <c r="F2070" s="330">
        <v>268.339</v>
      </c>
      <c r="G2070" s="38"/>
      <c r="H2070" s="44"/>
    </row>
    <row r="2071" s="2" customFormat="1">
      <c r="A2071" s="38"/>
      <c r="B2071" s="44"/>
      <c r="C2071" s="329" t="s">
        <v>591</v>
      </c>
      <c r="D2071" s="329" t="s">
        <v>4435</v>
      </c>
      <c r="E2071" s="17" t="s">
        <v>208</v>
      </c>
      <c r="F2071" s="330">
        <v>830.13199999999995</v>
      </c>
      <c r="G2071" s="38"/>
      <c r="H2071" s="44"/>
    </row>
    <row r="2072" s="2" customFormat="1">
      <c r="A2072" s="38"/>
      <c r="B2072" s="44"/>
      <c r="C2072" s="329" t="s">
        <v>625</v>
      </c>
      <c r="D2072" s="329" t="s">
        <v>4444</v>
      </c>
      <c r="E2072" s="17" t="s">
        <v>157</v>
      </c>
      <c r="F2072" s="330">
        <v>2035.3489999999999</v>
      </c>
      <c r="G2072" s="38"/>
      <c r="H2072" s="44"/>
    </row>
    <row r="2073" s="2" customFormat="1">
      <c r="A2073" s="38"/>
      <c r="B2073" s="44"/>
      <c r="C2073" s="329" t="s">
        <v>1592</v>
      </c>
      <c r="D2073" s="329" t="s">
        <v>4477</v>
      </c>
      <c r="E2073" s="17" t="s">
        <v>157</v>
      </c>
      <c r="F2073" s="330">
        <v>200.172</v>
      </c>
      <c r="G2073" s="38"/>
      <c r="H2073" s="44"/>
    </row>
    <row r="2074" s="2" customFormat="1" ht="16.8" customHeight="1">
      <c r="A2074" s="38"/>
      <c r="B2074" s="44"/>
      <c r="C2074" s="325" t="s">
        <v>2030</v>
      </c>
      <c r="D2074" s="326" t="s">
        <v>2031</v>
      </c>
      <c r="E2074" s="327" t="s">
        <v>208</v>
      </c>
      <c r="F2074" s="328">
        <v>172.68100000000001</v>
      </c>
      <c r="G2074" s="38"/>
      <c r="H2074" s="44"/>
    </row>
    <row r="2075" s="2" customFormat="1" ht="16.8" customHeight="1">
      <c r="A2075" s="38"/>
      <c r="B2075" s="44"/>
      <c r="C2075" s="329" t="s">
        <v>1</v>
      </c>
      <c r="D2075" s="329" t="s">
        <v>3398</v>
      </c>
      <c r="E2075" s="17" t="s">
        <v>1</v>
      </c>
      <c r="F2075" s="330">
        <v>0</v>
      </c>
      <c r="G2075" s="38"/>
      <c r="H2075" s="44"/>
    </row>
    <row r="2076" s="2" customFormat="1" ht="16.8" customHeight="1">
      <c r="A2076" s="38"/>
      <c r="B2076" s="44"/>
      <c r="C2076" s="329" t="s">
        <v>1</v>
      </c>
      <c r="D2076" s="329" t="s">
        <v>3399</v>
      </c>
      <c r="E2076" s="17" t="s">
        <v>1</v>
      </c>
      <c r="F2076" s="330">
        <v>10.093999999999999</v>
      </c>
      <c r="G2076" s="38"/>
      <c r="H2076" s="44"/>
    </row>
    <row r="2077" s="2" customFormat="1" ht="16.8" customHeight="1">
      <c r="A2077" s="38"/>
      <c r="B2077" s="44"/>
      <c r="C2077" s="329" t="s">
        <v>1</v>
      </c>
      <c r="D2077" s="329" t="s">
        <v>3400</v>
      </c>
      <c r="E2077" s="17" t="s">
        <v>1</v>
      </c>
      <c r="F2077" s="330">
        <v>13.976000000000001</v>
      </c>
      <c r="G2077" s="38"/>
      <c r="H2077" s="44"/>
    </row>
    <row r="2078" s="2" customFormat="1" ht="16.8" customHeight="1">
      <c r="A2078" s="38"/>
      <c r="B2078" s="44"/>
      <c r="C2078" s="329" t="s">
        <v>1</v>
      </c>
      <c r="D2078" s="329" t="s">
        <v>3401</v>
      </c>
      <c r="E2078" s="17" t="s">
        <v>1</v>
      </c>
      <c r="F2078" s="330">
        <v>15.529</v>
      </c>
      <c r="G2078" s="38"/>
      <c r="H2078" s="44"/>
    </row>
    <row r="2079" s="2" customFormat="1" ht="16.8" customHeight="1">
      <c r="A2079" s="38"/>
      <c r="B2079" s="44"/>
      <c r="C2079" s="329" t="s">
        <v>1</v>
      </c>
      <c r="D2079" s="329" t="s">
        <v>3402</v>
      </c>
      <c r="E2079" s="17" t="s">
        <v>1</v>
      </c>
      <c r="F2079" s="330">
        <v>9.3179999999999996</v>
      </c>
      <c r="G2079" s="38"/>
      <c r="H2079" s="44"/>
    </row>
    <row r="2080" s="2" customFormat="1" ht="16.8" customHeight="1">
      <c r="A2080" s="38"/>
      <c r="B2080" s="44"/>
      <c r="C2080" s="329" t="s">
        <v>1</v>
      </c>
      <c r="D2080" s="329" t="s">
        <v>3403</v>
      </c>
      <c r="E2080" s="17" t="s">
        <v>1</v>
      </c>
      <c r="F2080" s="330">
        <v>9.3160000000000007</v>
      </c>
      <c r="G2080" s="38"/>
      <c r="H2080" s="44"/>
    </row>
    <row r="2081" s="2" customFormat="1" ht="16.8" customHeight="1">
      <c r="A2081" s="38"/>
      <c r="B2081" s="44"/>
      <c r="C2081" s="329" t="s">
        <v>1</v>
      </c>
      <c r="D2081" s="329" t="s">
        <v>3404</v>
      </c>
      <c r="E2081" s="17" t="s">
        <v>1</v>
      </c>
      <c r="F2081" s="330">
        <v>9.3179999999999996</v>
      </c>
      <c r="G2081" s="38"/>
      <c r="H2081" s="44"/>
    </row>
    <row r="2082" s="2" customFormat="1" ht="16.8" customHeight="1">
      <c r="A2082" s="38"/>
      <c r="B2082" s="44"/>
      <c r="C2082" s="329" t="s">
        <v>1</v>
      </c>
      <c r="D2082" s="329" t="s">
        <v>3405</v>
      </c>
      <c r="E2082" s="17" t="s">
        <v>1</v>
      </c>
      <c r="F2082" s="330">
        <v>9.3179999999999996</v>
      </c>
      <c r="G2082" s="38"/>
      <c r="H2082" s="44"/>
    </row>
    <row r="2083" s="2" customFormat="1" ht="16.8" customHeight="1">
      <c r="A2083" s="38"/>
      <c r="B2083" s="44"/>
      <c r="C2083" s="329" t="s">
        <v>1</v>
      </c>
      <c r="D2083" s="329" t="s">
        <v>3406</v>
      </c>
      <c r="E2083" s="17" t="s">
        <v>1</v>
      </c>
      <c r="F2083" s="330">
        <v>9.3179999999999996</v>
      </c>
      <c r="G2083" s="38"/>
      <c r="H2083" s="44"/>
    </row>
    <row r="2084" s="2" customFormat="1" ht="16.8" customHeight="1">
      <c r="A2084" s="38"/>
      <c r="B2084" s="44"/>
      <c r="C2084" s="329" t="s">
        <v>1</v>
      </c>
      <c r="D2084" s="329" t="s">
        <v>3407</v>
      </c>
      <c r="E2084" s="17" t="s">
        <v>1</v>
      </c>
      <c r="F2084" s="330">
        <v>9.3179999999999996</v>
      </c>
      <c r="G2084" s="38"/>
      <c r="H2084" s="44"/>
    </row>
    <row r="2085" s="2" customFormat="1" ht="16.8" customHeight="1">
      <c r="A2085" s="38"/>
      <c r="B2085" s="44"/>
      <c r="C2085" s="329" t="s">
        <v>1</v>
      </c>
      <c r="D2085" s="329" t="s">
        <v>3408</v>
      </c>
      <c r="E2085" s="17" t="s">
        <v>1</v>
      </c>
      <c r="F2085" s="330">
        <v>11.647</v>
      </c>
      <c r="G2085" s="38"/>
      <c r="H2085" s="44"/>
    </row>
    <row r="2086" s="2" customFormat="1" ht="16.8" customHeight="1">
      <c r="A2086" s="38"/>
      <c r="B2086" s="44"/>
      <c r="C2086" s="329" t="s">
        <v>1</v>
      </c>
      <c r="D2086" s="329" t="s">
        <v>3409</v>
      </c>
      <c r="E2086" s="17" t="s">
        <v>1</v>
      </c>
      <c r="F2086" s="330">
        <v>15.529</v>
      </c>
      <c r="G2086" s="38"/>
      <c r="H2086" s="44"/>
    </row>
    <row r="2087" s="2" customFormat="1" ht="16.8" customHeight="1">
      <c r="A2087" s="38"/>
      <c r="B2087" s="44"/>
      <c r="C2087" s="329" t="s">
        <v>1</v>
      </c>
      <c r="D2087" s="329" t="s">
        <v>3410</v>
      </c>
      <c r="E2087" s="17" t="s">
        <v>1</v>
      </c>
      <c r="F2087" s="330">
        <v>50</v>
      </c>
      <c r="G2087" s="38"/>
      <c r="H2087" s="44"/>
    </row>
    <row r="2088" s="2" customFormat="1" ht="16.8" customHeight="1">
      <c r="A2088" s="38"/>
      <c r="B2088" s="44"/>
      <c r="C2088" s="329" t="s">
        <v>2030</v>
      </c>
      <c r="D2088" s="329" t="s">
        <v>265</v>
      </c>
      <c r="E2088" s="17" t="s">
        <v>1</v>
      </c>
      <c r="F2088" s="330">
        <v>172.68100000000001</v>
      </c>
      <c r="G2088" s="38"/>
      <c r="H2088" s="44"/>
    </row>
    <row r="2089" s="2" customFormat="1" ht="16.8" customHeight="1">
      <c r="A2089" s="38"/>
      <c r="B2089" s="44"/>
      <c r="C2089" s="331" t="s">
        <v>4413</v>
      </c>
      <c r="D2089" s="38"/>
      <c r="E2089" s="38"/>
      <c r="F2089" s="38"/>
      <c r="G2089" s="38"/>
      <c r="H2089" s="44"/>
    </row>
    <row r="2090" s="2" customFormat="1" ht="16.8" customHeight="1">
      <c r="A2090" s="38"/>
      <c r="B2090" s="44"/>
      <c r="C2090" s="329" t="s">
        <v>2169</v>
      </c>
      <c r="D2090" s="329" t="s">
        <v>4476</v>
      </c>
      <c r="E2090" s="17" t="s">
        <v>208</v>
      </c>
      <c r="F2090" s="330">
        <v>268.339</v>
      </c>
      <c r="G2090" s="38"/>
      <c r="H2090" s="44"/>
    </row>
    <row r="2091" s="2" customFormat="1" ht="16.8" customHeight="1">
      <c r="A2091" s="38"/>
      <c r="B2091" s="44"/>
      <c r="C2091" s="329" t="s">
        <v>1379</v>
      </c>
      <c r="D2091" s="329" t="s">
        <v>4190</v>
      </c>
      <c r="E2091" s="17" t="s">
        <v>208</v>
      </c>
      <c r="F2091" s="330">
        <v>603.56200000000001</v>
      </c>
      <c r="G2091" s="38"/>
      <c r="H2091" s="44"/>
    </row>
    <row r="2092" s="2" customFormat="1" ht="16.8" customHeight="1">
      <c r="A2092" s="38"/>
      <c r="B2092" s="44"/>
      <c r="C2092" s="325" t="s">
        <v>1995</v>
      </c>
      <c r="D2092" s="326" t="s">
        <v>1996</v>
      </c>
      <c r="E2092" s="327" t="s">
        <v>208</v>
      </c>
      <c r="F2092" s="328">
        <v>20.722000000000001</v>
      </c>
      <c r="G2092" s="38"/>
      <c r="H2092" s="44"/>
    </row>
    <row r="2093" s="2" customFormat="1" ht="16.8" customHeight="1">
      <c r="A2093" s="38"/>
      <c r="B2093" s="44"/>
      <c r="C2093" s="329" t="s">
        <v>1995</v>
      </c>
      <c r="D2093" s="329" t="s">
        <v>2196</v>
      </c>
      <c r="E2093" s="17" t="s">
        <v>1</v>
      </c>
      <c r="F2093" s="330">
        <v>20.722000000000001</v>
      </c>
      <c r="G2093" s="38"/>
      <c r="H2093" s="44"/>
    </row>
    <row r="2094" s="2" customFormat="1" ht="16.8" customHeight="1">
      <c r="A2094" s="38"/>
      <c r="B2094" s="44"/>
      <c r="C2094" s="331" t="s">
        <v>4413</v>
      </c>
      <c r="D2094" s="38"/>
      <c r="E2094" s="38"/>
      <c r="F2094" s="38"/>
      <c r="G2094" s="38"/>
      <c r="H2094" s="44"/>
    </row>
    <row r="2095" s="2" customFormat="1" ht="16.8" customHeight="1">
      <c r="A2095" s="38"/>
      <c r="B2095" s="44"/>
      <c r="C2095" s="329" t="s">
        <v>2169</v>
      </c>
      <c r="D2095" s="329" t="s">
        <v>4476</v>
      </c>
      <c r="E2095" s="17" t="s">
        <v>208</v>
      </c>
      <c r="F2095" s="330">
        <v>268.339</v>
      </c>
      <c r="G2095" s="38"/>
      <c r="H2095" s="44"/>
    </row>
    <row r="2096" s="2" customFormat="1" ht="16.8" customHeight="1">
      <c r="A2096" s="38"/>
      <c r="B2096" s="44"/>
      <c r="C2096" s="329" t="s">
        <v>2155</v>
      </c>
      <c r="D2096" s="329" t="s">
        <v>4482</v>
      </c>
      <c r="E2096" s="17" t="s">
        <v>208</v>
      </c>
      <c r="F2096" s="330">
        <v>20.722000000000001</v>
      </c>
      <c r="G2096" s="38"/>
      <c r="H2096" s="44"/>
    </row>
    <row r="2097" s="2" customFormat="1">
      <c r="A2097" s="38"/>
      <c r="B2097" s="44"/>
      <c r="C2097" s="329" t="s">
        <v>583</v>
      </c>
      <c r="D2097" s="329" t="s">
        <v>4431</v>
      </c>
      <c r="E2097" s="17" t="s">
        <v>208</v>
      </c>
      <c r="F2097" s="330">
        <v>330.05700000000002</v>
      </c>
      <c r="G2097" s="38"/>
      <c r="H2097" s="44"/>
    </row>
    <row r="2098" s="2" customFormat="1" ht="16.8" customHeight="1">
      <c r="A2098" s="38"/>
      <c r="B2098" s="44"/>
      <c r="C2098" s="325" t="s">
        <v>1999</v>
      </c>
      <c r="D2098" s="326" t="s">
        <v>2000</v>
      </c>
      <c r="E2098" s="327" t="s">
        <v>208</v>
      </c>
      <c r="F2098" s="328">
        <v>31.082999999999998</v>
      </c>
      <c r="G2098" s="38"/>
      <c r="H2098" s="44"/>
    </row>
    <row r="2099" s="2" customFormat="1" ht="16.8" customHeight="1">
      <c r="A2099" s="38"/>
      <c r="B2099" s="44"/>
      <c r="C2099" s="329" t="s">
        <v>1999</v>
      </c>
      <c r="D2099" s="329" t="s">
        <v>2195</v>
      </c>
      <c r="E2099" s="17" t="s">
        <v>1</v>
      </c>
      <c r="F2099" s="330">
        <v>31.082999999999998</v>
      </c>
      <c r="G2099" s="38"/>
      <c r="H2099" s="44"/>
    </row>
    <row r="2100" s="2" customFormat="1" ht="16.8" customHeight="1">
      <c r="A2100" s="38"/>
      <c r="B2100" s="44"/>
      <c r="C2100" s="331" t="s">
        <v>4413</v>
      </c>
      <c r="D2100" s="38"/>
      <c r="E2100" s="38"/>
      <c r="F2100" s="38"/>
      <c r="G2100" s="38"/>
      <c r="H2100" s="44"/>
    </row>
    <row r="2101" s="2" customFormat="1" ht="16.8" customHeight="1">
      <c r="A2101" s="38"/>
      <c r="B2101" s="44"/>
      <c r="C2101" s="329" t="s">
        <v>2169</v>
      </c>
      <c r="D2101" s="329" t="s">
        <v>4476</v>
      </c>
      <c r="E2101" s="17" t="s">
        <v>208</v>
      </c>
      <c r="F2101" s="330">
        <v>268.339</v>
      </c>
      <c r="G2101" s="38"/>
      <c r="H2101" s="44"/>
    </row>
    <row r="2102" s="2" customFormat="1">
      <c r="A2102" s="38"/>
      <c r="B2102" s="44"/>
      <c r="C2102" s="329" t="s">
        <v>3382</v>
      </c>
      <c r="D2102" s="329" t="s">
        <v>4530</v>
      </c>
      <c r="E2102" s="17" t="s">
        <v>208</v>
      </c>
      <c r="F2102" s="330">
        <v>31.082999999999998</v>
      </c>
      <c r="G2102" s="38"/>
      <c r="H2102" s="44"/>
    </row>
    <row r="2103" s="2" customFormat="1">
      <c r="A2103" s="38"/>
      <c r="B2103" s="44"/>
      <c r="C2103" s="329" t="s">
        <v>583</v>
      </c>
      <c r="D2103" s="329" t="s">
        <v>4431</v>
      </c>
      <c r="E2103" s="17" t="s">
        <v>208</v>
      </c>
      <c r="F2103" s="330">
        <v>330.05700000000002</v>
      </c>
      <c r="G2103" s="38"/>
      <c r="H2103" s="44"/>
    </row>
    <row r="2104" s="2" customFormat="1" ht="16.8" customHeight="1">
      <c r="A2104" s="38"/>
      <c r="B2104" s="44"/>
      <c r="C2104" s="325" t="s">
        <v>2003</v>
      </c>
      <c r="D2104" s="326" t="s">
        <v>2004</v>
      </c>
      <c r="E2104" s="327" t="s">
        <v>208</v>
      </c>
      <c r="F2104" s="328">
        <v>48.350999999999999</v>
      </c>
      <c r="G2104" s="38"/>
      <c r="H2104" s="44"/>
    </row>
    <row r="2105" s="2" customFormat="1" ht="16.8" customHeight="1">
      <c r="A2105" s="38"/>
      <c r="B2105" s="44"/>
      <c r="C2105" s="329" t="s">
        <v>2003</v>
      </c>
      <c r="D2105" s="329" t="s">
        <v>2198</v>
      </c>
      <c r="E2105" s="17" t="s">
        <v>1</v>
      </c>
      <c r="F2105" s="330">
        <v>48.350999999999999</v>
      </c>
      <c r="G2105" s="38"/>
      <c r="H2105" s="44"/>
    </row>
    <row r="2106" s="2" customFormat="1" ht="16.8" customHeight="1">
      <c r="A2106" s="38"/>
      <c r="B2106" s="44"/>
      <c r="C2106" s="331" t="s">
        <v>4413</v>
      </c>
      <c r="D2106" s="38"/>
      <c r="E2106" s="38"/>
      <c r="F2106" s="38"/>
      <c r="G2106" s="38"/>
      <c r="H2106" s="44"/>
    </row>
    <row r="2107" s="2" customFormat="1" ht="16.8" customHeight="1">
      <c r="A2107" s="38"/>
      <c r="B2107" s="44"/>
      <c r="C2107" s="329" t="s">
        <v>2169</v>
      </c>
      <c r="D2107" s="329" t="s">
        <v>4476</v>
      </c>
      <c r="E2107" s="17" t="s">
        <v>208</v>
      </c>
      <c r="F2107" s="330">
        <v>268.339</v>
      </c>
      <c r="G2107" s="38"/>
      <c r="H2107" s="44"/>
    </row>
    <row r="2108" s="2" customFormat="1" ht="16.8" customHeight="1">
      <c r="A2108" s="38"/>
      <c r="B2108" s="44"/>
      <c r="C2108" s="329" t="s">
        <v>2163</v>
      </c>
      <c r="D2108" s="329" t="s">
        <v>4484</v>
      </c>
      <c r="E2108" s="17" t="s">
        <v>208</v>
      </c>
      <c r="F2108" s="330">
        <v>48.350999999999999</v>
      </c>
      <c r="G2108" s="38"/>
      <c r="H2108" s="44"/>
    </row>
    <row r="2109" s="2" customFormat="1">
      <c r="A2109" s="38"/>
      <c r="B2109" s="44"/>
      <c r="C2109" s="329" t="s">
        <v>591</v>
      </c>
      <c r="D2109" s="329" t="s">
        <v>4435</v>
      </c>
      <c r="E2109" s="17" t="s">
        <v>208</v>
      </c>
      <c r="F2109" s="330">
        <v>830.13199999999995</v>
      </c>
      <c r="G2109" s="38"/>
      <c r="H2109" s="44"/>
    </row>
    <row r="2110" s="2" customFormat="1" ht="16.8" customHeight="1">
      <c r="A2110" s="38"/>
      <c r="B2110" s="44"/>
      <c r="C2110" s="325" t="s">
        <v>2007</v>
      </c>
      <c r="D2110" s="326" t="s">
        <v>2008</v>
      </c>
      <c r="E2110" s="327" t="s">
        <v>208</v>
      </c>
      <c r="F2110" s="328">
        <v>72.525999999999996</v>
      </c>
      <c r="G2110" s="38"/>
      <c r="H2110" s="44"/>
    </row>
    <row r="2111" s="2" customFormat="1" ht="16.8" customHeight="1">
      <c r="A2111" s="38"/>
      <c r="B2111" s="44"/>
      <c r="C2111" s="329" t="s">
        <v>2007</v>
      </c>
      <c r="D2111" s="329" t="s">
        <v>2197</v>
      </c>
      <c r="E2111" s="17" t="s">
        <v>1</v>
      </c>
      <c r="F2111" s="330">
        <v>72.525999999999996</v>
      </c>
      <c r="G2111" s="38"/>
      <c r="H2111" s="44"/>
    </row>
    <row r="2112" s="2" customFormat="1" ht="16.8" customHeight="1">
      <c r="A2112" s="38"/>
      <c r="B2112" s="44"/>
      <c r="C2112" s="331" t="s">
        <v>4413</v>
      </c>
      <c r="D2112" s="38"/>
      <c r="E2112" s="38"/>
      <c r="F2112" s="38"/>
      <c r="G2112" s="38"/>
      <c r="H2112" s="44"/>
    </row>
    <row r="2113" s="2" customFormat="1" ht="16.8" customHeight="1">
      <c r="A2113" s="38"/>
      <c r="B2113" s="44"/>
      <c r="C2113" s="329" t="s">
        <v>2169</v>
      </c>
      <c r="D2113" s="329" t="s">
        <v>4476</v>
      </c>
      <c r="E2113" s="17" t="s">
        <v>208</v>
      </c>
      <c r="F2113" s="330">
        <v>268.339</v>
      </c>
      <c r="G2113" s="38"/>
      <c r="H2113" s="44"/>
    </row>
    <row r="2114" s="2" customFormat="1">
      <c r="A2114" s="38"/>
      <c r="B2114" s="44"/>
      <c r="C2114" s="329" t="s">
        <v>3387</v>
      </c>
      <c r="D2114" s="329" t="s">
        <v>4531</v>
      </c>
      <c r="E2114" s="17" t="s">
        <v>208</v>
      </c>
      <c r="F2114" s="330">
        <v>72.525999999999996</v>
      </c>
      <c r="G2114" s="38"/>
      <c r="H2114" s="44"/>
    </row>
    <row r="2115" s="2" customFormat="1">
      <c r="A2115" s="38"/>
      <c r="B2115" s="44"/>
      <c r="C2115" s="329" t="s">
        <v>591</v>
      </c>
      <c r="D2115" s="329" t="s">
        <v>4435</v>
      </c>
      <c r="E2115" s="17" t="s">
        <v>208</v>
      </c>
      <c r="F2115" s="330">
        <v>830.13199999999995</v>
      </c>
      <c r="G2115" s="38"/>
      <c r="H2115" s="44"/>
    </row>
    <row r="2116" s="2" customFormat="1" ht="16.8" customHeight="1">
      <c r="A2116" s="38"/>
      <c r="B2116" s="44"/>
      <c r="C2116" s="325" t="s">
        <v>2033</v>
      </c>
      <c r="D2116" s="326" t="s">
        <v>2034</v>
      </c>
      <c r="E2116" s="327" t="s">
        <v>208</v>
      </c>
      <c r="F2116" s="328">
        <v>721.77999999999997</v>
      </c>
      <c r="G2116" s="38"/>
      <c r="H2116" s="44"/>
    </row>
    <row r="2117" s="2" customFormat="1" ht="16.8" customHeight="1">
      <c r="A2117" s="38"/>
      <c r="B2117" s="44"/>
      <c r="C2117" s="329" t="s">
        <v>1</v>
      </c>
      <c r="D2117" s="329" t="s">
        <v>3411</v>
      </c>
      <c r="E2117" s="17" t="s">
        <v>1</v>
      </c>
      <c r="F2117" s="330">
        <v>0</v>
      </c>
      <c r="G2117" s="38"/>
      <c r="H2117" s="44"/>
    </row>
    <row r="2118" s="2" customFormat="1" ht="16.8" customHeight="1">
      <c r="A2118" s="38"/>
      <c r="B2118" s="44"/>
      <c r="C2118" s="329" t="s">
        <v>1</v>
      </c>
      <c r="D2118" s="329" t="s">
        <v>3412</v>
      </c>
      <c r="E2118" s="17" t="s">
        <v>1</v>
      </c>
      <c r="F2118" s="330">
        <v>15.82</v>
      </c>
      <c r="G2118" s="38"/>
      <c r="H2118" s="44"/>
    </row>
    <row r="2119" s="2" customFormat="1" ht="16.8" customHeight="1">
      <c r="A2119" s="38"/>
      <c r="B2119" s="44"/>
      <c r="C2119" s="329" t="s">
        <v>1</v>
      </c>
      <c r="D2119" s="329" t="s">
        <v>3413</v>
      </c>
      <c r="E2119" s="17" t="s">
        <v>1</v>
      </c>
      <c r="F2119" s="330">
        <v>15.813000000000001</v>
      </c>
      <c r="G2119" s="38"/>
      <c r="H2119" s="44"/>
    </row>
    <row r="2120" s="2" customFormat="1" ht="16.8" customHeight="1">
      <c r="A2120" s="38"/>
      <c r="B2120" s="44"/>
      <c r="C2120" s="329" t="s">
        <v>1</v>
      </c>
      <c r="D2120" s="329" t="s">
        <v>3414</v>
      </c>
      <c r="E2120" s="17" t="s">
        <v>1</v>
      </c>
      <c r="F2120" s="330">
        <v>15.810000000000001</v>
      </c>
      <c r="G2120" s="38"/>
      <c r="H2120" s="44"/>
    </row>
    <row r="2121" s="2" customFormat="1" ht="16.8" customHeight="1">
      <c r="A2121" s="38"/>
      <c r="B2121" s="44"/>
      <c r="C2121" s="329" t="s">
        <v>1</v>
      </c>
      <c r="D2121" s="329" t="s">
        <v>3415</v>
      </c>
      <c r="E2121" s="17" t="s">
        <v>1</v>
      </c>
      <c r="F2121" s="330">
        <v>15.817</v>
      </c>
      <c r="G2121" s="38"/>
      <c r="H2121" s="44"/>
    </row>
    <row r="2122" s="2" customFormat="1" ht="16.8" customHeight="1">
      <c r="A2122" s="38"/>
      <c r="B2122" s="44"/>
      <c r="C2122" s="329" t="s">
        <v>1</v>
      </c>
      <c r="D2122" s="329" t="s">
        <v>3416</v>
      </c>
      <c r="E2122" s="17" t="s">
        <v>1</v>
      </c>
      <c r="F2122" s="330">
        <v>15.861000000000001</v>
      </c>
      <c r="G2122" s="38"/>
      <c r="H2122" s="44"/>
    </row>
    <row r="2123" s="2" customFormat="1" ht="16.8" customHeight="1">
      <c r="A2123" s="38"/>
      <c r="B2123" s="44"/>
      <c r="C2123" s="329" t="s">
        <v>1</v>
      </c>
      <c r="D2123" s="329" t="s">
        <v>3417</v>
      </c>
      <c r="E2123" s="17" t="s">
        <v>1</v>
      </c>
      <c r="F2123" s="330">
        <v>15.823</v>
      </c>
      <c r="G2123" s="38"/>
      <c r="H2123" s="44"/>
    </row>
    <row r="2124" s="2" customFormat="1" ht="16.8" customHeight="1">
      <c r="A2124" s="38"/>
      <c r="B2124" s="44"/>
      <c r="C2124" s="329" t="s">
        <v>1</v>
      </c>
      <c r="D2124" s="329" t="s">
        <v>3418</v>
      </c>
      <c r="E2124" s="17" t="s">
        <v>1</v>
      </c>
      <c r="F2124" s="330">
        <v>15.832000000000001</v>
      </c>
      <c r="G2124" s="38"/>
      <c r="H2124" s="44"/>
    </row>
    <row r="2125" s="2" customFormat="1" ht="16.8" customHeight="1">
      <c r="A2125" s="38"/>
      <c r="B2125" s="44"/>
      <c r="C2125" s="329" t="s">
        <v>1</v>
      </c>
      <c r="D2125" s="329" t="s">
        <v>3419</v>
      </c>
      <c r="E2125" s="17" t="s">
        <v>1</v>
      </c>
      <c r="F2125" s="330">
        <v>15.835000000000001</v>
      </c>
      <c r="G2125" s="38"/>
      <c r="H2125" s="44"/>
    </row>
    <row r="2126" s="2" customFormat="1" ht="16.8" customHeight="1">
      <c r="A2126" s="38"/>
      <c r="B2126" s="44"/>
      <c r="C2126" s="329" t="s">
        <v>1</v>
      </c>
      <c r="D2126" s="329" t="s">
        <v>3420</v>
      </c>
      <c r="E2126" s="17" t="s">
        <v>1</v>
      </c>
      <c r="F2126" s="330">
        <v>15.810000000000001</v>
      </c>
      <c r="G2126" s="38"/>
      <c r="H2126" s="44"/>
    </row>
    <row r="2127" s="2" customFormat="1" ht="16.8" customHeight="1">
      <c r="A2127" s="38"/>
      <c r="B2127" s="44"/>
      <c r="C2127" s="329" t="s">
        <v>1</v>
      </c>
      <c r="D2127" s="329" t="s">
        <v>3421</v>
      </c>
      <c r="E2127" s="17" t="s">
        <v>1</v>
      </c>
      <c r="F2127" s="330">
        <v>15.845000000000001</v>
      </c>
      <c r="G2127" s="38"/>
      <c r="H2127" s="44"/>
    </row>
    <row r="2128" s="2" customFormat="1" ht="16.8" customHeight="1">
      <c r="A2128" s="38"/>
      <c r="B2128" s="44"/>
      <c r="C2128" s="329" t="s">
        <v>1</v>
      </c>
      <c r="D2128" s="329" t="s">
        <v>3422</v>
      </c>
      <c r="E2128" s="17" t="s">
        <v>1</v>
      </c>
      <c r="F2128" s="330">
        <v>15.842000000000001</v>
      </c>
      <c r="G2128" s="38"/>
      <c r="H2128" s="44"/>
    </row>
    <row r="2129" s="2" customFormat="1" ht="16.8" customHeight="1">
      <c r="A2129" s="38"/>
      <c r="B2129" s="44"/>
      <c r="C2129" s="329" t="s">
        <v>1</v>
      </c>
      <c r="D2129" s="329" t="s">
        <v>3423</v>
      </c>
      <c r="E2129" s="17" t="s">
        <v>1</v>
      </c>
      <c r="F2129" s="330">
        <v>15.84</v>
      </c>
      <c r="G2129" s="38"/>
      <c r="H2129" s="44"/>
    </row>
    <row r="2130" s="2" customFormat="1" ht="16.8" customHeight="1">
      <c r="A2130" s="38"/>
      <c r="B2130" s="44"/>
      <c r="C2130" s="329" t="s">
        <v>1</v>
      </c>
      <c r="D2130" s="329" t="s">
        <v>3424</v>
      </c>
      <c r="E2130" s="17" t="s">
        <v>1</v>
      </c>
      <c r="F2130" s="330">
        <v>15.801</v>
      </c>
      <c r="G2130" s="38"/>
      <c r="H2130" s="44"/>
    </row>
    <row r="2131" s="2" customFormat="1" ht="16.8" customHeight="1">
      <c r="A2131" s="38"/>
      <c r="B2131" s="44"/>
      <c r="C2131" s="329" t="s">
        <v>1</v>
      </c>
      <c r="D2131" s="329" t="s">
        <v>3425</v>
      </c>
      <c r="E2131" s="17" t="s">
        <v>1</v>
      </c>
      <c r="F2131" s="330">
        <v>15.845000000000001</v>
      </c>
      <c r="G2131" s="38"/>
      <c r="H2131" s="44"/>
    </row>
    <row r="2132" s="2" customFormat="1" ht="16.8" customHeight="1">
      <c r="A2132" s="38"/>
      <c r="B2132" s="44"/>
      <c r="C2132" s="329" t="s">
        <v>1</v>
      </c>
      <c r="D2132" s="329" t="s">
        <v>3426</v>
      </c>
      <c r="E2132" s="17" t="s">
        <v>1</v>
      </c>
      <c r="F2132" s="330">
        <v>15.84</v>
      </c>
      <c r="G2132" s="38"/>
      <c r="H2132" s="44"/>
    </row>
    <row r="2133" s="2" customFormat="1" ht="16.8" customHeight="1">
      <c r="A2133" s="38"/>
      <c r="B2133" s="44"/>
      <c r="C2133" s="329" t="s">
        <v>1</v>
      </c>
      <c r="D2133" s="329" t="s">
        <v>3427</v>
      </c>
      <c r="E2133" s="17" t="s">
        <v>1</v>
      </c>
      <c r="F2133" s="330">
        <v>15.837999999999999</v>
      </c>
      <c r="G2133" s="38"/>
      <c r="H2133" s="44"/>
    </row>
    <row r="2134" s="2" customFormat="1" ht="16.8" customHeight="1">
      <c r="A2134" s="38"/>
      <c r="B2134" s="44"/>
      <c r="C2134" s="329" t="s">
        <v>1</v>
      </c>
      <c r="D2134" s="329" t="s">
        <v>3428</v>
      </c>
      <c r="E2134" s="17" t="s">
        <v>1</v>
      </c>
      <c r="F2134" s="330">
        <v>15.835000000000001</v>
      </c>
      <c r="G2134" s="38"/>
      <c r="H2134" s="44"/>
    </row>
    <row r="2135" s="2" customFormat="1" ht="16.8" customHeight="1">
      <c r="A2135" s="38"/>
      <c r="B2135" s="44"/>
      <c r="C2135" s="329" t="s">
        <v>1</v>
      </c>
      <c r="D2135" s="329" t="s">
        <v>3429</v>
      </c>
      <c r="E2135" s="17" t="s">
        <v>1</v>
      </c>
      <c r="F2135" s="330">
        <v>15.836</v>
      </c>
      <c r="G2135" s="38"/>
      <c r="H2135" s="44"/>
    </row>
    <row r="2136" s="2" customFormat="1" ht="16.8" customHeight="1">
      <c r="A2136" s="38"/>
      <c r="B2136" s="44"/>
      <c r="C2136" s="329" t="s">
        <v>1</v>
      </c>
      <c r="D2136" s="329" t="s">
        <v>3430</v>
      </c>
      <c r="E2136" s="17" t="s">
        <v>1</v>
      </c>
      <c r="F2136" s="330">
        <v>15.835000000000001</v>
      </c>
      <c r="G2136" s="38"/>
      <c r="H2136" s="44"/>
    </row>
    <row r="2137" s="2" customFormat="1" ht="16.8" customHeight="1">
      <c r="A2137" s="38"/>
      <c r="B2137" s="44"/>
      <c r="C2137" s="329" t="s">
        <v>1</v>
      </c>
      <c r="D2137" s="329" t="s">
        <v>3431</v>
      </c>
      <c r="E2137" s="17" t="s">
        <v>1</v>
      </c>
      <c r="F2137" s="330">
        <v>15.836</v>
      </c>
      <c r="G2137" s="38"/>
      <c r="H2137" s="44"/>
    </row>
    <row r="2138" s="2" customFormat="1" ht="16.8" customHeight="1">
      <c r="A2138" s="38"/>
      <c r="B2138" s="44"/>
      <c r="C2138" s="329" t="s">
        <v>1</v>
      </c>
      <c r="D2138" s="329" t="s">
        <v>3432</v>
      </c>
      <c r="E2138" s="17" t="s">
        <v>1</v>
      </c>
      <c r="F2138" s="330">
        <v>15.837999999999999</v>
      </c>
      <c r="G2138" s="38"/>
      <c r="H2138" s="44"/>
    </row>
    <row r="2139" s="2" customFormat="1" ht="16.8" customHeight="1">
      <c r="A2139" s="38"/>
      <c r="B2139" s="44"/>
      <c r="C2139" s="329" t="s">
        <v>1</v>
      </c>
      <c r="D2139" s="329" t="s">
        <v>3433</v>
      </c>
      <c r="E2139" s="17" t="s">
        <v>1</v>
      </c>
      <c r="F2139" s="330">
        <v>15.837999999999999</v>
      </c>
      <c r="G2139" s="38"/>
      <c r="H2139" s="44"/>
    </row>
    <row r="2140" s="2" customFormat="1" ht="16.8" customHeight="1">
      <c r="A2140" s="38"/>
      <c r="B2140" s="44"/>
      <c r="C2140" s="329" t="s">
        <v>1</v>
      </c>
      <c r="D2140" s="329" t="s">
        <v>3434</v>
      </c>
      <c r="E2140" s="17" t="s">
        <v>1</v>
      </c>
      <c r="F2140" s="330">
        <v>15.810000000000001</v>
      </c>
      <c r="G2140" s="38"/>
      <c r="H2140" s="44"/>
    </row>
    <row r="2141" s="2" customFormat="1" ht="16.8" customHeight="1">
      <c r="A2141" s="38"/>
      <c r="B2141" s="44"/>
      <c r="C2141" s="329" t="s">
        <v>1</v>
      </c>
      <c r="D2141" s="329" t="s">
        <v>3435</v>
      </c>
      <c r="E2141" s="17" t="s">
        <v>1</v>
      </c>
      <c r="F2141" s="330">
        <v>15.837999999999999</v>
      </c>
      <c r="G2141" s="38"/>
      <c r="H2141" s="44"/>
    </row>
    <row r="2142" s="2" customFormat="1" ht="16.8" customHeight="1">
      <c r="A2142" s="38"/>
      <c r="B2142" s="44"/>
      <c r="C2142" s="329" t="s">
        <v>1</v>
      </c>
      <c r="D2142" s="329" t="s">
        <v>3436</v>
      </c>
      <c r="E2142" s="17" t="s">
        <v>1</v>
      </c>
      <c r="F2142" s="330">
        <v>15.837999999999999</v>
      </c>
      <c r="G2142" s="38"/>
      <c r="H2142" s="44"/>
    </row>
    <row r="2143" s="2" customFormat="1" ht="16.8" customHeight="1">
      <c r="A2143" s="38"/>
      <c r="B2143" s="44"/>
      <c r="C2143" s="329" t="s">
        <v>1</v>
      </c>
      <c r="D2143" s="329" t="s">
        <v>3437</v>
      </c>
      <c r="E2143" s="17" t="s">
        <v>1</v>
      </c>
      <c r="F2143" s="330">
        <v>15.836</v>
      </c>
      <c r="G2143" s="38"/>
      <c r="H2143" s="44"/>
    </row>
    <row r="2144" s="2" customFormat="1" ht="16.8" customHeight="1">
      <c r="A2144" s="38"/>
      <c r="B2144" s="44"/>
      <c r="C2144" s="329" t="s">
        <v>1</v>
      </c>
      <c r="D2144" s="329" t="s">
        <v>3438</v>
      </c>
      <c r="E2144" s="17" t="s">
        <v>1</v>
      </c>
      <c r="F2144" s="330">
        <v>15.835000000000001</v>
      </c>
      <c r="G2144" s="38"/>
      <c r="H2144" s="44"/>
    </row>
    <row r="2145" s="2" customFormat="1" ht="16.8" customHeight="1">
      <c r="A2145" s="38"/>
      <c r="B2145" s="44"/>
      <c r="C2145" s="329" t="s">
        <v>1</v>
      </c>
      <c r="D2145" s="329" t="s">
        <v>3439</v>
      </c>
      <c r="E2145" s="17" t="s">
        <v>1</v>
      </c>
      <c r="F2145" s="330">
        <v>15.837999999999999</v>
      </c>
      <c r="G2145" s="38"/>
      <c r="H2145" s="44"/>
    </row>
    <row r="2146" s="2" customFormat="1" ht="16.8" customHeight="1">
      <c r="A2146" s="38"/>
      <c r="B2146" s="44"/>
      <c r="C2146" s="329" t="s">
        <v>1</v>
      </c>
      <c r="D2146" s="329" t="s">
        <v>3440</v>
      </c>
      <c r="E2146" s="17" t="s">
        <v>1</v>
      </c>
      <c r="F2146" s="330">
        <v>15.837999999999999</v>
      </c>
      <c r="G2146" s="38"/>
      <c r="H2146" s="44"/>
    </row>
    <row r="2147" s="2" customFormat="1" ht="16.8" customHeight="1">
      <c r="A2147" s="38"/>
      <c r="B2147" s="44"/>
      <c r="C2147" s="329" t="s">
        <v>1</v>
      </c>
      <c r="D2147" s="329" t="s">
        <v>3441</v>
      </c>
      <c r="E2147" s="17" t="s">
        <v>1</v>
      </c>
      <c r="F2147" s="330">
        <v>15.817</v>
      </c>
      <c r="G2147" s="38"/>
      <c r="H2147" s="44"/>
    </row>
    <row r="2148" s="2" customFormat="1" ht="16.8" customHeight="1">
      <c r="A2148" s="38"/>
      <c r="B2148" s="44"/>
      <c r="C2148" s="329" t="s">
        <v>1</v>
      </c>
      <c r="D2148" s="329" t="s">
        <v>3442</v>
      </c>
      <c r="E2148" s="17" t="s">
        <v>1</v>
      </c>
      <c r="F2148" s="330">
        <v>15.82</v>
      </c>
      <c r="G2148" s="38"/>
      <c r="H2148" s="44"/>
    </row>
    <row r="2149" s="2" customFormat="1" ht="16.8" customHeight="1">
      <c r="A2149" s="38"/>
      <c r="B2149" s="44"/>
      <c r="C2149" s="329" t="s">
        <v>1</v>
      </c>
      <c r="D2149" s="329" t="s">
        <v>3443</v>
      </c>
      <c r="E2149" s="17" t="s">
        <v>1</v>
      </c>
      <c r="F2149" s="330">
        <v>15.82</v>
      </c>
      <c r="G2149" s="38"/>
      <c r="H2149" s="44"/>
    </row>
    <row r="2150" s="2" customFormat="1" ht="16.8" customHeight="1">
      <c r="A2150" s="38"/>
      <c r="B2150" s="44"/>
      <c r="C2150" s="329" t="s">
        <v>1</v>
      </c>
      <c r="D2150" s="329" t="s">
        <v>3444</v>
      </c>
      <c r="E2150" s="17" t="s">
        <v>1</v>
      </c>
      <c r="F2150" s="330">
        <v>15.817</v>
      </c>
      <c r="G2150" s="38"/>
      <c r="H2150" s="44"/>
    </row>
    <row r="2151" s="2" customFormat="1" ht="16.8" customHeight="1">
      <c r="A2151" s="38"/>
      <c r="B2151" s="44"/>
      <c r="C2151" s="329" t="s">
        <v>1</v>
      </c>
      <c r="D2151" s="329" t="s">
        <v>3445</v>
      </c>
      <c r="E2151" s="17" t="s">
        <v>1</v>
      </c>
      <c r="F2151" s="330">
        <v>15.813000000000001</v>
      </c>
      <c r="G2151" s="38"/>
      <c r="H2151" s="44"/>
    </row>
    <row r="2152" s="2" customFormat="1" ht="16.8" customHeight="1">
      <c r="A2152" s="38"/>
      <c r="B2152" s="44"/>
      <c r="C2152" s="329" t="s">
        <v>1</v>
      </c>
      <c r="D2152" s="329" t="s">
        <v>3446</v>
      </c>
      <c r="E2152" s="17" t="s">
        <v>1</v>
      </c>
      <c r="F2152" s="330">
        <v>15.813000000000001</v>
      </c>
      <c r="G2152" s="38"/>
      <c r="H2152" s="44"/>
    </row>
    <row r="2153" s="2" customFormat="1" ht="16.8" customHeight="1">
      <c r="A2153" s="38"/>
      <c r="B2153" s="44"/>
      <c r="C2153" s="329" t="s">
        <v>1</v>
      </c>
      <c r="D2153" s="329" t="s">
        <v>3447</v>
      </c>
      <c r="E2153" s="17" t="s">
        <v>1</v>
      </c>
      <c r="F2153" s="330">
        <v>15.813000000000001</v>
      </c>
      <c r="G2153" s="38"/>
      <c r="H2153" s="44"/>
    </row>
    <row r="2154" s="2" customFormat="1" ht="16.8" customHeight="1">
      <c r="A2154" s="38"/>
      <c r="B2154" s="44"/>
      <c r="C2154" s="329" t="s">
        <v>1</v>
      </c>
      <c r="D2154" s="329" t="s">
        <v>3448</v>
      </c>
      <c r="E2154" s="17" t="s">
        <v>1</v>
      </c>
      <c r="F2154" s="330">
        <v>15.810000000000001</v>
      </c>
      <c r="G2154" s="38"/>
      <c r="H2154" s="44"/>
    </row>
    <row r="2155" s="2" customFormat="1" ht="16.8" customHeight="1">
      <c r="A2155" s="38"/>
      <c r="B2155" s="44"/>
      <c r="C2155" s="329" t="s">
        <v>1</v>
      </c>
      <c r="D2155" s="329" t="s">
        <v>3449</v>
      </c>
      <c r="E2155" s="17" t="s">
        <v>1</v>
      </c>
      <c r="F2155" s="330">
        <v>15.807</v>
      </c>
      <c r="G2155" s="38"/>
      <c r="H2155" s="44"/>
    </row>
    <row r="2156" s="2" customFormat="1" ht="16.8" customHeight="1">
      <c r="A2156" s="38"/>
      <c r="B2156" s="44"/>
      <c r="C2156" s="329" t="s">
        <v>1</v>
      </c>
      <c r="D2156" s="329" t="s">
        <v>3450</v>
      </c>
      <c r="E2156" s="17" t="s">
        <v>1</v>
      </c>
      <c r="F2156" s="330">
        <v>15.801</v>
      </c>
      <c r="G2156" s="38"/>
      <c r="H2156" s="44"/>
    </row>
    <row r="2157" s="2" customFormat="1" ht="16.8" customHeight="1">
      <c r="A2157" s="38"/>
      <c r="B2157" s="44"/>
      <c r="C2157" s="329" t="s">
        <v>1</v>
      </c>
      <c r="D2157" s="329" t="s">
        <v>3451</v>
      </c>
      <c r="E2157" s="17" t="s">
        <v>1</v>
      </c>
      <c r="F2157" s="330">
        <v>15.801</v>
      </c>
      <c r="G2157" s="38"/>
      <c r="H2157" s="44"/>
    </row>
    <row r="2158" s="2" customFormat="1" ht="16.8" customHeight="1">
      <c r="A2158" s="38"/>
      <c r="B2158" s="44"/>
      <c r="C2158" s="329" t="s">
        <v>1</v>
      </c>
      <c r="D2158" s="329" t="s">
        <v>3452</v>
      </c>
      <c r="E2158" s="17" t="s">
        <v>1</v>
      </c>
      <c r="F2158" s="330">
        <v>15.801</v>
      </c>
      <c r="G2158" s="38"/>
      <c r="H2158" s="44"/>
    </row>
    <row r="2159" s="2" customFormat="1" ht="16.8" customHeight="1">
      <c r="A2159" s="38"/>
      <c r="B2159" s="44"/>
      <c r="C2159" s="329" t="s">
        <v>1</v>
      </c>
      <c r="D2159" s="329" t="s">
        <v>3453</v>
      </c>
      <c r="E2159" s="17" t="s">
        <v>1</v>
      </c>
      <c r="F2159" s="330">
        <v>15.801</v>
      </c>
      <c r="G2159" s="38"/>
      <c r="H2159" s="44"/>
    </row>
    <row r="2160" s="2" customFormat="1" ht="16.8" customHeight="1">
      <c r="A2160" s="38"/>
      <c r="B2160" s="44"/>
      <c r="C2160" s="329" t="s">
        <v>1</v>
      </c>
      <c r="D2160" s="329" t="s">
        <v>3454</v>
      </c>
      <c r="E2160" s="17" t="s">
        <v>1</v>
      </c>
      <c r="F2160" s="330">
        <v>15.801</v>
      </c>
      <c r="G2160" s="38"/>
      <c r="H2160" s="44"/>
    </row>
    <row r="2161" s="2" customFormat="1" ht="16.8" customHeight="1">
      <c r="A2161" s="38"/>
      <c r="B2161" s="44"/>
      <c r="C2161" s="329" t="s">
        <v>1</v>
      </c>
      <c r="D2161" s="329" t="s">
        <v>3455</v>
      </c>
      <c r="E2161" s="17" t="s">
        <v>1</v>
      </c>
      <c r="F2161" s="330">
        <v>15.817</v>
      </c>
      <c r="G2161" s="38"/>
      <c r="H2161" s="44"/>
    </row>
    <row r="2162" s="2" customFormat="1" ht="16.8" customHeight="1">
      <c r="A2162" s="38"/>
      <c r="B2162" s="44"/>
      <c r="C2162" s="329" t="s">
        <v>1</v>
      </c>
      <c r="D2162" s="329" t="s">
        <v>3456</v>
      </c>
      <c r="E2162" s="17" t="s">
        <v>1</v>
      </c>
      <c r="F2162" s="330">
        <v>15.817</v>
      </c>
      <c r="G2162" s="38"/>
      <c r="H2162" s="44"/>
    </row>
    <row r="2163" s="2" customFormat="1" ht="16.8" customHeight="1">
      <c r="A2163" s="38"/>
      <c r="B2163" s="44"/>
      <c r="C2163" s="329" t="s">
        <v>1</v>
      </c>
      <c r="D2163" s="329" t="s">
        <v>3457</v>
      </c>
      <c r="E2163" s="17" t="s">
        <v>1</v>
      </c>
      <c r="F2163" s="330">
        <v>15.823</v>
      </c>
      <c r="G2163" s="38"/>
      <c r="H2163" s="44"/>
    </row>
    <row r="2164" s="2" customFormat="1" ht="16.8" customHeight="1">
      <c r="A2164" s="38"/>
      <c r="B2164" s="44"/>
      <c r="C2164" s="329" t="s">
        <v>1</v>
      </c>
      <c r="D2164" s="329" t="s">
        <v>3458</v>
      </c>
      <c r="E2164" s="17" t="s">
        <v>1</v>
      </c>
      <c r="F2164" s="330">
        <v>15.829000000000001</v>
      </c>
      <c r="G2164" s="38"/>
      <c r="H2164" s="44"/>
    </row>
    <row r="2165" s="2" customFormat="1" ht="16.8" customHeight="1">
      <c r="A2165" s="38"/>
      <c r="B2165" s="44"/>
      <c r="C2165" s="329" t="s">
        <v>1</v>
      </c>
      <c r="D2165" s="329" t="s">
        <v>3459</v>
      </c>
      <c r="E2165" s="17" t="s">
        <v>1</v>
      </c>
      <c r="F2165" s="330">
        <v>15.829000000000001</v>
      </c>
      <c r="G2165" s="38"/>
      <c r="H2165" s="44"/>
    </row>
    <row r="2166" s="2" customFormat="1" ht="16.8" customHeight="1">
      <c r="A2166" s="38"/>
      <c r="B2166" s="44"/>
      <c r="C2166" s="329" t="s">
        <v>1</v>
      </c>
      <c r="D2166" s="329" t="s">
        <v>3460</v>
      </c>
      <c r="E2166" s="17" t="s">
        <v>1</v>
      </c>
      <c r="F2166" s="330">
        <v>15.832000000000001</v>
      </c>
      <c r="G2166" s="38"/>
      <c r="H2166" s="44"/>
    </row>
    <row r="2167" s="2" customFormat="1" ht="16.8" customHeight="1">
      <c r="A2167" s="38"/>
      <c r="B2167" s="44"/>
      <c r="C2167" s="329" t="s">
        <v>1</v>
      </c>
      <c r="D2167" s="329" t="s">
        <v>3461</v>
      </c>
      <c r="E2167" s="17" t="s">
        <v>1</v>
      </c>
      <c r="F2167" s="330">
        <v>6.375</v>
      </c>
      <c r="G2167" s="38"/>
      <c r="H2167" s="44"/>
    </row>
    <row r="2168" s="2" customFormat="1" ht="16.8" customHeight="1">
      <c r="A2168" s="38"/>
      <c r="B2168" s="44"/>
      <c r="C2168" s="329" t="s">
        <v>1</v>
      </c>
      <c r="D2168" s="329" t="s">
        <v>2194</v>
      </c>
      <c r="E2168" s="17" t="s">
        <v>1</v>
      </c>
      <c r="F2168" s="330">
        <v>-60</v>
      </c>
      <c r="G2168" s="38"/>
      <c r="H2168" s="44"/>
    </row>
    <row r="2169" s="2" customFormat="1" ht="16.8" customHeight="1">
      <c r="A2169" s="38"/>
      <c r="B2169" s="44"/>
      <c r="C2169" s="329" t="s">
        <v>2033</v>
      </c>
      <c r="D2169" s="329" t="s">
        <v>265</v>
      </c>
      <c r="E2169" s="17" t="s">
        <v>1</v>
      </c>
      <c r="F2169" s="330">
        <v>721.77999999999997</v>
      </c>
      <c r="G2169" s="38"/>
      <c r="H2169" s="44"/>
    </row>
    <row r="2170" s="2" customFormat="1" ht="16.8" customHeight="1">
      <c r="A2170" s="38"/>
      <c r="B2170" s="44"/>
      <c r="C2170" s="331" t="s">
        <v>4413</v>
      </c>
      <c r="D2170" s="38"/>
      <c r="E2170" s="38"/>
      <c r="F2170" s="38"/>
      <c r="G2170" s="38"/>
      <c r="H2170" s="44"/>
    </row>
    <row r="2171" s="2" customFormat="1" ht="16.8" customHeight="1">
      <c r="A2171" s="38"/>
      <c r="B2171" s="44"/>
      <c r="C2171" s="329" t="s">
        <v>2169</v>
      </c>
      <c r="D2171" s="329" t="s">
        <v>4476</v>
      </c>
      <c r="E2171" s="17" t="s">
        <v>208</v>
      </c>
      <c r="F2171" s="330">
        <v>268.339</v>
      </c>
      <c r="G2171" s="38"/>
      <c r="H2171" s="44"/>
    </row>
    <row r="2172" s="2" customFormat="1" ht="16.8" customHeight="1">
      <c r="A2172" s="38"/>
      <c r="B2172" s="44"/>
      <c r="C2172" s="329" t="s">
        <v>1379</v>
      </c>
      <c r="D2172" s="329" t="s">
        <v>4190</v>
      </c>
      <c r="E2172" s="17" t="s">
        <v>208</v>
      </c>
      <c r="F2172" s="330">
        <v>603.56200000000001</v>
      </c>
      <c r="G2172" s="38"/>
      <c r="H2172" s="44"/>
    </row>
    <row r="2173" s="2" customFormat="1" ht="16.8" customHeight="1">
      <c r="A2173" s="38"/>
      <c r="B2173" s="44"/>
      <c r="C2173" s="325" t="s">
        <v>2039</v>
      </c>
      <c r="D2173" s="326" t="s">
        <v>2040</v>
      </c>
      <c r="E2173" s="327" t="s">
        <v>208</v>
      </c>
      <c r="F2173" s="328">
        <v>86.614000000000004</v>
      </c>
      <c r="G2173" s="38"/>
      <c r="H2173" s="44"/>
    </row>
    <row r="2174" s="2" customFormat="1" ht="16.8" customHeight="1">
      <c r="A2174" s="38"/>
      <c r="B2174" s="44"/>
      <c r="C2174" s="329" t="s">
        <v>2039</v>
      </c>
      <c r="D2174" s="329" t="s">
        <v>2203</v>
      </c>
      <c r="E2174" s="17" t="s">
        <v>1</v>
      </c>
      <c r="F2174" s="330">
        <v>86.614000000000004</v>
      </c>
      <c r="G2174" s="38"/>
      <c r="H2174" s="44"/>
    </row>
    <row r="2175" s="2" customFormat="1" ht="16.8" customHeight="1">
      <c r="A2175" s="38"/>
      <c r="B2175" s="44"/>
      <c r="C2175" s="331" t="s">
        <v>4413</v>
      </c>
      <c r="D2175" s="38"/>
      <c r="E2175" s="38"/>
      <c r="F2175" s="38"/>
      <c r="G2175" s="38"/>
      <c r="H2175" s="44"/>
    </row>
    <row r="2176" s="2" customFormat="1" ht="16.8" customHeight="1">
      <c r="A2176" s="38"/>
      <c r="B2176" s="44"/>
      <c r="C2176" s="329" t="s">
        <v>2169</v>
      </c>
      <c r="D2176" s="329" t="s">
        <v>4476</v>
      </c>
      <c r="E2176" s="17" t="s">
        <v>208</v>
      </c>
      <c r="F2176" s="330">
        <v>268.339</v>
      </c>
      <c r="G2176" s="38"/>
      <c r="H2176" s="44"/>
    </row>
    <row r="2177" s="2" customFormat="1" ht="16.8" customHeight="1">
      <c r="A2177" s="38"/>
      <c r="B2177" s="44"/>
      <c r="C2177" s="329" t="s">
        <v>2749</v>
      </c>
      <c r="D2177" s="329" t="s">
        <v>4513</v>
      </c>
      <c r="E2177" s="17" t="s">
        <v>208</v>
      </c>
      <c r="F2177" s="330">
        <v>86.614000000000004</v>
      </c>
      <c r="G2177" s="38"/>
      <c r="H2177" s="44"/>
    </row>
    <row r="2178" s="2" customFormat="1">
      <c r="A2178" s="38"/>
      <c r="B2178" s="44"/>
      <c r="C2178" s="329" t="s">
        <v>583</v>
      </c>
      <c r="D2178" s="329" t="s">
        <v>4431</v>
      </c>
      <c r="E2178" s="17" t="s">
        <v>208</v>
      </c>
      <c r="F2178" s="330">
        <v>330.05700000000002</v>
      </c>
      <c r="G2178" s="38"/>
      <c r="H2178" s="44"/>
    </row>
    <row r="2179" s="2" customFormat="1" ht="16.8" customHeight="1">
      <c r="A2179" s="38"/>
      <c r="B2179" s="44"/>
      <c r="C2179" s="325" t="s">
        <v>2036</v>
      </c>
      <c r="D2179" s="326" t="s">
        <v>2037</v>
      </c>
      <c r="E2179" s="327" t="s">
        <v>208</v>
      </c>
      <c r="F2179" s="328">
        <v>129.91999999999999</v>
      </c>
      <c r="G2179" s="38"/>
      <c r="H2179" s="44"/>
    </row>
    <row r="2180" s="2" customFormat="1" ht="16.8" customHeight="1">
      <c r="A2180" s="38"/>
      <c r="B2180" s="44"/>
      <c r="C2180" s="329" t="s">
        <v>2036</v>
      </c>
      <c r="D2180" s="329" t="s">
        <v>2202</v>
      </c>
      <c r="E2180" s="17" t="s">
        <v>1</v>
      </c>
      <c r="F2180" s="330">
        <v>129.91999999999999</v>
      </c>
      <c r="G2180" s="38"/>
      <c r="H2180" s="44"/>
    </row>
    <row r="2181" s="2" customFormat="1" ht="16.8" customHeight="1">
      <c r="A2181" s="38"/>
      <c r="B2181" s="44"/>
      <c r="C2181" s="331" t="s">
        <v>4413</v>
      </c>
      <c r="D2181" s="38"/>
      <c r="E2181" s="38"/>
      <c r="F2181" s="38"/>
      <c r="G2181" s="38"/>
      <c r="H2181" s="44"/>
    </row>
    <row r="2182" s="2" customFormat="1" ht="16.8" customHeight="1">
      <c r="A2182" s="38"/>
      <c r="B2182" s="44"/>
      <c r="C2182" s="329" t="s">
        <v>2169</v>
      </c>
      <c r="D2182" s="329" t="s">
        <v>4476</v>
      </c>
      <c r="E2182" s="17" t="s">
        <v>208</v>
      </c>
      <c r="F2182" s="330">
        <v>268.339</v>
      </c>
      <c r="G2182" s="38"/>
      <c r="H2182" s="44"/>
    </row>
    <row r="2183" s="2" customFormat="1" ht="16.8" customHeight="1">
      <c r="A2183" s="38"/>
      <c r="B2183" s="44"/>
      <c r="C2183" s="329" t="s">
        <v>2753</v>
      </c>
      <c r="D2183" s="329" t="s">
        <v>4514</v>
      </c>
      <c r="E2183" s="17" t="s">
        <v>208</v>
      </c>
      <c r="F2183" s="330">
        <v>129.91999999999999</v>
      </c>
      <c r="G2183" s="38"/>
      <c r="H2183" s="44"/>
    </row>
    <row r="2184" s="2" customFormat="1">
      <c r="A2184" s="38"/>
      <c r="B2184" s="44"/>
      <c r="C2184" s="329" t="s">
        <v>583</v>
      </c>
      <c r="D2184" s="329" t="s">
        <v>4431</v>
      </c>
      <c r="E2184" s="17" t="s">
        <v>208</v>
      </c>
      <c r="F2184" s="330">
        <v>330.05700000000002</v>
      </c>
      <c r="G2184" s="38"/>
      <c r="H2184" s="44"/>
    </row>
    <row r="2185" s="2" customFormat="1" ht="16.8" customHeight="1">
      <c r="A2185" s="38"/>
      <c r="B2185" s="44"/>
      <c r="C2185" s="325" t="s">
        <v>2045</v>
      </c>
      <c r="D2185" s="326" t="s">
        <v>2046</v>
      </c>
      <c r="E2185" s="327" t="s">
        <v>208</v>
      </c>
      <c r="F2185" s="328">
        <v>202.09800000000001</v>
      </c>
      <c r="G2185" s="38"/>
      <c r="H2185" s="44"/>
    </row>
    <row r="2186" s="2" customFormat="1" ht="16.8" customHeight="1">
      <c r="A2186" s="38"/>
      <c r="B2186" s="44"/>
      <c r="C2186" s="329" t="s">
        <v>2045</v>
      </c>
      <c r="D2186" s="329" t="s">
        <v>2205</v>
      </c>
      <c r="E2186" s="17" t="s">
        <v>1</v>
      </c>
      <c r="F2186" s="330">
        <v>202.09800000000001</v>
      </c>
      <c r="G2186" s="38"/>
      <c r="H2186" s="44"/>
    </row>
    <row r="2187" s="2" customFormat="1" ht="16.8" customHeight="1">
      <c r="A2187" s="38"/>
      <c r="B2187" s="44"/>
      <c r="C2187" s="331" t="s">
        <v>4413</v>
      </c>
      <c r="D2187" s="38"/>
      <c r="E2187" s="38"/>
      <c r="F2187" s="38"/>
      <c r="G2187" s="38"/>
      <c r="H2187" s="44"/>
    </row>
    <row r="2188" s="2" customFormat="1" ht="16.8" customHeight="1">
      <c r="A2188" s="38"/>
      <c r="B2188" s="44"/>
      <c r="C2188" s="329" t="s">
        <v>2169</v>
      </c>
      <c r="D2188" s="329" t="s">
        <v>4476</v>
      </c>
      <c r="E2188" s="17" t="s">
        <v>208</v>
      </c>
      <c r="F2188" s="330">
        <v>268.339</v>
      </c>
      <c r="G2188" s="38"/>
      <c r="H2188" s="44"/>
    </row>
    <row r="2189" s="2" customFormat="1" ht="16.8" customHeight="1">
      <c r="A2189" s="38"/>
      <c r="B2189" s="44"/>
      <c r="C2189" s="329" t="s">
        <v>2757</v>
      </c>
      <c r="D2189" s="329" t="s">
        <v>4515</v>
      </c>
      <c r="E2189" s="17" t="s">
        <v>208</v>
      </c>
      <c r="F2189" s="330">
        <v>202.09800000000001</v>
      </c>
      <c r="G2189" s="38"/>
      <c r="H2189" s="44"/>
    </row>
    <row r="2190" s="2" customFormat="1">
      <c r="A2190" s="38"/>
      <c r="B2190" s="44"/>
      <c r="C2190" s="329" t="s">
        <v>591</v>
      </c>
      <c r="D2190" s="329" t="s">
        <v>4435</v>
      </c>
      <c r="E2190" s="17" t="s">
        <v>208</v>
      </c>
      <c r="F2190" s="330">
        <v>830.13199999999995</v>
      </c>
      <c r="G2190" s="38"/>
      <c r="H2190" s="44"/>
    </row>
    <row r="2191" s="2" customFormat="1" ht="16.8" customHeight="1">
      <c r="A2191" s="38"/>
      <c r="B2191" s="44"/>
      <c r="C2191" s="325" t="s">
        <v>2042</v>
      </c>
      <c r="D2191" s="326" t="s">
        <v>2043</v>
      </c>
      <c r="E2191" s="327" t="s">
        <v>208</v>
      </c>
      <c r="F2191" s="328">
        <v>303.14800000000002</v>
      </c>
      <c r="G2191" s="38"/>
      <c r="H2191" s="44"/>
    </row>
    <row r="2192" s="2" customFormat="1" ht="16.8" customHeight="1">
      <c r="A2192" s="38"/>
      <c r="B2192" s="44"/>
      <c r="C2192" s="329" t="s">
        <v>2042</v>
      </c>
      <c r="D2192" s="329" t="s">
        <v>2204</v>
      </c>
      <c r="E2192" s="17" t="s">
        <v>1</v>
      </c>
      <c r="F2192" s="330">
        <v>303.14800000000002</v>
      </c>
      <c r="G2192" s="38"/>
      <c r="H2192" s="44"/>
    </row>
    <row r="2193" s="2" customFormat="1" ht="16.8" customHeight="1">
      <c r="A2193" s="38"/>
      <c r="B2193" s="44"/>
      <c r="C2193" s="331" t="s">
        <v>4413</v>
      </c>
      <c r="D2193" s="38"/>
      <c r="E2193" s="38"/>
      <c r="F2193" s="38"/>
      <c r="G2193" s="38"/>
      <c r="H2193" s="44"/>
    </row>
    <row r="2194" s="2" customFormat="1" ht="16.8" customHeight="1">
      <c r="A2194" s="38"/>
      <c r="B2194" s="44"/>
      <c r="C2194" s="329" t="s">
        <v>2169</v>
      </c>
      <c r="D2194" s="329" t="s">
        <v>4476</v>
      </c>
      <c r="E2194" s="17" t="s">
        <v>208</v>
      </c>
      <c r="F2194" s="330">
        <v>268.339</v>
      </c>
      <c r="G2194" s="38"/>
      <c r="H2194" s="44"/>
    </row>
    <row r="2195" s="2" customFormat="1" ht="16.8" customHeight="1">
      <c r="A2195" s="38"/>
      <c r="B2195" s="44"/>
      <c r="C2195" s="329" t="s">
        <v>3394</v>
      </c>
      <c r="D2195" s="329" t="s">
        <v>4532</v>
      </c>
      <c r="E2195" s="17" t="s">
        <v>208</v>
      </c>
      <c r="F2195" s="330">
        <v>303.14800000000002</v>
      </c>
      <c r="G2195" s="38"/>
      <c r="H2195" s="44"/>
    </row>
    <row r="2196" s="2" customFormat="1">
      <c r="A2196" s="38"/>
      <c r="B2196" s="44"/>
      <c r="C2196" s="329" t="s">
        <v>591</v>
      </c>
      <c r="D2196" s="329" t="s">
        <v>4435</v>
      </c>
      <c r="E2196" s="17" t="s">
        <v>208</v>
      </c>
      <c r="F2196" s="330">
        <v>830.13199999999995</v>
      </c>
      <c r="G2196" s="38"/>
      <c r="H2196" s="44"/>
    </row>
    <row r="2197" s="2" customFormat="1" ht="16.8" customHeight="1">
      <c r="A2197" s="38"/>
      <c r="B2197" s="44"/>
      <c r="C2197" s="325" t="s">
        <v>2018</v>
      </c>
      <c r="D2197" s="326" t="s">
        <v>2019</v>
      </c>
      <c r="E2197" s="327" t="s">
        <v>1</v>
      </c>
      <c r="F2197" s="328">
        <v>1.23</v>
      </c>
      <c r="G2197" s="38"/>
      <c r="H2197" s="44"/>
    </row>
    <row r="2198" s="2" customFormat="1" ht="16.8" customHeight="1">
      <c r="A2198" s="38"/>
      <c r="B2198" s="44"/>
      <c r="C2198" s="329" t="s">
        <v>2018</v>
      </c>
      <c r="D2198" s="329" t="s">
        <v>2176</v>
      </c>
      <c r="E2198" s="17" t="s">
        <v>1</v>
      </c>
      <c r="F2198" s="330">
        <v>1.23</v>
      </c>
      <c r="G2198" s="38"/>
      <c r="H2198" s="44"/>
    </row>
    <row r="2199" s="2" customFormat="1" ht="16.8" customHeight="1">
      <c r="A2199" s="38"/>
      <c r="B2199" s="44"/>
      <c r="C2199" s="331" t="s">
        <v>4413</v>
      </c>
      <c r="D2199" s="38"/>
      <c r="E2199" s="38"/>
      <c r="F2199" s="38"/>
      <c r="G2199" s="38"/>
      <c r="H2199" s="44"/>
    </row>
    <row r="2200" s="2" customFormat="1" ht="16.8" customHeight="1">
      <c r="A2200" s="38"/>
      <c r="B2200" s="44"/>
      <c r="C2200" s="329" t="s">
        <v>2169</v>
      </c>
      <c r="D2200" s="329" t="s">
        <v>4476</v>
      </c>
      <c r="E2200" s="17" t="s">
        <v>208</v>
      </c>
      <c r="F2200" s="330">
        <v>268.339</v>
      </c>
      <c r="G2200" s="38"/>
      <c r="H2200" s="44"/>
    </row>
    <row r="2201" s="2" customFormat="1">
      <c r="A2201" s="38"/>
      <c r="B2201" s="44"/>
      <c r="C2201" s="329" t="s">
        <v>583</v>
      </c>
      <c r="D2201" s="329" t="s">
        <v>4431</v>
      </c>
      <c r="E2201" s="17" t="s">
        <v>208</v>
      </c>
      <c r="F2201" s="330">
        <v>330.05700000000002</v>
      </c>
      <c r="G2201" s="38"/>
      <c r="H2201" s="44"/>
    </row>
    <row r="2202" s="2" customFormat="1">
      <c r="A2202" s="38"/>
      <c r="B2202" s="44"/>
      <c r="C2202" s="329" t="s">
        <v>591</v>
      </c>
      <c r="D2202" s="329" t="s">
        <v>4435</v>
      </c>
      <c r="E2202" s="17" t="s">
        <v>208</v>
      </c>
      <c r="F2202" s="330">
        <v>830.13199999999995</v>
      </c>
      <c r="G2202" s="38"/>
      <c r="H2202" s="44"/>
    </row>
    <row r="2203" s="2" customFormat="1" ht="16.8" customHeight="1">
      <c r="A2203" s="38"/>
      <c r="B2203" s="44"/>
      <c r="C2203" s="325" t="s">
        <v>2064</v>
      </c>
      <c r="D2203" s="326" t="s">
        <v>2065</v>
      </c>
      <c r="E2203" s="327" t="s">
        <v>208</v>
      </c>
      <c r="F2203" s="328">
        <v>2.262</v>
      </c>
      <c r="G2203" s="38"/>
      <c r="H2203" s="44"/>
    </row>
    <row r="2204" s="2" customFormat="1" ht="16.8" customHeight="1">
      <c r="A2204" s="38"/>
      <c r="B2204" s="44"/>
      <c r="C2204" s="325" t="s">
        <v>3360</v>
      </c>
      <c r="D2204" s="326" t="s">
        <v>3361</v>
      </c>
      <c r="E2204" s="327" t="s">
        <v>157</v>
      </c>
      <c r="F2204" s="328">
        <v>7.7290000000000001</v>
      </c>
      <c r="G2204" s="38"/>
      <c r="H2204" s="44"/>
    </row>
    <row r="2205" s="2" customFormat="1" ht="16.8" customHeight="1">
      <c r="A2205" s="38"/>
      <c r="B2205" s="44"/>
      <c r="C2205" s="329" t="s">
        <v>3360</v>
      </c>
      <c r="D2205" s="329" t="s">
        <v>3723</v>
      </c>
      <c r="E2205" s="17" t="s">
        <v>1</v>
      </c>
      <c r="F2205" s="330">
        <v>7.7290000000000001</v>
      </c>
      <c r="G2205" s="38"/>
      <c r="H2205" s="44"/>
    </row>
    <row r="2206" s="2" customFormat="1" ht="16.8" customHeight="1">
      <c r="A2206" s="38"/>
      <c r="B2206" s="44"/>
      <c r="C2206" s="331" t="s">
        <v>4413</v>
      </c>
      <c r="D2206" s="38"/>
      <c r="E2206" s="38"/>
      <c r="F2206" s="38"/>
      <c r="G2206" s="38"/>
      <c r="H2206" s="44"/>
    </row>
    <row r="2207" s="2" customFormat="1" ht="16.8" customHeight="1">
      <c r="A2207" s="38"/>
      <c r="B2207" s="44"/>
      <c r="C2207" s="329" t="s">
        <v>1294</v>
      </c>
      <c r="D2207" s="329" t="s">
        <v>4447</v>
      </c>
      <c r="E2207" s="17" t="s">
        <v>157</v>
      </c>
      <c r="F2207" s="330">
        <v>69.981999999999999</v>
      </c>
      <c r="G2207" s="38"/>
      <c r="H2207" s="44"/>
    </row>
    <row r="2208" s="2" customFormat="1">
      <c r="A2208" s="38"/>
      <c r="B2208" s="44"/>
      <c r="C2208" s="329" t="s">
        <v>3716</v>
      </c>
      <c r="D2208" s="329" t="s">
        <v>4533</v>
      </c>
      <c r="E2208" s="17" t="s">
        <v>157</v>
      </c>
      <c r="F2208" s="330">
        <v>7.7290000000000001</v>
      </c>
      <c r="G2208" s="38"/>
      <c r="H2208" s="44"/>
    </row>
    <row r="2209" s="2" customFormat="1" ht="16.8" customHeight="1">
      <c r="A2209" s="38"/>
      <c r="B2209" s="44"/>
      <c r="C2209" s="325" t="s">
        <v>1300</v>
      </c>
      <c r="D2209" s="326" t="s">
        <v>4449</v>
      </c>
      <c r="E2209" s="327" t="s">
        <v>157</v>
      </c>
      <c r="F2209" s="328">
        <v>0</v>
      </c>
      <c r="G2209" s="38"/>
      <c r="H2209" s="44"/>
    </row>
    <row r="2210" s="2" customFormat="1" ht="16.8" customHeight="1">
      <c r="A2210" s="38"/>
      <c r="B2210" s="44"/>
      <c r="C2210" s="329" t="s">
        <v>1300</v>
      </c>
      <c r="D2210" s="329" t="s">
        <v>2961</v>
      </c>
      <c r="E2210" s="17" t="s">
        <v>1</v>
      </c>
      <c r="F2210" s="330">
        <v>0</v>
      </c>
      <c r="G2210" s="38"/>
      <c r="H2210" s="44"/>
    </row>
    <row r="2211" s="2" customFormat="1" ht="16.8" customHeight="1">
      <c r="A2211" s="38"/>
      <c r="B2211" s="44"/>
      <c r="C2211" s="325" t="s">
        <v>2723</v>
      </c>
      <c r="D2211" s="326" t="s">
        <v>2724</v>
      </c>
      <c r="E2211" s="327" t="s">
        <v>157</v>
      </c>
      <c r="F2211" s="328">
        <v>0.081000000000000003</v>
      </c>
      <c r="G2211" s="38"/>
      <c r="H2211" s="44"/>
    </row>
    <row r="2212" s="2" customFormat="1" ht="16.8" customHeight="1">
      <c r="A2212" s="38"/>
      <c r="B2212" s="44"/>
      <c r="C2212" s="329" t="s">
        <v>2723</v>
      </c>
      <c r="D2212" s="329" t="s">
        <v>3722</v>
      </c>
      <c r="E2212" s="17" t="s">
        <v>1</v>
      </c>
      <c r="F2212" s="330">
        <v>0.081000000000000003</v>
      </c>
      <c r="G2212" s="38"/>
      <c r="H2212" s="44"/>
    </row>
    <row r="2213" s="2" customFormat="1" ht="16.8" customHeight="1">
      <c r="A2213" s="38"/>
      <c r="B2213" s="44"/>
      <c r="C2213" s="331" t="s">
        <v>4413</v>
      </c>
      <c r="D2213" s="38"/>
      <c r="E2213" s="38"/>
      <c r="F2213" s="38"/>
      <c r="G2213" s="38"/>
      <c r="H2213" s="44"/>
    </row>
    <row r="2214" s="2" customFormat="1" ht="16.8" customHeight="1">
      <c r="A2214" s="38"/>
      <c r="B2214" s="44"/>
      <c r="C2214" s="329" t="s">
        <v>1294</v>
      </c>
      <c r="D2214" s="329" t="s">
        <v>4447</v>
      </c>
      <c r="E2214" s="17" t="s">
        <v>157</v>
      </c>
      <c r="F2214" s="330">
        <v>69.981999999999999</v>
      </c>
      <c r="G2214" s="38"/>
      <c r="H2214" s="44"/>
    </row>
    <row r="2215" s="2" customFormat="1">
      <c r="A2215" s="38"/>
      <c r="B2215" s="44"/>
      <c r="C2215" s="329" t="s">
        <v>2955</v>
      </c>
      <c r="D2215" s="329" t="s">
        <v>4518</v>
      </c>
      <c r="E2215" s="17" t="s">
        <v>157</v>
      </c>
      <c r="F2215" s="330">
        <v>0.081000000000000003</v>
      </c>
      <c r="G2215" s="38"/>
      <c r="H2215" s="44"/>
    </row>
    <row r="2216" s="2" customFormat="1" ht="16.8" customHeight="1">
      <c r="A2216" s="38"/>
      <c r="B2216" s="44"/>
      <c r="C2216" s="325" t="s">
        <v>155</v>
      </c>
      <c r="D2216" s="326" t="s">
        <v>156</v>
      </c>
      <c r="E2216" s="327" t="s">
        <v>157</v>
      </c>
      <c r="F2216" s="328">
        <v>0</v>
      </c>
      <c r="G2216" s="38"/>
      <c r="H2216" s="44"/>
    </row>
    <row r="2217" s="2" customFormat="1" ht="16.8" customHeight="1">
      <c r="A2217" s="38"/>
      <c r="B2217" s="44"/>
      <c r="C2217" s="329" t="s">
        <v>155</v>
      </c>
      <c r="D2217" s="329" t="s">
        <v>2959</v>
      </c>
      <c r="E2217" s="17" t="s">
        <v>1</v>
      </c>
      <c r="F2217" s="330">
        <v>0</v>
      </c>
      <c r="G2217" s="38"/>
      <c r="H2217" s="44"/>
    </row>
    <row r="2218" s="2" customFormat="1" ht="16.8" customHeight="1">
      <c r="A2218" s="38"/>
      <c r="B2218" s="44"/>
      <c r="C2218" s="325" t="s">
        <v>2070</v>
      </c>
      <c r="D2218" s="326" t="s">
        <v>2071</v>
      </c>
      <c r="E2218" s="327" t="s">
        <v>208</v>
      </c>
      <c r="F2218" s="328">
        <v>862.23099999999999</v>
      </c>
      <c r="G2218" s="38"/>
      <c r="H2218" s="44"/>
    </row>
    <row r="2219" s="2" customFormat="1" ht="16.8" customHeight="1">
      <c r="A2219" s="38"/>
      <c r="B2219" s="44"/>
      <c r="C2219" s="329" t="s">
        <v>1</v>
      </c>
      <c r="D2219" s="329" t="s">
        <v>2030</v>
      </c>
      <c r="E2219" s="17" t="s">
        <v>1</v>
      </c>
      <c r="F2219" s="330">
        <v>172.68100000000001</v>
      </c>
      <c r="G2219" s="38"/>
      <c r="H2219" s="44"/>
    </row>
    <row r="2220" s="2" customFormat="1" ht="16.8" customHeight="1">
      <c r="A2220" s="38"/>
      <c r="B2220" s="44"/>
      <c r="C2220" s="329" t="s">
        <v>1</v>
      </c>
      <c r="D2220" s="329" t="s">
        <v>2033</v>
      </c>
      <c r="E2220" s="17" t="s">
        <v>1</v>
      </c>
      <c r="F2220" s="330">
        <v>721.77999999999997</v>
      </c>
      <c r="G2220" s="38"/>
      <c r="H2220" s="44"/>
    </row>
    <row r="2221" s="2" customFormat="1" ht="16.8" customHeight="1">
      <c r="A2221" s="38"/>
      <c r="B2221" s="44"/>
      <c r="C2221" s="329" t="s">
        <v>1</v>
      </c>
      <c r="D2221" s="329" t="s">
        <v>3496</v>
      </c>
      <c r="E2221" s="17" t="s">
        <v>1</v>
      </c>
      <c r="F2221" s="330">
        <v>-0.54600000000000004</v>
      </c>
      <c r="G2221" s="38"/>
      <c r="H2221" s="44"/>
    </row>
    <row r="2222" s="2" customFormat="1" ht="16.8" customHeight="1">
      <c r="A2222" s="38"/>
      <c r="B2222" s="44"/>
      <c r="C2222" s="329" t="s">
        <v>1</v>
      </c>
      <c r="D2222" s="329" t="s">
        <v>3497</v>
      </c>
      <c r="E2222" s="17" t="s">
        <v>1</v>
      </c>
      <c r="F2222" s="330">
        <v>-0.54600000000000004</v>
      </c>
      <c r="G2222" s="38"/>
      <c r="H2222" s="44"/>
    </row>
    <row r="2223" s="2" customFormat="1" ht="16.8" customHeight="1">
      <c r="A2223" s="38"/>
      <c r="B2223" s="44"/>
      <c r="C2223" s="329" t="s">
        <v>1</v>
      </c>
      <c r="D2223" s="329" t="s">
        <v>2353</v>
      </c>
      <c r="E2223" s="17" t="s">
        <v>1</v>
      </c>
      <c r="F2223" s="330">
        <v>-31.138000000000002</v>
      </c>
      <c r="G2223" s="38"/>
      <c r="H2223" s="44"/>
    </row>
    <row r="2224" s="2" customFormat="1" ht="16.8" customHeight="1">
      <c r="A2224" s="38"/>
      <c r="B2224" s="44"/>
      <c r="C2224" s="329" t="s">
        <v>2070</v>
      </c>
      <c r="D2224" s="329" t="s">
        <v>265</v>
      </c>
      <c r="E2224" s="17" t="s">
        <v>1</v>
      </c>
      <c r="F2224" s="330">
        <v>862.23099999999999</v>
      </c>
      <c r="G2224" s="38"/>
      <c r="H2224" s="44"/>
    </row>
    <row r="2225" s="2" customFormat="1" ht="16.8" customHeight="1">
      <c r="A2225" s="38"/>
      <c r="B2225" s="44"/>
      <c r="C2225" s="331" t="s">
        <v>4413</v>
      </c>
      <c r="D2225" s="38"/>
      <c r="E2225" s="38"/>
      <c r="F2225" s="38"/>
      <c r="G2225" s="38"/>
      <c r="H2225" s="44"/>
    </row>
    <row r="2226" s="2" customFormat="1" ht="16.8" customHeight="1">
      <c r="A2226" s="38"/>
      <c r="B2226" s="44"/>
      <c r="C2226" s="329" t="s">
        <v>1379</v>
      </c>
      <c r="D2226" s="329" t="s">
        <v>4190</v>
      </c>
      <c r="E2226" s="17" t="s">
        <v>208</v>
      </c>
      <c r="F2226" s="330">
        <v>603.56200000000001</v>
      </c>
      <c r="G2226" s="38"/>
      <c r="H2226" s="44"/>
    </row>
    <row r="2227" s="2" customFormat="1">
      <c r="A2227" s="38"/>
      <c r="B2227" s="44"/>
      <c r="C2227" s="329" t="s">
        <v>2296</v>
      </c>
      <c r="D2227" s="329" t="s">
        <v>4486</v>
      </c>
      <c r="E2227" s="17" t="s">
        <v>208</v>
      </c>
      <c r="F2227" s="330">
        <v>862.23099999999999</v>
      </c>
      <c r="G2227" s="38"/>
      <c r="H2227" s="44"/>
    </row>
    <row r="2228" s="2" customFormat="1" ht="16.8" customHeight="1">
      <c r="A2228" s="38"/>
      <c r="B2228" s="44"/>
      <c r="C2228" s="329" t="s">
        <v>2325</v>
      </c>
      <c r="D2228" s="329" t="s">
        <v>4188</v>
      </c>
      <c r="E2228" s="17" t="s">
        <v>208</v>
      </c>
      <c r="F2228" s="330">
        <v>862.23099999999999</v>
      </c>
      <c r="G2228" s="38"/>
      <c r="H2228" s="44"/>
    </row>
    <row r="2229" s="2" customFormat="1" ht="16.8" customHeight="1">
      <c r="A2229" s="38"/>
      <c r="B2229" s="44"/>
      <c r="C2229" s="329" t="s">
        <v>2362</v>
      </c>
      <c r="D2229" s="329" t="s">
        <v>2363</v>
      </c>
      <c r="E2229" s="17" t="s">
        <v>157</v>
      </c>
      <c r="F2229" s="330">
        <v>1733.0840000000001</v>
      </c>
      <c r="G2229" s="38"/>
      <c r="H2229" s="44"/>
    </row>
    <row r="2230" s="2" customFormat="1" ht="16.8" customHeight="1">
      <c r="A2230" s="38"/>
      <c r="B2230" s="44"/>
      <c r="C2230" s="325" t="s">
        <v>2075</v>
      </c>
      <c r="D2230" s="326" t="s">
        <v>2076</v>
      </c>
      <c r="E2230" s="327" t="s">
        <v>208</v>
      </c>
      <c r="F2230" s="328">
        <v>258.66899999999998</v>
      </c>
      <c r="G2230" s="38"/>
      <c r="H2230" s="44"/>
    </row>
    <row r="2231" s="2" customFormat="1" ht="16.8" customHeight="1">
      <c r="A2231" s="38"/>
      <c r="B2231" s="44"/>
      <c r="C2231" s="329" t="s">
        <v>2075</v>
      </c>
      <c r="D2231" s="329" t="s">
        <v>2359</v>
      </c>
      <c r="E2231" s="17" t="s">
        <v>1</v>
      </c>
      <c r="F2231" s="330">
        <v>258.66899999999998</v>
      </c>
      <c r="G2231" s="38"/>
      <c r="H2231" s="44"/>
    </row>
    <row r="2232" s="2" customFormat="1" ht="16.8" customHeight="1">
      <c r="A2232" s="38"/>
      <c r="B2232" s="44"/>
      <c r="C2232" s="331" t="s">
        <v>4413</v>
      </c>
      <c r="D2232" s="38"/>
      <c r="E2232" s="38"/>
      <c r="F2232" s="38"/>
      <c r="G2232" s="38"/>
      <c r="H2232" s="44"/>
    </row>
    <row r="2233" s="2" customFormat="1" ht="16.8" customHeight="1">
      <c r="A2233" s="38"/>
      <c r="B2233" s="44"/>
      <c r="C2233" s="329" t="s">
        <v>1379</v>
      </c>
      <c r="D2233" s="329" t="s">
        <v>4190</v>
      </c>
      <c r="E2233" s="17" t="s">
        <v>208</v>
      </c>
      <c r="F2233" s="330">
        <v>603.56200000000001</v>
      </c>
      <c r="G2233" s="38"/>
      <c r="H2233" s="44"/>
    </row>
    <row r="2234" s="2" customFormat="1" ht="16.8" customHeight="1">
      <c r="A2234" s="38"/>
      <c r="B2234" s="44"/>
      <c r="C2234" s="329" t="s">
        <v>2341</v>
      </c>
      <c r="D2234" s="329" t="s">
        <v>4510</v>
      </c>
      <c r="E2234" s="17" t="s">
        <v>208</v>
      </c>
      <c r="F2234" s="330">
        <v>258.66899999999998</v>
      </c>
      <c r="G2234" s="38"/>
      <c r="H2234" s="44"/>
    </row>
    <row r="2235" s="2" customFormat="1" ht="16.8" customHeight="1">
      <c r="A2235" s="38"/>
      <c r="B2235" s="44"/>
      <c r="C2235" s="325" t="s">
        <v>2360</v>
      </c>
      <c r="D2235" s="326" t="s">
        <v>4473</v>
      </c>
      <c r="E2235" s="327" t="s">
        <v>208</v>
      </c>
      <c r="F2235" s="328">
        <v>603.56200000000001</v>
      </c>
      <c r="G2235" s="38"/>
      <c r="H2235" s="44"/>
    </row>
    <row r="2236" s="2" customFormat="1" ht="16.8" customHeight="1">
      <c r="A2236" s="38"/>
      <c r="B2236" s="44"/>
      <c r="C2236" s="329" t="s">
        <v>2360</v>
      </c>
      <c r="D2236" s="329" t="s">
        <v>2361</v>
      </c>
      <c r="E2236" s="17" t="s">
        <v>1</v>
      </c>
      <c r="F2236" s="330">
        <v>603.56200000000001</v>
      </c>
      <c r="G2236" s="38"/>
      <c r="H2236" s="44"/>
    </row>
    <row r="2237" s="2" customFormat="1" ht="7.44" customHeight="1">
      <c r="A2237" s="38"/>
      <c r="B2237" s="192"/>
      <c r="C2237" s="193"/>
      <c r="D2237" s="193"/>
      <c r="E2237" s="193"/>
      <c r="F2237" s="193"/>
      <c r="G2237" s="193"/>
      <c r="H2237" s="44"/>
    </row>
    <row r="2238" s="2" customFormat="1">
      <c r="A2238" s="38"/>
      <c r="B2238" s="38"/>
      <c r="C2238" s="38"/>
      <c r="D2238" s="38"/>
      <c r="E2238" s="38"/>
      <c r="F2238" s="38"/>
      <c r="G2238" s="38"/>
      <c r="H2238" s="38"/>
    </row>
  </sheetData>
  <sheetProtection sheet="1" formatColumns="0" formatRows="0" objects="1" scenarios="1" spinCount="100000" saltValue="+EKp3xbknyJp8R8u4ifqxvmcR06cbZfxMOqdobIGQoa2v19FSWjCTr6ghzeOiM+y5RmUJt/dpyzEZX8JkuvSEg==" hashValue="XmFOypNkiBLuTuIW1wI1rh8SoZkbx0g3HzSJ3m88JoMQkTCOK9wZtgj5acsfgEol6wsSLyPB5QT0R9HZfNmXMw==" algorithmName="SHA-512" password="CC35"/>
  <mergeCells count="2">
    <mergeCell ref="D5:F5"/>
    <mergeCell ref="D6:F6"/>
  </mergeCells>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7"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7"/>
      <c r="L2" s="1"/>
      <c r="M2" s="1"/>
      <c r="N2" s="1"/>
      <c r="O2" s="1"/>
      <c r="P2" s="1"/>
      <c r="Q2" s="1"/>
      <c r="R2" s="1"/>
      <c r="S2" s="1"/>
      <c r="T2" s="1"/>
      <c r="U2" s="1"/>
      <c r="V2" s="1"/>
      <c r="AT2" s="17" t="s">
        <v>98</v>
      </c>
    </row>
    <row r="3" s="1" customFormat="1" ht="6.96" customHeight="1">
      <c r="B3" s="149"/>
      <c r="C3" s="150"/>
      <c r="D3" s="150"/>
      <c r="E3" s="150"/>
      <c r="F3" s="150"/>
      <c r="G3" s="150"/>
      <c r="H3" s="150"/>
      <c r="I3" s="151"/>
      <c r="J3" s="150"/>
      <c r="K3" s="150"/>
      <c r="L3" s="20"/>
      <c r="AT3" s="17" t="s">
        <v>91</v>
      </c>
    </row>
    <row r="4" s="1" customFormat="1" ht="24.96" customHeight="1">
      <c r="B4" s="20"/>
      <c r="D4" s="152" t="s">
        <v>162</v>
      </c>
      <c r="I4" s="147"/>
      <c r="L4" s="20"/>
      <c r="M4" s="153" t="s">
        <v>10</v>
      </c>
      <c r="AT4" s="17" t="s">
        <v>4</v>
      </c>
    </row>
    <row r="5" s="1" customFormat="1" ht="6.96" customHeight="1">
      <c r="B5" s="20"/>
      <c r="I5" s="147"/>
      <c r="L5" s="20"/>
    </row>
    <row r="6" s="1" customFormat="1" ht="12" customHeight="1">
      <c r="B6" s="20"/>
      <c r="D6" s="154" t="s">
        <v>16</v>
      </c>
      <c r="I6" s="147"/>
      <c r="L6" s="20"/>
    </row>
    <row r="7" s="1" customFormat="1" ht="16.5" customHeight="1">
      <c r="B7" s="20"/>
      <c r="E7" s="155" t="str">
        <f>'Rekapitulace stavby'!K6</f>
        <v>Strakonická - rozšíření, č. akce 999 170, Praha 5</v>
      </c>
      <c r="F7" s="154"/>
      <c r="G7" s="154"/>
      <c r="H7" s="154"/>
      <c r="I7" s="147"/>
      <c r="L7" s="20"/>
    </row>
    <row r="8" s="1" customFormat="1" ht="12" customHeight="1">
      <c r="B8" s="20"/>
      <c r="D8" s="154" t="s">
        <v>176</v>
      </c>
      <c r="I8" s="147"/>
      <c r="L8" s="20"/>
    </row>
    <row r="9" s="2" customFormat="1" ht="16.5" customHeight="1">
      <c r="A9" s="38"/>
      <c r="B9" s="44"/>
      <c r="C9" s="38"/>
      <c r="D9" s="38"/>
      <c r="E9" s="155" t="s">
        <v>1343</v>
      </c>
      <c r="F9" s="38"/>
      <c r="G9" s="38"/>
      <c r="H9" s="38"/>
      <c r="I9" s="156"/>
      <c r="J9" s="38"/>
      <c r="K9" s="38"/>
      <c r="L9" s="63"/>
      <c r="S9" s="38"/>
      <c r="T9" s="38"/>
      <c r="U9" s="38"/>
      <c r="V9" s="38"/>
      <c r="W9" s="38"/>
      <c r="X9" s="38"/>
      <c r="Y9" s="38"/>
      <c r="Z9" s="38"/>
      <c r="AA9" s="38"/>
      <c r="AB9" s="38"/>
      <c r="AC9" s="38"/>
      <c r="AD9" s="38"/>
      <c r="AE9" s="38"/>
    </row>
    <row r="10" s="2" customFormat="1" ht="12" customHeight="1">
      <c r="A10" s="38"/>
      <c r="B10" s="44"/>
      <c r="C10" s="38"/>
      <c r="D10" s="154" t="s">
        <v>1344</v>
      </c>
      <c r="E10" s="38"/>
      <c r="F10" s="38"/>
      <c r="G10" s="38"/>
      <c r="H10" s="38"/>
      <c r="I10" s="156"/>
      <c r="J10" s="38"/>
      <c r="K10" s="38"/>
      <c r="L10" s="63"/>
      <c r="S10" s="38"/>
      <c r="T10" s="38"/>
      <c r="U10" s="38"/>
      <c r="V10" s="38"/>
      <c r="W10" s="38"/>
      <c r="X10" s="38"/>
      <c r="Y10" s="38"/>
      <c r="Z10" s="38"/>
      <c r="AA10" s="38"/>
      <c r="AB10" s="38"/>
      <c r="AC10" s="38"/>
      <c r="AD10" s="38"/>
      <c r="AE10" s="38"/>
    </row>
    <row r="11" s="2" customFormat="1" ht="16.5" customHeight="1">
      <c r="A11" s="38"/>
      <c r="B11" s="44"/>
      <c r="C11" s="38"/>
      <c r="D11" s="38"/>
      <c r="E11" s="157" t="s">
        <v>1345</v>
      </c>
      <c r="F11" s="38"/>
      <c r="G11" s="38"/>
      <c r="H11" s="38"/>
      <c r="I11" s="156"/>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156"/>
      <c r="J12" s="38"/>
      <c r="K12" s="38"/>
      <c r="L12" s="63"/>
      <c r="S12" s="38"/>
      <c r="T12" s="38"/>
      <c r="U12" s="38"/>
      <c r="V12" s="38"/>
      <c r="W12" s="38"/>
      <c r="X12" s="38"/>
      <c r="Y12" s="38"/>
      <c r="Z12" s="38"/>
      <c r="AA12" s="38"/>
      <c r="AB12" s="38"/>
      <c r="AC12" s="38"/>
      <c r="AD12" s="38"/>
      <c r="AE12" s="38"/>
    </row>
    <row r="13" s="2" customFormat="1" ht="12" customHeight="1">
      <c r="A13" s="38"/>
      <c r="B13" s="44"/>
      <c r="C13" s="38"/>
      <c r="D13" s="154" t="s">
        <v>18</v>
      </c>
      <c r="E13" s="38"/>
      <c r="F13" s="141" t="s">
        <v>1</v>
      </c>
      <c r="G13" s="38"/>
      <c r="H13" s="38"/>
      <c r="I13" s="158" t="s">
        <v>19</v>
      </c>
      <c r="J13" s="141" t="s">
        <v>1</v>
      </c>
      <c r="K13" s="38"/>
      <c r="L13" s="63"/>
      <c r="S13" s="38"/>
      <c r="T13" s="38"/>
      <c r="U13" s="38"/>
      <c r="V13" s="38"/>
      <c r="W13" s="38"/>
      <c r="X13" s="38"/>
      <c r="Y13" s="38"/>
      <c r="Z13" s="38"/>
      <c r="AA13" s="38"/>
      <c r="AB13" s="38"/>
      <c r="AC13" s="38"/>
      <c r="AD13" s="38"/>
      <c r="AE13" s="38"/>
    </row>
    <row r="14" s="2" customFormat="1" ht="12" customHeight="1">
      <c r="A14" s="38"/>
      <c r="B14" s="44"/>
      <c r="C14" s="38"/>
      <c r="D14" s="154" t="s">
        <v>20</v>
      </c>
      <c r="E14" s="38"/>
      <c r="F14" s="141" t="s">
        <v>21</v>
      </c>
      <c r="G14" s="38"/>
      <c r="H14" s="38"/>
      <c r="I14" s="158" t="s">
        <v>22</v>
      </c>
      <c r="J14" s="159" t="str">
        <f>'Rekapitulace stavby'!AN8</f>
        <v>10. 1. 2020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56"/>
      <c r="J15" s="38"/>
      <c r="K15" s="38"/>
      <c r="L15" s="63"/>
      <c r="S15" s="38"/>
      <c r="T15" s="38"/>
      <c r="U15" s="38"/>
      <c r="V15" s="38"/>
      <c r="W15" s="38"/>
      <c r="X15" s="38"/>
      <c r="Y15" s="38"/>
      <c r="Z15" s="38"/>
      <c r="AA15" s="38"/>
      <c r="AB15" s="38"/>
      <c r="AC15" s="38"/>
      <c r="AD15" s="38"/>
      <c r="AE15" s="38"/>
    </row>
    <row r="16" s="2" customFormat="1" ht="12" customHeight="1">
      <c r="A16" s="38"/>
      <c r="B16" s="44"/>
      <c r="C16" s="38"/>
      <c r="D16" s="154" t="s">
        <v>24</v>
      </c>
      <c r="E16" s="38"/>
      <c r="F16" s="38"/>
      <c r="G16" s="38"/>
      <c r="H16" s="38"/>
      <c r="I16" s="158" t="s">
        <v>25</v>
      </c>
      <c r="J16" s="141" t="s">
        <v>26</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
        <v>27</v>
      </c>
      <c r="F17" s="38"/>
      <c r="G17" s="38"/>
      <c r="H17" s="38"/>
      <c r="I17" s="158" t="s">
        <v>28</v>
      </c>
      <c r="J17" s="141" t="s">
        <v>29</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56"/>
      <c r="J18" s="38"/>
      <c r="K18" s="38"/>
      <c r="L18" s="63"/>
      <c r="S18" s="38"/>
      <c r="T18" s="38"/>
      <c r="U18" s="38"/>
      <c r="V18" s="38"/>
      <c r="W18" s="38"/>
      <c r="X18" s="38"/>
      <c r="Y18" s="38"/>
      <c r="Z18" s="38"/>
      <c r="AA18" s="38"/>
      <c r="AB18" s="38"/>
      <c r="AC18" s="38"/>
      <c r="AD18" s="38"/>
      <c r="AE18" s="38"/>
    </row>
    <row r="19" s="2" customFormat="1" ht="12" customHeight="1">
      <c r="A19" s="38"/>
      <c r="B19" s="44"/>
      <c r="C19" s="38"/>
      <c r="D19" s="154" t="s">
        <v>30</v>
      </c>
      <c r="E19" s="38"/>
      <c r="F19" s="38"/>
      <c r="G19" s="38"/>
      <c r="H19" s="38"/>
      <c r="I19" s="158" t="s">
        <v>25</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8" t="s">
        <v>28</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56"/>
      <c r="J21" s="38"/>
      <c r="K21" s="38"/>
      <c r="L21" s="63"/>
      <c r="S21" s="38"/>
      <c r="T21" s="38"/>
      <c r="U21" s="38"/>
      <c r="V21" s="38"/>
      <c r="W21" s="38"/>
      <c r="X21" s="38"/>
      <c r="Y21" s="38"/>
      <c r="Z21" s="38"/>
      <c r="AA21" s="38"/>
      <c r="AB21" s="38"/>
      <c r="AC21" s="38"/>
      <c r="AD21" s="38"/>
      <c r="AE21" s="38"/>
    </row>
    <row r="22" s="2" customFormat="1" ht="12" customHeight="1">
      <c r="A22" s="38"/>
      <c r="B22" s="44"/>
      <c r="C22" s="38"/>
      <c r="D22" s="154" t="s">
        <v>32</v>
      </c>
      <c r="E22" s="38"/>
      <c r="F22" s="38"/>
      <c r="G22" s="38"/>
      <c r="H22" s="38"/>
      <c r="I22" s="158" t="s">
        <v>25</v>
      </c>
      <c r="J22" s="141" t="s">
        <v>33</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
        <v>34</v>
      </c>
      <c r="F23" s="38"/>
      <c r="G23" s="38"/>
      <c r="H23" s="38"/>
      <c r="I23" s="158" t="s">
        <v>28</v>
      </c>
      <c r="J23" s="141" t="s">
        <v>35</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56"/>
      <c r="J24" s="38"/>
      <c r="K24" s="38"/>
      <c r="L24" s="63"/>
      <c r="S24" s="38"/>
      <c r="T24" s="38"/>
      <c r="U24" s="38"/>
      <c r="V24" s="38"/>
      <c r="W24" s="38"/>
      <c r="X24" s="38"/>
      <c r="Y24" s="38"/>
      <c r="Z24" s="38"/>
      <c r="AA24" s="38"/>
      <c r="AB24" s="38"/>
      <c r="AC24" s="38"/>
      <c r="AD24" s="38"/>
      <c r="AE24" s="38"/>
    </row>
    <row r="25" s="2" customFormat="1" ht="12" customHeight="1">
      <c r="A25" s="38"/>
      <c r="B25" s="44"/>
      <c r="C25" s="38"/>
      <c r="D25" s="154" t="s">
        <v>37</v>
      </c>
      <c r="E25" s="38"/>
      <c r="F25" s="38"/>
      <c r="G25" s="38"/>
      <c r="H25" s="38"/>
      <c r="I25" s="158" t="s">
        <v>25</v>
      </c>
      <c r="J25" s="141" t="s">
        <v>38</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
        <v>39</v>
      </c>
      <c r="F26" s="38"/>
      <c r="G26" s="38"/>
      <c r="H26" s="38"/>
      <c r="I26" s="158" t="s">
        <v>28</v>
      </c>
      <c r="J26" s="141" t="s">
        <v>40</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56"/>
      <c r="J27" s="38"/>
      <c r="K27" s="38"/>
      <c r="L27" s="63"/>
      <c r="S27" s="38"/>
      <c r="T27" s="38"/>
      <c r="U27" s="38"/>
      <c r="V27" s="38"/>
      <c r="W27" s="38"/>
      <c r="X27" s="38"/>
      <c r="Y27" s="38"/>
      <c r="Z27" s="38"/>
      <c r="AA27" s="38"/>
      <c r="AB27" s="38"/>
      <c r="AC27" s="38"/>
      <c r="AD27" s="38"/>
      <c r="AE27" s="38"/>
    </row>
    <row r="28" s="2" customFormat="1" ht="12" customHeight="1">
      <c r="A28" s="38"/>
      <c r="B28" s="44"/>
      <c r="C28" s="38"/>
      <c r="D28" s="154" t="s">
        <v>41</v>
      </c>
      <c r="E28" s="38"/>
      <c r="F28" s="38"/>
      <c r="G28" s="38"/>
      <c r="H28" s="38"/>
      <c r="I28" s="156"/>
      <c r="J28" s="38"/>
      <c r="K28" s="38"/>
      <c r="L28" s="63"/>
      <c r="S28" s="38"/>
      <c r="T28" s="38"/>
      <c r="U28" s="38"/>
      <c r="V28" s="38"/>
      <c r="W28" s="38"/>
      <c r="X28" s="38"/>
      <c r="Y28" s="38"/>
      <c r="Z28" s="38"/>
      <c r="AA28" s="38"/>
      <c r="AB28" s="38"/>
      <c r="AC28" s="38"/>
      <c r="AD28" s="38"/>
      <c r="AE28" s="38"/>
    </row>
    <row r="29" s="8" customFormat="1" ht="16.5" customHeight="1">
      <c r="A29" s="160"/>
      <c r="B29" s="161"/>
      <c r="C29" s="160"/>
      <c r="D29" s="160"/>
      <c r="E29" s="162" t="s">
        <v>1</v>
      </c>
      <c r="F29" s="162"/>
      <c r="G29" s="162"/>
      <c r="H29" s="162"/>
      <c r="I29" s="163"/>
      <c r="J29" s="160"/>
      <c r="K29" s="160"/>
      <c r="L29" s="164"/>
      <c r="S29" s="160"/>
      <c r="T29" s="160"/>
      <c r="U29" s="160"/>
      <c r="V29" s="160"/>
      <c r="W29" s="160"/>
      <c r="X29" s="160"/>
      <c r="Y29" s="160"/>
      <c r="Z29" s="160"/>
      <c r="AA29" s="160"/>
      <c r="AB29" s="160"/>
      <c r="AC29" s="160"/>
      <c r="AD29" s="160"/>
      <c r="AE29" s="160"/>
    </row>
    <row r="30" s="2" customFormat="1" ht="6.96" customHeight="1">
      <c r="A30" s="38"/>
      <c r="B30" s="44"/>
      <c r="C30" s="38"/>
      <c r="D30" s="38"/>
      <c r="E30" s="38"/>
      <c r="F30" s="38"/>
      <c r="G30" s="38"/>
      <c r="H30" s="38"/>
      <c r="I30" s="156"/>
      <c r="J30" s="38"/>
      <c r="K30" s="38"/>
      <c r="L30" s="63"/>
      <c r="S30" s="38"/>
      <c r="T30" s="38"/>
      <c r="U30" s="38"/>
      <c r="V30" s="38"/>
      <c r="W30" s="38"/>
      <c r="X30" s="38"/>
      <c r="Y30" s="38"/>
      <c r="Z30" s="38"/>
      <c r="AA30" s="38"/>
      <c r="AB30" s="38"/>
      <c r="AC30" s="38"/>
      <c r="AD30" s="38"/>
      <c r="AE30" s="38"/>
    </row>
    <row r="31" s="2" customFormat="1" ht="6.96" customHeight="1">
      <c r="A31" s="38"/>
      <c r="B31" s="44"/>
      <c r="C31" s="38"/>
      <c r="D31" s="165"/>
      <c r="E31" s="165"/>
      <c r="F31" s="165"/>
      <c r="G31" s="165"/>
      <c r="H31" s="165"/>
      <c r="I31" s="166"/>
      <c r="J31" s="165"/>
      <c r="K31" s="165"/>
      <c r="L31" s="63"/>
      <c r="S31" s="38"/>
      <c r="T31" s="38"/>
      <c r="U31" s="38"/>
      <c r="V31" s="38"/>
      <c r="W31" s="38"/>
      <c r="X31" s="38"/>
      <c r="Y31" s="38"/>
      <c r="Z31" s="38"/>
      <c r="AA31" s="38"/>
      <c r="AB31" s="38"/>
      <c r="AC31" s="38"/>
      <c r="AD31" s="38"/>
      <c r="AE31" s="38"/>
    </row>
    <row r="32" s="2" customFormat="1" ht="25.44" customHeight="1">
      <c r="A32" s="38"/>
      <c r="B32" s="44"/>
      <c r="C32" s="38"/>
      <c r="D32" s="167" t="s">
        <v>42</v>
      </c>
      <c r="E32" s="38"/>
      <c r="F32" s="38"/>
      <c r="G32" s="38"/>
      <c r="H32" s="38"/>
      <c r="I32" s="156"/>
      <c r="J32" s="168">
        <f>ROUND(J133, 2)</f>
        <v>0</v>
      </c>
      <c r="K32" s="38"/>
      <c r="L32" s="63"/>
      <c r="S32" s="38"/>
      <c r="T32" s="38"/>
      <c r="U32" s="38"/>
      <c r="V32" s="38"/>
      <c r="W32" s="38"/>
      <c r="X32" s="38"/>
      <c r="Y32" s="38"/>
      <c r="Z32" s="38"/>
      <c r="AA32" s="38"/>
      <c r="AB32" s="38"/>
      <c r="AC32" s="38"/>
      <c r="AD32" s="38"/>
      <c r="AE32" s="38"/>
    </row>
    <row r="33" s="2" customFormat="1" ht="6.96" customHeight="1">
      <c r="A33" s="38"/>
      <c r="B33" s="44"/>
      <c r="C33" s="38"/>
      <c r="D33" s="165"/>
      <c r="E33" s="165"/>
      <c r="F33" s="165"/>
      <c r="G33" s="165"/>
      <c r="H33" s="165"/>
      <c r="I33" s="166"/>
      <c r="J33" s="165"/>
      <c r="K33" s="165"/>
      <c r="L33" s="63"/>
      <c r="S33" s="38"/>
      <c r="T33" s="38"/>
      <c r="U33" s="38"/>
      <c r="V33" s="38"/>
      <c r="W33" s="38"/>
      <c r="X33" s="38"/>
      <c r="Y33" s="38"/>
      <c r="Z33" s="38"/>
      <c r="AA33" s="38"/>
      <c r="AB33" s="38"/>
      <c r="AC33" s="38"/>
      <c r="AD33" s="38"/>
      <c r="AE33" s="38"/>
    </row>
    <row r="34" s="2" customFormat="1" ht="14.4" customHeight="1">
      <c r="A34" s="38"/>
      <c r="B34" s="44"/>
      <c r="C34" s="38"/>
      <c r="D34" s="38"/>
      <c r="E34" s="38"/>
      <c r="F34" s="169" t="s">
        <v>44</v>
      </c>
      <c r="G34" s="38"/>
      <c r="H34" s="38"/>
      <c r="I34" s="170" t="s">
        <v>43</v>
      </c>
      <c r="J34" s="169" t="s">
        <v>45</v>
      </c>
      <c r="K34" s="38"/>
      <c r="L34" s="63"/>
      <c r="S34" s="38"/>
      <c r="T34" s="38"/>
      <c r="U34" s="38"/>
      <c r="V34" s="38"/>
      <c r="W34" s="38"/>
      <c r="X34" s="38"/>
      <c r="Y34" s="38"/>
      <c r="Z34" s="38"/>
      <c r="AA34" s="38"/>
      <c r="AB34" s="38"/>
      <c r="AC34" s="38"/>
      <c r="AD34" s="38"/>
      <c r="AE34" s="38"/>
    </row>
    <row r="35" s="2" customFormat="1" ht="14.4" customHeight="1">
      <c r="A35" s="38"/>
      <c r="B35" s="44"/>
      <c r="C35" s="38"/>
      <c r="D35" s="171" t="s">
        <v>46</v>
      </c>
      <c r="E35" s="154" t="s">
        <v>47</v>
      </c>
      <c r="F35" s="172">
        <f>ROUND((SUM(BE133:BE398)),  2)</f>
        <v>0</v>
      </c>
      <c r="G35" s="38"/>
      <c r="H35" s="38"/>
      <c r="I35" s="173">
        <v>0.20999999999999999</v>
      </c>
      <c r="J35" s="172">
        <f>ROUND(((SUM(BE133:BE398))*I35),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4" t="s">
        <v>48</v>
      </c>
      <c r="F36" s="172">
        <f>ROUND((SUM(BF133:BF398)),  2)</f>
        <v>0</v>
      </c>
      <c r="G36" s="38"/>
      <c r="H36" s="38"/>
      <c r="I36" s="173">
        <v>0.14999999999999999</v>
      </c>
      <c r="J36" s="172">
        <f>ROUND(((SUM(BF133:BF398))*I36),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4" t="s">
        <v>49</v>
      </c>
      <c r="F37" s="172">
        <f>ROUND((SUM(BG133:BG398)),  2)</f>
        <v>0</v>
      </c>
      <c r="G37" s="38"/>
      <c r="H37" s="38"/>
      <c r="I37" s="173">
        <v>0.20999999999999999</v>
      </c>
      <c r="J37" s="172">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4" t="s">
        <v>50</v>
      </c>
      <c r="F38" s="172">
        <f>ROUND((SUM(BH133:BH398)),  2)</f>
        <v>0</v>
      </c>
      <c r="G38" s="38"/>
      <c r="H38" s="38"/>
      <c r="I38" s="173">
        <v>0.14999999999999999</v>
      </c>
      <c r="J38" s="172">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4" t="s">
        <v>51</v>
      </c>
      <c r="F39" s="172">
        <f>ROUND((SUM(BI133:BI398)),  2)</f>
        <v>0</v>
      </c>
      <c r="G39" s="38"/>
      <c r="H39" s="38"/>
      <c r="I39" s="173">
        <v>0</v>
      </c>
      <c r="J39" s="172">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56"/>
      <c r="J40" s="38"/>
      <c r="K40" s="38"/>
      <c r="L40" s="63"/>
      <c r="S40" s="38"/>
      <c r="T40" s="38"/>
      <c r="U40" s="38"/>
      <c r="V40" s="38"/>
      <c r="W40" s="38"/>
      <c r="X40" s="38"/>
      <c r="Y40" s="38"/>
      <c r="Z40" s="38"/>
      <c r="AA40" s="38"/>
      <c r="AB40" s="38"/>
      <c r="AC40" s="38"/>
      <c r="AD40" s="38"/>
      <c r="AE40" s="38"/>
    </row>
    <row r="41" s="2" customFormat="1" ht="25.44" customHeight="1">
      <c r="A41" s="38"/>
      <c r="B41" s="44"/>
      <c r="C41" s="174"/>
      <c r="D41" s="175" t="s">
        <v>52</v>
      </c>
      <c r="E41" s="176"/>
      <c r="F41" s="176"/>
      <c r="G41" s="177" t="s">
        <v>53</v>
      </c>
      <c r="H41" s="178" t="s">
        <v>54</v>
      </c>
      <c r="I41" s="179"/>
      <c r="J41" s="180">
        <f>SUM(J32:J39)</f>
        <v>0</v>
      </c>
      <c r="K41" s="181"/>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156"/>
      <c r="J42" s="38"/>
      <c r="K42" s="38"/>
      <c r="L42" s="63"/>
      <c r="S42" s="38"/>
      <c r="T42" s="38"/>
      <c r="U42" s="38"/>
      <c r="V42" s="38"/>
      <c r="W42" s="38"/>
      <c r="X42" s="38"/>
      <c r="Y42" s="38"/>
      <c r="Z42" s="38"/>
      <c r="AA42" s="38"/>
      <c r="AB42" s="38"/>
      <c r="AC42" s="38"/>
      <c r="AD42" s="38"/>
      <c r="AE42" s="38"/>
    </row>
    <row r="43" s="1" customFormat="1" ht="14.4" customHeight="1">
      <c r="B43" s="20"/>
      <c r="I43" s="147"/>
      <c r="L43" s="20"/>
    </row>
    <row r="44" s="1" customFormat="1" ht="14.4" customHeight="1">
      <c r="B44" s="20"/>
      <c r="I44" s="147"/>
      <c r="L44" s="20"/>
    </row>
    <row r="45" s="1" customFormat="1" ht="14.4" customHeight="1">
      <c r="B45" s="20"/>
      <c r="I45" s="147"/>
      <c r="L45" s="20"/>
    </row>
    <row r="46" s="1" customFormat="1" ht="14.4" customHeight="1">
      <c r="B46" s="20"/>
      <c r="I46" s="147"/>
      <c r="L46" s="20"/>
    </row>
    <row r="47" s="1" customFormat="1" ht="14.4" customHeight="1">
      <c r="B47" s="20"/>
      <c r="I47" s="147"/>
      <c r="L47" s="20"/>
    </row>
    <row r="48" s="1" customFormat="1" ht="14.4" customHeight="1">
      <c r="B48" s="20"/>
      <c r="I48" s="147"/>
      <c r="L48" s="20"/>
    </row>
    <row r="49" s="1" customFormat="1" ht="14.4" customHeight="1">
      <c r="B49" s="20"/>
      <c r="I49" s="147"/>
      <c r="L49" s="20"/>
    </row>
    <row r="50" s="2" customFormat="1" ht="14.4" customHeight="1">
      <c r="B50" s="63"/>
      <c r="D50" s="182" t="s">
        <v>55</v>
      </c>
      <c r="E50" s="183"/>
      <c r="F50" s="183"/>
      <c r="G50" s="182" t="s">
        <v>56</v>
      </c>
      <c r="H50" s="183"/>
      <c r="I50" s="184"/>
      <c r="J50" s="183"/>
      <c r="K50" s="18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5" t="s">
        <v>57</v>
      </c>
      <c r="E61" s="186"/>
      <c r="F61" s="187" t="s">
        <v>58</v>
      </c>
      <c r="G61" s="185" t="s">
        <v>57</v>
      </c>
      <c r="H61" s="186"/>
      <c r="I61" s="188"/>
      <c r="J61" s="189" t="s">
        <v>58</v>
      </c>
      <c r="K61" s="18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2" t="s">
        <v>59</v>
      </c>
      <c r="E65" s="190"/>
      <c r="F65" s="190"/>
      <c r="G65" s="182" t="s">
        <v>60</v>
      </c>
      <c r="H65" s="190"/>
      <c r="I65" s="191"/>
      <c r="J65" s="190"/>
      <c r="K65" s="19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5" t="s">
        <v>57</v>
      </c>
      <c r="E76" s="186"/>
      <c r="F76" s="187" t="s">
        <v>58</v>
      </c>
      <c r="G76" s="185" t="s">
        <v>57</v>
      </c>
      <c r="H76" s="186"/>
      <c r="I76" s="188"/>
      <c r="J76" s="189" t="s">
        <v>58</v>
      </c>
      <c r="K76" s="186"/>
      <c r="L76" s="63"/>
      <c r="S76" s="38"/>
      <c r="T76" s="38"/>
      <c r="U76" s="38"/>
      <c r="V76" s="38"/>
      <c r="W76" s="38"/>
      <c r="X76" s="38"/>
      <c r="Y76" s="38"/>
      <c r="Z76" s="38"/>
      <c r="AA76" s="38"/>
      <c r="AB76" s="38"/>
      <c r="AC76" s="38"/>
      <c r="AD76" s="38"/>
      <c r="AE76" s="38"/>
    </row>
    <row r="77" s="2" customFormat="1" ht="14.4" customHeight="1">
      <c r="A77" s="38"/>
      <c r="B77" s="192"/>
      <c r="C77" s="193"/>
      <c r="D77" s="193"/>
      <c r="E77" s="193"/>
      <c r="F77" s="193"/>
      <c r="G77" s="193"/>
      <c r="H77" s="193"/>
      <c r="I77" s="194"/>
      <c r="J77" s="193"/>
      <c r="K77" s="193"/>
      <c r="L77" s="63"/>
      <c r="S77" s="38"/>
      <c r="T77" s="38"/>
      <c r="U77" s="38"/>
      <c r="V77" s="38"/>
      <c r="W77" s="38"/>
      <c r="X77" s="38"/>
      <c r="Y77" s="38"/>
      <c r="Z77" s="38"/>
      <c r="AA77" s="38"/>
      <c r="AB77" s="38"/>
      <c r="AC77" s="38"/>
      <c r="AD77" s="38"/>
      <c r="AE77" s="38"/>
    </row>
    <row r="81" s="2" customFormat="1" ht="6.96" customHeight="1">
      <c r="A81" s="38"/>
      <c r="B81" s="195"/>
      <c r="C81" s="196"/>
      <c r="D81" s="196"/>
      <c r="E81" s="196"/>
      <c r="F81" s="196"/>
      <c r="G81" s="196"/>
      <c r="H81" s="196"/>
      <c r="I81" s="197"/>
      <c r="J81" s="196"/>
      <c r="K81" s="196"/>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156"/>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56"/>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56"/>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98" t="str">
        <f>E7</f>
        <v>Strakonická - rozšíření, č. akce 999 170, Praha 5</v>
      </c>
      <c r="F85" s="32"/>
      <c r="G85" s="32"/>
      <c r="H85" s="32"/>
      <c r="I85" s="156"/>
      <c r="J85" s="40"/>
      <c r="K85" s="40"/>
      <c r="L85" s="63"/>
      <c r="S85" s="38"/>
      <c r="T85" s="38"/>
      <c r="U85" s="38"/>
      <c r="V85" s="38"/>
      <c r="W85" s="38"/>
      <c r="X85" s="38"/>
      <c r="Y85" s="38"/>
      <c r="Z85" s="38"/>
      <c r="AA85" s="38"/>
      <c r="AB85" s="38"/>
      <c r="AC85" s="38"/>
      <c r="AD85" s="38"/>
      <c r="AE85" s="38"/>
    </row>
    <row r="86" s="1" customFormat="1" ht="12" customHeight="1">
      <c r="B86" s="21"/>
      <c r="C86" s="32" t="s">
        <v>176</v>
      </c>
      <c r="D86" s="22"/>
      <c r="E86" s="22"/>
      <c r="F86" s="22"/>
      <c r="G86" s="22"/>
      <c r="H86" s="22"/>
      <c r="I86" s="147"/>
      <c r="J86" s="22"/>
      <c r="K86" s="22"/>
      <c r="L86" s="20"/>
    </row>
    <row r="87" s="2" customFormat="1" ht="16.5" customHeight="1">
      <c r="A87" s="38"/>
      <c r="B87" s="39"/>
      <c r="C87" s="40"/>
      <c r="D87" s="40"/>
      <c r="E87" s="198" t="s">
        <v>1343</v>
      </c>
      <c r="F87" s="40"/>
      <c r="G87" s="40"/>
      <c r="H87" s="40"/>
      <c r="I87" s="156"/>
      <c r="J87" s="40"/>
      <c r="K87" s="40"/>
      <c r="L87" s="63"/>
      <c r="S87" s="38"/>
      <c r="T87" s="38"/>
      <c r="U87" s="38"/>
      <c r="V87" s="38"/>
      <c r="W87" s="38"/>
      <c r="X87" s="38"/>
      <c r="Y87" s="38"/>
      <c r="Z87" s="38"/>
      <c r="AA87" s="38"/>
      <c r="AB87" s="38"/>
      <c r="AC87" s="38"/>
      <c r="AD87" s="38"/>
      <c r="AE87" s="38"/>
    </row>
    <row r="88" s="2" customFormat="1" ht="12" customHeight="1">
      <c r="A88" s="38"/>
      <c r="B88" s="39"/>
      <c r="C88" s="32" t="s">
        <v>1344</v>
      </c>
      <c r="D88" s="40"/>
      <c r="E88" s="40"/>
      <c r="F88" s="40"/>
      <c r="G88" s="40"/>
      <c r="H88" s="40"/>
      <c r="I88" s="156"/>
      <c r="J88" s="40"/>
      <c r="K88" s="40"/>
      <c r="L88" s="63"/>
      <c r="S88" s="38"/>
      <c r="T88" s="38"/>
      <c r="U88" s="38"/>
      <c r="V88" s="38"/>
      <c r="W88" s="38"/>
      <c r="X88" s="38"/>
      <c r="Y88" s="38"/>
      <c r="Z88" s="38"/>
      <c r="AA88" s="38"/>
      <c r="AB88" s="38"/>
      <c r="AC88" s="38"/>
      <c r="AD88" s="38"/>
      <c r="AE88" s="38"/>
    </row>
    <row r="89" s="2" customFormat="1" ht="16.5" customHeight="1">
      <c r="A89" s="38"/>
      <c r="B89" s="39"/>
      <c r="C89" s="40"/>
      <c r="D89" s="40"/>
      <c r="E89" s="76" t="str">
        <f>E11</f>
        <v>SO 200.1 - Opěrná zeď č. 1</v>
      </c>
      <c r="F89" s="40"/>
      <c r="G89" s="40"/>
      <c r="H89" s="40"/>
      <c r="I89" s="156"/>
      <c r="J89" s="40"/>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156"/>
      <c r="J90" s="40"/>
      <c r="K90" s="40"/>
      <c r="L90" s="63"/>
      <c r="S90" s="38"/>
      <c r="T90" s="38"/>
      <c r="U90" s="38"/>
      <c r="V90" s="38"/>
      <c r="W90" s="38"/>
      <c r="X90" s="38"/>
      <c r="Y90" s="38"/>
      <c r="Z90" s="38"/>
      <c r="AA90" s="38"/>
      <c r="AB90" s="38"/>
      <c r="AC90" s="38"/>
      <c r="AD90" s="38"/>
      <c r="AE90" s="38"/>
    </row>
    <row r="91" s="2" customFormat="1" ht="12" customHeight="1">
      <c r="A91" s="38"/>
      <c r="B91" s="39"/>
      <c r="C91" s="32" t="s">
        <v>20</v>
      </c>
      <c r="D91" s="40"/>
      <c r="E91" s="40"/>
      <c r="F91" s="27" t="str">
        <f>F14</f>
        <v>ulice Strakonická</v>
      </c>
      <c r="G91" s="40"/>
      <c r="H91" s="40"/>
      <c r="I91" s="158" t="s">
        <v>22</v>
      </c>
      <c r="J91" s="79" t="str">
        <f>IF(J14="","",J14)</f>
        <v>10. 1. 2020</v>
      </c>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156"/>
      <c r="J92" s="40"/>
      <c r="K92" s="40"/>
      <c r="L92" s="63"/>
      <c r="S92" s="38"/>
      <c r="T92" s="38"/>
      <c r="U92" s="38"/>
      <c r="V92" s="38"/>
      <c r="W92" s="38"/>
      <c r="X92" s="38"/>
      <c r="Y92" s="38"/>
      <c r="Z92" s="38"/>
      <c r="AA92" s="38"/>
      <c r="AB92" s="38"/>
      <c r="AC92" s="38"/>
      <c r="AD92" s="38"/>
      <c r="AE92" s="38"/>
    </row>
    <row r="93" s="2" customFormat="1" ht="15.15" customHeight="1">
      <c r="A93" s="38"/>
      <c r="B93" s="39"/>
      <c r="C93" s="32" t="s">
        <v>24</v>
      </c>
      <c r="D93" s="40"/>
      <c r="E93" s="40"/>
      <c r="F93" s="27" t="str">
        <f>E17</f>
        <v>Technická správa komunikací hl. m. Prahy a.s.</v>
      </c>
      <c r="G93" s="40"/>
      <c r="H93" s="40"/>
      <c r="I93" s="158" t="s">
        <v>32</v>
      </c>
      <c r="J93" s="36" t="str">
        <f>E23</f>
        <v>DIPRO, spol s r.o.</v>
      </c>
      <c r="K93" s="40"/>
      <c r="L93" s="63"/>
      <c r="S93" s="38"/>
      <c r="T93" s="38"/>
      <c r="U93" s="38"/>
      <c r="V93" s="38"/>
      <c r="W93" s="38"/>
      <c r="X93" s="38"/>
      <c r="Y93" s="38"/>
      <c r="Z93" s="38"/>
      <c r="AA93" s="38"/>
      <c r="AB93" s="38"/>
      <c r="AC93" s="38"/>
      <c r="AD93" s="38"/>
      <c r="AE93" s="38"/>
    </row>
    <row r="94" s="2" customFormat="1" ht="15.15" customHeight="1">
      <c r="A94" s="38"/>
      <c r="B94" s="39"/>
      <c r="C94" s="32" t="s">
        <v>30</v>
      </c>
      <c r="D94" s="40"/>
      <c r="E94" s="40"/>
      <c r="F94" s="27" t="str">
        <f>IF(E20="","",E20)</f>
        <v>Vyplň údaj</v>
      </c>
      <c r="G94" s="40"/>
      <c r="H94" s="40"/>
      <c r="I94" s="158" t="s">
        <v>37</v>
      </c>
      <c r="J94" s="36" t="str">
        <f>E26</f>
        <v>TMI Building s.r.o.</v>
      </c>
      <c r="K94" s="4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156"/>
      <c r="J95" s="40"/>
      <c r="K95" s="40"/>
      <c r="L95" s="63"/>
      <c r="S95" s="38"/>
      <c r="T95" s="38"/>
      <c r="U95" s="38"/>
      <c r="V95" s="38"/>
      <c r="W95" s="38"/>
      <c r="X95" s="38"/>
      <c r="Y95" s="38"/>
      <c r="Z95" s="38"/>
      <c r="AA95" s="38"/>
      <c r="AB95" s="38"/>
      <c r="AC95" s="38"/>
      <c r="AD95" s="38"/>
      <c r="AE95" s="38"/>
    </row>
    <row r="96" s="2" customFormat="1" ht="29.28" customHeight="1">
      <c r="A96" s="38"/>
      <c r="B96" s="39"/>
      <c r="C96" s="199" t="s">
        <v>224</v>
      </c>
      <c r="D96" s="200"/>
      <c r="E96" s="200"/>
      <c r="F96" s="200"/>
      <c r="G96" s="200"/>
      <c r="H96" s="200"/>
      <c r="I96" s="201"/>
      <c r="J96" s="202" t="s">
        <v>225</v>
      </c>
      <c r="K96" s="200"/>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156"/>
      <c r="J97" s="40"/>
      <c r="K97" s="40"/>
      <c r="L97" s="63"/>
      <c r="S97" s="38"/>
      <c r="T97" s="38"/>
      <c r="U97" s="38"/>
      <c r="V97" s="38"/>
      <c r="W97" s="38"/>
      <c r="X97" s="38"/>
      <c r="Y97" s="38"/>
      <c r="Z97" s="38"/>
      <c r="AA97" s="38"/>
      <c r="AB97" s="38"/>
      <c r="AC97" s="38"/>
      <c r="AD97" s="38"/>
      <c r="AE97" s="38"/>
    </row>
    <row r="98" s="2" customFormat="1" ht="22.8" customHeight="1">
      <c r="A98" s="38"/>
      <c r="B98" s="39"/>
      <c r="C98" s="203" t="s">
        <v>226</v>
      </c>
      <c r="D98" s="40"/>
      <c r="E98" s="40"/>
      <c r="F98" s="40"/>
      <c r="G98" s="40"/>
      <c r="H98" s="40"/>
      <c r="I98" s="156"/>
      <c r="J98" s="110">
        <f>J133</f>
        <v>0</v>
      </c>
      <c r="K98" s="40"/>
      <c r="L98" s="63"/>
      <c r="S98" s="38"/>
      <c r="T98" s="38"/>
      <c r="U98" s="38"/>
      <c r="V98" s="38"/>
      <c r="W98" s="38"/>
      <c r="X98" s="38"/>
      <c r="Y98" s="38"/>
      <c r="Z98" s="38"/>
      <c r="AA98" s="38"/>
      <c r="AB98" s="38"/>
      <c r="AC98" s="38"/>
      <c r="AD98" s="38"/>
      <c r="AE98" s="38"/>
      <c r="AU98" s="17" t="s">
        <v>227</v>
      </c>
    </row>
    <row r="99" s="9" customFormat="1" ht="24.96" customHeight="1">
      <c r="A99" s="9"/>
      <c r="B99" s="204"/>
      <c r="C99" s="205"/>
      <c r="D99" s="206" t="s">
        <v>228</v>
      </c>
      <c r="E99" s="207"/>
      <c r="F99" s="207"/>
      <c r="G99" s="207"/>
      <c r="H99" s="207"/>
      <c r="I99" s="208"/>
      <c r="J99" s="209">
        <f>J134</f>
        <v>0</v>
      </c>
      <c r="K99" s="205"/>
      <c r="L99" s="210"/>
      <c r="S99" s="9"/>
      <c r="T99" s="9"/>
      <c r="U99" s="9"/>
      <c r="V99" s="9"/>
      <c r="W99" s="9"/>
      <c r="X99" s="9"/>
      <c r="Y99" s="9"/>
      <c r="Z99" s="9"/>
      <c r="AA99" s="9"/>
      <c r="AB99" s="9"/>
      <c r="AC99" s="9"/>
      <c r="AD99" s="9"/>
      <c r="AE99" s="9"/>
    </row>
    <row r="100" s="10" customFormat="1" ht="19.92" customHeight="1">
      <c r="A100" s="10"/>
      <c r="B100" s="211"/>
      <c r="C100" s="133"/>
      <c r="D100" s="212" t="s">
        <v>229</v>
      </c>
      <c r="E100" s="213"/>
      <c r="F100" s="213"/>
      <c r="G100" s="213"/>
      <c r="H100" s="213"/>
      <c r="I100" s="214"/>
      <c r="J100" s="215">
        <f>J135</f>
        <v>0</v>
      </c>
      <c r="K100" s="133"/>
      <c r="L100" s="216"/>
      <c r="S100" s="10"/>
      <c r="T100" s="10"/>
      <c r="U100" s="10"/>
      <c r="V100" s="10"/>
      <c r="W100" s="10"/>
      <c r="X100" s="10"/>
      <c r="Y100" s="10"/>
      <c r="Z100" s="10"/>
      <c r="AA100" s="10"/>
      <c r="AB100" s="10"/>
      <c r="AC100" s="10"/>
      <c r="AD100" s="10"/>
      <c r="AE100" s="10"/>
    </row>
    <row r="101" s="10" customFormat="1" ht="19.92" customHeight="1">
      <c r="A101" s="10"/>
      <c r="B101" s="211"/>
      <c r="C101" s="133"/>
      <c r="D101" s="212" t="s">
        <v>1346</v>
      </c>
      <c r="E101" s="213"/>
      <c r="F101" s="213"/>
      <c r="G101" s="213"/>
      <c r="H101" s="213"/>
      <c r="I101" s="214"/>
      <c r="J101" s="215">
        <f>J175</f>
        <v>0</v>
      </c>
      <c r="K101" s="133"/>
      <c r="L101" s="216"/>
      <c r="S101" s="10"/>
      <c r="T101" s="10"/>
      <c r="U101" s="10"/>
      <c r="V101" s="10"/>
      <c r="W101" s="10"/>
      <c r="X101" s="10"/>
      <c r="Y101" s="10"/>
      <c r="Z101" s="10"/>
      <c r="AA101" s="10"/>
      <c r="AB101" s="10"/>
      <c r="AC101" s="10"/>
      <c r="AD101" s="10"/>
      <c r="AE101" s="10"/>
    </row>
    <row r="102" s="10" customFormat="1" ht="19.92" customHeight="1">
      <c r="A102" s="10"/>
      <c r="B102" s="211"/>
      <c r="C102" s="133"/>
      <c r="D102" s="212" t="s">
        <v>1347</v>
      </c>
      <c r="E102" s="213"/>
      <c r="F102" s="213"/>
      <c r="G102" s="213"/>
      <c r="H102" s="213"/>
      <c r="I102" s="214"/>
      <c r="J102" s="215">
        <f>J207</f>
        <v>0</v>
      </c>
      <c r="K102" s="133"/>
      <c r="L102" s="216"/>
      <c r="S102" s="10"/>
      <c r="T102" s="10"/>
      <c r="U102" s="10"/>
      <c r="V102" s="10"/>
      <c r="W102" s="10"/>
      <c r="X102" s="10"/>
      <c r="Y102" s="10"/>
      <c r="Z102" s="10"/>
      <c r="AA102" s="10"/>
      <c r="AB102" s="10"/>
      <c r="AC102" s="10"/>
      <c r="AD102" s="10"/>
      <c r="AE102" s="10"/>
    </row>
    <row r="103" s="10" customFormat="1" ht="19.92" customHeight="1">
      <c r="A103" s="10"/>
      <c r="B103" s="211"/>
      <c r="C103" s="133"/>
      <c r="D103" s="212" t="s">
        <v>1348</v>
      </c>
      <c r="E103" s="213"/>
      <c r="F103" s="213"/>
      <c r="G103" s="213"/>
      <c r="H103" s="213"/>
      <c r="I103" s="214"/>
      <c r="J103" s="215">
        <f>J248</f>
        <v>0</v>
      </c>
      <c r="K103" s="133"/>
      <c r="L103" s="216"/>
      <c r="S103" s="10"/>
      <c r="T103" s="10"/>
      <c r="U103" s="10"/>
      <c r="V103" s="10"/>
      <c r="W103" s="10"/>
      <c r="X103" s="10"/>
      <c r="Y103" s="10"/>
      <c r="Z103" s="10"/>
      <c r="AA103" s="10"/>
      <c r="AB103" s="10"/>
      <c r="AC103" s="10"/>
      <c r="AD103" s="10"/>
      <c r="AE103" s="10"/>
    </row>
    <row r="104" s="10" customFormat="1" ht="19.92" customHeight="1">
      <c r="A104" s="10"/>
      <c r="B104" s="211"/>
      <c r="C104" s="133"/>
      <c r="D104" s="212" t="s">
        <v>230</v>
      </c>
      <c r="E104" s="213"/>
      <c r="F104" s="213"/>
      <c r="G104" s="213"/>
      <c r="H104" s="213"/>
      <c r="I104" s="214"/>
      <c r="J104" s="215">
        <f>J254</f>
        <v>0</v>
      </c>
      <c r="K104" s="133"/>
      <c r="L104" s="216"/>
      <c r="S104" s="10"/>
      <c r="T104" s="10"/>
      <c r="U104" s="10"/>
      <c r="V104" s="10"/>
      <c r="W104" s="10"/>
      <c r="X104" s="10"/>
      <c r="Y104" s="10"/>
      <c r="Z104" s="10"/>
      <c r="AA104" s="10"/>
      <c r="AB104" s="10"/>
      <c r="AC104" s="10"/>
      <c r="AD104" s="10"/>
      <c r="AE104" s="10"/>
    </row>
    <row r="105" s="10" customFormat="1" ht="19.92" customHeight="1">
      <c r="A105" s="10"/>
      <c r="B105" s="211"/>
      <c r="C105" s="133"/>
      <c r="D105" s="212" t="s">
        <v>1349</v>
      </c>
      <c r="E105" s="213"/>
      <c r="F105" s="213"/>
      <c r="G105" s="213"/>
      <c r="H105" s="213"/>
      <c r="I105" s="214"/>
      <c r="J105" s="215">
        <f>J261</f>
        <v>0</v>
      </c>
      <c r="K105" s="133"/>
      <c r="L105" s="216"/>
      <c r="S105" s="10"/>
      <c r="T105" s="10"/>
      <c r="U105" s="10"/>
      <c r="V105" s="10"/>
      <c r="W105" s="10"/>
      <c r="X105" s="10"/>
      <c r="Y105" s="10"/>
      <c r="Z105" s="10"/>
      <c r="AA105" s="10"/>
      <c r="AB105" s="10"/>
      <c r="AC105" s="10"/>
      <c r="AD105" s="10"/>
      <c r="AE105" s="10"/>
    </row>
    <row r="106" s="10" customFormat="1" ht="19.92" customHeight="1">
      <c r="A106" s="10"/>
      <c r="B106" s="211"/>
      <c r="C106" s="133"/>
      <c r="D106" s="212" t="s">
        <v>232</v>
      </c>
      <c r="E106" s="213"/>
      <c r="F106" s="213"/>
      <c r="G106" s="213"/>
      <c r="H106" s="213"/>
      <c r="I106" s="214"/>
      <c r="J106" s="215">
        <f>J270</f>
        <v>0</v>
      </c>
      <c r="K106" s="133"/>
      <c r="L106" s="216"/>
      <c r="S106" s="10"/>
      <c r="T106" s="10"/>
      <c r="U106" s="10"/>
      <c r="V106" s="10"/>
      <c r="W106" s="10"/>
      <c r="X106" s="10"/>
      <c r="Y106" s="10"/>
      <c r="Z106" s="10"/>
      <c r="AA106" s="10"/>
      <c r="AB106" s="10"/>
      <c r="AC106" s="10"/>
      <c r="AD106" s="10"/>
      <c r="AE106" s="10"/>
    </row>
    <row r="107" s="10" customFormat="1" ht="19.92" customHeight="1">
      <c r="A107" s="10"/>
      <c r="B107" s="211"/>
      <c r="C107" s="133"/>
      <c r="D107" s="212" t="s">
        <v>233</v>
      </c>
      <c r="E107" s="213"/>
      <c r="F107" s="213"/>
      <c r="G107" s="213"/>
      <c r="H107" s="213"/>
      <c r="I107" s="214"/>
      <c r="J107" s="215">
        <f>J336</f>
        <v>0</v>
      </c>
      <c r="K107" s="133"/>
      <c r="L107" s="216"/>
      <c r="S107" s="10"/>
      <c r="T107" s="10"/>
      <c r="U107" s="10"/>
      <c r="V107" s="10"/>
      <c r="W107" s="10"/>
      <c r="X107" s="10"/>
      <c r="Y107" s="10"/>
      <c r="Z107" s="10"/>
      <c r="AA107" s="10"/>
      <c r="AB107" s="10"/>
      <c r="AC107" s="10"/>
      <c r="AD107" s="10"/>
      <c r="AE107" s="10"/>
    </row>
    <row r="108" s="10" customFormat="1" ht="19.92" customHeight="1">
      <c r="A108" s="10"/>
      <c r="B108" s="211"/>
      <c r="C108" s="133"/>
      <c r="D108" s="212" t="s">
        <v>234</v>
      </c>
      <c r="E108" s="213"/>
      <c r="F108" s="213"/>
      <c r="G108" s="213"/>
      <c r="H108" s="213"/>
      <c r="I108" s="214"/>
      <c r="J108" s="215">
        <f>J349</f>
        <v>0</v>
      </c>
      <c r="K108" s="133"/>
      <c r="L108" s="216"/>
      <c r="S108" s="10"/>
      <c r="T108" s="10"/>
      <c r="U108" s="10"/>
      <c r="V108" s="10"/>
      <c r="W108" s="10"/>
      <c r="X108" s="10"/>
      <c r="Y108" s="10"/>
      <c r="Z108" s="10"/>
      <c r="AA108" s="10"/>
      <c r="AB108" s="10"/>
      <c r="AC108" s="10"/>
      <c r="AD108" s="10"/>
      <c r="AE108" s="10"/>
    </row>
    <row r="109" s="9" customFormat="1" ht="24.96" customHeight="1">
      <c r="A109" s="9"/>
      <c r="B109" s="204"/>
      <c r="C109" s="205"/>
      <c r="D109" s="206" t="s">
        <v>1350</v>
      </c>
      <c r="E109" s="207"/>
      <c r="F109" s="207"/>
      <c r="G109" s="207"/>
      <c r="H109" s="207"/>
      <c r="I109" s="208"/>
      <c r="J109" s="209">
        <f>J372</f>
        <v>0</v>
      </c>
      <c r="K109" s="205"/>
      <c r="L109" s="210"/>
      <c r="S109" s="9"/>
      <c r="T109" s="9"/>
      <c r="U109" s="9"/>
      <c r="V109" s="9"/>
      <c r="W109" s="9"/>
      <c r="X109" s="9"/>
      <c r="Y109" s="9"/>
      <c r="Z109" s="9"/>
      <c r="AA109" s="9"/>
      <c r="AB109" s="9"/>
      <c r="AC109" s="9"/>
      <c r="AD109" s="9"/>
      <c r="AE109" s="9"/>
    </row>
    <row r="110" s="10" customFormat="1" ht="19.92" customHeight="1">
      <c r="A110" s="10"/>
      <c r="B110" s="211"/>
      <c r="C110" s="133"/>
      <c r="D110" s="212" t="s">
        <v>1351</v>
      </c>
      <c r="E110" s="213"/>
      <c r="F110" s="213"/>
      <c r="G110" s="213"/>
      <c r="H110" s="213"/>
      <c r="I110" s="214"/>
      <c r="J110" s="215">
        <f>J373</f>
        <v>0</v>
      </c>
      <c r="K110" s="133"/>
      <c r="L110" s="216"/>
      <c r="S110" s="10"/>
      <c r="T110" s="10"/>
      <c r="U110" s="10"/>
      <c r="V110" s="10"/>
      <c r="W110" s="10"/>
      <c r="X110" s="10"/>
      <c r="Y110" s="10"/>
      <c r="Z110" s="10"/>
      <c r="AA110" s="10"/>
      <c r="AB110" s="10"/>
      <c r="AC110" s="10"/>
      <c r="AD110" s="10"/>
      <c r="AE110" s="10"/>
    </row>
    <row r="111" s="10" customFormat="1" ht="19.92" customHeight="1">
      <c r="A111" s="10"/>
      <c r="B111" s="211"/>
      <c r="C111" s="133"/>
      <c r="D111" s="212" t="s">
        <v>1352</v>
      </c>
      <c r="E111" s="213"/>
      <c r="F111" s="213"/>
      <c r="G111" s="213"/>
      <c r="H111" s="213"/>
      <c r="I111" s="214"/>
      <c r="J111" s="215">
        <f>J395</f>
        <v>0</v>
      </c>
      <c r="K111" s="133"/>
      <c r="L111" s="216"/>
      <c r="S111" s="10"/>
      <c r="T111" s="10"/>
      <c r="U111" s="10"/>
      <c r="V111" s="10"/>
      <c r="W111" s="10"/>
      <c r="X111" s="10"/>
      <c r="Y111" s="10"/>
      <c r="Z111" s="10"/>
      <c r="AA111" s="10"/>
      <c r="AB111" s="10"/>
      <c r="AC111" s="10"/>
      <c r="AD111" s="10"/>
      <c r="AE111" s="10"/>
    </row>
    <row r="112" s="2" customFormat="1" ht="21.84" customHeight="1">
      <c r="A112" s="38"/>
      <c r="B112" s="39"/>
      <c r="C112" s="40"/>
      <c r="D112" s="40"/>
      <c r="E112" s="40"/>
      <c r="F112" s="40"/>
      <c r="G112" s="40"/>
      <c r="H112" s="40"/>
      <c r="I112" s="156"/>
      <c r="J112" s="40"/>
      <c r="K112" s="40"/>
      <c r="L112" s="63"/>
      <c r="S112" s="38"/>
      <c r="T112" s="38"/>
      <c r="U112" s="38"/>
      <c r="V112" s="38"/>
      <c r="W112" s="38"/>
      <c r="X112" s="38"/>
      <c r="Y112" s="38"/>
      <c r="Z112" s="38"/>
      <c r="AA112" s="38"/>
      <c r="AB112" s="38"/>
      <c r="AC112" s="38"/>
      <c r="AD112" s="38"/>
      <c r="AE112" s="38"/>
    </row>
    <row r="113" s="2" customFormat="1" ht="6.96" customHeight="1">
      <c r="A113" s="38"/>
      <c r="B113" s="66"/>
      <c r="C113" s="67"/>
      <c r="D113" s="67"/>
      <c r="E113" s="67"/>
      <c r="F113" s="67"/>
      <c r="G113" s="67"/>
      <c r="H113" s="67"/>
      <c r="I113" s="194"/>
      <c r="J113" s="67"/>
      <c r="K113" s="67"/>
      <c r="L113" s="63"/>
      <c r="S113" s="38"/>
      <c r="T113" s="38"/>
      <c r="U113" s="38"/>
      <c r="V113" s="38"/>
      <c r="W113" s="38"/>
      <c r="X113" s="38"/>
      <c r="Y113" s="38"/>
      <c r="Z113" s="38"/>
      <c r="AA113" s="38"/>
      <c r="AB113" s="38"/>
      <c r="AC113" s="38"/>
      <c r="AD113" s="38"/>
      <c r="AE113" s="38"/>
    </row>
    <row r="117" s="2" customFormat="1" ht="6.96" customHeight="1">
      <c r="A117" s="38"/>
      <c r="B117" s="68"/>
      <c r="C117" s="69"/>
      <c r="D117" s="69"/>
      <c r="E117" s="69"/>
      <c r="F117" s="69"/>
      <c r="G117" s="69"/>
      <c r="H117" s="69"/>
      <c r="I117" s="197"/>
      <c r="J117" s="69"/>
      <c r="K117" s="69"/>
      <c r="L117" s="63"/>
      <c r="S117" s="38"/>
      <c r="T117" s="38"/>
      <c r="U117" s="38"/>
      <c r="V117" s="38"/>
      <c r="W117" s="38"/>
      <c r="X117" s="38"/>
      <c r="Y117" s="38"/>
      <c r="Z117" s="38"/>
      <c r="AA117" s="38"/>
      <c r="AB117" s="38"/>
      <c r="AC117" s="38"/>
      <c r="AD117" s="38"/>
      <c r="AE117" s="38"/>
    </row>
    <row r="118" s="2" customFormat="1" ht="24.96" customHeight="1">
      <c r="A118" s="38"/>
      <c r="B118" s="39"/>
      <c r="C118" s="23" t="s">
        <v>235</v>
      </c>
      <c r="D118" s="40"/>
      <c r="E118" s="40"/>
      <c r="F118" s="40"/>
      <c r="G118" s="40"/>
      <c r="H118" s="40"/>
      <c r="I118" s="156"/>
      <c r="J118" s="40"/>
      <c r="K118" s="40"/>
      <c r="L118" s="63"/>
      <c r="S118" s="38"/>
      <c r="T118" s="38"/>
      <c r="U118" s="38"/>
      <c r="V118" s="38"/>
      <c r="W118" s="38"/>
      <c r="X118" s="38"/>
      <c r="Y118" s="38"/>
      <c r="Z118" s="38"/>
      <c r="AA118" s="38"/>
      <c r="AB118" s="38"/>
      <c r="AC118" s="38"/>
      <c r="AD118" s="38"/>
      <c r="AE118" s="38"/>
    </row>
    <row r="119" s="2" customFormat="1" ht="6.96" customHeight="1">
      <c r="A119" s="38"/>
      <c r="B119" s="39"/>
      <c r="C119" s="40"/>
      <c r="D119" s="40"/>
      <c r="E119" s="40"/>
      <c r="F119" s="40"/>
      <c r="G119" s="40"/>
      <c r="H119" s="40"/>
      <c r="I119" s="156"/>
      <c r="J119" s="40"/>
      <c r="K119" s="40"/>
      <c r="L119" s="63"/>
      <c r="S119" s="38"/>
      <c r="T119" s="38"/>
      <c r="U119" s="38"/>
      <c r="V119" s="38"/>
      <c r="W119" s="38"/>
      <c r="X119" s="38"/>
      <c r="Y119" s="38"/>
      <c r="Z119" s="38"/>
      <c r="AA119" s="38"/>
      <c r="AB119" s="38"/>
      <c r="AC119" s="38"/>
      <c r="AD119" s="38"/>
      <c r="AE119" s="38"/>
    </row>
    <row r="120" s="2" customFormat="1" ht="12" customHeight="1">
      <c r="A120" s="38"/>
      <c r="B120" s="39"/>
      <c r="C120" s="32" t="s">
        <v>16</v>
      </c>
      <c r="D120" s="40"/>
      <c r="E120" s="40"/>
      <c r="F120" s="40"/>
      <c r="G120" s="40"/>
      <c r="H120" s="40"/>
      <c r="I120" s="156"/>
      <c r="J120" s="40"/>
      <c r="K120" s="40"/>
      <c r="L120" s="63"/>
      <c r="S120" s="38"/>
      <c r="T120" s="38"/>
      <c r="U120" s="38"/>
      <c r="V120" s="38"/>
      <c r="W120" s="38"/>
      <c r="X120" s="38"/>
      <c r="Y120" s="38"/>
      <c r="Z120" s="38"/>
      <c r="AA120" s="38"/>
      <c r="AB120" s="38"/>
      <c r="AC120" s="38"/>
      <c r="AD120" s="38"/>
      <c r="AE120" s="38"/>
    </row>
    <row r="121" s="2" customFormat="1" ht="16.5" customHeight="1">
      <c r="A121" s="38"/>
      <c r="B121" s="39"/>
      <c r="C121" s="40"/>
      <c r="D121" s="40"/>
      <c r="E121" s="198" t="str">
        <f>E7</f>
        <v>Strakonická - rozšíření, č. akce 999 170, Praha 5</v>
      </c>
      <c r="F121" s="32"/>
      <c r="G121" s="32"/>
      <c r="H121" s="32"/>
      <c r="I121" s="156"/>
      <c r="J121" s="40"/>
      <c r="K121" s="40"/>
      <c r="L121" s="63"/>
      <c r="S121" s="38"/>
      <c r="T121" s="38"/>
      <c r="U121" s="38"/>
      <c r="V121" s="38"/>
      <c r="W121" s="38"/>
      <c r="X121" s="38"/>
      <c r="Y121" s="38"/>
      <c r="Z121" s="38"/>
      <c r="AA121" s="38"/>
      <c r="AB121" s="38"/>
      <c r="AC121" s="38"/>
      <c r="AD121" s="38"/>
      <c r="AE121" s="38"/>
    </row>
    <row r="122" s="1" customFormat="1" ht="12" customHeight="1">
      <c r="B122" s="21"/>
      <c r="C122" s="32" t="s">
        <v>176</v>
      </c>
      <c r="D122" s="22"/>
      <c r="E122" s="22"/>
      <c r="F122" s="22"/>
      <c r="G122" s="22"/>
      <c r="H122" s="22"/>
      <c r="I122" s="147"/>
      <c r="J122" s="22"/>
      <c r="K122" s="22"/>
      <c r="L122" s="20"/>
    </row>
    <row r="123" s="2" customFormat="1" ht="16.5" customHeight="1">
      <c r="A123" s="38"/>
      <c r="B123" s="39"/>
      <c r="C123" s="40"/>
      <c r="D123" s="40"/>
      <c r="E123" s="198" t="s">
        <v>1343</v>
      </c>
      <c r="F123" s="40"/>
      <c r="G123" s="40"/>
      <c r="H123" s="40"/>
      <c r="I123" s="156"/>
      <c r="J123" s="40"/>
      <c r="K123" s="40"/>
      <c r="L123" s="63"/>
      <c r="S123" s="38"/>
      <c r="T123" s="38"/>
      <c r="U123" s="38"/>
      <c r="V123" s="38"/>
      <c r="W123" s="38"/>
      <c r="X123" s="38"/>
      <c r="Y123" s="38"/>
      <c r="Z123" s="38"/>
      <c r="AA123" s="38"/>
      <c r="AB123" s="38"/>
      <c r="AC123" s="38"/>
      <c r="AD123" s="38"/>
      <c r="AE123" s="38"/>
    </row>
    <row r="124" s="2" customFormat="1" ht="12" customHeight="1">
      <c r="A124" s="38"/>
      <c r="B124" s="39"/>
      <c r="C124" s="32" t="s">
        <v>1344</v>
      </c>
      <c r="D124" s="40"/>
      <c r="E124" s="40"/>
      <c r="F124" s="40"/>
      <c r="G124" s="40"/>
      <c r="H124" s="40"/>
      <c r="I124" s="156"/>
      <c r="J124" s="40"/>
      <c r="K124" s="40"/>
      <c r="L124" s="63"/>
      <c r="S124" s="38"/>
      <c r="T124" s="38"/>
      <c r="U124" s="38"/>
      <c r="V124" s="38"/>
      <c r="W124" s="38"/>
      <c r="X124" s="38"/>
      <c r="Y124" s="38"/>
      <c r="Z124" s="38"/>
      <c r="AA124" s="38"/>
      <c r="AB124" s="38"/>
      <c r="AC124" s="38"/>
      <c r="AD124" s="38"/>
      <c r="AE124" s="38"/>
    </row>
    <row r="125" s="2" customFormat="1" ht="16.5" customHeight="1">
      <c r="A125" s="38"/>
      <c r="B125" s="39"/>
      <c r="C125" s="40"/>
      <c r="D125" s="40"/>
      <c r="E125" s="76" t="str">
        <f>E11</f>
        <v>SO 200.1 - Opěrná zeď č. 1</v>
      </c>
      <c r="F125" s="40"/>
      <c r="G125" s="40"/>
      <c r="H125" s="40"/>
      <c r="I125" s="156"/>
      <c r="J125" s="40"/>
      <c r="K125" s="40"/>
      <c r="L125" s="63"/>
      <c r="S125" s="38"/>
      <c r="T125" s="38"/>
      <c r="U125" s="38"/>
      <c r="V125" s="38"/>
      <c r="W125" s="38"/>
      <c r="X125" s="38"/>
      <c r="Y125" s="38"/>
      <c r="Z125" s="38"/>
      <c r="AA125" s="38"/>
      <c r="AB125" s="38"/>
      <c r="AC125" s="38"/>
      <c r="AD125" s="38"/>
      <c r="AE125" s="38"/>
    </row>
    <row r="126" s="2" customFormat="1" ht="6.96" customHeight="1">
      <c r="A126" s="38"/>
      <c r="B126" s="39"/>
      <c r="C126" s="40"/>
      <c r="D126" s="40"/>
      <c r="E126" s="40"/>
      <c r="F126" s="40"/>
      <c r="G126" s="40"/>
      <c r="H126" s="40"/>
      <c r="I126" s="156"/>
      <c r="J126" s="40"/>
      <c r="K126" s="40"/>
      <c r="L126" s="63"/>
      <c r="S126" s="38"/>
      <c r="T126" s="38"/>
      <c r="U126" s="38"/>
      <c r="V126" s="38"/>
      <c r="W126" s="38"/>
      <c r="X126" s="38"/>
      <c r="Y126" s="38"/>
      <c r="Z126" s="38"/>
      <c r="AA126" s="38"/>
      <c r="AB126" s="38"/>
      <c r="AC126" s="38"/>
      <c r="AD126" s="38"/>
      <c r="AE126" s="38"/>
    </row>
    <row r="127" s="2" customFormat="1" ht="12" customHeight="1">
      <c r="A127" s="38"/>
      <c r="B127" s="39"/>
      <c r="C127" s="32" t="s">
        <v>20</v>
      </c>
      <c r="D127" s="40"/>
      <c r="E127" s="40"/>
      <c r="F127" s="27" t="str">
        <f>F14</f>
        <v>ulice Strakonická</v>
      </c>
      <c r="G127" s="40"/>
      <c r="H127" s="40"/>
      <c r="I127" s="158" t="s">
        <v>22</v>
      </c>
      <c r="J127" s="79" t="str">
        <f>IF(J14="","",J14)</f>
        <v>10. 1. 2020</v>
      </c>
      <c r="K127" s="40"/>
      <c r="L127" s="63"/>
      <c r="S127" s="38"/>
      <c r="T127" s="38"/>
      <c r="U127" s="38"/>
      <c r="V127" s="38"/>
      <c r="W127" s="38"/>
      <c r="X127" s="38"/>
      <c r="Y127" s="38"/>
      <c r="Z127" s="38"/>
      <c r="AA127" s="38"/>
      <c r="AB127" s="38"/>
      <c r="AC127" s="38"/>
      <c r="AD127" s="38"/>
      <c r="AE127" s="38"/>
    </row>
    <row r="128" s="2" customFormat="1" ht="6.96" customHeight="1">
      <c r="A128" s="38"/>
      <c r="B128" s="39"/>
      <c r="C128" s="40"/>
      <c r="D128" s="40"/>
      <c r="E128" s="40"/>
      <c r="F128" s="40"/>
      <c r="G128" s="40"/>
      <c r="H128" s="40"/>
      <c r="I128" s="156"/>
      <c r="J128" s="40"/>
      <c r="K128" s="40"/>
      <c r="L128" s="63"/>
      <c r="S128" s="38"/>
      <c r="T128" s="38"/>
      <c r="U128" s="38"/>
      <c r="V128" s="38"/>
      <c r="W128" s="38"/>
      <c r="X128" s="38"/>
      <c r="Y128" s="38"/>
      <c r="Z128" s="38"/>
      <c r="AA128" s="38"/>
      <c r="AB128" s="38"/>
      <c r="AC128" s="38"/>
      <c r="AD128" s="38"/>
      <c r="AE128" s="38"/>
    </row>
    <row r="129" s="2" customFormat="1" ht="15.15" customHeight="1">
      <c r="A129" s="38"/>
      <c r="B129" s="39"/>
      <c r="C129" s="32" t="s">
        <v>24</v>
      </c>
      <c r="D129" s="40"/>
      <c r="E129" s="40"/>
      <c r="F129" s="27" t="str">
        <f>E17</f>
        <v>Technická správa komunikací hl. m. Prahy a.s.</v>
      </c>
      <c r="G129" s="40"/>
      <c r="H129" s="40"/>
      <c r="I129" s="158" t="s">
        <v>32</v>
      </c>
      <c r="J129" s="36" t="str">
        <f>E23</f>
        <v>DIPRO, spol s r.o.</v>
      </c>
      <c r="K129" s="40"/>
      <c r="L129" s="63"/>
      <c r="S129" s="38"/>
      <c r="T129" s="38"/>
      <c r="U129" s="38"/>
      <c r="V129" s="38"/>
      <c r="W129" s="38"/>
      <c r="X129" s="38"/>
      <c r="Y129" s="38"/>
      <c r="Z129" s="38"/>
      <c r="AA129" s="38"/>
      <c r="AB129" s="38"/>
      <c r="AC129" s="38"/>
      <c r="AD129" s="38"/>
      <c r="AE129" s="38"/>
    </row>
    <row r="130" s="2" customFormat="1" ht="15.15" customHeight="1">
      <c r="A130" s="38"/>
      <c r="B130" s="39"/>
      <c r="C130" s="32" t="s">
        <v>30</v>
      </c>
      <c r="D130" s="40"/>
      <c r="E130" s="40"/>
      <c r="F130" s="27" t="str">
        <f>IF(E20="","",E20)</f>
        <v>Vyplň údaj</v>
      </c>
      <c r="G130" s="40"/>
      <c r="H130" s="40"/>
      <c r="I130" s="158" t="s">
        <v>37</v>
      </c>
      <c r="J130" s="36" t="str">
        <f>E26</f>
        <v>TMI Building s.r.o.</v>
      </c>
      <c r="K130" s="40"/>
      <c r="L130" s="63"/>
      <c r="S130" s="38"/>
      <c r="T130" s="38"/>
      <c r="U130" s="38"/>
      <c r="V130" s="38"/>
      <c r="W130" s="38"/>
      <c r="X130" s="38"/>
      <c r="Y130" s="38"/>
      <c r="Z130" s="38"/>
      <c r="AA130" s="38"/>
      <c r="AB130" s="38"/>
      <c r="AC130" s="38"/>
      <c r="AD130" s="38"/>
      <c r="AE130" s="38"/>
    </row>
    <row r="131" s="2" customFormat="1" ht="10.32" customHeight="1">
      <c r="A131" s="38"/>
      <c r="B131" s="39"/>
      <c r="C131" s="40"/>
      <c r="D131" s="40"/>
      <c r="E131" s="40"/>
      <c r="F131" s="40"/>
      <c r="G131" s="40"/>
      <c r="H131" s="40"/>
      <c r="I131" s="156"/>
      <c r="J131" s="40"/>
      <c r="K131" s="40"/>
      <c r="L131" s="63"/>
      <c r="S131" s="38"/>
      <c r="T131" s="38"/>
      <c r="U131" s="38"/>
      <c r="V131" s="38"/>
      <c r="W131" s="38"/>
      <c r="X131" s="38"/>
      <c r="Y131" s="38"/>
      <c r="Z131" s="38"/>
      <c r="AA131" s="38"/>
      <c r="AB131" s="38"/>
      <c r="AC131" s="38"/>
      <c r="AD131" s="38"/>
      <c r="AE131" s="38"/>
    </row>
    <row r="132" s="11" customFormat="1" ht="29.28" customHeight="1">
      <c r="A132" s="217"/>
      <c r="B132" s="218"/>
      <c r="C132" s="219" t="s">
        <v>236</v>
      </c>
      <c r="D132" s="220" t="s">
        <v>67</v>
      </c>
      <c r="E132" s="220" t="s">
        <v>63</v>
      </c>
      <c r="F132" s="220" t="s">
        <v>64</v>
      </c>
      <c r="G132" s="220" t="s">
        <v>237</v>
      </c>
      <c r="H132" s="220" t="s">
        <v>238</v>
      </c>
      <c r="I132" s="221" t="s">
        <v>239</v>
      </c>
      <c r="J132" s="220" t="s">
        <v>225</v>
      </c>
      <c r="K132" s="222" t="s">
        <v>240</v>
      </c>
      <c r="L132" s="223"/>
      <c r="M132" s="100" t="s">
        <v>1</v>
      </c>
      <c r="N132" s="101" t="s">
        <v>46</v>
      </c>
      <c r="O132" s="101" t="s">
        <v>241</v>
      </c>
      <c r="P132" s="101" t="s">
        <v>242</v>
      </c>
      <c r="Q132" s="101" t="s">
        <v>243</v>
      </c>
      <c r="R132" s="101" t="s">
        <v>244</v>
      </c>
      <c r="S132" s="101" t="s">
        <v>245</v>
      </c>
      <c r="T132" s="102" t="s">
        <v>246</v>
      </c>
      <c r="U132" s="217"/>
      <c r="V132" s="217"/>
      <c r="W132" s="217"/>
      <c r="X132" s="217"/>
      <c r="Y132" s="217"/>
      <c r="Z132" s="217"/>
      <c r="AA132" s="217"/>
      <c r="AB132" s="217"/>
      <c r="AC132" s="217"/>
      <c r="AD132" s="217"/>
      <c r="AE132" s="217"/>
    </row>
    <row r="133" s="2" customFormat="1" ht="22.8" customHeight="1">
      <c r="A133" s="38"/>
      <c r="B133" s="39"/>
      <c r="C133" s="107" t="s">
        <v>247</v>
      </c>
      <c r="D133" s="40"/>
      <c r="E133" s="40"/>
      <c r="F133" s="40"/>
      <c r="G133" s="40"/>
      <c r="H133" s="40"/>
      <c r="I133" s="156"/>
      <c r="J133" s="224">
        <f>BK133</f>
        <v>0</v>
      </c>
      <c r="K133" s="40"/>
      <c r="L133" s="44"/>
      <c r="M133" s="103"/>
      <c r="N133" s="225"/>
      <c r="O133" s="104"/>
      <c r="P133" s="226">
        <f>P134+P372</f>
        <v>0</v>
      </c>
      <c r="Q133" s="104"/>
      <c r="R133" s="226">
        <f>R134+R372</f>
        <v>0</v>
      </c>
      <c r="S133" s="104"/>
      <c r="T133" s="227">
        <f>T134+T372</f>
        <v>0</v>
      </c>
      <c r="U133" s="38"/>
      <c r="V133" s="38"/>
      <c r="W133" s="38"/>
      <c r="X133" s="38"/>
      <c r="Y133" s="38"/>
      <c r="Z133" s="38"/>
      <c r="AA133" s="38"/>
      <c r="AB133" s="38"/>
      <c r="AC133" s="38"/>
      <c r="AD133" s="38"/>
      <c r="AE133" s="38"/>
      <c r="AT133" s="17" t="s">
        <v>81</v>
      </c>
      <c r="AU133" s="17" t="s">
        <v>227</v>
      </c>
      <c r="BK133" s="228">
        <f>BK134+BK372</f>
        <v>0</v>
      </c>
    </row>
    <row r="134" s="12" customFormat="1" ht="25.92" customHeight="1">
      <c r="A134" s="12"/>
      <c r="B134" s="229"/>
      <c r="C134" s="230"/>
      <c r="D134" s="231" t="s">
        <v>81</v>
      </c>
      <c r="E134" s="232" t="s">
        <v>248</v>
      </c>
      <c r="F134" s="232" t="s">
        <v>249</v>
      </c>
      <c r="G134" s="230"/>
      <c r="H134" s="230"/>
      <c r="I134" s="233"/>
      <c r="J134" s="234">
        <f>BK134</f>
        <v>0</v>
      </c>
      <c r="K134" s="230"/>
      <c r="L134" s="235"/>
      <c r="M134" s="236"/>
      <c r="N134" s="237"/>
      <c r="O134" s="237"/>
      <c r="P134" s="238">
        <f>P135+P175+P207+P248+P254+P261+P270+P336+P349</f>
        <v>0</v>
      </c>
      <c r="Q134" s="237"/>
      <c r="R134" s="238">
        <f>R135+R175+R207+R248+R254+R261+R270+R336+R349</f>
        <v>0</v>
      </c>
      <c r="S134" s="237"/>
      <c r="T134" s="239">
        <f>T135+T175+T207+T248+T254+T261+T270+T336+T349</f>
        <v>0</v>
      </c>
      <c r="U134" s="12"/>
      <c r="V134" s="12"/>
      <c r="W134" s="12"/>
      <c r="X134" s="12"/>
      <c r="Y134" s="12"/>
      <c r="Z134" s="12"/>
      <c r="AA134" s="12"/>
      <c r="AB134" s="12"/>
      <c r="AC134" s="12"/>
      <c r="AD134" s="12"/>
      <c r="AE134" s="12"/>
      <c r="AR134" s="240" t="s">
        <v>14</v>
      </c>
      <c r="AT134" s="241" t="s">
        <v>81</v>
      </c>
      <c r="AU134" s="241" t="s">
        <v>82</v>
      </c>
      <c r="AY134" s="240" t="s">
        <v>250</v>
      </c>
      <c r="BK134" s="242">
        <f>BK135+BK175+BK207+BK248+BK254+BK261+BK270+BK336+BK349</f>
        <v>0</v>
      </c>
    </row>
    <row r="135" s="12" customFormat="1" ht="22.8" customHeight="1">
      <c r="A135" s="12"/>
      <c r="B135" s="229"/>
      <c r="C135" s="230"/>
      <c r="D135" s="231" t="s">
        <v>81</v>
      </c>
      <c r="E135" s="243" t="s">
        <v>14</v>
      </c>
      <c r="F135" s="243" t="s">
        <v>251</v>
      </c>
      <c r="G135" s="230"/>
      <c r="H135" s="230"/>
      <c r="I135" s="233"/>
      <c r="J135" s="244">
        <f>BK135</f>
        <v>0</v>
      </c>
      <c r="K135" s="230"/>
      <c r="L135" s="235"/>
      <c r="M135" s="236"/>
      <c r="N135" s="237"/>
      <c r="O135" s="237"/>
      <c r="P135" s="238">
        <f>SUM(P136:P174)</f>
        <v>0</v>
      </c>
      <c r="Q135" s="237"/>
      <c r="R135" s="238">
        <f>SUM(R136:R174)</f>
        <v>0</v>
      </c>
      <c r="S135" s="237"/>
      <c r="T135" s="239">
        <f>SUM(T136:T174)</f>
        <v>0</v>
      </c>
      <c r="U135" s="12"/>
      <c r="V135" s="12"/>
      <c r="W135" s="12"/>
      <c r="X135" s="12"/>
      <c r="Y135" s="12"/>
      <c r="Z135" s="12"/>
      <c r="AA135" s="12"/>
      <c r="AB135" s="12"/>
      <c r="AC135" s="12"/>
      <c r="AD135" s="12"/>
      <c r="AE135" s="12"/>
      <c r="AR135" s="240" t="s">
        <v>14</v>
      </c>
      <c r="AT135" s="241" t="s">
        <v>81</v>
      </c>
      <c r="AU135" s="241" t="s">
        <v>14</v>
      </c>
      <c r="AY135" s="240" t="s">
        <v>250</v>
      </c>
      <c r="BK135" s="242">
        <f>SUM(BK136:BK174)</f>
        <v>0</v>
      </c>
    </row>
    <row r="136" s="2" customFormat="1" ht="33" customHeight="1">
      <c r="A136" s="38"/>
      <c r="B136" s="39"/>
      <c r="C136" s="245" t="s">
        <v>14</v>
      </c>
      <c r="D136" s="245" t="s">
        <v>252</v>
      </c>
      <c r="E136" s="246" t="s">
        <v>1353</v>
      </c>
      <c r="F136" s="247" t="s">
        <v>1354</v>
      </c>
      <c r="G136" s="248" t="s">
        <v>208</v>
      </c>
      <c r="H136" s="249">
        <v>3062.4520000000002</v>
      </c>
      <c r="I136" s="250"/>
      <c r="J136" s="251">
        <f>ROUND(I136*H136,2)</f>
        <v>0</v>
      </c>
      <c r="K136" s="247" t="s">
        <v>1</v>
      </c>
      <c r="L136" s="44"/>
      <c r="M136" s="252" t="s">
        <v>1</v>
      </c>
      <c r="N136" s="253" t="s">
        <v>47</v>
      </c>
      <c r="O136" s="91"/>
      <c r="P136" s="254">
        <f>O136*H136</f>
        <v>0</v>
      </c>
      <c r="Q136" s="254">
        <v>0</v>
      </c>
      <c r="R136" s="254">
        <f>Q136*H136</f>
        <v>0</v>
      </c>
      <c r="S136" s="254">
        <v>0</v>
      </c>
      <c r="T136" s="255">
        <f>S136*H136</f>
        <v>0</v>
      </c>
      <c r="U136" s="38"/>
      <c r="V136" s="38"/>
      <c r="W136" s="38"/>
      <c r="X136" s="38"/>
      <c r="Y136" s="38"/>
      <c r="Z136" s="38"/>
      <c r="AA136" s="38"/>
      <c r="AB136" s="38"/>
      <c r="AC136" s="38"/>
      <c r="AD136" s="38"/>
      <c r="AE136" s="38"/>
      <c r="AR136" s="256" t="s">
        <v>256</v>
      </c>
      <c r="AT136" s="256" t="s">
        <v>252</v>
      </c>
      <c r="AU136" s="256" t="s">
        <v>91</v>
      </c>
      <c r="AY136" s="17" t="s">
        <v>250</v>
      </c>
      <c r="BE136" s="257">
        <f>IF(N136="základní",J136,0)</f>
        <v>0</v>
      </c>
      <c r="BF136" s="257">
        <f>IF(N136="snížená",J136,0)</f>
        <v>0</v>
      </c>
      <c r="BG136" s="257">
        <f>IF(N136="zákl. přenesená",J136,0)</f>
        <v>0</v>
      </c>
      <c r="BH136" s="257">
        <f>IF(N136="sníž. přenesená",J136,0)</f>
        <v>0</v>
      </c>
      <c r="BI136" s="257">
        <f>IF(N136="nulová",J136,0)</f>
        <v>0</v>
      </c>
      <c r="BJ136" s="17" t="s">
        <v>14</v>
      </c>
      <c r="BK136" s="257">
        <f>ROUND(I136*H136,2)</f>
        <v>0</v>
      </c>
      <c r="BL136" s="17" t="s">
        <v>256</v>
      </c>
      <c r="BM136" s="256" t="s">
        <v>1355</v>
      </c>
    </row>
    <row r="137" s="2" customFormat="1">
      <c r="A137" s="38"/>
      <c r="B137" s="39"/>
      <c r="C137" s="40"/>
      <c r="D137" s="258" t="s">
        <v>628</v>
      </c>
      <c r="E137" s="40"/>
      <c r="F137" s="259" t="s">
        <v>1356</v>
      </c>
      <c r="G137" s="40"/>
      <c r="H137" s="40"/>
      <c r="I137" s="156"/>
      <c r="J137" s="40"/>
      <c r="K137" s="40"/>
      <c r="L137" s="44"/>
      <c r="M137" s="260"/>
      <c r="N137" s="261"/>
      <c r="O137" s="91"/>
      <c r="P137" s="91"/>
      <c r="Q137" s="91"/>
      <c r="R137" s="91"/>
      <c r="S137" s="91"/>
      <c r="T137" s="92"/>
      <c r="U137" s="38"/>
      <c r="V137" s="38"/>
      <c r="W137" s="38"/>
      <c r="X137" s="38"/>
      <c r="Y137" s="38"/>
      <c r="Z137" s="38"/>
      <c r="AA137" s="38"/>
      <c r="AB137" s="38"/>
      <c r="AC137" s="38"/>
      <c r="AD137" s="38"/>
      <c r="AE137" s="38"/>
      <c r="AT137" s="17" t="s">
        <v>628</v>
      </c>
      <c r="AU137" s="17" t="s">
        <v>91</v>
      </c>
    </row>
    <row r="138" s="13" customFormat="1">
      <c r="A138" s="13"/>
      <c r="B138" s="262"/>
      <c r="C138" s="263"/>
      <c r="D138" s="258" t="s">
        <v>263</v>
      </c>
      <c r="E138" s="264" t="s">
        <v>1</v>
      </c>
      <c r="F138" s="265" t="s">
        <v>1357</v>
      </c>
      <c r="G138" s="263"/>
      <c r="H138" s="266">
        <v>3062.4520000000002</v>
      </c>
      <c r="I138" s="267"/>
      <c r="J138" s="263"/>
      <c r="K138" s="263"/>
      <c r="L138" s="268"/>
      <c r="M138" s="269"/>
      <c r="N138" s="270"/>
      <c r="O138" s="270"/>
      <c r="P138" s="270"/>
      <c r="Q138" s="270"/>
      <c r="R138" s="270"/>
      <c r="S138" s="270"/>
      <c r="T138" s="271"/>
      <c r="U138" s="13"/>
      <c r="V138" s="13"/>
      <c r="W138" s="13"/>
      <c r="X138" s="13"/>
      <c r="Y138" s="13"/>
      <c r="Z138" s="13"/>
      <c r="AA138" s="13"/>
      <c r="AB138" s="13"/>
      <c r="AC138" s="13"/>
      <c r="AD138" s="13"/>
      <c r="AE138" s="13"/>
      <c r="AT138" s="272" t="s">
        <v>263</v>
      </c>
      <c r="AU138" s="272" t="s">
        <v>91</v>
      </c>
      <c r="AV138" s="13" t="s">
        <v>91</v>
      </c>
      <c r="AW138" s="13" t="s">
        <v>36</v>
      </c>
      <c r="AX138" s="13" t="s">
        <v>82</v>
      </c>
      <c r="AY138" s="272" t="s">
        <v>250</v>
      </c>
    </row>
    <row r="139" s="14" customFormat="1">
      <c r="A139" s="14"/>
      <c r="B139" s="273"/>
      <c r="C139" s="274"/>
      <c r="D139" s="258" t="s">
        <v>263</v>
      </c>
      <c r="E139" s="275" t="s">
        <v>1</v>
      </c>
      <c r="F139" s="276" t="s">
        <v>265</v>
      </c>
      <c r="G139" s="274"/>
      <c r="H139" s="277">
        <v>3062.4520000000002</v>
      </c>
      <c r="I139" s="278"/>
      <c r="J139" s="274"/>
      <c r="K139" s="274"/>
      <c r="L139" s="279"/>
      <c r="M139" s="280"/>
      <c r="N139" s="281"/>
      <c r="O139" s="281"/>
      <c r="P139" s="281"/>
      <c r="Q139" s="281"/>
      <c r="R139" s="281"/>
      <c r="S139" s="281"/>
      <c r="T139" s="282"/>
      <c r="U139" s="14"/>
      <c r="V139" s="14"/>
      <c r="W139" s="14"/>
      <c r="X139" s="14"/>
      <c r="Y139" s="14"/>
      <c r="Z139" s="14"/>
      <c r="AA139" s="14"/>
      <c r="AB139" s="14"/>
      <c r="AC139" s="14"/>
      <c r="AD139" s="14"/>
      <c r="AE139" s="14"/>
      <c r="AT139" s="283" t="s">
        <v>263</v>
      </c>
      <c r="AU139" s="283" t="s">
        <v>91</v>
      </c>
      <c r="AV139" s="14" t="s">
        <v>256</v>
      </c>
      <c r="AW139" s="14" t="s">
        <v>36</v>
      </c>
      <c r="AX139" s="14" t="s">
        <v>14</v>
      </c>
      <c r="AY139" s="283" t="s">
        <v>250</v>
      </c>
    </row>
    <row r="140" s="2" customFormat="1" ht="16.5" customHeight="1">
      <c r="A140" s="38"/>
      <c r="B140" s="39"/>
      <c r="C140" s="294" t="s">
        <v>91</v>
      </c>
      <c r="D140" s="294" t="s">
        <v>643</v>
      </c>
      <c r="E140" s="295" t="s">
        <v>1358</v>
      </c>
      <c r="F140" s="296" t="s">
        <v>1359</v>
      </c>
      <c r="G140" s="297" t="s">
        <v>157</v>
      </c>
      <c r="H140" s="298">
        <v>42.939</v>
      </c>
      <c r="I140" s="299"/>
      <c r="J140" s="300">
        <f>ROUND(I140*H140,2)</f>
        <v>0</v>
      </c>
      <c r="K140" s="296" t="s">
        <v>1</v>
      </c>
      <c r="L140" s="301"/>
      <c r="M140" s="302" t="s">
        <v>1</v>
      </c>
      <c r="N140" s="303" t="s">
        <v>47</v>
      </c>
      <c r="O140" s="91"/>
      <c r="P140" s="254">
        <f>O140*H140</f>
        <v>0</v>
      </c>
      <c r="Q140" s="254">
        <v>0</v>
      </c>
      <c r="R140" s="254">
        <f>Q140*H140</f>
        <v>0</v>
      </c>
      <c r="S140" s="254">
        <v>0</v>
      </c>
      <c r="T140" s="255">
        <f>S140*H140</f>
        <v>0</v>
      </c>
      <c r="U140" s="38"/>
      <c r="V140" s="38"/>
      <c r="W140" s="38"/>
      <c r="X140" s="38"/>
      <c r="Y140" s="38"/>
      <c r="Z140" s="38"/>
      <c r="AA140" s="38"/>
      <c r="AB140" s="38"/>
      <c r="AC140" s="38"/>
      <c r="AD140" s="38"/>
      <c r="AE140" s="38"/>
      <c r="AR140" s="256" t="s">
        <v>285</v>
      </c>
      <c r="AT140" s="256" t="s">
        <v>643</v>
      </c>
      <c r="AU140" s="256" t="s">
        <v>91</v>
      </c>
      <c r="AY140" s="17" t="s">
        <v>250</v>
      </c>
      <c r="BE140" s="257">
        <f>IF(N140="základní",J140,0)</f>
        <v>0</v>
      </c>
      <c r="BF140" s="257">
        <f>IF(N140="snížená",J140,0)</f>
        <v>0</v>
      </c>
      <c r="BG140" s="257">
        <f>IF(N140="zákl. přenesená",J140,0)</f>
        <v>0</v>
      </c>
      <c r="BH140" s="257">
        <f>IF(N140="sníž. přenesená",J140,0)</f>
        <v>0</v>
      </c>
      <c r="BI140" s="257">
        <f>IF(N140="nulová",J140,0)</f>
        <v>0</v>
      </c>
      <c r="BJ140" s="17" t="s">
        <v>14</v>
      </c>
      <c r="BK140" s="257">
        <f>ROUND(I140*H140,2)</f>
        <v>0</v>
      </c>
      <c r="BL140" s="17" t="s">
        <v>256</v>
      </c>
      <c r="BM140" s="256" t="s">
        <v>1360</v>
      </c>
    </row>
    <row r="141" s="2" customFormat="1">
      <c r="A141" s="38"/>
      <c r="B141" s="39"/>
      <c r="C141" s="40"/>
      <c r="D141" s="258" t="s">
        <v>628</v>
      </c>
      <c r="E141" s="40"/>
      <c r="F141" s="259" t="s">
        <v>1361</v>
      </c>
      <c r="G141" s="40"/>
      <c r="H141" s="40"/>
      <c r="I141" s="156"/>
      <c r="J141" s="40"/>
      <c r="K141" s="40"/>
      <c r="L141" s="44"/>
      <c r="M141" s="260"/>
      <c r="N141" s="261"/>
      <c r="O141" s="91"/>
      <c r="P141" s="91"/>
      <c r="Q141" s="91"/>
      <c r="R141" s="91"/>
      <c r="S141" s="91"/>
      <c r="T141" s="92"/>
      <c r="U141" s="38"/>
      <c r="V141" s="38"/>
      <c r="W141" s="38"/>
      <c r="X141" s="38"/>
      <c r="Y141" s="38"/>
      <c r="Z141" s="38"/>
      <c r="AA141" s="38"/>
      <c r="AB141" s="38"/>
      <c r="AC141" s="38"/>
      <c r="AD141" s="38"/>
      <c r="AE141" s="38"/>
      <c r="AT141" s="17" t="s">
        <v>628</v>
      </c>
      <c r="AU141" s="17" t="s">
        <v>91</v>
      </c>
    </row>
    <row r="142" s="2" customFormat="1" ht="21.75" customHeight="1">
      <c r="A142" s="38"/>
      <c r="B142" s="39"/>
      <c r="C142" s="245" t="s">
        <v>115</v>
      </c>
      <c r="D142" s="245" t="s">
        <v>252</v>
      </c>
      <c r="E142" s="246" t="s">
        <v>1362</v>
      </c>
      <c r="F142" s="247" t="s">
        <v>1363</v>
      </c>
      <c r="G142" s="248" t="s">
        <v>168</v>
      </c>
      <c r="H142" s="249">
        <v>535.70399999999995</v>
      </c>
      <c r="I142" s="250"/>
      <c r="J142" s="251">
        <f>ROUND(I142*H142,2)</f>
        <v>0</v>
      </c>
      <c r="K142" s="247" t="s">
        <v>1</v>
      </c>
      <c r="L142" s="44"/>
      <c r="M142" s="252" t="s">
        <v>1</v>
      </c>
      <c r="N142" s="253" t="s">
        <v>47</v>
      </c>
      <c r="O142" s="91"/>
      <c r="P142" s="254">
        <f>O142*H142</f>
        <v>0</v>
      </c>
      <c r="Q142" s="254">
        <v>0</v>
      </c>
      <c r="R142" s="254">
        <f>Q142*H142</f>
        <v>0</v>
      </c>
      <c r="S142" s="254">
        <v>0</v>
      </c>
      <c r="T142" s="255">
        <f>S142*H142</f>
        <v>0</v>
      </c>
      <c r="U142" s="38"/>
      <c r="V142" s="38"/>
      <c r="W142" s="38"/>
      <c r="X142" s="38"/>
      <c r="Y142" s="38"/>
      <c r="Z142" s="38"/>
      <c r="AA142" s="38"/>
      <c r="AB142" s="38"/>
      <c r="AC142" s="38"/>
      <c r="AD142" s="38"/>
      <c r="AE142" s="38"/>
      <c r="AR142" s="256" t="s">
        <v>256</v>
      </c>
      <c r="AT142" s="256" t="s">
        <v>252</v>
      </c>
      <c r="AU142" s="256" t="s">
        <v>91</v>
      </c>
      <c r="AY142" s="17" t="s">
        <v>250</v>
      </c>
      <c r="BE142" s="257">
        <f>IF(N142="základní",J142,0)</f>
        <v>0</v>
      </c>
      <c r="BF142" s="257">
        <f>IF(N142="snížená",J142,0)</f>
        <v>0</v>
      </c>
      <c r="BG142" s="257">
        <f>IF(N142="zákl. přenesená",J142,0)</f>
        <v>0</v>
      </c>
      <c r="BH142" s="257">
        <f>IF(N142="sníž. přenesená",J142,0)</f>
        <v>0</v>
      </c>
      <c r="BI142" s="257">
        <f>IF(N142="nulová",J142,0)</f>
        <v>0</v>
      </c>
      <c r="BJ142" s="17" t="s">
        <v>14</v>
      </c>
      <c r="BK142" s="257">
        <f>ROUND(I142*H142,2)</f>
        <v>0</v>
      </c>
      <c r="BL142" s="17" t="s">
        <v>256</v>
      </c>
      <c r="BM142" s="256" t="s">
        <v>1364</v>
      </c>
    </row>
    <row r="143" s="2" customFormat="1">
      <c r="A143" s="38"/>
      <c r="B143" s="39"/>
      <c r="C143" s="40"/>
      <c r="D143" s="258" t="s">
        <v>628</v>
      </c>
      <c r="E143" s="40"/>
      <c r="F143" s="259" t="s">
        <v>1365</v>
      </c>
      <c r="G143" s="40"/>
      <c r="H143" s="40"/>
      <c r="I143" s="156"/>
      <c r="J143" s="40"/>
      <c r="K143" s="40"/>
      <c r="L143" s="44"/>
      <c r="M143" s="260"/>
      <c r="N143" s="261"/>
      <c r="O143" s="91"/>
      <c r="P143" s="91"/>
      <c r="Q143" s="91"/>
      <c r="R143" s="91"/>
      <c r="S143" s="91"/>
      <c r="T143" s="92"/>
      <c r="U143" s="38"/>
      <c r="V143" s="38"/>
      <c r="W143" s="38"/>
      <c r="X143" s="38"/>
      <c r="Y143" s="38"/>
      <c r="Z143" s="38"/>
      <c r="AA143" s="38"/>
      <c r="AB143" s="38"/>
      <c r="AC143" s="38"/>
      <c r="AD143" s="38"/>
      <c r="AE143" s="38"/>
      <c r="AT143" s="17" t="s">
        <v>628</v>
      </c>
      <c r="AU143" s="17" t="s">
        <v>91</v>
      </c>
    </row>
    <row r="144" s="13" customFormat="1">
      <c r="A144" s="13"/>
      <c r="B144" s="262"/>
      <c r="C144" s="263"/>
      <c r="D144" s="258" t="s">
        <v>263</v>
      </c>
      <c r="E144" s="264" t="s">
        <v>1</v>
      </c>
      <c r="F144" s="265" t="s">
        <v>1366</v>
      </c>
      <c r="G144" s="263"/>
      <c r="H144" s="266">
        <v>535.70399999999995</v>
      </c>
      <c r="I144" s="267"/>
      <c r="J144" s="263"/>
      <c r="K144" s="263"/>
      <c r="L144" s="268"/>
      <c r="M144" s="269"/>
      <c r="N144" s="270"/>
      <c r="O144" s="270"/>
      <c r="P144" s="270"/>
      <c r="Q144" s="270"/>
      <c r="R144" s="270"/>
      <c r="S144" s="270"/>
      <c r="T144" s="271"/>
      <c r="U144" s="13"/>
      <c r="V144" s="13"/>
      <c r="W144" s="13"/>
      <c r="X144" s="13"/>
      <c r="Y144" s="13"/>
      <c r="Z144" s="13"/>
      <c r="AA144" s="13"/>
      <c r="AB144" s="13"/>
      <c r="AC144" s="13"/>
      <c r="AD144" s="13"/>
      <c r="AE144" s="13"/>
      <c r="AT144" s="272" t="s">
        <v>263</v>
      </c>
      <c r="AU144" s="272" t="s">
        <v>91</v>
      </c>
      <c r="AV144" s="13" t="s">
        <v>91</v>
      </c>
      <c r="AW144" s="13" t="s">
        <v>36</v>
      </c>
      <c r="AX144" s="13" t="s">
        <v>82</v>
      </c>
      <c r="AY144" s="272" t="s">
        <v>250</v>
      </c>
    </row>
    <row r="145" s="14" customFormat="1">
      <c r="A145" s="14"/>
      <c r="B145" s="273"/>
      <c r="C145" s="274"/>
      <c r="D145" s="258" t="s">
        <v>263</v>
      </c>
      <c r="E145" s="275" t="s">
        <v>1</v>
      </c>
      <c r="F145" s="276" t="s">
        <v>265</v>
      </c>
      <c r="G145" s="274"/>
      <c r="H145" s="277">
        <v>535.70399999999995</v>
      </c>
      <c r="I145" s="278"/>
      <c r="J145" s="274"/>
      <c r="K145" s="274"/>
      <c r="L145" s="279"/>
      <c r="M145" s="280"/>
      <c r="N145" s="281"/>
      <c r="O145" s="281"/>
      <c r="P145" s="281"/>
      <c r="Q145" s="281"/>
      <c r="R145" s="281"/>
      <c r="S145" s="281"/>
      <c r="T145" s="282"/>
      <c r="U145" s="14"/>
      <c r="V145" s="14"/>
      <c r="W145" s="14"/>
      <c r="X145" s="14"/>
      <c r="Y145" s="14"/>
      <c r="Z145" s="14"/>
      <c r="AA145" s="14"/>
      <c r="AB145" s="14"/>
      <c r="AC145" s="14"/>
      <c r="AD145" s="14"/>
      <c r="AE145" s="14"/>
      <c r="AT145" s="283" t="s">
        <v>263</v>
      </c>
      <c r="AU145" s="283" t="s">
        <v>91</v>
      </c>
      <c r="AV145" s="14" t="s">
        <v>256</v>
      </c>
      <c r="AW145" s="14" t="s">
        <v>36</v>
      </c>
      <c r="AX145" s="14" t="s">
        <v>14</v>
      </c>
      <c r="AY145" s="283" t="s">
        <v>250</v>
      </c>
    </row>
    <row r="146" s="2" customFormat="1" ht="55.5" customHeight="1">
      <c r="A146" s="38"/>
      <c r="B146" s="39"/>
      <c r="C146" s="245" t="s">
        <v>273</v>
      </c>
      <c r="D146" s="245" t="s">
        <v>252</v>
      </c>
      <c r="E146" s="246" t="s">
        <v>1367</v>
      </c>
      <c r="F146" s="247" t="s">
        <v>1368</v>
      </c>
      <c r="G146" s="248" t="s">
        <v>208</v>
      </c>
      <c r="H146" s="249">
        <v>3239.0439999999999</v>
      </c>
      <c r="I146" s="250"/>
      <c r="J146" s="251">
        <f>ROUND(I146*H146,2)</f>
        <v>0</v>
      </c>
      <c r="K146" s="247" t="s">
        <v>1</v>
      </c>
      <c r="L146" s="44"/>
      <c r="M146" s="252" t="s">
        <v>1</v>
      </c>
      <c r="N146" s="253" t="s">
        <v>47</v>
      </c>
      <c r="O146" s="91"/>
      <c r="P146" s="254">
        <f>O146*H146</f>
        <v>0</v>
      </c>
      <c r="Q146" s="254">
        <v>0</v>
      </c>
      <c r="R146" s="254">
        <f>Q146*H146</f>
        <v>0</v>
      </c>
      <c r="S146" s="254">
        <v>0</v>
      </c>
      <c r="T146" s="255">
        <f>S146*H146</f>
        <v>0</v>
      </c>
      <c r="U146" s="38"/>
      <c r="V146" s="38"/>
      <c r="W146" s="38"/>
      <c r="X146" s="38"/>
      <c r="Y146" s="38"/>
      <c r="Z146" s="38"/>
      <c r="AA146" s="38"/>
      <c r="AB146" s="38"/>
      <c r="AC146" s="38"/>
      <c r="AD146" s="38"/>
      <c r="AE146" s="38"/>
      <c r="AR146" s="256" t="s">
        <v>256</v>
      </c>
      <c r="AT146" s="256" t="s">
        <v>252</v>
      </c>
      <c r="AU146" s="256" t="s">
        <v>91</v>
      </c>
      <c r="AY146" s="17" t="s">
        <v>250</v>
      </c>
      <c r="BE146" s="257">
        <f>IF(N146="základní",J146,0)</f>
        <v>0</v>
      </c>
      <c r="BF146" s="257">
        <f>IF(N146="snížená",J146,0)</f>
        <v>0</v>
      </c>
      <c r="BG146" s="257">
        <f>IF(N146="zákl. přenesená",J146,0)</f>
        <v>0</v>
      </c>
      <c r="BH146" s="257">
        <f>IF(N146="sníž. přenesená",J146,0)</f>
        <v>0</v>
      </c>
      <c r="BI146" s="257">
        <f>IF(N146="nulová",J146,0)</f>
        <v>0</v>
      </c>
      <c r="BJ146" s="17" t="s">
        <v>14</v>
      </c>
      <c r="BK146" s="257">
        <f>ROUND(I146*H146,2)</f>
        <v>0</v>
      </c>
      <c r="BL146" s="17" t="s">
        <v>256</v>
      </c>
      <c r="BM146" s="256" t="s">
        <v>1369</v>
      </c>
    </row>
    <row r="147" s="2" customFormat="1">
      <c r="A147" s="38"/>
      <c r="B147" s="39"/>
      <c r="C147" s="40"/>
      <c r="D147" s="258" t="s">
        <v>628</v>
      </c>
      <c r="E147" s="40"/>
      <c r="F147" s="259" t="s">
        <v>1370</v>
      </c>
      <c r="G147" s="40"/>
      <c r="H147" s="40"/>
      <c r="I147" s="156"/>
      <c r="J147" s="40"/>
      <c r="K147" s="40"/>
      <c r="L147" s="44"/>
      <c r="M147" s="260"/>
      <c r="N147" s="261"/>
      <c r="O147" s="91"/>
      <c r="P147" s="91"/>
      <c r="Q147" s="91"/>
      <c r="R147" s="91"/>
      <c r="S147" s="91"/>
      <c r="T147" s="92"/>
      <c r="U147" s="38"/>
      <c r="V147" s="38"/>
      <c r="W147" s="38"/>
      <c r="X147" s="38"/>
      <c r="Y147" s="38"/>
      <c r="Z147" s="38"/>
      <c r="AA147" s="38"/>
      <c r="AB147" s="38"/>
      <c r="AC147" s="38"/>
      <c r="AD147" s="38"/>
      <c r="AE147" s="38"/>
      <c r="AT147" s="17" t="s">
        <v>628</v>
      </c>
      <c r="AU147" s="17" t="s">
        <v>91</v>
      </c>
    </row>
    <row r="148" s="13" customFormat="1">
      <c r="A148" s="13"/>
      <c r="B148" s="262"/>
      <c r="C148" s="263"/>
      <c r="D148" s="258" t="s">
        <v>263</v>
      </c>
      <c r="E148" s="264" t="s">
        <v>1</v>
      </c>
      <c r="F148" s="265" t="s">
        <v>1357</v>
      </c>
      <c r="G148" s="263"/>
      <c r="H148" s="266">
        <v>3062.4520000000002</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263</v>
      </c>
      <c r="AU148" s="272" t="s">
        <v>91</v>
      </c>
      <c r="AV148" s="13" t="s">
        <v>91</v>
      </c>
      <c r="AW148" s="13" t="s">
        <v>36</v>
      </c>
      <c r="AX148" s="13" t="s">
        <v>82</v>
      </c>
      <c r="AY148" s="272" t="s">
        <v>250</v>
      </c>
    </row>
    <row r="149" s="13" customFormat="1">
      <c r="A149" s="13"/>
      <c r="B149" s="262"/>
      <c r="C149" s="263"/>
      <c r="D149" s="258" t="s">
        <v>263</v>
      </c>
      <c r="E149" s="264" t="s">
        <v>1</v>
      </c>
      <c r="F149" s="265" t="s">
        <v>1371</v>
      </c>
      <c r="G149" s="263"/>
      <c r="H149" s="266">
        <v>176.59200000000001</v>
      </c>
      <c r="I149" s="267"/>
      <c r="J149" s="263"/>
      <c r="K149" s="263"/>
      <c r="L149" s="268"/>
      <c r="M149" s="269"/>
      <c r="N149" s="270"/>
      <c r="O149" s="270"/>
      <c r="P149" s="270"/>
      <c r="Q149" s="270"/>
      <c r="R149" s="270"/>
      <c r="S149" s="270"/>
      <c r="T149" s="271"/>
      <c r="U149" s="13"/>
      <c r="V149" s="13"/>
      <c r="W149" s="13"/>
      <c r="X149" s="13"/>
      <c r="Y149" s="13"/>
      <c r="Z149" s="13"/>
      <c r="AA149" s="13"/>
      <c r="AB149" s="13"/>
      <c r="AC149" s="13"/>
      <c r="AD149" s="13"/>
      <c r="AE149" s="13"/>
      <c r="AT149" s="272" t="s">
        <v>263</v>
      </c>
      <c r="AU149" s="272" t="s">
        <v>91</v>
      </c>
      <c r="AV149" s="13" t="s">
        <v>91</v>
      </c>
      <c r="AW149" s="13" t="s">
        <v>36</v>
      </c>
      <c r="AX149" s="13" t="s">
        <v>82</v>
      </c>
      <c r="AY149" s="272" t="s">
        <v>250</v>
      </c>
    </row>
    <row r="150" s="14" customFormat="1">
      <c r="A150" s="14"/>
      <c r="B150" s="273"/>
      <c r="C150" s="274"/>
      <c r="D150" s="258" t="s">
        <v>263</v>
      </c>
      <c r="E150" s="275" t="s">
        <v>1</v>
      </c>
      <c r="F150" s="276" t="s">
        <v>265</v>
      </c>
      <c r="G150" s="274"/>
      <c r="H150" s="277">
        <v>3239.0439999999999</v>
      </c>
      <c r="I150" s="278"/>
      <c r="J150" s="274"/>
      <c r="K150" s="274"/>
      <c r="L150" s="279"/>
      <c r="M150" s="280"/>
      <c r="N150" s="281"/>
      <c r="O150" s="281"/>
      <c r="P150" s="281"/>
      <c r="Q150" s="281"/>
      <c r="R150" s="281"/>
      <c r="S150" s="281"/>
      <c r="T150" s="282"/>
      <c r="U150" s="14"/>
      <c r="V150" s="14"/>
      <c r="W150" s="14"/>
      <c r="X150" s="14"/>
      <c r="Y150" s="14"/>
      <c r="Z150" s="14"/>
      <c r="AA150" s="14"/>
      <c r="AB150" s="14"/>
      <c r="AC150" s="14"/>
      <c r="AD150" s="14"/>
      <c r="AE150" s="14"/>
      <c r="AT150" s="283" t="s">
        <v>263</v>
      </c>
      <c r="AU150" s="283" t="s">
        <v>91</v>
      </c>
      <c r="AV150" s="14" t="s">
        <v>256</v>
      </c>
      <c r="AW150" s="14" t="s">
        <v>36</v>
      </c>
      <c r="AX150" s="14" t="s">
        <v>14</v>
      </c>
      <c r="AY150" s="283" t="s">
        <v>250</v>
      </c>
    </row>
    <row r="151" s="2" customFormat="1" ht="55.5" customHeight="1">
      <c r="A151" s="38"/>
      <c r="B151" s="39"/>
      <c r="C151" s="245" t="s">
        <v>277</v>
      </c>
      <c r="D151" s="245" t="s">
        <v>252</v>
      </c>
      <c r="E151" s="246" t="s">
        <v>595</v>
      </c>
      <c r="F151" s="247" t="s">
        <v>596</v>
      </c>
      <c r="G151" s="248" t="s">
        <v>208</v>
      </c>
      <c r="H151" s="249">
        <v>2017.7049999999999</v>
      </c>
      <c r="I151" s="250"/>
      <c r="J151" s="251">
        <f>ROUND(I151*H151,2)</f>
        <v>0</v>
      </c>
      <c r="K151" s="247" t="s">
        <v>1</v>
      </c>
      <c r="L151" s="44"/>
      <c r="M151" s="252" t="s">
        <v>1</v>
      </c>
      <c r="N151" s="253" t="s">
        <v>47</v>
      </c>
      <c r="O151" s="91"/>
      <c r="P151" s="254">
        <f>O151*H151</f>
        <v>0</v>
      </c>
      <c r="Q151" s="254">
        <v>0</v>
      </c>
      <c r="R151" s="254">
        <f>Q151*H151</f>
        <v>0</v>
      </c>
      <c r="S151" s="254">
        <v>0</v>
      </c>
      <c r="T151" s="255">
        <f>S151*H151</f>
        <v>0</v>
      </c>
      <c r="U151" s="38"/>
      <c r="V151" s="38"/>
      <c r="W151" s="38"/>
      <c r="X151" s="38"/>
      <c r="Y151" s="38"/>
      <c r="Z151" s="38"/>
      <c r="AA151" s="38"/>
      <c r="AB151" s="38"/>
      <c r="AC151" s="38"/>
      <c r="AD151" s="38"/>
      <c r="AE151" s="38"/>
      <c r="AR151" s="256" t="s">
        <v>256</v>
      </c>
      <c r="AT151" s="256" t="s">
        <v>252</v>
      </c>
      <c r="AU151" s="256" t="s">
        <v>91</v>
      </c>
      <c r="AY151" s="17" t="s">
        <v>250</v>
      </c>
      <c r="BE151" s="257">
        <f>IF(N151="základní",J151,0)</f>
        <v>0</v>
      </c>
      <c r="BF151" s="257">
        <f>IF(N151="snížená",J151,0)</f>
        <v>0</v>
      </c>
      <c r="BG151" s="257">
        <f>IF(N151="zákl. přenesená",J151,0)</f>
        <v>0</v>
      </c>
      <c r="BH151" s="257">
        <f>IF(N151="sníž. přenesená",J151,0)</f>
        <v>0</v>
      </c>
      <c r="BI151" s="257">
        <f>IF(N151="nulová",J151,0)</f>
        <v>0</v>
      </c>
      <c r="BJ151" s="17" t="s">
        <v>14</v>
      </c>
      <c r="BK151" s="257">
        <f>ROUND(I151*H151,2)</f>
        <v>0</v>
      </c>
      <c r="BL151" s="17" t="s">
        <v>256</v>
      </c>
      <c r="BM151" s="256" t="s">
        <v>1372</v>
      </c>
    </row>
    <row r="152" s="2" customFormat="1">
      <c r="A152" s="38"/>
      <c r="B152" s="39"/>
      <c r="C152" s="40"/>
      <c r="D152" s="258" t="s">
        <v>628</v>
      </c>
      <c r="E152" s="40"/>
      <c r="F152" s="259" t="s">
        <v>1373</v>
      </c>
      <c r="G152" s="40"/>
      <c r="H152" s="40"/>
      <c r="I152" s="156"/>
      <c r="J152" s="40"/>
      <c r="K152" s="40"/>
      <c r="L152" s="44"/>
      <c r="M152" s="260"/>
      <c r="N152" s="261"/>
      <c r="O152" s="91"/>
      <c r="P152" s="91"/>
      <c r="Q152" s="91"/>
      <c r="R152" s="91"/>
      <c r="S152" s="91"/>
      <c r="T152" s="92"/>
      <c r="U152" s="38"/>
      <c r="V152" s="38"/>
      <c r="W152" s="38"/>
      <c r="X152" s="38"/>
      <c r="Y152" s="38"/>
      <c r="Z152" s="38"/>
      <c r="AA152" s="38"/>
      <c r="AB152" s="38"/>
      <c r="AC152" s="38"/>
      <c r="AD152" s="38"/>
      <c r="AE152" s="38"/>
      <c r="AT152" s="17" t="s">
        <v>628</v>
      </c>
      <c r="AU152" s="17" t="s">
        <v>91</v>
      </c>
    </row>
    <row r="153" s="13" customFormat="1">
      <c r="A153" s="13"/>
      <c r="B153" s="262"/>
      <c r="C153" s="263"/>
      <c r="D153" s="258" t="s">
        <v>263</v>
      </c>
      <c r="E153" s="264" t="s">
        <v>1</v>
      </c>
      <c r="F153" s="265" t="s">
        <v>1371</v>
      </c>
      <c r="G153" s="263"/>
      <c r="H153" s="266">
        <v>176.59200000000001</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263</v>
      </c>
      <c r="AU153" s="272" t="s">
        <v>91</v>
      </c>
      <c r="AV153" s="13" t="s">
        <v>91</v>
      </c>
      <c r="AW153" s="13" t="s">
        <v>36</v>
      </c>
      <c r="AX153" s="13" t="s">
        <v>82</v>
      </c>
      <c r="AY153" s="272" t="s">
        <v>250</v>
      </c>
    </row>
    <row r="154" s="13" customFormat="1">
      <c r="A154" s="13"/>
      <c r="B154" s="262"/>
      <c r="C154" s="263"/>
      <c r="D154" s="258" t="s">
        <v>263</v>
      </c>
      <c r="E154" s="264" t="s">
        <v>1</v>
      </c>
      <c r="F154" s="265" t="s">
        <v>1374</v>
      </c>
      <c r="G154" s="263"/>
      <c r="H154" s="266">
        <v>1841.1130000000001</v>
      </c>
      <c r="I154" s="267"/>
      <c r="J154" s="263"/>
      <c r="K154" s="263"/>
      <c r="L154" s="268"/>
      <c r="M154" s="269"/>
      <c r="N154" s="270"/>
      <c r="O154" s="270"/>
      <c r="P154" s="270"/>
      <c r="Q154" s="270"/>
      <c r="R154" s="270"/>
      <c r="S154" s="270"/>
      <c r="T154" s="271"/>
      <c r="U154" s="13"/>
      <c r="V154" s="13"/>
      <c r="W154" s="13"/>
      <c r="X154" s="13"/>
      <c r="Y154" s="13"/>
      <c r="Z154" s="13"/>
      <c r="AA154" s="13"/>
      <c r="AB154" s="13"/>
      <c r="AC154" s="13"/>
      <c r="AD154" s="13"/>
      <c r="AE154" s="13"/>
      <c r="AT154" s="272" t="s">
        <v>263</v>
      </c>
      <c r="AU154" s="272" t="s">
        <v>91</v>
      </c>
      <c r="AV154" s="13" t="s">
        <v>91</v>
      </c>
      <c r="AW154" s="13" t="s">
        <v>36</v>
      </c>
      <c r="AX154" s="13" t="s">
        <v>82</v>
      </c>
      <c r="AY154" s="272" t="s">
        <v>250</v>
      </c>
    </row>
    <row r="155" s="14" customFormat="1">
      <c r="A155" s="14"/>
      <c r="B155" s="273"/>
      <c r="C155" s="274"/>
      <c r="D155" s="258" t="s">
        <v>263</v>
      </c>
      <c r="E155" s="275" t="s">
        <v>1</v>
      </c>
      <c r="F155" s="276" t="s">
        <v>265</v>
      </c>
      <c r="G155" s="274"/>
      <c r="H155" s="277">
        <v>2017.7049999999999</v>
      </c>
      <c r="I155" s="278"/>
      <c r="J155" s="274"/>
      <c r="K155" s="274"/>
      <c r="L155" s="279"/>
      <c r="M155" s="280"/>
      <c r="N155" s="281"/>
      <c r="O155" s="281"/>
      <c r="P155" s="281"/>
      <c r="Q155" s="281"/>
      <c r="R155" s="281"/>
      <c r="S155" s="281"/>
      <c r="T155" s="282"/>
      <c r="U155" s="14"/>
      <c r="V155" s="14"/>
      <c r="W155" s="14"/>
      <c r="X155" s="14"/>
      <c r="Y155" s="14"/>
      <c r="Z155" s="14"/>
      <c r="AA155" s="14"/>
      <c r="AB155" s="14"/>
      <c r="AC155" s="14"/>
      <c r="AD155" s="14"/>
      <c r="AE155" s="14"/>
      <c r="AT155" s="283" t="s">
        <v>263</v>
      </c>
      <c r="AU155" s="283" t="s">
        <v>91</v>
      </c>
      <c r="AV155" s="14" t="s">
        <v>256</v>
      </c>
      <c r="AW155" s="14" t="s">
        <v>36</v>
      </c>
      <c r="AX155" s="14" t="s">
        <v>14</v>
      </c>
      <c r="AY155" s="283" t="s">
        <v>250</v>
      </c>
    </row>
    <row r="156" s="2" customFormat="1" ht="33" customHeight="1">
      <c r="A156" s="38"/>
      <c r="B156" s="39"/>
      <c r="C156" s="245" t="s">
        <v>256</v>
      </c>
      <c r="D156" s="245" t="s">
        <v>252</v>
      </c>
      <c r="E156" s="246" t="s">
        <v>625</v>
      </c>
      <c r="F156" s="247" t="s">
        <v>626</v>
      </c>
      <c r="G156" s="248" t="s">
        <v>157</v>
      </c>
      <c r="H156" s="249">
        <v>3631.8690000000001</v>
      </c>
      <c r="I156" s="250"/>
      <c r="J156" s="251">
        <f>ROUND(I156*H156,2)</f>
        <v>0</v>
      </c>
      <c r="K156" s="247" t="s">
        <v>255</v>
      </c>
      <c r="L156" s="44"/>
      <c r="M156" s="252" t="s">
        <v>1</v>
      </c>
      <c r="N156" s="253" t="s">
        <v>47</v>
      </c>
      <c r="O156" s="91"/>
      <c r="P156" s="254">
        <f>O156*H156</f>
        <v>0</v>
      </c>
      <c r="Q156" s="254">
        <v>0</v>
      </c>
      <c r="R156" s="254">
        <f>Q156*H156</f>
        <v>0</v>
      </c>
      <c r="S156" s="254">
        <v>0</v>
      </c>
      <c r="T156" s="255">
        <f>S156*H156</f>
        <v>0</v>
      </c>
      <c r="U156" s="38"/>
      <c r="V156" s="38"/>
      <c r="W156" s="38"/>
      <c r="X156" s="38"/>
      <c r="Y156" s="38"/>
      <c r="Z156" s="38"/>
      <c r="AA156" s="38"/>
      <c r="AB156" s="38"/>
      <c r="AC156" s="38"/>
      <c r="AD156" s="38"/>
      <c r="AE156" s="38"/>
      <c r="AR156" s="256" t="s">
        <v>256</v>
      </c>
      <c r="AT156" s="256" t="s">
        <v>252</v>
      </c>
      <c r="AU156" s="256" t="s">
        <v>91</v>
      </c>
      <c r="AY156" s="17" t="s">
        <v>250</v>
      </c>
      <c r="BE156" s="257">
        <f>IF(N156="základní",J156,0)</f>
        <v>0</v>
      </c>
      <c r="BF156" s="257">
        <f>IF(N156="snížená",J156,0)</f>
        <v>0</v>
      </c>
      <c r="BG156" s="257">
        <f>IF(N156="zákl. přenesená",J156,0)</f>
        <v>0</v>
      </c>
      <c r="BH156" s="257">
        <f>IF(N156="sníž. přenesená",J156,0)</f>
        <v>0</v>
      </c>
      <c r="BI156" s="257">
        <f>IF(N156="nulová",J156,0)</f>
        <v>0</v>
      </c>
      <c r="BJ156" s="17" t="s">
        <v>14</v>
      </c>
      <c r="BK156" s="257">
        <f>ROUND(I156*H156,2)</f>
        <v>0</v>
      </c>
      <c r="BL156" s="17" t="s">
        <v>256</v>
      </c>
      <c r="BM156" s="256" t="s">
        <v>1375</v>
      </c>
    </row>
    <row r="157" s="2" customFormat="1">
      <c r="A157" s="38"/>
      <c r="B157" s="39"/>
      <c r="C157" s="40"/>
      <c r="D157" s="258" t="s">
        <v>628</v>
      </c>
      <c r="E157" s="40"/>
      <c r="F157" s="259" t="s">
        <v>1376</v>
      </c>
      <c r="G157" s="40"/>
      <c r="H157" s="40"/>
      <c r="I157" s="156"/>
      <c r="J157" s="40"/>
      <c r="K157" s="40"/>
      <c r="L157" s="44"/>
      <c r="M157" s="260"/>
      <c r="N157" s="261"/>
      <c r="O157" s="91"/>
      <c r="P157" s="91"/>
      <c r="Q157" s="91"/>
      <c r="R157" s="91"/>
      <c r="S157" s="91"/>
      <c r="T157" s="92"/>
      <c r="U157" s="38"/>
      <c r="V157" s="38"/>
      <c r="W157" s="38"/>
      <c r="X157" s="38"/>
      <c r="Y157" s="38"/>
      <c r="Z157" s="38"/>
      <c r="AA157" s="38"/>
      <c r="AB157" s="38"/>
      <c r="AC157" s="38"/>
      <c r="AD157" s="38"/>
      <c r="AE157" s="38"/>
      <c r="AT157" s="17" t="s">
        <v>628</v>
      </c>
      <c r="AU157" s="17" t="s">
        <v>91</v>
      </c>
    </row>
    <row r="158" s="13" customFormat="1">
      <c r="A158" s="13"/>
      <c r="B158" s="262"/>
      <c r="C158" s="263"/>
      <c r="D158" s="258" t="s">
        <v>263</v>
      </c>
      <c r="E158" s="264" t="s">
        <v>1</v>
      </c>
      <c r="F158" s="265" t="s">
        <v>1371</v>
      </c>
      <c r="G158" s="263"/>
      <c r="H158" s="266">
        <v>176.59200000000001</v>
      </c>
      <c r="I158" s="267"/>
      <c r="J158" s="263"/>
      <c r="K158" s="263"/>
      <c r="L158" s="268"/>
      <c r="M158" s="269"/>
      <c r="N158" s="270"/>
      <c r="O158" s="270"/>
      <c r="P158" s="270"/>
      <c r="Q158" s="270"/>
      <c r="R158" s="270"/>
      <c r="S158" s="270"/>
      <c r="T158" s="271"/>
      <c r="U158" s="13"/>
      <c r="V158" s="13"/>
      <c r="W158" s="13"/>
      <c r="X158" s="13"/>
      <c r="Y158" s="13"/>
      <c r="Z158" s="13"/>
      <c r="AA158" s="13"/>
      <c r="AB158" s="13"/>
      <c r="AC158" s="13"/>
      <c r="AD158" s="13"/>
      <c r="AE158" s="13"/>
      <c r="AT158" s="272" t="s">
        <v>263</v>
      </c>
      <c r="AU158" s="272" t="s">
        <v>91</v>
      </c>
      <c r="AV158" s="13" t="s">
        <v>91</v>
      </c>
      <c r="AW158" s="13" t="s">
        <v>36</v>
      </c>
      <c r="AX158" s="13" t="s">
        <v>82</v>
      </c>
      <c r="AY158" s="272" t="s">
        <v>250</v>
      </c>
    </row>
    <row r="159" s="13" customFormat="1">
      <c r="A159" s="13"/>
      <c r="B159" s="262"/>
      <c r="C159" s="263"/>
      <c r="D159" s="258" t="s">
        <v>263</v>
      </c>
      <c r="E159" s="264" t="s">
        <v>1</v>
      </c>
      <c r="F159" s="265" t="s">
        <v>1374</v>
      </c>
      <c r="G159" s="263"/>
      <c r="H159" s="266">
        <v>1841.1130000000001</v>
      </c>
      <c r="I159" s="267"/>
      <c r="J159" s="263"/>
      <c r="K159" s="263"/>
      <c r="L159" s="268"/>
      <c r="M159" s="269"/>
      <c r="N159" s="270"/>
      <c r="O159" s="270"/>
      <c r="P159" s="270"/>
      <c r="Q159" s="270"/>
      <c r="R159" s="270"/>
      <c r="S159" s="270"/>
      <c r="T159" s="271"/>
      <c r="U159" s="13"/>
      <c r="V159" s="13"/>
      <c r="W159" s="13"/>
      <c r="X159" s="13"/>
      <c r="Y159" s="13"/>
      <c r="Z159" s="13"/>
      <c r="AA159" s="13"/>
      <c r="AB159" s="13"/>
      <c r="AC159" s="13"/>
      <c r="AD159" s="13"/>
      <c r="AE159" s="13"/>
      <c r="AT159" s="272" t="s">
        <v>263</v>
      </c>
      <c r="AU159" s="272" t="s">
        <v>91</v>
      </c>
      <c r="AV159" s="13" t="s">
        <v>91</v>
      </c>
      <c r="AW159" s="13" t="s">
        <v>36</v>
      </c>
      <c r="AX159" s="13" t="s">
        <v>82</v>
      </c>
      <c r="AY159" s="272" t="s">
        <v>250</v>
      </c>
    </row>
    <row r="160" s="14" customFormat="1">
      <c r="A160" s="14"/>
      <c r="B160" s="273"/>
      <c r="C160" s="274"/>
      <c r="D160" s="258" t="s">
        <v>263</v>
      </c>
      <c r="E160" s="275" t="s">
        <v>1</v>
      </c>
      <c r="F160" s="276" t="s">
        <v>265</v>
      </c>
      <c r="G160" s="274"/>
      <c r="H160" s="277">
        <v>2017.7049999999999</v>
      </c>
      <c r="I160" s="278"/>
      <c r="J160" s="274"/>
      <c r="K160" s="274"/>
      <c r="L160" s="279"/>
      <c r="M160" s="280"/>
      <c r="N160" s="281"/>
      <c r="O160" s="281"/>
      <c r="P160" s="281"/>
      <c r="Q160" s="281"/>
      <c r="R160" s="281"/>
      <c r="S160" s="281"/>
      <c r="T160" s="282"/>
      <c r="U160" s="14"/>
      <c r="V160" s="14"/>
      <c r="W160" s="14"/>
      <c r="X160" s="14"/>
      <c r="Y160" s="14"/>
      <c r="Z160" s="14"/>
      <c r="AA160" s="14"/>
      <c r="AB160" s="14"/>
      <c r="AC160" s="14"/>
      <c r="AD160" s="14"/>
      <c r="AE160" s="14"/>
      <c r="AT160" s="283" t="s">
        <v>263</v>
      </c>
      <c r="AU160" s="283" t="s">
        <v>91</v>
      </c>
      <c r="AV160" s="14" t="s">
        <v>256</v>
      </c>
      <c r="AW160" s="14" t="s">
        <v>36</v>
      </c>
      <c r="AX160" s="14" t="s">
        <v>82</v>
      </c>
      <c r="AY160" s="283" t="s">
        <v>250</v>
      </c>
    </row>
    <row r="161" s="13" customFormat="1">
      <c r="A161" s="13"/>
      <c r="B161" s="262"/>
      <c r="C161" s="263"/>
      <c r="D161" s="258" t="s">
        <v>263</v>
      </c>
      <c r="E161" s="264" t="s">
        <v>1</v>
      </c>
      <c r="F161" s="265" t="s">
        <v>1377</v>
      </c>
      <c r="G161" s="263"/>
      <c r="H161" s="266">
        <v>3631.8690000000001</v>
      </c>
      <c r="I161" s="267"/>
      <c r="J161" s="263"/>
      <c r="K161" s="263"/>
      <c r="L161" s="268"/>
      <c r="M161" s="269"/>
      <c r="N161" s="270"/>
      <c r="O161" s="270"/>
      <c r="P161" s="270"/>
      <c r="Q161" s="270"/>
      <c r="R161" s="270"/>
      <c r="S161" s="270"/>
      <c r="T161" s="271"/>
      <c r="U161" s="13"/>
      <c r="V161" s="13"/>
      <c r="W161" s="13"/>
      <c r="X161" s="13"/>
      <c r="Y161" s="13"/>
      <c r="Z161" s="13"/>
      <c r="AA161" s="13"/>
      <c r="AB161" s="13"/>
      <c r="AC161" s="13"/>
      <c r="AD161" s="13"/>
      <c r="AE161" s="13"/>
      <c r="AT161" s="272" t="s">
        <v>263</v>
      </c>
      <c r="AU161" s="272" t="s">
        <v>91</v>
      </c>
      <c r="AV161" s="13" t="s">
        <v>91</v>
      </c>
      <c r="AW161" s="13" t="s">
        <v>36</v>
      </c>
      <c r="AX161" s="13" t="s">
        <v>82</v>
      </c>
      <c r="AY161" s="272" t="s">
        <v>250</v>
      </c>
    </row>
    <row r="162" s="14" customFormat="1">
      <c r="A162" s="14"/>
      <c r="B162" s="273"/>
      <c r="C162" s="274"/>
      <c r="D162" s="258" t="s">
        <v>263</v>
      </c>
      <c r="E162" s="275" t="s">
        <v>1</v>
      </c>
      <c r="F162" s="276" t="s">
        <v>265</v>
      </c>
      <c r="G162" s="274"/>
      <c r="H162" s="277">
        <v>3631.8690000000001</v>
      </c>
      <c r="I162" s="278"/>
      <c r="J162" s="274"/>
      <c r="K162" s="274"/>
      <c r="L162" s="279"/>
      <c r="M162" s="280"/>
      <c r="N162" s="281"/>
      <c r="O162" s="281"/>
      <c r="P162" s="281"/>
      <c r="Q162" s="281"/>
      <c r="R162" s="281"/>
      <c r="S162" s="281"/>
      <c r="T162" s="282"/>
      <c r="U162" s="14"/>
      <c r="V162" s="14"/>
      <c r="W162" s="14"/>
      <c r="X162" s="14"/>
      <c r="Y162" s="14"/>
      <c r="Z162" s="14"/>
      <c r="AA162" s="14"/>
      <c r="AB162" s="14"/>
      <c r="AC162" s="14"/>
      <c r="AD162" s="14"/>
      <c r="AE162" s="14"/>
      <c r="AT162" s="283" t="s">
        <v>263</v>
      </c>
      <c r="AU162" s="283" t="s">
        <v>91</v>
      </c>
      <c r="AV162" s="14" t="s">
        <v>256</v>
      </c>
      <c r="AW162" s="14" t="s">
        <v>36</v>
      </c>
      <c r="AX162" s="14" t="s">
        <v>14</v>
      </c>
      <c r="AY162" s="283" t="s">
        <v>250</v>
      </c>
    </row>
    <row r="163" s="2" customFormat="1" ht="33" customHeight="1">
      <c r="A163" s="38"/>
      <c r="B163" s="39"/>
      <c r="C163" s="245" t="s">
        <v>281</v>
      </c>
      <c r="D163" s="245" t="s">
        <v>252</v>
      </c>
      <c r="E163" s="246" t="s">
        <v>633</v>
      </c>
      <c r="F163" s="247" t="s">
        <v>634</v>
      </c>
      <c r="G163" s="248" t="s">
        <v>208</v>
      </c>
      <c r="H163" s="249">
        <v>2017.7049999999999</v>
      </c>
      <c r="I163" s="250"/>
      <c r="J163" s="251">
        <f>ROUND(I163*H163,2)</f>
        <v>0</v>
      </c>
      <c r="K163" s="247" t="s">
        <v>1</v>
      </c>
      <c r="L163" s="44"/>
      <c r="M163" s="252" t="s">
        <v>1</v>
      </c>
      <c r="N163" s="253" t="s">
        <v>47</v>
      </c>
      <c r="O163" s="91"/>
      <c r="P163" s="254">
        <f>O163*H163</f>
        <v>0</v>
      </c>
      <c r="Q163" s="254">
        <v>0</v>
      </c>
      <c r="R163" s="254">
        <f>Q163*H163</f>
        <v>0</v>
      </c>
      <c r="S163" s="254">
        <v>0</v>
      </c>
      <c r="T163" s="255">
        <f>S163*H163</f>
        <v>0</v>
      </c>
      <c r="U163" s="38"/>
      <c r="V163" s="38"/>
      <c r="W163" s="38"/>
      <c r="X163" s="38"/>
      <c r="Y163" s="38"/>
      <c r="Z163" s="38"/>
      <c r="AA163" s="38"/>
      <c r="AB163" s="38"/>
      <c r="AC163" s="38"/>
      <c r="AD163" s="38"/>
      <c r="AE163" s="38"/>
      <c r="AR163" s="256" t="s">
        <v>256</v>
      </c>
      <c r="AT163" s="256" t="s">
        <v>252</v>
      </c>
      <c r="AU163" s="256" t="s">
        <v>91</v>
      </c>
      <c r="AY163" s="17" t="s">
        <v>250</v>
      </c>
      <c r="BE163" s="257">
        <f>IF(N163="základní",J163,0)</f>
        <v>0</v>
      </c>
      <c r="BF163" s="257">
        <f>IF(N163="snížená",J163,0)</f>
        <v>0</v>
      </c>
      <c r="BG163" s="257">
        <f>IF(N163="zákl. přenesená",J163,0)</f>
        <v>0</v>
      </c>
      <c r="BH163" s="257">
        <f>IF(N163="sníž. přenesená",J163,0)</f>
        <v>0</v>
      </c>
      <c r="BI163" s="257">
        <f>IF(N163="nulová",J163,0)</f>
        <v>0</v>
      </c>
      <c r="BJ163" s="17" t="s">
        <v>14</v>
      </c>
      <c r="BK163" s="257">
        <f>ROUND(I163*H163,2)</f>
        <v>0</v>
      </c>
      <c r="BL163" s="17" t="s">
        <v>256</v>
      </c>
      <c r="BM163" s="256" t="s">
        <v>1378</v>
      </c>
    </row>
    <row r="164" s="2" customFormat="1">
      <c r="A164" s="38"/>
      <c r="B164" s="39"/>
      <c r="C164" s="40"/>
      <c r="D164" s="258" t="s">
        <v>628</v>
      </c>
      <c r="E164" s="40"/>
      <c r="F164" s="259" t="s">
        <v>1376</v>
      </c>
      <c r="G164" s="40"/>
      <c r="H164" s="40"/>
      <c r="I164" s="156"/>
      <c r="J164" s="40"/>
      <c r="K164" s="40"/>
      <c r="L164" s="44"/>
      <c r="M164" s="260"/>
      <c r="N164" s="261"/>
      <c r="O164" s="91"/>
      <c r="P164" s="91"/>
      <c r="Q164" s="91"/>
      <c r="R164" s="91"/>
      <c r="S164" s="91"/>
      <c r="T164" s="92"/>
      <c r="U164" s="38"/>
      <c r="V164" s="38"/>
      <c r="W164" s="38"/>
      <c r="X164" s="38"/>
      <c r="Y164" s="38"/>
      <c r="Z164" s="38"/>
      <c r="AA164" s="38"/>
      <c r="AB164" s="38"/>
      <c r="AC164" s="38"/>
      <c r="AD164" s="38"/>
      <c r="AE164" s="38"/>
      <c r="AT164" s="17" t="s">
        <v>628</v>
      </c>
      <c r="AU164" s="17" t="s">
        <v>91</v>
      </c>
    </row>
    <row r="165" s="13" customFormat="1">
      <c r="A165" s="13"/>
      <c r="B165" s="262"/>
      <c r="C165" s="263"/>
      <c r="D165" s="258" t="s">
        <v>263</v>
      </c>
      <c r="E165" s="264" t="s">
        <v>1</v>
      </c>
      <c r="F165" s="265" t="s">
        <v>1371</v>
      </c>
      <c r="G165" s="263"/>
      <c r="H165" s="266">
        <v>176.59200000000001</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263</v>
      </c>
      <c r="AU165" s="272" t="s">
        <v>91</v>
      </c>
      <c r="AV165" s="13" t="s">
        <v>91</v>
      </c>
      <c r="AW165" s="13" t="s">
        <v>36</v>
      </c>
      <c r="AX165" s="13" t="s">
        <v>82</v>
      </c>
      <c r="AY165" s="272" t="s">
        <v>250</v>
      </c>
    </row>
    <row r="166" s="13" customFormat="1">
      <c r="A166" s="13"/>
      <c r="B166" s="262"/>
      <c r="C166" s="263"/>
      <c r="D166" s="258" t="s">
        <v>263</v>
      </c>
      <c r="E166" s="264" t="s">
        <v>1</v>
      </c>
      <c r="F166" s="265" t="s">
        <v>1374</v>
      </c>
      <c r="G166" s="263"/>
      <c r="H166" s="266">
        <v>1841.1130000000001</v>
      </c>
      <c r="I166" s="267"/>
      <c r="J166" s="263"/>
      <c r="K166" s="263"/>
      <c r="L166" s="268"/>
      <c r="M166" s="269"/>
      <c r="N166" s="270"/>
      <c r="O166" s="270"/>
      <c r="P166" s="270"/>
      <c r="Q166" s="270"/>
      <c r="R166" s="270"/>
      <c r="S166" s="270"/>
      <c r="T166" s="271"/>
      <c r="U166" s="13"/>
      <c r="V166" s="13"/>
      <c r="W166" s="13"/>
      <c r="X166" s="13"/>
      <c r="Y166" s="13"/>
      <c r="Z166" s="13"/>
      <c r="AA166" s="13"/>
      <c r="AB166" s="13"/>
      <c r="AC166" s="13"/>
      <c r="AD166" s="13"/>
      <c r="AE166" s="13"/>
      <c r="AT166" s="272" t="s">
        <v>263</v>
      </c>
      <c r="AU166" s="272" t="s">
        <v>91</v>
      </c>
      <c r="AV166" s="13" t="s">
        <v>91</v>
      </c>
      <c r="AW166" s="13" t="s">
        <v>36</v>
      </c>
      <c r="AX166" s="13" t="s">
        <v>82</v>
      </c>
      <c r="AY166" s="272" t="s">
        <v>250</v>
      </c>
    </row>
    <row r="167" s="14" customFormat="1">
      <c r="A167" s="14"/>
      <c r="B167" s="273"/>
      <c r="C167" s="274"/>
      <c r="D167" s="258" t="s">
        <v>263</v>
      </c>
      <c r="E167" s="275" t="s">
        <v>1</v>
      </c>
      <c r="F167" s="276" t="s">
        <v>265</v>
      </c>
      <c r="G167" s="274"/>
      <c r="H167" s="277">
        <v>2017.7049999999999</v>
      </c>
      <c r="I167" s="278"/>
      <c r="J167" s="274"/>
      <c r="K167" s="274"/>
      <c r="L167" s="279"/>
      <c r="M167" s="280"/>
      <c r="N167" s="281"/>
      <c r="O167" s="281"/>
      <c r="P167" s="281"/>
      <c r="Q167" s="281"/>
      <c r="R167" s="281"/>
      <c r="S167" s="281"/>
      <c r="T167" s="282"/>
      <c r="U167" s="14"/>
      <c r="V167" s="14"/>
      <c r="W167" s="14"/>
      <c r="X167" s="14"/>
      <c r="Y167" s="14"/>
      <c r="Z167" s="14"/>
      <c r="AA167" s="14"/>
      <c r="AB167" s="14"/>
      <c r="AC167" s="14"/>
      <c r="AD167" s="14"/>
      <c r="AE167" s="14"/>
      <c r="AT167" s="283" t="s">
        <v>263</v>
      </c>
      <c r="AU167" s="283" t="s">
        <v>91</v>
      </c>
      <c r="AV167" s="14" t="s">
        <v>256</v>
      </c>
      <c r="AW167" s="14" t="s">
        <v>36</v>
      </c>
      <c r="AX167" s="14" t="s">
        <v>14</v>
      </c>
      <c r="AY167" s="283" t="s">
        <v>250</v>
      </c>
    </row>
    <row r="168" s="2" customFormat="1" ht="33" customHeight="1">
      <c r="A168" s="38"/>
      <c r="B168" s="39"/>
      <c r="C168" s="245" t="s">
        <v>285</v>
      </c>
      <c r="D168" s="245" t="s">
        <v>252</v>
      </c>
      <c r="E168" s="246" t="s">
        <v>1379</v>
      </c>
      <c r="F168" s="247" t="s">
        <v>1380</v>
      </c>
      <c r="G168" s="248" t="s">
        <v>208</v>
      </c>
      <c r="H168" s="249">
        <v>1832.008</v>
      </c>
      <c r="I168" s="250"/>
      <c r="J168" s="251">
        <f>ROUND(I168*H168,2)</f>
        <v>0</v>
      </c>
      <c r="K168" s="247" t="s">
        <v>1</v>
      </c>
      <c r="L168" s="44"/>
      <c r="M168" s="252" t="s">
        <v>1</v>
      </c>
      <c r="N168" s="253" t="s">
        <v>47</v>
      </c>
      <c r="O168" s="91"/>
      <c r="P168" s="254">
        <f>O168*H168</f>
        <v>0</v>
      </c>
      <c r="Q168" s="254">
        <v>0</v>
      </c>
      <c r="R168" s="254">
        <f>Q168*H168</f>
        <v>0</v>
      </c>
      <c r="S168" s="254">
        <v>0</v>
      </c>
      <c r="T168" s="255">
        <f>S168*H168</f>
        <v>0</v>
      </c>
      <c r="U168" s="38"/>
      <c r="V168" s="38"/>
      <c r="W168" s="38"/>
      <c r="X168" s="38"/>
      <c r="Y168" s="38"/>
      <c r="Z168" s="38"/>
      <c r="AA168" s="38"/>
      <c r="AB168" s="38"/>
      <c r="AC168" s="38"/>
      <c r="AD168" s="38"/>
      <c r="AE168" s="38"/>
      <c r="AR168" s="256" t="s">
        <v>256</v>
      </c>
      <c r="AT168" s="256" t="s">
        <v>252</v>
      </c>
      <c r="AU168" s="256" t="s">
        <v>91</v>
      </c>
      <c r="AY168" s="17" t="s">
        <v>250</v>
      </c>
      <c r="BE168" s="257">
        <f>IF(N168="základní",J168,0)</f>
        <v>0</v>
      </c>
      <c r="BF168" s="257">
        <f>IF(N168="snížená",J168,0)</f>
        <v>0</v>
      </c>
      <c r="BG168" s="257">
        <f>IF(N168="zákl. přenesená",J168,0)</f>
        <v>0</v>
      </c>
      <c r="BH168" s="257">
        <f>IF(N168="sníž. přenesená",J168,0)</f>
        <v>0</v>
      </c>
      <c r="BI168" s="257">
        <f>IF(N168="nulová",J168,0)</f>
        <v>0</v>
      </c>
      <c r="BJ168" s="17" t="s">
        <v>14</v>
      </c>
      <c r="BK168" s="257">
        <f>ROUND(I168*H168,2)</f>
        <v>0</v>
      </c>
      <c r="BL168" s="17" t="s">
        <v>256</v>
      </c>
      <c r="BM168" s="256" t="s">
        <v>1381</v>
      </c>
    </row>
    <row r="169" s="2" customFormat="1">
      <c r="A169" s="38"/>
      <c r="B169" s="39"/>
      <c r="C169" s="40"/>
      <c r="D169" s="258" t="s">
        <v>628</v>
      </c>
      <c r="E169" s="40"/>
      <c r="F169" s="259" t="s">
        <v>1382</v>
      </c>
      <c r="G169" s="40"/>
      <c r="H169" s="40"/>
      <c r="I169" s="156"/>
      <c r="J169" s="40"/>
      <c r="K169" s="40"/>
      <c r="L169" s="44"/>
      <c r="M169" s="260"/>
      <c r="N169" s="261"/>
      <c r="O169" s="91"/>
      <c r="P169" s="91"/>
      <c r="Q169" s="91"/>
      <c r="R169" s="91"/>
      <c r="S169" s="91"/>
      <c r="T169" s="92"/>
      <c r="U169" s="38"/>
      <c r="V169" s="38"/>
      <c r="W169" s="38"/>
      <c r="X169" s="38"/>
      <c r="Y169" s="38"/>
      <c r="Z169" s="38"/>
      <c r="AA169" s="38"/>
      <c r="AB169" s="38"/>
      <c r="AC169" s="38"/>
      <c r="AD169" s="38"/>
      <c r="AE169" s="38"/>
      <c r="AT169" s="17" t="s">
        <v>628</v>
      </c>
      <c r="AU169" s="17" t="s">
        <v>91</v>
      </c>
    </row>
    <row r="170" s="13" customFormat="1">
      <c r="A170" s="13"/>
      <c r="B170" s="262"/>
      <c r="C170" s="263"/>
      <c r="D170" s="258" t="s">
        <v>263</v>
      </c>
      <c r="E170" s="264" t="s">
        <v>1</v>
      </c>
      <c r="F170" s="265" t="s">
        <v>1383</v>
      </c>
      <c r="G170" s="263"/>
      <c r="H170" s="266">
        <v>1705.96</v>
      </c>
      <c r="I170" s="267"/>
      <c r="J170" s="263"/>
      <c r="K170" s="263"/>
      <c r="L170" s="268"/>
      <c r="M170" s="269"/>
      <c r="N170" s="270"/>
      <c r="O170" s="270"/>
      <c r="P170" s="270"/>
      <c r="Q170" s="270"/>
      <c r="R170" s="270"/>
      <c r="S170" s="270"/>
      <c r="T170" s="271"/>
      <c r="U170" s="13"/>
      <c r="V170" s="13"/>
      <c r="W170" s="13"/>
      <c r="X170" s="13"/>
      <c r="Y170" s="13"/>
      <c r="Z170" s="13"/>
      <c r="AA170" s="13"/>
      <c r="AB170" s="13"/>
      <c r="AC170" s="13"/>
      <c r="AD170" s="13"/>
      <c r="AE170" s="13"/>
      <c r="AT170" s="272" t="s">
        <v>263</v>
      </c>
      <c r="AU170" s="272" t="s">
        <v>91</v>
      </c>
      <c r="AV170" s="13" t="s">
        <v>91</v>
      </c>
      <c r="AW170" s="13" t="s">
        <v>36</v>
      </c>
      <c r="AX170" s="13" t="s">
        <v>82</v>
      </c>
      <c r="AY170" s="272" t="s">
        <v>250</v>
      </c>
    </row>
    <row r="171" s="13" customFormat="1">
      <c r="A171" s="13"/>
      <c r="B171" s="262"/>
      <c r="C171" s="263"/>
      <c r="D171" s="258" t="s">
        <v>263</v>
      </c>
      <c r="E171" s="264" t="s">
        <v>1</v>
      </c>
      <c r="F171" s="265" t="s">
        <v>1384</v>
      </c>
      <c r="G171" s="263"/>
      <c r="H171" s="266">
        <v>126.048</v>
      </c>
      <c r="I171" s="267"/>
      <c r="J171" s="263"/>
      <c r="K171" s="263"/>
      <c r="L171" s="268"/>
      <c r="M171" s="269"/>
      <c r="N171" s="270"/>
      <c r="O171" s="270"/>
      <c r="P171" s="270"/>
      <c r="Q171" s="270"/>
      <c r="R171" s="270"/>
      <c r="S171" s="270"/>
      <c r="T171" s="271"/>
      <c r="U171" s="13"/>
      <c r="V171" s="13"/>
      <c r="W171" s="13"/>
      <c r="X171" s="13"/>
      <c r="Y171" s="13"/>
      <c r="Z171" s="13"/>
      <c r="AA171" s="13"/>
      <c r="AB171" s="13"/>
      <c r="AC171" s="13"/>
      <c r="AD171" s="13"/>
      <c r="AE171" s="13"/>
      <c r="AT171" s="272" t="s">
        <v>263</v>
      </c>
      <c r="AU171" s="272" t="s">
        <v>91</v>
      </c>
      <c r="AV171" s="13" t="s">
        <v>91</v>
      </c>
      <c r="AW171" s="13" t="s">
        <v>36</v>
      </c>
      <c r="AX171" s="13" t="s">
        <v>82</v>
      </c>
      <c r="AY171" s="272" t="s">
        <v>250</v>
      </c>
    </row>
    <row r="172" s="14" customFormat="1">
      <c r="A172" s="14"/>
      <c r="B172" s="273"/>
      <c r="C172" s="274"/>
      <c r="D172" s="258" t="s">
        <v>263</v>
      </c>
      <c r="E172" s="275" t="s">
        <v>1</v>
      </c>
      <c r="F172" s="276" t="s">
        <v>265</v>
      </c>
      <c r="G172" s="274"/>
      <c r="H172" s="277">
        <v>1832.008</v>
      </c>
      <c r="I172" s="278"/>
      <c r="J172" s="274"/>
      <c r="K172" s="274"/>
      <c r="L172" s="279"/>
      <c r="M172" s="280"/>
      <c r="N172" s="281"/>
      <c r="O172" s="281"/>
      <c r="P172" s="281"/>
      <c r="Q172" s="281"/>
      <c r="R172" s="281"/>
      <c r="S172" s="281"/>
      <c r="T172" s="282"/>
      <c r="U172" s="14"/>
      <c r="V172" s="14"/>
      <c r="W172" s="14"/>
      <c r="X172" s="14"/>
      <c r="Y172" s="14"/>
      <c r="Z172" s="14"/>
      <c r="AA172" s="14"/>
      <c r="AB172" s="14"/>
      <c r="AC172" s="14"/>
      <c r="AD172" s="14"/>
      <c r="AE172" s="14"/>
      <c r="AT172" s="283" t="s">
        <v>263</v>
      </c>
      <c r="AU172" s="283" t="s">
        <v>91</v>
      </c>
      <c r="AV172" s="14" t="s">
        <v>256</v>
      </c>
      <c r="AW172" s="14" t="s">
        <v>36</v>
      </c>
      <c r="AX172" s="14" t="s">
        <v>14</v>
      </c>
      <c r="AY172" s="283" t="s">
        <v>250</v>
      </c>
    </row>
    <row r="173" s="2" customFormat="1" ht="16.5" customHeight="1">
      <c r="A173" s="38"/>
      <c r="B173" s="39"/>
      <c r="C173" s="294" t="s">
        <v>289</v>
      </c>
      <c r="D173" s="294" t="s">
        <v>643</v>
      </c>
      <c r="E173" s="295" t="s">
        <v>1385</v>
      </c>
      <c r="F173" s="296" t="s">
        <v>1386</v>
      </c>
      <c r="G173" s="297" t="s">
        <v>157</v>
      </c>
      <c r="H173" s="298">
        <v>1099.204</v>
      </c>
      <c r="I173" s="299"/>
      <c r="J173" s="300">
        <f>ROUND(I173*H173,2)</f>
        <v>0</v>
      </c>
      <c r="K173" s="296" t="s">
        <v>1</v>
      </c>
      <c r="L173" s="301"/>
      <c r="M173" s="302" t="s">
        <v>1</v>
      </c>
      <c r="N173" s="303" t="s">
        <v>47</v>
      </c>
      <c r="O173" s="91"/>
      <c r="P173" s="254">
        <f>O173*H173</f>
        <v>0</v>
      </c>
      <c r="Q173" s="254">
        <v>0</v>
      </c>
      <c r="R173" s="254">
        <f>Q173*H173</f>
        <v>0</v>
      </c>
      <c r="S173" s="254">
        <v>0</v>
      </c>
      <c r="T173" s="255">
        <f>S173*H173</f>
        <v>0</v>
      </c>
      <c r="U173" s="38"/>
      <c r="V173" s="38"/>
      <c r="W173" s="38"/>
      <c r="X173" s="38"/>
      <c r="Y173" s="38"/>
      <c r="Z173" s="38"/>
      <c r="AA173" s="38"/>
      <c r="AB173" s="38"/>
      <c r="AC173" s="38"/>
      <c r="AD173" s="38"/>
      <c r="AE173" s="38"/>
      <c r="AR173" s="256" t="s">
        <v>285</v>
      </c>
      <c r="AT173" s="256" t="s">
        <v>643</v>
      </c>
      <c r="AU173" s="256" t="s">
        <v>91</v>
      </c>
      <c r="AY173" s="17" t="s">
        <v>250</v>
      </c>
      <c r="BE173" s="257">
        <f>IF(N173="základní",J173,0)</f>
        <v>0</v>
      </c>
      <c r="BF173" s="257">
        <f>IF(N173="snížená",J173,0)</f>
        <v>0</v>
      </c>
      <c r="BG173" s="257">
        <f>IF(N173="zákl. přenesená",J173,0)</f>
        <v>0</v>
      </c>
      <c r="BH173" s="257">
        <f>IF(N173="sníž. přenesená",J173,0)</f>
        <v>0</v>
      </c>
      <c r="BI173" s="257">
        <f>IF(N173="nulová",J173,0)</f>
        <v>0</v>
      </c>
      <c r="BJ173" s="17" t="s">
        <v>14</v>
      </c>
      <c r="BK173" s="257">
        <f>ROUND(I173*H173,2)</f>
        <v>0</v>
      </c>
      <c r="BL173" s="17" t="s">
        <v>256</v>
      </c>
      <c r="BM173" s="256" t="s">
        <v>1387</v>
      </c>
    </row>
    <row r="174" s="2" customFormat="1">
      <c r="A174" s="38"/>
      <c r="B174" s="39"/>
      <c r="C174" s="40"/>
      <c r="D174" s="258" t="s">
        <v>628</v>
      </c>
      <c r="E174" s="40"/>
      <c r="F174" s="259" t="s">
        <v>1388</v>
      </c>
      <c r="G174" s="40"/>
      <c r="H174" s="40"/>
      <c r="I174" s="156"/>
      <c r="J174" s="40"/>
      <c r="K174" s="40"/>
      <c r="L174" s="44"/>
      <c r="M174" s="260"/>
      <c r="N174" s="261"/>
      <c r="O174" s="91"/>
      <c r="P174" s="91"/>
      <c r="Q174" s="91"/>
      <c r="R174" s="91"/>
      <c r="S174" s="91"/>
      <c r="T174" s="92"/>
      <c r="U174" s="38"/>
      <c r="V174" s="38"/>
      <c r="W174" s="38"/>
      <c r="X174" s="38"/>
      <c r="Y174" s="38"/>
      <c r="Z174" s="38"/>
      <c r="AA174" s="38"/>
      <c r="AB174" s="38"/>
      <c r="AC174" s="38"/>
      <c r="AD174" s="38"/>
      <c r="AE174" s="38"/>
      <c r="AT174" s="17" t="s">
        <v>628</v>
      </c>
      <c r="AU174" s="17" t="s">
        <v>91</v>
      </c>
    </row>
    <row r="175" s="12" customFormat="1" ht="22.8" customHeight="1">
      <c r="A175" s="12"/>
      <c r="B175" s="229"/>
      <c r="C175" s="230"/>
      <c r="D175" s="231" t="s">
        <v>81</v>
      </c>
      <c r="E175" s="243" t="s">
        <v>91</v>
      </c>
      <c r="F175" s="243" t="s">
        <v>1389</v>
      </c>
      <c r="G175" s="230"/>
      <c r="H175" s="230"/>
      <c r="I175" s="233"/>
      <c r="J175" s="244">
        <f>BK175</f>
        <v>0</v>
      </c>
      <c r="K175" s="230"/>
      <c r="L175" s="235"/>
      <c r="M175" s="236"/>
      <c r="N175" s="237"/>
      <c r="O175" s="237"/>
      <c r="P175" s="238">
        <f>SUM(P176:P206)</f>
        <v>0</v>
      </c>
      <c r="Q175" s="237"/>
      <c r="R175" s="238">
        <f>SUM(R176:R206)</f>
        <v>0</v>
      </c>
      <c r="S175" s="237"/>
      <c r="T175" s="239">
        <f>SUM(T176:T206)</f>
        <v>0</v>
      </c>
      <c r="U175" s="12"/>
      <c r="V175" s="12"/>
      <c r="W175" s="12"/>
      <c r="X175" s="12"/>
      <c r="Y175" s="12"/>
      <c r="Z175" s="12"/>
      <c r="AA175" s="12"/>
      <c r="AB175" s="12"/>
      <c r="AC175" s="12"/>
      <c r="AD175" s="12"/>
      <c r="AE175" s="12"/>
      <c r="AR175" s="240" t="s">
        <v>14</v>
      </c>
      <c r="AT175" s="241" t="s">
        <v>81</v>
      </c>
      <c r="AU175" s="241" t="s">
        <v>14</v>
      </c>
      <c r="AY175" s="240" t="s">
        <v>250</v>
      </c>
      <c r="BK175" s="242">
        <f>SUM(BK176:BK206)</f>
        <v>0</v>
      </c>
    </row>
    <row r="176" s="2" customFormat="1" ht="44.25" customHeight="1">
      <c r="A176" s="38"/>
      <c r="B176" s="39"/>
      <c r="C176" s="245" t="s">
        <v>293</v>
      </c>
      <c r="D176" s="245" t="s">
        <v>252</v>
      </c>
      <c r="E176" s="246" t="s">
        <v>1390</v>
      </c>
      <c r="F176" s="247" t="s">
        <v>1391</v>
      </c>
      <c r="G176" s="248" t="s">
        <v>179</v>
      </c>
      <c r="H176" s="249">
        <v>130</v>
      </c>
      <c r="I176" s="250"/>
      <c r="J176" s="251">
        <f>ROUND(I176*H176,2)</f>
        <v>0</v>
      </c>
      <c r="K176" s="247" t="s">
        <v>1</v>
      </c>
      <c r="L176" s="44"/>
      <c r="M176" s="252" t="s">
        <v>1</v>
      </c>
      <c r="N176" s="253" t="s">
        <v>47</v>
      </c>
      <c r="O176" s="91"/>
      <c r="P176" s="254">
        <f>O176*H176</f>
        <v>0</v>
      </c>
      <c r="Q176" s="254">
        <v>0</v>
      </c>
      <c r="R176" s="254">
        <f>Q176*H176</f>
        <v>0</v>
      </c>
      <c r="S176" s="254">
        <v>0</v>
      </c>
      <c r="T176" s="255">
        <f>S176*H176</f>
        <v>0</v>
      </c>
      <c r="U176" s="38"/>
      <c r="V176" s="38"/>
      <c r="W176" s="38"/>
      <c r="X176" s="38"/>
      <c r="Y176" s="38"/>
      <c r="Z176" s="38"/>
      <c r="AA176" s="38"/>
      <c r="AB176" s="38"/>
      <c r="AC176" s="38"/>
      <c r="AD176" s="38"/>
      <c r="AE176" s="38"/>
      <c r="AR176" s="256" t="s">
        <v>256</v>
      </c>
      <c r="AT176" s="256" t="s">
        <v>252</v>
      </c>
      <c r="AU176" s="256" t="s">
        <v>91</v>
      </c>
      <c r="AY176" s="17" t="s">
        <v>250</v>
      </c>
      <c r="BE176" s="257">
        <f>IF(N176="základní",J176,0)</f>
        <v>0</v>
      </c>
      <c r="BF176" s="257">
        <f>IF(N176="snížená",J176,0)</f>
        <v>0</v>
      </c>
      <c r="BG176" s="257">
        <f>IF(N176="zákl. přenesená",J176,0)</f>
        <v>0</v>
      </c>
      <c r="BH176" s="257">
        <f>IF(N176="sníž. přenesená",J176,0)</f>
        <v>0</v>
      </c>
      <c r="BI176" s="257">
        <f>IF(N176="nulová",J176,0)</f>
        <v>0</v>
      </c>
      <c r="BJ176" s="17" t="s">
        <v>14</v>
      </c>
      <c r="BK176" s="257">
        <f>ROUND(I176*H176,2)</f>
        <v>0</v>
      </c>
      <c r="BL176" s="17" t="s">
        <v>256</v>
      </c>
      <c r="BM176" s="256" t="s">
        <v>1392</v>
      </c>
    </row>
    <row r="177" s="2" customFormat="1">
      <c r="A177" s="38"/>
      <c r="B177" s="39"/>
      <c r="C177" s="40"/>
      <c r="D177" s="258" t="s">
        <v>628</v>
      </c>
      <c r="E177" s="40"/>
      <c r="F177" s="259" t="s">
        <v>1393</v>
      </c>
      <c r="G177" s="40"/>
      <c r="H177" s="40"/>
      <c r="I177" s="156"/>
      <c r="J177" s="40"/>
      <c r="K177" s="40"/>
      <c r="L177" s="44"/>
      <c r="M177" s="260"/>
      <c r="N177" s="261"/>
      <c r="O177" s="91"/>
      <c r="P177" s="91"/>
      <c r="Q177" s="91"/>
      <c r="R177" s="91"/>
      <c r="S177" s="91"/>
      <c r="T177" s="92"/>
      <c r="U177" s="38"/>
      <c r="V177" s="38"/>
      <c r="W177" s="38"/>
      <c r="X177" s="38"/>
      <c r="Y177" s="38"/>
      <c r="Z177" s="38"/>
      <c r="AA177" s="38"/>
      <c r="AB177" s="38"/>
      <c r="AC177" s="38"/>
      <c r="AD177" s="38"/>
      <c r="AE177" s="38"/>
      <c r="AT177" s="17" t="s">
        <v>628</v>
      </c>
      <c r="AU177" s="17" t="s">
        <v>91</v>
      </c>
    </row>
    <row r="178" s="13" customFormat="1">
      <c r="A178" s="13"/>
      <c r="B178" s="262"/>
      <c r="C178" s="263"/>
      <c r="D178" s="258" t="s">
        <v>263</v>
      </c>
      <c r="E178" s="264" t="s">
        <v>1</v>
      </c>
      <c r="F178" s="265" t="s">
        <v>1394</v>
      </c>
      <c r="G178" s="263"/>
      <c r="H178" s="266">
        <v>130</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263</v>
      </c>
      <c r="AU178" s="272" t="s">
        <v>91</v>
      </c>
      <c r="AV178" s="13" t="s">
        <v>91</v>
      </c>
      <c r="AW178" s="13" t="s">
        <v>36</v>
      </c>
      <c r="AX178" s="13" t="s">
        <v>82</v>
      </c>
      <c r="AY178" s="272" t="s">
        <v>250</v>
      </c>
    </row>
    <row r="179" s="14" customFormat="1">
      <c r="A179" s="14"/>
      <c r="B179" s="273"/>
      <c r="C179" s="274"/>
      <c r="D179" s="258" t="s">
        <v>263</v>
      </c>
      <c r="E179" s="275" t="s">
        <v>1</v>
      </c>
      <c r="F179" s="276" t="s">
        <v>265</v>
      </c>
      <c r="G179" s="274"/>
      <c r="H179" s="277">
        <v>130</v>
      </c>
      <c r="I179" s="278"/>
      <c r="J179" s="274"/>
      <c r="K179" s="274"/>
      <c r="L179" s="279"/>
      <c r="M179" s="280"/>
      <c r="N179" s="281"/>
      <c r="O179" s="281"/>
      <c r="P179" s="281"/>
      <c r="Q179" s="281"/>
      <c r="R179" s="281"/>
      <c r="S179" s="281"/>
      <c r="T179" s="282"/>
      <c r="U179" s="14"/>
      <c r="V179" s="14"/>
      <c r="W179" s="14"/>
      <c r="X179" s="14"/>
      <c r="Y179" s="14"/>
      <c r="Z179" s="14"/>
      <c r="AA179" s="14"/>
      <c r="AB179" s="14"/>
      <c r="AC179" s="14"/>
      <c r="AD179" s="14"/>
      <c r="AE179" s="14"/>
      <c r="AT179" s="283" t="s">
        <v>263</v>
      </c>
      <c r="AU179" s="283" t="s">
        <v>91</v>
      </c>
      <c r="AV179" s="14" t="s">
        <v>256</v>
      </c>
      <c r="AW179" s="14" t="s">
        <v>36</v>
      </c>
      <c r="AX179" s="14" t="s">
        <v>14</v>
      </c>
      <c r="AY179" s="283" t="s">
        <v>250</v>
      </c>
    </row>
    <row r="180" s="2" customFormat="1" ht="21.75" customHeight="1">
      <c r="A180" s="38"/>
      <c r="B180" s="39"/>
      <c r="C180" s="245" t="s">
        <v>297</v>
      </c>
      <c r="D180" s="245" t="s">
        <v>252</v>
      </c>
      <c r="E180" s="246" t="s">
        <v>1395</v>
      </c>
      <c r="F180" s="247" t="s">
        <v>1396</v>
      </c>
      <c r="G180" s="248" t="s">
        <v>179</v>
      </c>
      <c r="H180" s="249">
        <v>346.63299999999998</v>
      </c>
      <c r="I180" s="250"/>
      <c r="J180" s="251">
        <f>ROUND(I180*H180,2)</f>
        <v>0</v>
      </c>
      <c r="K180" s="247" t="s">
        <v>1</v>
      </c>
      <c r="L180" s="44"/>
      <c r="M180" s="252" t="s">
        <v>1</v>
      </c>
      <c r="N180" s="253" t="s">
        <v>47</v>
      </c>
      <c r="O180" s="91"/>
      <c r="P180" s="254">
        <f>O180*H180</f>
        <v>0</v>
      </c>
      <c r="Q180" s="254">
        <v>0</v>
      </c>
      <c r="R180" s="254">
        <f>Q180*H180</f>
        <v>0</v>
      </c>
      <c r="S180" s="254">
        <v>0</v>
      </c>
      <c r="T180" s="255">
        <f>S180*H180</f>
        <v>0</v>
      </c>
      <c r="U180" s="38"/>
      <c r="V180" s="38"/>
      <c r="W180" s="38"/>
      <c r="X180" s="38"/>
      <c r="Y180" s="38"/>
      <c r="Z180" s="38"/>
      <c r="AA180" s="38"/>
      <c r="AB180" s="38"/>
      <c r="AC180" s="38"/>
      <c r="AD180" s="38"/>
      <c r="AE180" s="38"/>
      <c r="AR180" s="256" t="s">
        <v>256</v>
      </c>
      <c r="AT180" s="256" t="s">
        <v>252</v>
      </c>
      <c r="AU180" s="256" t="s">
        <v>91</v>
      </c>
      <c r="AY180" s="17" t="s">
        <v>250</v>
      </c>
      <c r="BE180" s="257">
        <f>IF(N180="základní",J180,0)</f>
        <v>0</v>
      </c>
      <c r="BF180" s="257">
        <f>IF(N180="snížená",J180,0)</f>
        <v>0</v>
      </c>
      <c r="BG180" s="257">
        <f>IF(N180="zákl. přenesená",J180,0)</f>
        <v>0</v>
      </c>
      <c r="BH180" s="257">
        <f>IF(N180="sníž. přenesená",J180,0)</f>
        <v>0</v>
      </c>
      <c r="BI180" s="257">
        <f>IF(N180="nulová",J180,0)</f>
        <v>0</v>
      </c>
      <c r="BJ180" s="17" t="s">
        <v>14</v>
      </c>
      <c r="BK180" s="257">
        <f>ROUND(I180*H180,2)</f>
        <v>0</v>
      </c>
      <c r="BL180" s="17" t="s">
        <v>256</v>
      </c>
      <c r="BM180" s="256" t="s">
        <v>1397</v>
      </c>
    </row>
    <row r="181" s="2" customFormat="1">
      <c r="A181" s="38"/>
      <c r="B181" s="39"/>
      <c r="C181" s="40"/>
      <c r="D181" s="258" t="s">
        <v>628</v>
      </c>
      <c r="E181" s="40"/>
      <c r="F181" s="259" t="s">
        <v>1398</v>
      </c>
      <c r="G181" s="40"/>
      <c r="H181" s="40"/>
      <c r="I181" s="156"/>
      <c r="J181" s="40"/>
      <c r="K181" s="40"/>
      <c r="L181" s="44"/>
      <c r="M181" s="260"/>
      <c r="N181" s="261"/>
      <c r="O181" s="91"/>
      <c r="P181" s="91"/>
      <c r="Q181" s="91"/>
      <c r="R181" s="91"/>
      <c r="S181" s="91"/>
      <c r="T181" s="92"/>
      <c r="U181" s="38"/>
      <c r="V181" s="38"/>
      <c r="W181" s="38"/>
      <c r="X181" s="38"/>
      <c r="Y181" s="38"/>
      <c r="Z181" s="38"/>
      <c r="AA181" s="38"/>
      <c r="AB181" s="38"/>
      <c r="AC181" s="38"/>
      <c r="AD181" s="38"/>
      <c r="AE181" s="38"/>
      <c r="AT181" s="17" t="s">
        <v>628</v>
      </c>
      <c r="AU181" s="17" t="s">
        <v>91</v>
      </c>
    </row>
    <row r="182" s="13" customFormat="1">
      <c r="A182" s="13"/>
      <c r="B182" s="262"/>
      <c r="C182" s="263"/>
      <c r="D182" s="258" t="s">
        <v>263</v>
      </c>
      <c r="E182" s="264" t="s">
        <v>1</v>
      </c>
      <c r="F182" s="265" t="s">
        <v>1399</v>
      </c>
      <c r="G182" s="263"/>
      <c r="H182" s="266">
        <v>315.12</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263</v>
      </c>
      <c r="AU182" s="272" t="s">
        <v>91</v>
      </c>
      <c r="AV182" s="13" t="s">
        <v>91</v>
      </c>
      <c r="AW182" s="13" t="s">
        <v>36</v>
      </c>
      <c r="AX182" s="13" t="s">
        <v>82</v>
      </c>
      <c r="AY182" s="272" t="s">
        <v>250</v>
      </c>
    </row>
    <row r="183" s="13" customFormat="1">
      <c r="A183" s="13"/>
      <c r="B183" s="262"/>
      <c r="C183" s="263"/>
      <c r="D183" s="258" t="s">
        <v>263</v>
      </c>
      <c r="E183" s="264" t="s">
        <v>1</v>
      </c>
      <c r="F183" s="265" t="s">
        <v>1400</v>
      </c>
      <c r="G183" s="263"/>
      <c r="H183" s="266">
        <v>31.513000000000002</v>
      </c>
      <c r="I183" s="267"/>
      <c r="J183" s="263"/>
      <c r="K183" s="263"/>
      <c r="L183" s="268"/>
      <c r="M183" s="269"/>
      <c r="N183" s="270"/>
      <c r="O183" s="270"/>
      <c r="P183" s="270"/>
      <c r="Q183" s="270"/>
      <c r="R183" s="270"/>
      <c r="S183" s="270"/>
      <c r="T183" s="271"/>
      <c r="U183" s="13"/>
      <c r="V183" s="13"/>
      <c r="W183" s="13"/>
      <c r="X183" s="13"/>
      <c r="Y183" s="13"/>
      <c r="Z183" s="13"/>
      <c r="AA183" s="13"/>
      <c r="AB183" s="13"/>
      <c r="AC183" s="13"/>
      <c r="AD183" s="13"/>
      <c r="AE183" s="13"/>
      <c r="AT183" s="272" t="s">
        <v>263</v>
      </c>
      <c r="AU183" s="272" t="s">
        <v>91</v>
      </c>
      <c r="AV183" s="13" t="s">
        <v>91</v>
      </c>
      <c r="AW183" s="13" t="s">
        <v>36</v>
      </c>
      <c r="AX183" s="13" t="s">
        <v>82</v>
      </c>
      <c r="AY183" s="272" t="s">
        <v>250</v>
      </c>
    </row>
    <row r="184" s="14" customFormat="1">
      <c r="A184" s="14"/>
      <c r="B184" s="273"/>
      <c r="C184" s="274"/>
      <c r="D184" s="258" t="s">
        <v>263</v>
      </c>
      <c r="E184" s="275" t="s">
        <v>1</v>
      </c>
      <c r="F184" s="276" t="s">
        <v>265</v>
      </c>
      <c r="G184" s="274"/>
      <c r="H184" s="277">
        <v>346.63299999999998</v>
      </c>
      <c r="I184" s="278"/>
      <c r="J184" s="274"/>
      <c r="K184" s="274"/>
      <c r="L184" s="279"/>
      <c r="M184" s="280"/>
      <c r="N184" s="281"/>
      <c r="O184" s="281"/>
      <c r="P184" s="281"/>
      <c r="Q184" s="281"/>
      <c r="R184" s="281"/>
      <c r="S184" s="281"/>
      <c r="T184" s="282"/>
      <c r="U184" s="14"/>
      <c r="V184" s="14"/>
      <c r="W184" s="14"/>
      <c r="X184" s="14"/>
      <c r="Y184" s="14"/>
      <c r="Z184" s="14"/>
      <c r="AA184" s="14"/>
      <c r="AB184" s="14"/>
      <c r="AC184" s="14"/>
      <c r="AD184" s="14"/>
      <c r="AE184" s="14"/>
      <c r="AT184" s="283" t="s">
        <v>263</v>
      </c>
      <c r="AU184" s="283" t="s">
        <v>91</v>
      </c>
      <c r="AV184" s="14" t="s">
        <v>256</v>
      </c>
      <c r="AW184" s="14" t="s">
        <v>36</v>
      </c>
      <c r="AX184" s="14" t="s">
        <v>14</v>
      </c>
      <c r="AY184" s="283" t="s">
        <v>250</v>
      </c>
    </row>
    <row r="185" s="2" customFormat="1" ht="16.5" customHeight="1">
      <c r="A185" s="38"/>
      <c r="B185" s="39"/>
      <c r="C185" s="245" t="s">
        <v>301</v>
      </c>
      <c r="D185" s="245" t="s">
        <v>252</v>
      </c>
      <c r="E185" s="246" t="s">
        <v>1401</v>
      </c>
      <c r="F185" s="247" t="s">
        <v>1402</v>
      </c>
      <c r="G185" s="248" t="s">
        <v>179</v>
      </c>
      <c r="H185" s="249">
        <v>346.63299999999998</v>
      </c>
      <c r="I185" s="250"/>
      <c r="J185" s="251">
        <f>ROUND(I185*H185,2)</f>
        <v>0</v>
      </c>
      <c r="K185" s="247" t="s">
        <v>1</v>
      </c>
      <c r="L185" s="44"/>
      <c r="M185" s="252" t="s">
        <v>1</v>
      </c>
      <c r="N185" s="253" t="s">
        <v>47</v>
      </c>
      <c r="O185" s="91"/>
      <c r="P185" s="254">
        <f>O185*H185</f>
        <v>0</v>
      </c>
      <c r="Q185" s="254">
        <v>0</v>
      </c>
      <c r="R185" s="254">
        <f>Q185*H185</f>
        <v>0</v>
      </c>
      <c r="S185" s="254">
        <v>0</v>
      </c>
      <c r="T185" s="255">
        <f>S185*H185</f>
        <v>0</v>
      </c>
      <c r="U185" s="38"/>
      <c r="V185" s="38"/>
      <c r="W185" s="38"/>
      <c r="X185" s="38"/>
      <c r="Y185" s="38"/>
      <c r="Z185" s="38"/>
      <c r="AA185" s="38"/>
      <c r="AB185" s="38"/>
      <c r="AC185" s="38"/>
      <c r="AD185" s="38"/>
      <c r="AE185" s="38"/>
      <c r="AR185" s="256" t="s">
        <v>256</v>
      </c>
      <c r="AT185" s="256" t="s">
        <v>252</v>
      </c>
      <c r="AU185" s="256" t="s">
        <v>91</v>
      </c>
      <c r="AY185" s="17" t="s">
        <v>250</v>
      </c>
      <c r="BE185" s="257">
        <f>IF(N185="základní",J185,0)</f>
        <v>0</v>
      </c>
      <c r="BF185" s="257">
        <f>IF(N185="snížená",J185,0)</f>
        <v>0</v>
      </c>
      <c r="BG185" s="257">
        <f>IF(N185="zákl. přenesená",J185,0)</f>
        <v>0</v>
      </c>
      <c r="BH185" s="257">
        <f>IF(N185="sníž. přenesená",J185,0)</f>
        <v>0</v>
      </c>
      <c r="BI185" s="257">
        <f>IF(N185="nulová",J185,0)</f>
        <v>0</v>
      </c>
      <c r="BJ185" s="17" t="s">
        <v>14</v>
      </c>
      <c r="BK185" s="257">
        <f>ROUND(I185*H185,2)</f>
        <v>0</v>
      </c>
      <c r="BL185" s="17" t="s">
        <v>256</v>
      </c>
      <c r="BM185" s="256" t="s">
        <v>1403</v>
      </c>
    </row>
    <row r="186" s="2" customFormat="1">
      <c r="A186" s="38"/>
      <c r="B186" s="39"/>
      <c r="C186" s="40"/>
      <c r="D186" s="258" t="s">
        <v>628</v>
      </c>
      <c r="E186" s="40"/>
      <c r="F186" s="259" t="s">
        <v>1404</v>
      </c>
      <c r="G186" s="40"/>
      <c r="H186" s="40"/>
      <c r="I186" s="156"/>
      <c r="J186" s="40"/>
      <c r="K186" s="40"/>
      <c r="L186" s="44"/>
      <c r="M186" s="260"/>
      <c r="N186" s="261"/>
      <c r="O186" s="91"/>
      <c r="P186" s="91"/>
      <c r="Q186" s="91"/>
      <c r="R186" s="91"/>
      <c r="S186" s="91"/>
      <c r="T186" s="92"/>
      <c r="U186" s="38"/>
      <c r="V186" s="38"/>
      <c r="W186" s="38"/>
      <c r="X186" s="38"/>
      <c r="Y186" s="38"/>
      <c r="Z186" s="38"/>
      <c r="AA186" s="38"/>
      <c r="AB186" s="38"/>
      <c r="AC186" s="38"/>
      <c r="AD186" s="38"/>
      <c r="AE186" s="38"/>
      <c r="AT186" s="17" t="s">
        <v>628</v>
      </c>
      <c r="AU186" s="17" t="s">
        <v>91</v>
      </c>
    </row>
    <row r="187" s="13" customFormat="1">
      <c r="A187" s="13"/>
      <c r="B187" s="262"/>
      <c r="C187" s="263"/>
      <c r="D187" s="258" t="s">
        <v>263</v>
      </c>
      <c r="E187" s="264" t="s">
        <v>1</v>
      </c>
      <c r="F187" s="265" t="s">
        <v>1399</v>
      </c>
      <c r="G187" s="263"/>
      <c r="H187" s="266">
        <v>315.12</v>
      </c>
      <c r="I187" s="267"/>
      <c r="J187" s="263"/>
      <c r="K187" s="263"/>
      <c r="L187" s="268"/>
      <c r="M187" s="269"/>
      <c r="N187" s="270"/>
      <c r="O187" s="270"/>
      <c r="P187" s="270"/>
      <c r="Q187" s="270"/>
      <c r="R187" s="270"/>
      <c r="S187" s="270"/>
      <c r="T187" s="271"/>
      <c r="U187" s="13"/>
      <c r="V187" s="13"/>
      <c r="W187" s="13"/>
      <c r="X187" s="13"/>
      <c r="Y187" s="13"/>
      <c r="Z187" s="13"/>
      <c r="AA187" s="13"/>
      <c r="AB187" s="13"/>
      <c r="AC187" s="13"/>
      <c r="AD187" s="13"/>
      <c r="AE187" s="13"/>
      <c r="AT187" s="272" t="s">
        <v>263</v>
      </c>
      <c r="AU187" s="272" t="s">
        <v>91</v>
      </c>
      <c r="AV187" s="13" t="s">
        <v>91</v>
      </c>
      <c r="AW187" s="13" t="s">
        <v>36</v>
      </c>
      <c r="AX187" s="13" t="s">
        <v>82</v>
      </c>
      <c r="AY187" s="272" t="s">
        <v>250</v>
      </c>
    </row>
    <row r="188" s="13" customFormat="1">
      <c r="A188" s="13"/>
      <c r="B188" s="262"/>
      <c r="C188" s="263"/>
      <c r="D188" s="258" t="s">
        <v>263</v>
      </c>
      <c r="E188" s="264" t="s">
        <v>1</v>
      </c>
      <c r="F188" s="265" t="s">
        <v>1400</v>
      </c>
      <c r="G188" s="263"/>
      <c r="H188" s="266">
        <v>31.513000000000002</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263</v>
      </c>
      <c r="AU188" s="272" t="s">
        <v>91</v>
      </c>
      <c r="AV188" s="13" t="s">
        <v>91</v>
      </c>
      <c r="AW188" s="13" t="s">
        <v>36</v>
      </c>
      <c r="AX188" s="13" t="s">
        <v>82</v>
      </c>
      <c r="AY188" s="272" t="s">
        <v>250</v>
      </c>
    </row>
    <row r="189" s="14" customFormat="1">
      <c r="A189" s="14"/>
      <c r="B189" s="273"/>
      <c r="C189" s="274"/>
      <c r="D189" s="258" t="s">
        <v>263</v>
      </c>
      <c r="E189" s="275" t="s">
        <v>1</v>
      </c>
      <c r="F189" s="276" t="s">
        <v>265</v>
      </c>
      <c r="G189" s="274"/>
      <c r="H189" s="277">
        <v>346.63299999999998</v>
      </c>
      <c r="I189" s="278"/>
      <c r="J189" s="274"/>
      <c r="K189" s="274"/>
      <c r="L189" s="279"/>
      <c r="M189" s="280"/>
      <c r="N189" s="281"/>
      <c r="O189" s="281"/>
      <c r="P189" s="281"/>
      <c r="Q189" s="281"/>
      <c r="R189" s="281"/>
      <c r="S189" s="281"/>
      <c r="T189" s="282"/>
      <c r="U189" s="14"/>
      <c r="V189" s="14"/>
      <c r="W189" s="14"/>
      <c r="X189" s="14"/>
      <c r="Y189" s="14"/>
      <c r="Z189" s="14"/>
      <c r="AA189" s="14"/>
      <c r="AB189" s="14"/>
      <c r="AC189" s="14"/>
      <c r="AD189" s="14"/>
      <c r="AE189" s="14"/>
      <c r="AT189" s="283" t="s">
        <v>263</v>
      </c>
      <c r="AU189" s="283" t="s">
        <v>91</v>
      </c>
      <c r="AV189" s="14" t="s">
        <v>256</v>
      </c>
      <c r="AW189" s="14" t="s">
        <v>36</v>
      </c>
      <c r="AX189" s="14" t="s">
        <v>14</v>
      </c>
      <c r="AY189" s="283" t="s">
        <v>250</v>
      </c>
    </row>
    <row r="190" s="2" customFormat="1" ht="33" customHeight="1">
      <c r="A190" s="38"/>
      <c r="B190" s="39"/>
      <c r="C190" s="245" t="s">
        <v>306</v>
      </c>
      <c r="D190" s="245" t="s">
        <v>252</v>
      </c>
      <c r="E190" s="246" t="s">
        <v>1405</v>
      </c>
      <c r="F190" s="247" t="s">
        <v>1406</v>
      </c>
      <c r="G190" s="248" t="s">
        <v>179</v>
      </c>
      <c r="H190" s="249">
        <v>624</v>
      </c>
      <c r="I190" s="250"/>
      <c r="J190" s="251">
        <f>ROUND(I190*H190,2)</f>
        <v>0</v>
      </c>
      <c r="K190" s="247" t="s">
        <v>1</v>
      </c>
      <c r="L190" s="44"/>
      <c r="M190" s="252" t="s">
        <v>1</v>
      </c>
      <c r="N190" s="253" t="s">
        <v>47</v>
      </c>
      <c r="O190" s="91"/>
      <c r="P190" s="254">
        <f>O190*H190</f>
        <v>0</v>
      </c>
      <c r="Q190" s="254">
        <v>0</v>
      </c>
      <c r="R190" s="254">
        <f>Q190*H190</f>
        <v>0</v>
      </c>
      <c r="S190" s="254">
        <v>0</v>
      </c>
      <c r="T190" s="255">
        <f>S190*H190</f>
        <v>0</v>
      </c>
      <c r="U190" s="38"/>
      <c r="V190" s="38"/>
      <c r="W190" s="38"/>
      <c r="X190" s="38"/>
      <c r="Y190" s="38"/>
      <c r="Z190" s="38"/>
      <c r="AA190" s="38"/>
      <c r="AB190" s="38"/>
      <c r="AC190" s="38"/>
      <c r="AD190" s="38"/>
      <c r="AE190" s="38"/>
      <c r="AR190" s="256" t="s">
        <v>256</v>
      </c>
      <c r="AT190" s="256" t="s">
        <v>252</v>
      </c>
      <c r="AU190" s="256" t="s">
        <v>91</v>
      </c>
      <c r="AY190" s="17" t="s">
        <v>250</v>
      </c>
      <c r="BE190" s="257">
        <f>IF(N190="základní",J190,0)</f>
        <v>0</v>
      </c>
      <c r="BF190" s="257">
        <f>IF(N190="snížená",J190,0)</f>
        <v>0</v>
      </c>
      <c r="BG190" s="257">
        <f>IF(N190="zákl. přenesená",J190,0)</f>
        <v>0</v>
      </c>
      <c r="BH190" s="257">
        <f>IF(N190="sníž. přenesená",J190,0)</f>
        <v>0</v>
      </c>
      <c r="BI190" s="257">
        <f>IF(N190="nulová",J190,0)</f>
        <v>0</v>
      </c>
      <c r="BJ190" s="17" t="s">
        <v>14</v>
      </c>
      <c r="BK190" s="257">
        <f>ROUND(I190*H190,2)</f>
        <v>0</v>
      </c>
      <c r="BL190" s="17" t="s">
        <v>256</v>
      </c>
      <c r="BM190" s="256" t="s">
        <v>1407</v>
      </c>
    </row>
    <row r="191" s="13" customFormat="1">
      <c r="A191" s="13"/>
      <c r="B191" s="262"/>
      <c r="C191" s="263"/>
      <c r="D191" s="258" t="s">
        <v>263</v>
      </c>
      <c r="E191" s="264" t="s">
        <v>1</v>
      </c>
      <c r="F191" s="265" t="s">
        <v>1408</v>
      </c>
      <c r="G191" s="263"/>
      <c r="H191" s="266">
        <v>624</v>
      </c>
      <c r="I191" s="267"/>
      <c r="J191" s="263"/>
      <c r="K191" s="263"/>
      <c r="L191" s="268"/>
      <c r="M191" s="269"/>
      <c r="N191" s="270"/>
      <c r="O191" s="270"/>
      <c r="P191" s="270"/>
      <c r="Q191" s="270"/>
      <c r="R191" s="270"/>
      <c r="S191" s="270"/>
      <c r="T191" s="271"/>
      <c r="U191" s="13"/>
      <c r="V191" s="13"/>
      <c r="W191" s="13"/>
      <c r="X191" s="13"/>
      <c r="Y191" s="13"/>
      <c r="Z191" s="13"/>
      <c r="AA191" s="13"/>
      <c r="AB191" s="13"/>
      <c r="AC191" s="13"/>
      <c r="AD191" s="13"/>
      <c r="AE191" s="13"/>
      <c r="AT191" s="272" t="s">
        <v>263</v>
      </c>
      <c r="AU191" s="272" t="s">
        <v>91</v>
      </c>
      <c r="AV191" s="13" t="s">
        <v>91</v>
      </c>
      <c r="AW191" s="13" t="s">
        <v>36</v>
      </c>
      <c r="AX191" s="13" t="s">
        <v>82</v>
      </c>
      <c r="AY191" s="272" t="s">
        <v>250</v>
      </c>
    </row>
    <row r="192" s="14" customFormat="1">
      <c r="A192" s="14"/>
      <c r="B192" s="273"/>
      <c r="C192" s="274"/>
      <c r="D192" s="258" t="s">
        <v>263</v>
      </c>
      <c r="E192" s="275" t="s">
        <v>1</v>
      </c>
      <c r="F192" s="276" t="s">
        <v>265</v>
      </c>
      <c r="G192" s="274"/>
      <c r="H192" s="277">
        <v>624</v>
      </c>
      <c r="I192" s="278"/>
      <c r="J192" s="274"/>
      <c r="K192" s="274"/>
      <c r="L192" s="279"/>
      <c r="M192" s="280"/>
      <c r="N192" s="281"/>
      <c r="O192" s="281"/>
      <c r="P192" s="281"/>
      <c r="Q192" s="281"/>
      <c r="R192" s="281"/>
      <c r="S192" s="281"/>
      <c r="T192" s="282"/>
      <c r="U192" s="14"/>
      <c r="V192" s="14"/>
      <c r="W192" s="14"/>
      <c r="X192" s="14"/>
      <c r="Y192" s="14"/>
      <c r="Z192" s="14"/>
      <c r="AA192" s="14"/>
      <c r="AB192" s="14"/>
      <c r="AC192" s="14"/>
      <c r="AD192" s="14"/>
      <c r="AE192" s="14"/>
      <c r="AT192" s="283" t="s">
        <v>263</v>
      </c>
      <c r="AU192" s="283" t="s">
        <v>91</v>
      </c>
      <c r="AV192" s="14" t="s">
        <v>256</v>
      </c>
      <c r="AW192" s="14" t="s">
        <v>36</v>
      </c>
      <c r="AX192" s="14" t="s">
        <v>14</v>
      </c>
      <c r="AY192" s="283" t="s">
        <v>250</v>
      </c>
    </row>
    <row r="193" s="2" customFormat="1" ht="33" customHeight="1">
      <c r="A193" s="38"/>
      <c r="B193" s="39"/>
      <c r="C193" s="245" t="s">
        <v>310</v>
      </c>
      <c r="D193" s="245" t="s">
        <v>252</v>
      </c>
      <c r="E193" s="246" t="s">
        <v>1409</v>
      </c>
      <c r="F193" s="247" t="s">
        <v>1410</v>
      </c>
      <c r="G193" s="248" t="s">
        <v>179</v>
      </c>
      <c r="H193" s="249">
        <v>624</v>
      </c>
      <c r="I193" s="250"/>
      <c r="J193" s="251">
        <f>ROUND(I193*H193,2)</f>
        <v>0</v>
      </c>
      <c r="K193" s="247" t="s">
        <v>1</v>
      </c>
      <c r="L193" s="44"/>
      <c r="M193" s="252" t="s">
        <v>1</v>
      </c>
      <c r="N193" s="253" t="s">
        <v>47</v>
      </c>
      <c r="O193" s="91"/>
      <c r="P193" s="254">
        <f>O193*H193</f>
        <v>0</v>
      </c>
      <c r="Q193" s="254">
        <v>0</v>
      </c>
      <c r="R193" s="254">
        <f>Q193*H193</f>
        <v>0</v>
      </c>
      <c r="S193" s="254">
        <v>0</v>
      </c>
      <c r="T193" s="255">
        <f>S193*H193</f>
        <v>0</v>
      </c>
      <c r="U193" s="38"/>
      <c r="V193" s="38"/>
      <c r="W193" s="38"/>
      <c r="X193" s="38"/>
      <c r="Y193" s="38"/>
      <c r="Z193" s="38"/>
      <c r="AA193" s="38"/>
      <c r="AB193" s="38"/>
      <c r="AC193" s="38"/>
      <c r="AD193" s="38"/>
      <c r="AE193" s="38"/>
      <c r="AR193" s="256" t="s">
        <v>256</v>
      </c>
      <c r="AT193" s="256" t="s">
        <v>252</v>
      </c>
      <c r="AU193" s="256" t="s">
        <v>91</v>
      </c>
      <c r="AY193" s="17" t="s">
        <v>250</v>
      </c>
      <c r="BE193" s="257">
        <f>IF(N193="základní",J193,0)</f>
        <v>0</v>
      </c>
      <c r="BF193" s="257">
        <f>IF(N193="snížená",J193,0)</f>
        <v>0</v>
      </c>
      <c r="BG193" s="257">
        <f>IF(N193="zákl. přenesená",J193,0)</f>
        <v>0</v>
      </c>
      <c r="BH193" s="257">
        <f>IF(N193="sníž. přenesená",J193,0)</f>
        <v>0</v>
      </c>
      <c r="BI193" s="257">
        <f>IF(N193="nulová",J193,0)</f>
        <v>0</v>
      </c>
      <c r="BJ193" s="17" t="s">
        <v>14</v>
      </c>
      <c r="BK193" s="257">
        <f>ROUND(I193*H193,2)</f>
        <v>0</v>
      </c>
      <c r="BL193" s="17" t="s">
        <v>256</v>
      </c>
      <c r="BM193" s="256" t="s">
        <v>1411</v>
      </c>
    </row>
    <row r="194" s="2" customFormat="1">
      <c r="A194" s="38"/>
      <c r="B194" s="39"/>
      <c r="C194" s="40"/>
      <c r="D194" s="258" t="s">
        <v>628</v>
      </c>
      <c r="E194" s="40"/>
      <c r="F194" s="259" t="s">
        <v>1412</v>
      </c>
      <c r="G194" s="40"/>
      <c r="H194" s="40"/>
      <c r="I194" s="156"/>
      <c r="J194" s="40"/>
      <c r="K194" s="40"/>
      <c r="L194" s="44"/>
      <c r="M194" s="260"/>
      <c r="N194" s="261"/>
      <c r="O194" s="91"/>
      <c r="P194" s="91"/>
      <c r="Q194" s="91"/>
      <c r="R194" s="91"/>
      <c r="S194" s="91"/>
      <c r="T194" s="92"/>
      <c r="U194" s="38"/>
      <c r="V194" s="38"/>
      <c r="W194" s="38"/>
      <c r="X194" s="38"/>
      <c r="Y194" s="38"/>
      <c r="Z194" s="38"/>
      <c r="AA194" s="38"/>
      <c r="AB194" s="38"/>
      <c r="AC194" s="38"/>
      <c r="AD194" s="38"/>
      <c r="AE194" s="38"/>
      <c r="AT194" s="17" t="s">
        <v>628</v>
      </c>
      <c r="AU194" s="17" t="s">
        <v>91</v>
      </c>
    </row>
    <row r="195" s="13" customFormat="1">
      <c r="A195" s="13"/>
      <c r="B195" s="262"/>
      <c r="C195" s="263"/>
      <c r="D195" s="258" t="s">
        <v>263</v>
      </c>
      <c r="E195" s="264" t="s">
        <v>1</v>
      </c>
      <c r="F195" s="265" t="s">
        <v>1408</v>
      </c>
      <c r="G195" s="263"/>
      <c r="H195" s="266">
        <v>624</v>
      </c>
      <c r="I195" s="267"/>
      <c r="J195" s="263"/>
      <c r="K195" s="263"/>
      <c r="L195" s="268"/>
      <c r="M195" s="269"/>
      <c r="N195" s="270"/>
      <c r="O195" s="270"/>
      <c r="P195" s="270"/>
      <c r="Q195" s="270"/>
      <c r="R195" s="270"/>
      <c r="S195" s="270"/>
      <c r="T195" s="271"/>
      <c r="U195" s="13"/>
      <c r="V195" s="13"/>
      <c r="W195" s="13"/>
      <c r="X195" s="13"/>
      <c r="Y195" s="13"/>
      <c r="Z195" s="13"/>
      <c r="AA195" s="13"/>
      <c r="AB195" s="13"/>
      <c r="AC195" s="13"/>
      <c r="AD195" s="13"/>
      <c r="AE195" s="13"/>
      <c r="AT195" s="272" t="s">
        <v>263</v>
      </c>
      <c r="AU195" s="272" t="s">
        <v>91</v>
      </c>
      <c r="AV195" s="13" t="s">
        <v>91</v>
      </c>
      <c r="AW195" s="13" t="s">
        <v>36</v>
      </c>
      <c r="AX195" s="13" t="s">
        <v>82</v>
      </c>
      <c r="AY195" s="272" t="s">
        <v>250</v>
      </c>
    </row>
    <row r="196" s="14" customFormat="1">
      <c r="A196" s="14"/>
      <c r="B196" s="273"/>
      <c r="C196" s="274"/>
      <c r="D196" s="258" t="s">
        <v>263</v>
      </c>
      <c r="E196" s="275" t="s">
        <v>1</v>
      </c>
      <c r="F196" s="276" t="s">
        <v>265</v>
      </c>
      <c r="G196" s="274"/>
      <c r="H196" s="277">
        <v>624</v>
      </c>
      <c r="I196" s="278"/>
      <c r="J196" s="274"/>
      <c r="K196" s="274"/>
      <c r="L196" s="279"/>
      <c r="M196" s="280"/>
      <c r="N196" s="281"/>
      <c r="O196" s="281"/>
      <c r="P196" s="281"/>
      <c r="Q196" s="281"/>
      <c r="R196" s="281"/>
      <c r="S196" s="281"/>
      <c r="T196" s="282"/>
      <c r="U196" s="14"/>
      <c r="V196" s="14"/>
      <c r="W196" s="14"/>
      <c r="X196" s="14"/>
      <c r="Y196" s="14"/>
      <c r="Z196" s="14"/>
      <c r="AA196" s="14"/>
      <c r="AB196" s="14"/>
      <c r="AC196" s="14"/>
      <c r="AD196" s="14"/>
      <c r="AE196" s="14"/>
      <c r="AT196" s="283" t="s">
        <v>263</v>
      </c>
      <c r="AU196" s="283" t="s">
        <v>91</v>
      </c>
      <c r="AV196" s="14" t="s">
        <v>256</v>
      </c>
      <c r="AW196" s="14" t="s">
        <v>36</v>
      </c>
      <c r="AX196" s="14" t="s">
        <v>14</v>
      </c>
      <c r="AY196" s="283" t="s">
        <v>250</v>
      </c>
    </row>
    <row r="197" s="2" customFormat="1" ht="16.5" customHeight="1">
      <c r="A197" s="38"/>
      <c r="B197" s="39"/>
      <c r="C197" s="294" t="s">
        <v>8</v>
      </c>
      <c r="D197" s="294" t="s">
        <v>643</v>
      </c>
      <c r="E197" s="295" t="s">
        <v>1413</v>
      </c>
      <c r="F197" s="296" t="s">
        <v>1414</v>
      </c>
      <c r="G197" s="297" t="s">
        <v>208</v>
      </c>
      <c r="H197" s="298">
        <v>176.59200000000001</v>
      </c>
      <c r="I197" s="299"/>
      <c r="J197" s="300">
        <f>ROUND(I197*H197,2)</f>
        <v>0</v>
      </c>
      <c r="K197" s="296" t="s">
        <v>1</v>
      </c>
      <c r="L197" s="301"/>
      <c r="M197" s="302" t="s">
        <v>1</v>
      </c>
      <c r="N197" s="303" t="s">
        <v>47</v>
      </c>
      <c r="O197" s="91"/>
      <c r="P197" s="254">
        <f>O197*H197</f>
        <v>0</v>
      </c>
      <c r="Q197" s="254">
        <v>0</v>
      </c>
      <c r="R197" s="254">
        <f>Q197*H197</f>
        <v>0</v>
      </c>
      <c r="S197" s="254">
        <v>0</v>
      </c>
      <c r="T197" s="255">
        <f>S197*H197</f>
        <v>0</v>
      </c>
      <c r="U197" s="38"/>
      <c r="V197" s="38"/>
      <c r="W197" s="38"/>
      <c r="X197" s="38"/>
      <c r="Y197" s="38"/>
      <c r="Z197" s="38"/>
      <c r="AA197" s="38"/>
      <c r="AB197" s="38"/>
      <c r="AC197" s="38"/>
      <c r="AD197" s="38"/>
      <c r="AE197" s="38"/>
      <c r="AR197" s="256" t="s">
        <v>285</v>
      </c>
      <c r="AT197" s="256" t="s">
        <v>643</v>
      </c>
      <c r="AU197" s="256" t="s">
        <v>91</v>
      </c>
      <c r="AY197" s="17" t="s">
        <v>250</v>
      </c>
      <c r="BE197" s="257">
        <f>IF(N197="základní",J197,0)</f>
        <v>0</v>
      </c>
      <c r="BF197" s="257">
        <f>IF(N197="snížená",J197,0)</f>
        <v>0</v>
      </c>
      <c r="BG197" s="257">
        <f>IF(N197="zákl. přenesená",J197,0)</f>
        <v>0</v>
      </c>
      <c r="BH197" s="257">
        <f>IF(N197="sníž. přenesená",J197,0)</f>
        <v>0</v>
      </c>
      <c r="BI197" s="257">
        <f>IF(N197="nulová",J197,0)</f>
        <v>0</v>
      </c>
      <c r="BJ197" s="17" t="s">
        <v>14</v>
      </c>
      <c r="BK197" s="257">
        <f>ROUND(I197*H197,2)</f>
        <v>0</v>
      </c>
      <c r="BL197" s="17" t="s">
        <v>256</v>
      </c>
      <c r="BM197" s="256" t="s">
        <v>1415</v>
      </c>
    </row>
    <row r="198" s="2" customFormat="1">
      <c r="A198" s="38"/>
      <c r="B198" s="39"/>
      <c r="C198" s="40"/>
      <c r="D198" s="258" t="s">
        <v>628</v>
      </c>
      <c r="E198" s="40"/>
      <c r="F198" s="259" t="s">
        <v>1416</v>
      </c>
      <c r="G198" s="40"/>
      <c r="H198" s="40"/>
      <c r="I198" s="156"/>
      <c r="J198" s="40"/>
      <c r="K198" s="40"/>
      <c r="L198" s="44"/>
      <c r="M198" s="260"/>
      <c r="N198" s="261"/>
      <c r="O198" s="91"/>
      <c r="P198" s="91"/>
      <c r="Q198" s="91"/>
      <c r="R198" s="91"/>
      <c r="S198" s="91"/>
      <c r="T198" s="92"/>
      <c r="U198" s="38"/>
      <c r="V198" s="38"/>
      <c r="W198" s="38"/>
      <c r="X198" s="38"/>
      <c r="Y198" s="38"/>
      <c r="Z198" s="38"/>
      <c r="AA198" s="38"/>
      <c r="AB198" s="38"/>
      <c r="AC198" s="38"/>
      <c r="AD198" s="38"/>
      <c r="AE198" s="38"/>
      <c r="AT198" s="17" t="s">
        <v>628</v>
      </c>
      <c r="AU198" s="17" t="s">
        <v>91</v>
      </c>
    </row>
    <row r="199" s="2" customFormat="1" ht="16.5" customHeight="1">
      <c r="A199" s="38"/>
      <c r="B199" s="39"/>
      <c r="C199" s="245" t="s">
        <v>317</v>
      </c>
      <c r="D199" s="245" t="s">
        <v>252</v>
      </c>
      <c r="E199" s="246" t="s">
        <v>1417</v>
      </c>
      <c r="F199" s="247" t="s">
        <v>1418</v>
      </c>
      <c r="G199" s="248" t="s">
        <v>157</v>
      </c>
      <c r="H199" s="249">
        <v>44.148000000000003</v>
      </c>
      <c r="I199" s="250"/>
      <c r="J199" s="251">
        <f>ROUND(I199*H199,2)</f>
        <v>0</v>
      </c>
      <c r="K199" s="247" t="s">
        <v>1</v>
      </c>
      <c r="L199" s="44"/>
      <c r="M199" s="252" t="s">
        <v>1</v>
      </c>
      <c r="N199" s="253" t="s">
        <v>47</v>
      </c>
      <c r="O199" s="91"/>
      <c r="P199" s="254">
        <f>O199*H199</f>
        <v>0</v>
      </c>
      <c r="Q199" s="254">
        <v>0</v>
      </c>
      <c r="R199" s="254">
        <f>Q199*H199</f>
        <v>0</v>
      </c>
      <c r="S199" s="254">
        <v>0</v>
      </c>
      <c r="T199" s="255">
        <f>S199*H199</f>
        <v>0</v>
      </c>
      <c r="U199" s="38"/>
      <c r="V199" s="38"/>
      <c r="W199" s="38"/>
      <c r="X199" s="38"/>
      <c r="Y199" s="38"/>
      <c r="Z199" s="38"/>
      <c r="AA199" s="38"/>
      <c r="AB199" s="38"/>
      <c r="AC199" s="38"/>
      <c r="AD199" s="38"/>
      <c r="AE199" s="38"/>
      <c r="AR199" s="256" t="s">
        <v>256</v>
      </c>
      <c r="AT199" s="256" t="s">
        <v>252</v>
      </c>
      <c r="AU199" s="256" t="s">
        <v>91</v>
      </c>
      <c r="AY199" s="17" t="s">
        <v>250</v>
      </c>
      <c r="BE199" s="257">
        <f>IF(N199="základní",J199,0)</f>
        <v>0</v>
      </c>
      <c r="BF199" s="257">
        <f>IF(N199="snížená",J199,0)</f>
        <v>0</v>
      </c>
      <c r="BG199" s="257">
        <f>IF(N199="zákl. přenesená",J199,0)</f>
        <v>0</v>
      </c>
      <c r="BH199" s="257">
        <f>IF(N199="sníž. přenesená",J199,0)</f>
        <v>0</v>
      </c>
      <c r="BI199" s="257">
        <f>IF(N199="nulová",J199,0)</f>
        <v>0</v>
      </c>
      <c r="BJ199" s="17" t="s">
        <v>14</v>
      </c>
      <c r="BK199" s="257">
        <f>ROUND(I199*H199,2)</f>
        <v>0</v>
      </c>
      <c r="BL199" s="17" t="s">
        <v>256</v>
      </c>
      <c r="BM199" s="256" t="s">
        <v>1419</v>
      </c>
    </row>
    <row r="200" s="2" customFormat="1">
      <c r="A200" s="38"/>
      <c r="B200" s="39"/>
      <c r="C200" s="40"/>
      <c r="D200" s="258" t="s">
        <v>628</v>
      </c>
      <c r="E200" s="40"/>
      <c r="F200" s="259" t="s">
        <v>1420</v>
      </c>
      <c r="G200" s="40"/>
      <c r="H200" s="40"/>
      <c r="I200" s="156"/>
      <c r="J200" s="40"/>
      <c r="K200" s="40"/>
      <c r="L200" s="44"/>
      <c r="M200" s="260"/>
      <c r="N200" s="261"/>
      <c r="O200" s="91"/>
      <c r="P200" s="91"/>
      <c r="Q200" s="91"/>
      <c r="R200" s="91"/>
      <c r="S200" s="91"/>
      <c r="T200" s="92"/>
      <c r="U200" s="38"/>
      <c r="V200" s="38"/>
      <c r="W200" s="38"/>
      <c r="X200" s="38"/>
      <c r="Y200" s="38"/>
      <c r="Z200" s="38"/>
      <c r="AA200" s="38"/>
      <c r="AB200" s="38"/>
      <c r="AC200" s="38"/>
      <c r="AD200" s="38"/>
      <c r="AE200" s="38"/>
      <c r="AT200" s="17" t="s">
        <v>628</v>
      </c>
      <c r="AU200" s="17" t="s">
        <v>91</v>
      </c>
    </row>
    <row r="201" s="13" customFormat="1">
      <c r="A201" s="13"/>
      <c r="B201" s="262"/>
      <c r="C201" s="263"/>
      <c r="D201" s="258" t="s">
        <v>263</v>
      </c>
      <c r="E201" s="264" t="s">
        <v>1</v>
      </c>
      <c r="F201" s="265" t="s">
        <v>1421</v>
      </c>
      <c r="G201" s="263"/>
      <c r="H201" s="266">
        <v>44.148000000000003</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263</v>
      </c>
      <c r="AU201" s="272" t="s">
        <v>91</v>
      </c>
      <c r="AV201" s="13" t="s">
        <v>91</v>
      </c>
      <c r="AW201" s="13" t="s">
        <v>36</v>
      </c>
      <c r="AX201" s="13" t="s">
        <v>82</v>
      </c>
      <c r="AY201" s="272" t="s">
        <v>250</v>
      </c>
    </row>
    <row r="202" s="14" customFormat="1">
      <c r="A202" s="14"/>
      <c r="B202" s="273"/>
      <c r="C202" s="274"/>
      <c r="D202" s="258" t="s">
        <v>263</v>
      </c>
      <c r="E202" s="275" t="s">
        <v>1</v>
      </c>
      <c r="F202" s="276" t="s">
        <v>265</v>
      </c>
      <c r="G202" s="274"/>
      <c r="H202" s="277">
        <v>44.148000000000003</v>
      </c>
      <c r="I202" s="278"/>
      <c r="J202" s="274"/>
      <c r="K202" s="274"/>
      <c r="L202" s="279"/>
      <c r="M202" s="280"/>
      <c r="N202" s="281"/>
      <c r="O202" s="281"/>
      <c r="P202" s="281"/>
      <c r="Q202" s="281"/>
      <c r="R202" s="281"/>
      <c r="S202" s="281"/>
      <c r="T202" s="282"/>
      <c r="U202" s="14"/>
      <c r="V202" s="14"/>
      <c r="W202" s="14"/>
      <c r="X202" s="14"/>
      <c r="Y202" s="14"/>
      <c r="Z202" s="14"/>
      <c r="AA202" s="14"/>
      <c r="AB202" s="14"/>
      <c r="AC202" s="14"/>
      <c r="AD202" s="14"/>
      <c r="AE202" s="14"/>
      <c r="AT202" s="283" t="s">
        <v>263</v>
      </c>
      <c r="AU202" s="283" t="s">
        <v>91</v>
      </c>
      <c r="AV202" s="14" t="s">
        <v>256</v>
      </c>
      <c r="AW202" s="14" t="s">
        <v>36</v>
      </c>
      <c r="AX202" s="14" t="s">
        <v>14</v>
      </c>
      <c r="AY202" s="283" t="s">
        <v>250</v>
      </c>
    </row>
    <row r="203" s="2" customFormat="1" ht="33" customHeight="1">
      <c r="A203" s="38"/>
      <c r="B203" s="39"/>
      <c r="C203" s="245" t="s">
        <v>321</v>
      </c>
      <c r="D203" s="245" t="s">
        <v>252</v>
      </c>
      <c r="E203" s="246" t="s">
        <v>1422</v>
      </c>
      <c r="F203" s="247" t="s">
        <v>1423</v>
      </c>
      <c r="G203" s="248" t="s">
        <v>179</v>
      </c>
      <c r="H203" s="249">
        <v>52</v>
      </c>
      <c r="I203" s="250"/>
      <c r="J203" s="251">
        <f>ROUND(I203*H203,2)</f>
        <v>0</v>
      </c>
      <c r="K203" s="247" t="s">
        <v>1</v>
      </c>
      <c r="L203" s="44"/>
      <c r="M203" s="252" t="s">
        <v>1</v>
      </c>
      <c r="N203" s="253" t="s">
        <v>47</v>
      </c>
      <c r="O203" s="91"/>
      <c r="P203" s="254">
        <f>O203*H203</f>
        <v>0</v>
      </c>
      <c r="Q203" s="254">
        <v>0</v>
      </c>
      <c r="R203" s="254">
        <f>Q203*H203</f>
        <v>0</v>
      </c>
      <c r="S203" s="254">
        <v>0</v>
      </c>
      <c r="T203" s="255">
        <f>S203*H203</f>
        <v>0</v>
      </c>
      <c r="U203" s="38"/>
      <c r="V203" s="38"/>
      <c r="W203" s="38"/>
      <c r="X203" s="38"/>
      <c r="Y203" s="38"/>
      <c r="Z203" s="38"/>
      <c r="AA203" s="38"/>
      <c r="AB203" s="38"/>
      <c r="AC203" s="38"/>
      <c r="AD203" s="38"/>
      <c r="AE203" s="38"/>
      <c r="AR203" s="256" t="s">
        <v>256</v>
      </c>
      <c r="AT203" s="256" t="s">
        <v>252</v>
      </c>
      <c r="AU203" s="256" t="s">
        <v>91</v>
      </c>
      <c r="AY203" s="17" t="s">
        <v>250</v>
      </c>
      <c r="BE203" s="257">
        <f>IF(N203="základní",J203,0)</f>
        <v>0</v>
      </c>
      <c r="BF203" s="257">
        <f>IF(N203="snížená",J203,0)</f>
        <v>0</v>
      </c>
      <c r="BG203" s="257">
        <f>IF(N203="zákl. přenesená",J203,0)</f>
        <v>0</v>
      </c>
      <c r="BH203" s="257">
        <f>IF(N203="sníž. přenesená",J203,0)</f>
        <v>0</v>
      </c>
      <c r="BI203" s="257">
        <f>IF(N203="nulová",J203,0)</f>
        <v>0</v>
      </c>
      <c r="BJ203" s="17" t="s">
        <v>14</v>
      </c>
      <c r="BK203" s="257">
        <f>ROUND(I203*H203,2)</f>
        <v>0</v>
      </c>
      <c r="BL203" s="17" t="s">
        <v>256</v>
      </c>
      <c r="BM203" s="256" t="s">
        <v>1424</v>
      </c>
    </row>
    <row r="204" s="2" customFormat="1">
      <c r="A204" s="38"/>
      <c r="B204" s="39"/>
      <c r="C204" s="40"/>
      <c r="D204" s="258" t="s">
        <v>628</v>
      </c>
      <c r="E204" s="40"/>
      <c r="F204" s="259" t="s">
        <v>1425</v>
      </c>
      <c r="G204" s="40"/>
      <c r="H204" s="40"/>
      <c r="I204" s="156"/>
      <c r="J204" s="40"/>
      <c r="K204" s="40"/>
      <c r="L204" s="44"/>
      <c r="M204" s="260"/>
      <c r="N204" s="261"/>
      <c r="O204" s="91"/>
      <c r="P204" s="91"/>
      <c r="Q204" s="91"/>
      <c r="R204" s="91"/>
      <c r="S204" s="91"/>
      <c r="T204" s="92"/>
      <c r="U204" s="38"/>
      <c r="V204" s="38"/>
      <c r="W204" s="38"/>
      <c r="X204" s="38"/>
      <c r="Y204" s="38"/>
      <c r="Z204" s="38"/>
      <c r="AA204" s="38"/>
      <c r="AB204" s="38"/>
      <c r="AC204" s="38"/>
      <c r="AD204" s="38"/>
      <c r="AE204" s="38"/>
      <c r="AT204" s="17" t="s">
        <v>628</v>
      </c>
      <c r="AU204" s="17" t="s">
        <v>91</v>
      </c>
    </row>
    <row r="205" s="13" customFormat="1">
      <c r="A205" s="13"/>
      <c r="B205" s="262"/>
      <c r="C205" s="263"/>
      <c r="D205" s="258" t="s">
        <v>263</v>
      </c>
      <c r="E205" s="264" t="s">
        <v>1</v>
      </c>
      <c r="F205" s="265" t="s">
        <v>1426</v>
      </c>
      <c r="G205" s="263"/>
      <c r="H205" s="266">
        <v>52</v>
      </c>
      <c r="I205" s="267"/>
      <c r="J205" s="263"/>
      <c r="K205" s="263"/>
      <c r="L205" s="268"/>
      <c r="M205" s="269"/>
      <c r="N205" s="270"/>
      <c r="O205" s="270"/>
      <c r="P205" s="270"/>
      <c r="Q205" s="270"/>
      <c r="R205" s="270"/>
      <c r="S205" s="270"/>
      <c r="T205" s="271"/>
      <c r="U205" s="13"/>
      <c r="V205" s="13"/>
      <c r="W205" s="13"/>
      <c r="X205" s="13"/>
      <c r="Y205" s="13"/>
      <c r="Z205" s="13"/>
      <c r="AA205" s="13"/>
      <c r="AB205" s="13"/>
      <c r="AC205" s="13"/>
      <c r="AD205" s="13"/>
      <c r="AE205" s="13"/>
      <c r="AT205" s="272" t="s">
        <v>263</v>
      </c>
      <c r="AU205" s="272" t="s">
        <v>91</v>
      </c>
      <c r="AV205" s="13" t="s">
        <v>91</v>
      </c>
      <c r="AW205" s="13" t="s">
        <v>36</v>
      </c>
      <c r="AX205" s="13" t="s">
        <v>82</v>
      </c>
      <c r="AY205" s="272" t="s">
        <v>250</v>
      </c>
    </row>
    <row r="206" s="14" customFormat="1">
      <c r="A206" s="14"/>
      <c r="B206" s="273"/>
      <c r="C206" s="274"/>
      <c r="D206" s="258" t="s">
        <v>263</v>
      </c>
      <c r="E206" s="275" t="s">
        <v>1</v>
      </c>
      <c r="F206" s="276" t="s">
        <v>265</v>
      </c>
      <c r="G206" s="274"/>
      <c r="H206" s="277">
        <v>52</v>
      </c>
      <c r="I206" s="278"/>
      <c r="J206" s="274"/>
      <c r="K206" s="274"/>
      <c r="L206" s="279"/>
      <c r="M206" s="280"/>
      <c r="N206" s="281"/>
      <c r="O206" s="281"/>
      <c r="P206" s="281"/>
      <c r="Q206" s="281"/>
      <c r="R206" s="281"/>
      <c r="S206" s="281"/>
      <c r="T206" s="282"/>
      <c r="U206" s="14"/>
      <c r="V206" s="14"/>
      <c r="W206" s="14"/>
      <c r="X206" s="14"/>
      <c r="Y206" s="14"/>
      <c r="Z206" s="14"/>
      <c r="AA206" s="14"/>
      <c r="AB206" s="14"/>
      <c r="AC206" s="14"/>
      <c r="AD206" s="14"/>
      <c r="AE206" s="14"/>
      <c r="AT206" s="283" t="s">
        <v>263</v>
      </c>
      <c r="AU206" s="283" t="s">
        <v>91</v>
      </c>
      <c r="AV206" s="14" t="s">
        <v>256</v>
      </c>
      <c r="AW206" s="14" t="s">
        <v>36</v>
      </c>
      <c r="AX206" s="14" t="s">
        <v>14</v>
      </c>
      <c r="AY206" s="283" t="s">
        <v>250</v>
      </c>
    </row>
    <row r="207" s="12" customFormat="1" ht="22.8" customHeight="1">
      <c r="A207" s="12"/>
      <c r="B207" s="229"/>
      <c r="C207" s="230"/>
      <c r="D207" s="231" t="s">
        <v>81</v>
      </c>
      <c r="E207" s="243" t="s">
        <v>115</v>
      </c>
      <c r="F207" s="243" t="s">
        <v>1427</v>
      </c>
      <c r="G207" s="230"/>
      <c r="H207" s="230"/>
      <c r="I207" s="233"/>
      <c r="J207" s="244">
        <f>BK207</f>
        <v>0</v>
      </c>
      <c r="K207" s="230"/>
      <c r="L207" s="235"/>
      <c r="M207" s="236"/>
      <c r="N207" s="237"/>
      <c r="O207" s="237"/>
      <c r="P207" s="238">
        <f>SUM(P208:P247)</f>
        <v>0</v>
      </c>
      <c r="Q207" s="237"/>
      <c r="R207" s="238">
        <f>SUM(R208:R247)</f>
        <v>0</v>
      </c>
      <c r="S207" s="237"/>
      <c r="T207" s="239">
        <f>SUM(T208:T247)</f>
        <v>0</v>
      </c>
      <c r="U207" s="12"/>
      <c r="V207" s="12"/>
      <c r="W207" s="12"/>
      <c r="X207" s="12"/>
      <c r="Y207" s="12"/>
      <c r="Z207" s="12"/>
      <c r="AA207" s="12"/>
      <c r="AB207" s="12"/>
      <c r="AC207" s="12"/>
      <c r="AD207" s="12"/>
      <c r="AE207" s="12"/>
      <c r="AR207" s="240" t="s">
        <v>14</v>
      </c>
      <c r="AT207" s="241" t="s">
        <v>81</v>
      </c>
      <c r="AU207" s="241" t="s">
        <v>14</v>
      </c>
      <c r="AY207" s="240" t="s">
        <v>250</v>
      </c>
      <c r="BK207" s="242">
        <f>SUM(BK208:BK247)</f>
        <v>0</v>
      </c>
    </row>
    <row r="208" s="2" customFormat="1" ht="21.75" customHeight="1">
      <c r="A208" s="38"/>
      <c r="B208" s="39"/>
      <c r="C208" s="245" t="s">
        <v>325</v>
      </c>
      <c r="D208" s="245" t="s">
        <v>252</v>
      </c>
      <c r="E208" s="246" t="s">
        <v>1428</v>
      </c>
      <c r="F208" s="247" t="s">
        <v>1429</v>
      </c>
      <c r="G208" s="248" t="s">
        <v>208</v>
      </c>
      <c r="H208" s="249">
        <v>63.024000000000001</v>
      </c>
      <c r="I208" s="250"/>
      <c r="J208" s="251">
        <f>ROUND(I208*H208,2)</f>
        <v>0</v>
      </c>
      <c r="K208" s="247" t="s">
        <v>1</v>
      </c>
      <c r="L208" s="44"/>
      <c r="M208" s="252" t="s">
        <v>1</v>
      </c>
      <c r="N208" s="253" t="s">
        <v>47</v>
      </c>
      <c r="O208" s="91"/>
      <c r="P208" s="254">
        <f>O208*H208</f>
        <v>0</v>
      </c>
      <c r="Q208" s="254">
        <v>0</v>
      </c>
      <c r="R208" s="254">
        <f>Q208*H208</f>
        <v>0</v>
      </c>
      <c r="S208" s="254">
        <v>0</v>
      </c>
      <c r="T208" s="255">
        <f>S208*H208</f>
        <v>0</v>
      </c>
      <c r="U208" s="38"/>
      <c r="V208" s="38"/>
      <c r="W208" s="38"/>
      <c r="X208" s="38"/>
      <c r="Y208" s="38"/>
      <c r="Z208" s="38"/>
      <c r="AA208" s="38"/>
      <c r="AB208" s="38"/>
      <c r="AC208" s="38"/>
      <c r="AD208" s="38"/>
      <c r="AE208" s="38"/>
      <c r="AR208" s="256" t="s">
        <v>256</v>
      </c>
      <c r="AT208" s="256" t="s">
        <v>252</v>
      </c>
      <c r="AU208" s="256" t="s">
        <v>91</v>
      </c>
      <c r="AY208" s="17" t="s">
        <v>250</v>
      </c>
      <c r="BE208" s="257">
        <f>IF(N208="základní",J208,0)</f>
        <v>0</v>
      </c>
      <c r="BF208" s="257">
        <f>IF(N208="snížená",J208,0)</f>
        <v>0</v>
      </c>
      <c r="BG208" s="257">
        <f>IF(N208="zákl. přenesená",J208,0)</f>
        <v>0</v>
      </c>
      <c r="BH208" s="257">
        <f>IF(N208="sníž. přenesená",J208,0)</f>
        <v>0</v>
      </c>
      <c r="BI208" s="257">
        <f>IF(N208="nulová",J208,0)</f>
        <v>0</v>
      </c>
      <c r="BJ208" s="17" t="s">
        <v>14</v>
      </c>
      <c r="BK208" s="257">
        <f>ROUND(I208*H208,2)</f>
        <v>0</v>
      </c>
      <c r="BL208" s="17" t="s">
        <v>256</v>
      </c>
      <c r="BM208" s="256" t="s">
        <v>1430</v>
      </c>
    </row>
    <row r="209" s="2" customFormat="1">
      <c r="A209" s="38"/>
      <c r="B209" s="39"/>
      <c r="C209" s="40"/>
      <c r="D209" s="258" t="s">
        <v>628</v>
      </c>
      <c r="E209" s="40"/>
      <c r="F209" s="259" t="s">
        <v>1431</v>
      </c>
      <c r="G209" s="40"/>
      <c r="H209" s="40"/>
      <c r="I209" s="156"/>
      <c r="J209" s="40"/>
      <c r="K209" s="40"/>
      <c r="L209" s="44"/>
      <c r="M209" s="260"/>
      <c r="N209" s="261"/>
      <c r="O209" s="91"/>
      <c r="P209" s="91"/>
      <c r="Q209" s="91"/>
      <c r="R209" s="91"/>
      <c r="S209" s="91"/>
      <c r="T209" s="92"/>
      <c r="U209" s="38"/>
      <c r="V209" s="38"/>
      <c r="W209" s="38"/>
      <c r="X209" s="38"/>
      <c r="Y209" s="38"/>
      <c r="Z209" s="38"/>
      <c r="AA209" s="38"/>
      <c r="AB209" s="38"/>
      <c r="AC209" s="38"/>
      <c r="AD209" s="38"/>
      <c r="AE209" s="38"/>
      <c r="AT209" s="17" t="s">
        <v>628</v>
      </c>
      <c r="AU209" s="17" t="s">
        <v>91</v>
      </c>
    </row>
    <row r="210" s="13" customFormat="1">
      <c r="A210" s="13"/>
      <c r="B210" s="262"/>
      <c r="C210" s="263"/>
      <c r="D210" s="258" t="s">
        <v>263</v>
      </c>
      <c r="E210" s="264" t="s">
        <v>1</v>
      </c>
      <c r="F210" s="265" t="s">
        <v>1432</v>
      </c>
      <c r="G210" s="263"/>
      <c r="H210" s="266">
        <v>63.024000000000001</v>
      </c>
      <c r="I210" s="267"/>
      <c r="J210" s="263"/>
      <c r="K210" s="263"/>
      <c r="L210" s="268"/>
      <c r="M210" s="269"/>
      <c r="N210" s="270"/>
      <c r="O210" s="270"/>
      <c r="P210" s="270"/>
      <c r="Q210" s="270"/>
      <c r="R210" s="270"/>
      <c r="S210" s="270"/>
      <c r="T210" s="271"/>
      <c r="U210" s="13"/>
      <c r="V210" s="13"/>
      <c r="W210" s="13"/>
      <c r="X210" s="13"/>
      <c r="Y210" s="13"/>
      <c r="Z210" s="13"/>
      <c r="AA210" s="13"/>
      <c r="AB210" s="13"/>
      <c r="AC210" s="13"/>
      <c r="AD210" s="13"/>
      <c r="AE210" s="13"/>
      <c r="AT210" s="272" t="s">
        <v>263</v>
      </c>
      <c r="AU210" s="272" t="s">
        <v>91</v>
      </c>
      <c r="AV210" s="13" t="s">
        <v>91</v>
      </c>
      <c r="AW210" s="13" t="s">
        <v>36</v>
      </c>
      <c r="AX210" s="13" t="s">
        <v>82</v>
      </c>
      <c r="AY210" s="272" t="s">
        <v>250</v>
      </c>
    </row>
    <row r="211" s="14" customFormat="1">
      <c r="A211" s="14"/>
      <c r="B211" s="273"/>
      <c r="C211" s="274"/>
      <c r="D211" s="258" t="s">
        <v>263</v>
      </c>
      <c r="E211" s="275" t="s">
        <v>1</v>
      </c>
      <c r="F211" s="276" t="s">
        <v>265</v>
      </c>
      <c r="G211" s="274"/>
      <c r="H211" s="277">
        <v>63.024000000000001</v>
      </c>
      <c r="I211" s="278"/>
      <c r="J211" s="274"/>
      <c r="K211" s="274"/>
      <c r="L211" s="279"/>
      <c r="M211" s="280"/>
      <c r="N211" s="281"/>
      <c r="O211" s="281"/>
      <c r="P211" s="281"/>
      <c r="Q211" s="281"/>
      <c r="R211" s="281"/>
      <c r="S211" s="281"/>
      <c r="T211" s="282"/>
      <c r="U211" s="14"/>
      <c r="V211" s="14"/>
      <c r="W211" s="14"/>
      <c r="X211" s="14"/>
      <c r="Y211" s="14"/>
      <c r="Z211" s="14"/>
      <c r="AA211" s="14"/>
      <c r="AB211" s="14"/>
      <c r="AC211" s="14"/>
      <c r="AD211" s="14"/>
      <c r="AE211" s="14"/>
      <c r="AT211" s="283" t="s">
        <v>263</v>
      </c>
      <c r="AU211" s="283" t="s">
        <v>91</v>
      </c>
      <c r="AV211" s="14" t="s">
        <v>256</v>
      </c>
      <c r="AW211" s="14" t="s">
        <v>36</v>
      </c>
      <c r="AX211" s="14" t="s">
        <v>14</v>
      </c>
      <c r="AY211" s="283" t="s">
        <v>250</v>
      </c>
    </row>
    <row r="212" s="2" customFormat="1" ht="21.75" customHeight="1">
      <c r="A212" s="38"/>
      <c r="B212" s="39"/>
      <c r="C212" s="245" t="s">
        <v>331</v>
      </c>
      <c r="D212" s="245" t="s">
        <v>252</v>
      </c>
      <c r="E212" s="246" t="s">
        <v>1433</v>
      </c>
      <c r="F212" s="247" t="s">
        <v>1434</v>
      </c>
      <c r="G212" s="248" t="s">
        <v>168</v>
      </c>
      <c r="H212" s="249">
        <v>252.096</v>
      </c>
      <c r="I212" s="250"/>
      <c r="J212" s="251">
        <f>ROUND(I212*H212,2)</f>
        <v>0</v>
      </c>
      <c r="K212" s="247" t="s">
        <v>1</v>
      </c>
      <c r="L212" s="44"/>
      <c r="M212" s="252" t="s">
        <v>1</v>
      </c>
      <c r="N212" s="253" t="s">
        <v>47</v>
      </c>
      <c r="O212" s="91"/>
      <c r="P212" s="254">
        <f>O212*H212</f>
        <v>0</v>
      </c>
      <c r="Q212" s="254">
        <v>0</v>
      </c>
      <c r="R212" s="254">
        <f>Q212*H212</f>
        <v>0</v>
      </c>
      <c r="S212" s="254">
        <v>0</v>
      </c>
      <c r="T212" s="255">
        <f>S212*H212</f>
        <v>0</v>
      </c>
      <c r="U212" s="38"/>
      <c r="V212" s="38"/>
      <c r="W212" s="38"/>
      <c r="X212" s="38"/>
      <c r="Y212" s="38"/>
      <c r="Z212" s="38"/>
      <c r="AA212" s="38"/>
      <c r="AB212" s="38"/>
      <c r="AC212" s="38"/>
      <c r="AD212" s="38"/>
      <c r="AE212" s="38"/>
      <c r="AR212" s="256" t="s">
        <v>256</v>
      </c>
      <c r="AT212" s="256" t="s">
        <v>252</v>
      </c>
      <c r="AU212" s="256" t="s">
        <v>91</v>
      </c>
      <c r="AY212" s="17" t="s">
        <v>250</v>
      </c>
      <c r="BE212" s="257">
        <f>IF(N212="základní",J212,0)</f>
        <v>0</v>
      </c>
      <c r="BF212" s="257">
        <f>IF(N212="snížená",J212,0)</f>
        <v>0</v>
      </c>
      <c r="BG212" s="257">
        <f>IF(N212="zákl. přenesená",J212,0)</f>
        <v>0</v>
      </c>
      <c r="BH212" s="257">
        <f>IF(N212="sníž. přenesená",J212,0)</f>
        <v>0</v>
      </c>
      <c r="BI212" s="257">
        <f>IF(N212="nulová",J212,0)</f>
        <v>0</v>
      </c>
      <c r="BJ212" s="17" t="s">
        <v>14</v>
      </c>
      <c r="BK212" s="257">
        <f>ROUND(I212*H212,2)</f>
        <v>0</v>
      </c>
      <c r="BL212" s="17" t="s">
        <v>256</v>
      </c>
      <c r="BM212" s="256" t="s">
        <v>1435</v>
      </c>
    </row>
    <row r="213" s="13" customFormat="1">
      <c r="A213" s="13"/>
      <c r="B213" s="262"/>
      <c r="C213" s="263"/>
      <c r="D213" s="258" t="s">
        <v>263</v>
      </c>
      <c r="E213" s="264" t="s">
        <v>1</v>
      </c>
      <c r="F213" s="265" t="s">
        <v>1436</v>
      </c>
      <c r="G213" s="263"/>
      <c r="H213" s="266">
        <v>252.096</v>
      </c>
      <c r="I213" s="267"/>
      <c r="J213" s="263"/>
      <c r="K213" s="263"/>
      <c r="L213" s="268"/>
      <c r="M213" s="269"/>
      <c r="N213" s="270"/>
      <c r="O213" s="270"/>
      <c r="P213" s="270"/>
      <c r="Q213" s="270"/>
      <c r="R213" s="270"/>
      <c r="S213" s="270"/>
      <c r="T213" s="271"/>
      <c r="U213" s="13"/>
      <c r="V213" s="13"/>
      <c r="W213" s="13"/>
      <c r="X213" s="13"/>
      <c r="Y213" s="13"/>
      <c r="Z213" s="13"/>
      <c r="AA213" s="13"/>
      <c r="AB213" s="13"/>
      <c r="AC213" s="13"/>
      <c r="AD213" s="13"/>
      <c r="AE213" s="13"/>
      <c r="AT213" s="272" t="s">
        <v>263</v>
      </c>
      <c r="AU213" s="272" t="s">
        <v>91</v>
      </c>
      <c r="AV213" s="13" t="s">
        <v>91</v>
      </c>
      <c r="AW213" s="13" t="s">
        <v>36</v>
      </c>
      <c r="AX213" s="13" t="s">
        <v>82</v>
      </c>
      <c r="AY213" s="272" t="s">
        <v>250</v>
      </c>
    </row>
    <row r="214" s="14" customFormat="1">
      <c r="A214" s="14"/>
      <c r="B214" s="273"/>
      <c r="C214" s="274"/>
      <c r="D214" s="258" t="s">
        <v>263</v>
      </c>
      <c r="E214" s="275" t="s">
        <v>1</v>
      </c>
      <c r="F214" s="276" t="s">
        <v>265</v>
      </c>
      <c r="G214" s="274"/>
      <c r="H214" s="277">
        <v>252.096</v>
      </c>
      <c r="I214" s="278"/>
      <c r="J214" s="274"/>
      <c r="K214" s="274"/>
      <c r="L214" s="279"/>
      <c r="M214" s="280"/>
      <c r="N214" s="281"/>
      <c r="O214" s="281"/>
      <c r="P214" s="281"/>
      <c r="Q214" s="281"/>
      <c r="R214" s="281"/>
      <c r="S214" s="281"/>
      <c r="T214" s="282"/>
      <c r="U214" s="14"/>
      <c r="V214" s="14"/>
      <c r="W214" s="14"/>
      <c r="X214" s="14"/>
      <c r="Y214" s="14"/>
      <c r="Z214" s="14"/>
      <c r="AA214" s="14"/>
      <c r="AB214" s="14"/>
      <c r="AC214" s="14"/>
      <c r="AD214" s="14"/>
      <c r="AE214" s="14"/>
      <c r="AT214" s="283" t="s">
        <v>263</v>
      </c>
      <c r="AU214" s="283" t="s">
        <v>91</v>
      </c>
      <c r="AV214" s="14" t="s">
        <v>256</v>
      </c>
      <c r="AW214" s="14" t="s">
        <v>36</v>
      </c>
      <c r="AX214" s="14" t="s">
        <v>14</v>
      </c>
      <c r="AY214" s="283" t="s">
        <v>250</v>
      </c>
    </row>
    <row r="215" s="2" customFormat="1" ht="33" customHeight="1">
      <c r="A215" s="38"/>
      <c r="B215" s="39"/>
      <c r="C215" s="245" t="s">
        <v>336</v>
      </c>
      <c r="D215" s="245" t="s">
        <v>252</v>
      </c>
      <c r="E215" s="246" t="s">
        <v>1437</v>
      </c>
      <c r="F215" s="247" t="s">
        <v>1438</v>
      </c>
      <c r="G215" s="248" t="s">
        <v>168</v>
      </c>
      <c r="H215" s="249">
        <v>252.096</v>
      </c>
      <c r="I215" s="250"/>
      <c r="J215" s="251">
        <f>ROUND(I215*H215,2)</f>
        <v>0</v>
      </c>
      <c r="K215" s="247" t="s">
        <v>1</v>
      </c>
      <c r="L215" s="44"/>
      <c r="M215" s="252" t="s">
        <v>1</v>
      </c>
      <c r="N215" s="253" t="s">
        <v>47</v>
      </c>
      <c r="O215" s="91"/>
      <c r="P215" s="254">
        <f>O215*H215</f>
        <v>0</v>
      </c>
      <c r="Q215" s="254">
        <v>0</v>
      </c>
      <c r="R215" s="254">
        <f>Q215*H215</f>
        <v>0</v>
      </c>
      <c r="S215" s="254">
        <v>0</v>
      </c>
      <c r="T215" s="255">
        <f>S215*H215</f>
        <v>0</v>
      </c>
      <c r="U215" s="38"/>
      <c r="V215" s="38"/>
      <c r="W215" s="38"/>
      <c r="X215" s="38"/>
      <c r="Y215" s="38"/>
      <c r="Z215" s="38"/>
      <c r="AA215" s="38"/>
      <c r="AB215" s="38"/>
      <c r="AC215" s="38"/>
      <c r="AD215" s="38"/>
      <c r="AE215" s="38"/>
      <c r="AR215" s="256" t="s">
        <v>256</v>
      </c>
      <c r="AT215" s="256" t="s">
        <v>252</v>
      </c>
      <c r="AU215" s="256" t="s">
        <v>91</v>
      </c>
      <c r="AY215" s="17" t="s">
        <v>250</v>
      </c>
      <c r="BE215" s="257">
        <f>IF(N215="základní",J215,0)</f>
        <v>0</v>
      </c>
      <c r="BF215" s="257">
        <f>IF(N215="snížená",J215,0)</f>
        <v>0</v>
      </c>
      <c r="BG215" s="257">
        <f>IF(N215="zákl. přenesená",J215,0)</f>
        <v>0</v>
      </c>
      <c r="BH215" s="257">
        <f>IF(N215="sníž. přenesená",J215,0)</f>
        <v>0</v>
      </c>
      <c r="BI215" s="257">
        <f>IF(N215="nulová",J215,0)</f>
        <v>0</v>
      </c>
      <c r="BJ215" s="17" t="s">
        <v>14</v>
      </c>
      <c r="BK215" s="257">
        <f>ROUND(I215*H215,2)</f>
        <v>0</v>
      </c>
      <c r="BL215" s="17" t="s">
        <v>256</v>
      </c>
      <c r="BM215" s="256" t="s">
        <v>1439</v>
      </c>
    </row>
    <row r="216" s="13" customFormat="1">
      <c r="A216" s="13"/>
      <c r="B216" s="262"/>
      <c r="C216" s="263"/>
      <c r="D216" s="258" t="s">
        <v>263</v>
      </c>
      <c r="E216" s="264" t="s">
        <v>1</v>
      </c>
      <c r="F216" s="265" t="s">
        <v>1436</v>
      </c>
      <c r="G216" s="263"/>
      <c r="H216" s="266">
        <v>252.096</v>
      </c>
      <c r="I216" s="267"/>
      <c r="J216" s="263"/>
      <c r="K216" s="263"/>
      <c r="L216" s="268"/>
      <c r="M216" s="269"/>
      <c r="N216" s="270"/>
      <c r="O216" s="270"/>
      <c r="P216" s="270"/>
      <c r="Q216" s="270"/>
      <c r="R216" s="270"/>
      <c r="S216" s="270"/>
      <c r="T216" s="271"/>
      <c r="U216" s="13"/>
      <c r="V216" s="13"/>
      <c r="W216" s="13"/>
      <c r="X216" s="13"/>
      <c r="Y216" s="13"/>
      <c r="Z216" s="13"/>
      <c r="AA216" s="13"/>
      <c r="AB216" s="13"/>
      <c r="AC216" s="13"/>
      <c r="AD216" s="13"/>
      <c r="AE216" s="13"/>
      <c r="AT216" s="272" t="s">
        <v>263</v>
      </c>
      <c r="AU216" s="272" t="s">
        <v>91</v>
      </c>
      <c r="AV216" s="13" t="s">
        <v>91</v>
      </c>
      <c r="AW216" s="13" t="s">
        <v>36</v>
      </c>
      <c r="AX216" s="13" t="s">
        <v>82</v>
      </c>
      <c r="AY216" s="272" t="s">
        <v>250</v>
      </c>
    </row>
    <row r="217" s="14" customFormat="1">
      <c r="A217" s="14"/>
      <c r="B217" s="273"/>
      <c r="C217" s="274"/>
      <c r="D217" s="258" t="s">
        <v>263</v>
      </c>
      <c r="E217" s="275" t="s">
        <v>1</v>
      </c>
      <c r="F217" s="276" t="s">
        <v>265</v>
      </c>
      <c r="G217" s="274"/>
      <c r="H217" s="277">
        <v>252.096</v>
      </c>
      <c r="I217" s="278"/>
      <c r="J217" s="274"/>
      <c r="K217" s="274"/>
      <c r="L217" s="279"/>
      <c r="M217" s="280"/>
      <c r="N217" s="281"/>
      <c r="O217" s="281"/>
      <c r="P217" s="281"/>
      <c r="Q217" s="281"/>
      <c r="R217" s="281"/>
      <c r="S217" s="281"/>
      <c r="T217" s="282"/>
      <c r="U217" s="14"/>
      <c r="V217" s="14"/>
      <c r="W217" s="14"/>
      <c r="X217" s="14"/>
      <c r="Y217" s="14"/>
      <c r="Z217" s="14"/>
      <c r="AA217" s="14"/>
      <c r="AB217" s="14"/>
      <c r="AC217" s="14"/>
      <c r="AD217" s="14"/>
      <c r="AE217" s="14"/>
      <c r="AT217" s="283" t="s">
        <v>263</v>
      </c>
      <c r="AU217" s="283" t="s">
        <v>91</v>
      </c>
      <c r="AV217" s="14" t="s">
        <v>256</v>
      </c>
      <c r="AW217" s="14" t="s">
        <v>36</v>
      </c>
      <c r="AX217" s="14" t="s">
        <v>14</v>
      </c>
      <c r="AY217" s="283" t="s">
        <v>250</v>
      </c>
    </row>
    <row r="218" s="2" customFormat="1" ht="21.75" customHeight="1">
      <c r="A218" s="38"/>
      <c r="B218" s="39"/>
      <c r="C218" s="245" t="s">
        <v>7</v>
      </c>
      <c r="D218" s="245" t="s">
        <v>252</v>
      </c>
      <c r="E218" s="246" t="s">
        <v>1440</v>
      </c>
      <c r="F218" s="247" t="s">
        <v>1441</v>
      </c>
      <c r="G218" s="248" t="s">
        <v>157</v>
      </c>
      <c r="H218" s="249">
        <v>9.4540000000000006</v>
      </c>
      <c r="I218" s="250"/>
      <c r="J218" s="251">
        <f>ROUND(I218*H218,2)</f>
        <v>0</v>
      </c>
      <c r="K218" s="247" t="s">
        <v>1</v>
      </c>
      <c r="L218" s="44"/>
      <c r="M218" s="252" t="s">
        <v>1</v>
      </c>
      <c r="N218" s="253" t="s">
        <v>47</v>
      </c>
      <c r="O218" s="91"/>
      <c r="P218" s="254">
        <f>O218*H218</f>
        <v>0</v>
      </c>
      <c r="Q218" s="254">
        <v>0</v>
      </c>
      <c r="R218" s="254">
        <f>Q218*H218</f>
        <v>0</v>
      </c>
      <c r="S218" s="254">
        <v>0</v>
      </c>
      <c r="T218" s="255">
        <f>S218*H218</f>
        <v>0</v>
      </c>
      <c r="U218" s="38"/>
      <c r="V218" s="38"/>
      <c r="W218" s="38"/>
      <c r="X218" s="38"/>
      <c r="Y218" s="38"/>
      <c r="Z218" s="38"/>
      <c r="AA218" s="38"/>
      <c r="AB218" s="38"/>
      <c r="AC218" s="38"/>
      <c r="AD218" s="38"/>
      <c r="AE218" s="38"/>
      <c r="AR218" s="256" t="s">
        <v>256</v>
      </c>
      <c r="AT218" s="256" t="s">
        <v>252</v>
      </c>
      <c r="AU218" s="256" t="s">
        <v>91</v>
      </c>
      <c r="AY218" s="17" t="s">
        <v>250</v>
      </c>
      <c r="BE218" s="257">
        <f>IF(N218="základní",J218,0)</f>
        <v>0</v>
      </c>
      <c r="BF218" s="257">
        <f>IF(N218="snížená",J218,0)</f>
        <v>0</v>
      </c>
      <c r="BG218" s="257">
        <f>IF(N218="zákl. přenesená",J218,0)</f>
        <v>0</v>
      </c>
      <c r="BH218" s="257">
        <f>IF(N218="sníž. přenesená",J218,0)</f>
        <v>0</v>
      </c>
      <c r="BI218" s="257">
        <f>IF(N218="nulová",J218,0)</f>
        <v>0</v>
      </c>
      <c r="BJ218" s="17" t="s">
        <v>14</v>
      </c>
      <c r="BK218" s="257">
        <f>ROUND(I218*H218,2)</f>
        <v>0</v>
      </c>
      <c r="BL218" s="17" t="s">
        <v>256</v>
      </c>
      <c r="BM218" s="256" t="s">
        <v>1442</v>
      </c>
    </row>
    <row r="219" s="2" customFormat="1">
      <c r="A219" s="38"/>
      <c r="B219" s="39"/>
      <c r="C219" s="40"/>
      <c r="D219" s="258" t="s">
        <v>628</v>
      </c>
      <c r="E219" s="40"/>
      <c r="F219" s="259" t="s">
        <v>1443</v>
      </c>
      <c r="G219" s="40"/>
      <c r="H219" s="40"/>
      <c r="I219" s="156"/>
      <c r="J219" s="40"/>
      <c r="K219" s="40"/>
      <c r="L219" s="44"/>
      <c r="M219" s="260"/>
      <c r="N219" s="261"/>
      <c r="O219" s="91"/>
      <c r="P219" s="91"/>
      <c r="Q219" s="91"/>
      <c r="R219" s="91"/>
      <c r="S219" s="91"/>
      <c r="T219" s="92"/>
      <c r="U219" s="38"/>
      <c r="V219" s="38"/>
      <c r="W219" s="38"/>
      <c r="X219" s="38"/>
      <c r="Y219" s="38"/>
      <c r="Z219" s="38"/>
      <c r="AA219" s="38"/>
      <c r="AB219" s="38"/>
      <c r="AC219" s="38"/>
      <c r="AD219" s="38"/>
      <c r="AE219" s="38"/>
      <c r="AT219" s="17" t="s">
        <v>628</v>
      </c>
      <c r="AU219" s="17" t="s">
        <v>91</v>
      </c>
    </row>
    <row r="220" s="2" customFormat="1" ht="21.75" customHeight="1">
      <c r="A220" s="38"/>
      <c r="B220" s="39"/>
      <c r="C220" s="245" t="s">
        <v>347</v>
      </c>
      <c r="D220" s="245" t="s">
        <v>252</v>
      </c>
      <c r="E220" s="246" t="s">
        <v>1444</v>
      </c>
      <c r="F220" s="247" t="s">
        <v>1445</v>
      </c>
      <c r="G220" s="248" t="s">
        <v>208</v>
      </c>
      <c r="H220" s="249">
        <v>94.536000000000001</v>
      </c>
      <c r="I220" s="250"/>
      <c r="J220" s="251">
        <f>ROUND(I220*H220,2)</f>
        <v>0</v>
      </c>
      <c r="K220" s="247" t="s">
        <v>1</v>
      </c>
      <c r="L220" s="44"/>
      <c r="M220" s="252" t="s">
        <v>1</v>
      </c>
      <c r="N220" s="253" t="s">
        <v>47</v>
      </c>
      <c r="O220" s="91"/>
      <c r="P220" s="254">
        <f>O220*H220</f>
        <v>0</v>
      </c>
      <c r="Q220" s="254">
        <v>0</v>
      </c>
      <c r="R220" s="254">
        <f>Q220*H220</f>
        <v>0</v>
      </c>
      <c r="S220" s="254">
        <v>0</v>
      </c>
      <c r="T220" s="255">
        <f>S220*H220</f>
        <v>0</v>
      </c>
      <c r="U220" s="38"/>
      <c r="V220" s="38"/>
      <c r="W220" s="38"/>
      <c r="X220" s="38"/>
      <c r="Y220" s="38"/>
      <c r="Z220" s="38"/>
      <c r="AA220" s="38"/>
      <c r="AB220" s="38"/>
      <c r="AC220" s="38"/>
      <c r="AD220" s="38"/>
      <c r="AE220" s="38"/>
      <c r="AR220" s="256" t="s">
        <v>256</v>
      </c>
      <c r="AT220" s="256" t="s">
        <v>252</v>
      </c>
      <c r="AU220" s="256" t="s">
        <v>91</v>
      </c>
      <c r="AY220" s="17" t="s">
        <v>250</v>
      </c>
      <c r="BE220" s="257">
        <f>IF(N220="základní",J220,0)</f>
        <v>0</v>
      </c>
      <c r="BF220" s="257">
        <f>IF(N220="snížená",J220,0)</f>
        <v>0</v>
      </c>
      <c r="BG220" s="257">
        <f>IF(N220="zákl. přenesená",J220,0)</f>
        <v>0</v>
      </c>
      <c r="BH220" s="257">
        <f>IF(N220="sníž. přenesená",J220,0)</f>
        <v>0</v>
      </c>
      <c r="BI220" s="257">
        <f>IF(N220="nulová",J220,0)</f>
        <v>0</v>
      </c>
      <c r="BJ220" s="17" t="s">
        <v>14</v>
      </c>
      <c r="BK220" s="257">
        <f>ROUND(I220*H220,2)</f>
        <v>0</v>
      </c>
      <c r="BL220" s="17" t="s">
        <v>256</v>
      </c>
      <c r="BM220" s="256" t="s">
        <v>1446</v>
      </c>
    </row>
    <row r="221" s="2" customFormat="1">
      <c r="A221" s="38"/>
      <c r="B221" s="39"/>
      <c r="C221" s="40"/>
      <c r="D221" s="258" t="s">
        <v>628</v>
      </c>
      <c r="E221" s="40"/>
      <c r="F221" s="259" t="s">
        <v>1447</v>
      </c>
      <c r="G221" s="40"/>
      <c r="H221" s="40"/>
      <c r="I221" s="156"/>
      <c r="J221" s="40"/>
      <c r="K221" s="40"/>
      <c r="L221" s="44"/>
      <c r="M221" s="260"/>
      <c r="N221" s="261"/>
      <c r="O221" s="91"/>
      <c r="P221" s="91"/>
      <c r="Q221" s="91"/>
      <c r="R221" s="91"/>
      <c r="S221" s="91"/>
      <c r="T221" s="92"/>
      <c r="U221" s="38"/>
      <c r="V221" s="38"/>
      <c r="W221" s="38"/>
      <c r="X221" s="38"/>
      <c r="Y221" s="38"/>
      <c r="Z221" s="38"/>
      <c r="AA221" s="38"/>
      <c r="AB221" s="38"/>
      <c r="AC221" s="38"/>
      <c r="AD221" s="38"/>
      <c r="AE221" s="38"/>
      <c r="AT221" s="17" t="s">
        <v>628</v>
      </c>
      <c r="AU221" s="17" t="s">
        <v>91</v>
      </c>
    </row>
    <row r="222" s="13" customFormat="1">
      <c r="A222" s="13"/>
      <c r="B222" s="262"/>
      <c r="C222" s="263"/>
      <c r="D222" s="258" t="s">
        <v>263</v>
      </c>
      <c r="E222" s="264" t="s">
        <v>1</v>
      </c>
      <c r="F222" s="265" t="s">
        <v>1448</v>
      </c>
      <c r="G222" s="263"/>
      <c r="H222" s="266">
        <v>94.536000000000001</v>
      </c>
      <c r="I222" s="267"/>
      <c r="J222" s="263"/>
      <c r="K222" s="263"/>
      <c r="L222" s="268"/>
      <c r="M222" s="269"/>
      <c r="N222" s="270"/>
      <c r="O222" s="270"/>
      <c r="P222" s="270"/>
      <c r="Q222" s="270"/>
      <c r="R222" s="270"/>
      <c r="S222" s="270"/>
      <c r="T222" s="271"/>
      <c r="U222" s="13"/>
      <c r="V222" s="13"/>
      <c r="W222" s="13"/>
      <c r="X222" s="13"/>
      <c r="Y222" s="13"/>
      <c r="Z222" s="13"/>
      <c r="AA222" s="13"/>
      <c r="AB222" s="13"/>
      <c r="AC222" s="13"/>
      <c r="AD222" s="13"/>
      <c r="AE222" s="13"/>
      <c r="AT222" s="272" t="s">
        <v>263</v>
      </c>
      <c r="AU222" s="272" t="s">
        <v>91</v>
      </c>
      <c r="AV222" s="13" t="s">
        <v>91</v>
      </c>
      <c r="AW222" s="13" t="s">
        <v>36</v>
      </c>
      <c r="AX222" s="13" t="s">
        <v>82</v>
      </c>
      <c r="AY222" s="272" t="s">
        <v>250</v>
      </c>
    </row>
    <row r="223" s="14" customFormat="1">
      <c r="A223" s="14"/>
      <c r="B223" s="273"/>
      <c r="C223" s="274"/>
      <c r="D223" s="258" t="s">
        <v>263</v>
      </c>
      <c r="E223" s="275" t="s">
        <v>1</v>
      </c>
      <c r="F223" s="276" t="s">
        <v>265</v>
      </c>
      <c r="G223" s="274"/>
      <c r="H223" s="277">
        <v>94.536000000000001</v>
      </c>
      <c r="I223" s="278"/>
      <c r="J223" s="274"/>
      <c r="K223" s="274"/>
      <c r="L223" s="279"/>
      <c r="M223" s="280"/>
      <c r="N223" s="281"/>
      <c r="O223" s="281"/>
      <c r="P223" s="281"/>
      <c r="Q223" s="281"/>
      <c r="R223" s="281"/>
      <c r="S223" s="281"/>
      <c r="T223" s="282"/>
      <c r="U223" s="14"/>
      <c r="V223" s="14"/>
      <c r="W223" s="14"/>
      <c r="X223" s="14"/>
      <c r="Y223" s="14"/>
      <c r="Z223" s="14"/>
      <c r="AA223" s="14"/>
      <c r="AB223" s="14"/>
      <c r="AC223" s="14"/>
      <c r="AD223" s="14"/>
      <c r="AE223" s="14"/>
      <c r="AT223" s="283" t="s">
        <v>263</v>
      </c>
      <c r="AU223" s="283" t="s">
        <v>91</v>
      </c>
      <c r="AV223" s="14" t="s">
        <v>256</v>
      </c>
      <c r="AW223" s="14" t="s">
        <v>36</v>
      </c>
      <c r="AX223" s="14" t="s">
        <v>14</v>
      </c>
      <c r="AY223" s="283" t="s">
        <v>250</v>
      </c>
    </row>
    <row r="224" s="2" customFormat="1" ht="21.75" customHeight="1">
      <c r="A224" s="38"/>
      <c r="B224" s="39"/>
      <c r="C224" s="245" t="s">
        <v>352</v>
      </c>
      <c r="D224" s="245" t="s">
        <v>252</v>
      </c>
      <c r="E224" s="246" t="s">
        <v>1449</v>
      </c>
      <c r="F224" s="247" t="s">
        <v>1450</v>
      </c>
      <c r="G224" s="248" t="s">
        <v>208</v>
      </c>
      <c r="H224" s="249">
        <v>40.966000000000001</v>
      </c>
      <c r="I224" s="250"/>
      <c r="J224" s="251">
        <f>ROUND(I224*H224,2)</f>
        <v>0</v>
      </c>
      <c r="K224" s="247" t="s">
        <v>1</v>
      </c>
      <c r="L224" s="44"/>
      <c r="M224" s="252" t="s">
        <v>1</v>
      </c>
      <c r="N224" s="253" t="s">
        <v>47</v>
      </c>
      <c r="O224" s="91"/>
      <c r="P224" s="254">
        <f>O224*H224</f>
        <v>0</v>
      </c>
      <c r="Q224" s="254">
        <v>0</v>
      </c>
      <c r="R224" s="254">
        <f>Q224*H224</f>
        <v>0</v>
      </c>
      <c r="S224" s="254">
        <v>0</v>
      </c>
      <c r="T224" s="255">
        <f>S224*H224</f>
        <v>0</v>
      </c>
      <c r="U224" s="38"/>
      <c r="V224" s="38"/>
      <c r="W224" s="38"/>
      <c r="X224" s="38"/>
      <c r="Y224" s="38"/>
      <c r="Z224" s="38"/>
      <c r="AA224" s="38"/>
      <c r="AB224" s="38"/>
      <c r="AC224" s="38"/>
      <c r="AD224" s="38"/>
      <c r="AE224" s="38"/>
      <c r="AR224" s="256" t="s">
        <v>256</v>
      </c>
      <c r="AT224" s="256" t="s">
        <v>252</v>
      </c>
      <c r="AU224" s="256" t="s">
        <v>91</v>
      </c>
      <c r="AY224" s="17" t="s">
        <v>250</v>
      </c>
      <c r="BE224" s="257">
        <f>IF(N224="základní",J224,0)</f>
        <v>0</v>
      </c>
      <c r="BF224" s="257">
        <f>IF(N224="snížená",J224,0)</f>
        <v>0</v>
      </c>
      <c r="BG224" s="257">
        <f>IF(N224="zákl. přenesená",J224,0)</f>
        <v>0</v>
      </c>
      <c r="BH224" s="257">
        <f>IF(N224="sníž. přenesená",J224,0)</f>
        <v>0</v>
      </c>
      <c r="BI224" s="257">
        <f>IF(N224="nulová",J224,0)</f>
        <v>0</v>
      </c>
      <c r="BJ224" s="17" t="s">
        <v>14</v>
      </c>
      <c r="BK224" s="257">
        <f>ROUND(I224*H224,2)</f>
        <v>0</v>
      </c>
      <c r="BL224" s="17" t="s">
        <v>256</v>
      </c>
      <c r="BM224" s="256" t="s">
        <v>1451</v>
      </c>
    </row>
    <row r="225" s="2" customFormat="1">
      <c r="A225" s="38"/>
      <c r="B225" s="39"/>
      <c r="C225" s="40"/>
      <c r="D225" s="258" t="s">
        <v>628</v>
      </c>
      <c r="E225" s="40"/>
      <c r="F225" s="259" t="s">
        <v>1452</v>
      </c>
      <c r="G225" s="40"/>
      <c r="H225" s="40"/>
      <c r="I225" s="156"/>
      <c r="J225" s="40"/>
      <c r="K225" s="40"/>
      <c r="L225" s="44"/>
      <c r="M225" s="260"/>
      <c r="N225" s="261"/>
      <c r="O225" s="91"/>
      <c r="P225" s="91"/>
      <c r="Q225" s="91"/>
      <c r="R225" s="91"/>
      <c r="S225" s="91"/>
      <c r="T225" s="92"/>
      <c r="U225" s="38"/>
      <c r="V225" s="38"/>
      <c r="W225" s="38"/>
      <c r="X225" s="38"/>
      <c r="Y225" s="38"/>
      <c r="Z225" s="38"/>
      <c r="AA225" s="38"/>
      <c r="AB225" s="38"/>
      <c r="AC225" s="38"/>
      <c r="AD225" s="38"/>
      <c r="AE225" s="38"/>
      <c r="AT225" s="17" t="s">
        <v>628</v>
      </c>
      <c r="AU225" s="17" t="s">
        <v>91</v>
      </c>
    </row>
    <row r="226" s="13" customFormat="1">
      <c r="A226" s="13"/>
      <c r="B226" s="262"/>
      <c r="C226" s="263"/>
      <c r="D226" s="258" t="s">
        <v>263</v>
      </c>
      <c r="E226" s="264" t="s">
        <v>1</v>
      </c>
      <c r="F226" s="265" t="s">
        <v>1453</v>
      </c>
      <c r="G226" s="263"/>
      <c r="H226" s="266">
        <v>40.966000000000001</v>
      </c>
      <c r="I226" s="267"/>
      <c r="J226" s="263"/>
      <c r="K226" s="263"/>
      <c r="L226" s="268"/>
      <c r="M226" s="269"/>
      <c r="N226" s="270"/>
      <c r="O226" s="270"/>
      <c r="P226" s="270"/>
      <c r="Q226" s="270"/>
      <c r="R226" s="270"/>
      <c r="S226" s="270"/>
      <c r="T226" s="271"/>
      <c r="U226" s="13"/>
      <c r="V226" s="13"/>
      <c r="W226" s="13"/>
      <c r="X226" s="13"/>
      <c r="Y226" s="13"/>
      <c r="Z226" s="13"/>
      <c r="AA226" s="13"/>
      <c r="AB226" s="13"/>
      <c r="AC226" s="13"/>
      <c r="AD226" s="13"/>
      <c r="AE226" s="13"/>
      <c r="AT226" s="272" t="s">
        <v>263</v>
      </c>
      <c r="AU226" s="272" t="s">
        <v>91</v>
      </c>
      <c r="AV226" s="13" t="s">
        <v>91</v>
      </c>
      <c r="AW226" s="13" t="s">
        <v>36</v>
      </c>
      <c r="AX226" s="13" t="s">
        <v>82</v>
      </c>
      <c r="AY226" s="272" t="s">
        <v>250</v>
      </c>
    </row>
    <row r="227" s="14" customFormat="1">
      <c r="A227" s="14"/>
      <c r="B227" s="273"/>
      <c r="C227" s="274"/>
      <c r="D227" s="258" t="s">
        <v>263</v>
      </c>
      <c r="E227" s="275" t="s">
        <v>1</v>
      </c>
      <c r="F227" s="276" t="s">
        <v>265</v>
      </c>
      <c r="G227" s="274"/>
      <c r="H227" s="277">
        <v>40.966000000000001</v>
      </c>
      <c r="I227" s="278"/>
      <c r="J227" s="274"/>
      <c r="K227" s="274"/>
      <c r="L227" s="279"/>
      <c r="M227" s="280"/>
      <c r="N227" s="281"/>
      <c r="O227" s="281"/>
      <c r="P227" s="281"/>
      <c r="Q227" s="281"/>
      <c r="R227" s="281"/>
      <c r="S227" s="281"/>
      <c r="T227" s="282"/>
      <c r="U227" s="14"/>
      <c r="V227" s="14"/>
      <c r="W227" s="14"/>
      <c r="X227" s="14"/>
      <c r="Y227" s="14"/>
      <c r="Z227" s="14"/>
      <c r="AA227" s="14"/>
      <c r="AB227" s="14"/>
      <c r="AC227" s="14"/>
      <c r="AD227" s="14"/>
      <c r="AE227" s="14"/>
      <c r="AT227" s="283" t="s">
        <v>263</v>
      </c>
      <c r="AU227" s="283" t="s">
        <v>91</v>
      </c>
      <c r="AV227" s="14" t="s">
        <v>256</v>
      </c>
      <c r="AW227" s="14" t="s">
        <v>36</v>
      </c>
      <c r="AX227" s="14" t="s">
        <v>14</v>
      </c>
      <c r="AY227" s="283" t="s">
        <v>250</v>
      </c>
    </row>
    <row r="228" s="2" customFormat="1" ht="21.75" customHeight="1">
      <c r="A228" s="38"/>
      <c r="B228" s="39"/>
      <c r="C228" s="245" t="s">
        <v>192</v>
      </c>
      <c r="D228" s="245" t="s">
        <v>252</v>
      </c>
      <c r="E228" s="246" t="s">
        <v>1454</v>
      </c>
      <c r="F228" s="247" t="s">
        <v>1455</v>
      </c>
      <c r="G228" s="248" t="s">
        <v>208</v>
      </c>
      <c r="H228" s="249">
        <v>147.31899999999999</v>
      </c>
      <c r="I228" s="250"/>
      <c r="J228" s="251">
        <f>ROUND(I228*H228,2)</f>
        <v>0</v>
      </c>
      <c r="K228" s="247" t="s">
        <v>1</v>
      </c>
      <c r="L228" s="44"/>
      <c r="M228" s="252" t="s">
        <v>1</v>
      </c>
      <c r="N228" s="253" t="s">
        <v>47</v>
      </c>
      <c r="O228" s="91"/>
      <c r="P228" s="254">
        <f>O228*H228</f>
        <v>0</v>
      </c>
      <c r="Q228" s="254">
        <v>0</v>
      </c>
      <c r="R228" s="254">
        <f>Q228*H228</f>
        <v>0</v>
      </c>
      <c r="S228" s="254">
        <v>0</v>
      </c>
      <c r="T228" s="255">
        <f>S228*H228</f>
        <v>0</v>
      </c>
      <c r="U228" s="38"/>
      <c r="V228" s="38"/>
      <c r="W228" s="38"/>
      <c r="X228" s="38"/>
      <c r="Y228" s="38"/>
      <c r="Z228" s="38"/>
      <c r="AA228" s="38"/>
      <c r="AB228" s="38"/>
      <c r="AC228" s="38"/>
      <c r="AD228" s="38"/>
      <c r="AE228" s="38"/>
      <c r="AR228" s="256" t="s">
        <v>256</v>
      </c>
      <c r="AT228" s="256" t="s">
        <v>252</v>
      </c>
      <c r="AU228" s="256" t="s">
        <v>91</v>
      </c>
      <c r="AY228" s="17" t="s">
        <v>250</v>
      </c>
      <c r="BE228" s="257">
        <f>IF(N228="základní",J228,0)</f>
        <v>0</v>
      </c>
      <c r="BF228" s="257">
        <f>IF(N228="snížená",J228,0)</f>
        <v>0</v>
      </c>
      <c r="BG228" s="257">
        <f>IF(N228="zákl. přenesená",J228,0)</f>
        <v>0</v>
      </c>
      <c r="BH228" s="257">
        <f>IF(N228="sníž. přenesená",J228,0)</f>
        <v>0</v>
      </c>
      <c r="BI228" s="257">
        <f>IF(N228="nulová",J228,0)</f>
        <v>0</v>
      </c>
      <c r="BJ228" s="17" t="s">
        <v>14</v>
      </c>
      <c r="BK228" s="257">
        <f>ROUND(I228*H228,2)</f>
        <v>0</v>
      </c>
      <c r="BL228" s="17" t="s">
        <v>256</v>
      </c>
      <c r="BM228" s="256" t="s">
        <v>1456</v>
      </c>
    </row>
    <row r="229" s="2" customFormat="1">
      <c r="A229" s="38"/>
      <c r="B229" s="39"/>
      <c r="C229" s="40"/>
      <c r="D229" s="258" t="s">
        <v>628</v>
      </c>
      <c r="E229" s="40"/>
      <c r="F229" s="259" t="s">
        <v>1457</v>
      </c>
      <c r="G229" s="40"/>
      <c r="H229" s="40"/>
      <c r="I229" s="156"/>
      <c r="J229" s="40"/>
      <c r="K229" s="40"/>
      <c r="L229" s="44"/>
      <c r="M229" s="260"/>
      <c r="N229" s="261"/>
      <c r="O229" s="91"/>
      <c r="P229" s="91"/>
      <c r="Q229" s="91"/>
      <c r="R229" s="91"/>
      <c r="S229" s="91"/>
      <c r="T229" s="92"/>
      <c r="U229" s="38"/>
      <c r="V229" s="38"/>
      <c r="W229" s="38"/>
      <c r="X229" s="38"/>
      <c r="Y229" s="38"/>
      <c r="Z229" s="38"/>
      <c r="AA229" s="38"/>
      <c r="AB229" s="38"/>
      <c r="AC229" s="38"/>
      <c r="AD229" s="38"/>
      <c r="AE229" s="38"/>
      <c r="AT229" s="17" t="s">
        <v>628</v>
      </c>
      <c r="AU229" s="17" t="s">
        <v>91</v>
      </c>
    </row>
    <row r="230" s="13" customFormat="1">
      <c r="A230" s="13"/>
      <c r="B230" s="262"/>
      <c r="C230" s="263"/>
      <c r="D230" s="258" t="s">
        <v>263</v>
      </c>
      <c r="E230" s="264" t="s">
        <v>1</v>
      </c>
      <c r="F230" s="265" t="s">
        <v>1458</v>
      </c>
      <c r="G230" s="263"/>
      <c r="H230" s="266">
        <v>147.31899999999999</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263</v>
      </c>
      <c r="AU230" s="272" t="s">
        <v>91</v>
      </c>
      <c r="AV230" s="13" t="s">
        <v>91</v>
      </c>
      <c r="AW230" s="13" t="s">
        <v>36</v>
      </c>
      <c r="AX230" s="13" t="s">
        <v>82</v>
      </c>
      <c r="AY230" s="272" t="s">
        <v>250</v>
      </c>
    </row>
    <row r="231" s="14" customFormat="1">
      <c r="A231" s="14"/>
      <c r="B231" s="273"/>
      <c r="C231" s="274"/>
      <c r="D231" s="258" t="s">
        <v>263</v>
      </c>
      <c r="E231" s="275" t="s">
        <v>1</v>
      </c>
      <c r="F231" s="276" t="s">
        <v>265</v>
      </c>
      <c r="G231" s="274"/>
      <c r="H231" s="277">
        <v>147.31899999999999</v>
      </c>
      <c r="I231" s="278"/>
      <c r="J231" s="274"/>
      <c r="K231" s="274"/>
      <c r="L231" s="279"/>
      <c r="M231" s="280"/>
      <c r="N231" s="281"/>
      <c r="O231" s="281"/>
      <c r="P231" s="281"/>
      <c r="Q231" s="281"/>
      <c r="R231" s="281"/>
      <c r="S231" s="281"/>
      <c r="T231" s="282"/>
      <c r="U231" s="14"/>
      <c r="V231" s="14"/>
      <c r="W231" s="14"/>
      <c r="X231" s="14"/>
      <c r="Y231" s="14"/>
      <c r="Z231" s="14"/>
      <c r="AA231" s="14"/>
      <c r="AB231" s="14"/>
      <c r="AC231" s="14"/>
      <c r="AD231" s="14"/>
      <c r="AE231" s="14"/>
      <c r="AT231" s="283" t="s">
        <v>263</v>
      </c>
      <c r="AU231" s="283" t="s">
        <v>91</v>
      </c>
      <c r="AV231" s="14" t="s">
        <v>256</v>
      </c>
      <c r="AW231" s="14" t="s">
        <v>36</v>
      </c>
      <c r="AX231" s="14" t="s">
        <v>14</v>
      </c>
      <c r="AY231" s="283" t="s">
        <v>250</v>
      </c>
    </row>
    <row r="232" s="2" customFormat="1" ht="21.75" customHeight="1">
      <c r="A232" s="38"/>
      <c r="B232" s="39"/>
      <c r="C232" s="245" t="s">
        <v>362</v>
      </c>
      <c r="D232" s="245" t="s">
        <v>252</v>
      </c>
      <c r="E232" s="246" t="s">
        <v>1459</v>
      </c>
      <c r="F232" s="247" t="s">
        <v>1460</v>
      </c>
      <c r="G232" s="248" t="s">
        <v>208</v>
      </c>
      <c r="H232" s="249">
        <v>332.89999999999998</v>
      </c>
      <c r="I232" s="250"/>
      <c r="J232" s="251">
        <f>ROUND(I232*H232,2)</f>
        <v>0</v>
      </c>
      <c r="K232" s="247" t="s">
        <v>1</v>
      </c>
      <c r="L232" s="44"/>
      <c r="M232" s="252" t="s">
        <v>1</v>
      </c>
      <c r="N232" s="253" t="s">
        <v>47</v>
      </c>
      <c r="O232" s="91"/>
      <c r="P232" s="254">
        <f>O232*H232</f>
        <v>0</v>
      </c>
      <c r="Q232" s="254">
        <v>0</v>
      </c>
      <c r="R232" s="254">
        <f>Q232*H232</f>
        <v>0</v>
      </c>
      <c r="S232" s="254">
        <v>0</v>
      </c>
      <c r="T232" s="255">
        <f>S232*H232</f>
        <v>0</v>
      </c>
      <c r="U232" s="38"/>
      <c r="V232" s="38"/>
      <c r="W232" s="38"/>
      <c r="X232" s="38"/>
      <c r="Y232" s="38"/>
      <c r="Z232" s="38"/>
      <c r="AA232" s="38"/>
      <c r="AB232" s="38"/>
      <c r="AC232" s="38"/>
      <c r="AD232" s="38"/>
      <c r="AE232" s="38"/>
      <c r="AR232" s="256" t="s">
        <v>256</v>
      </c>
      <c r="AT232" s="256" t="s">
        <v>252</v>
      </c>
      <c r="AU232" s="256" t="s">
        <v>91</v>
      </c>
      <c r="AY232" s="17" t="s">
        <v>250</v>
      </c>
      <c r="BE232" s="257">
        <f>IF(N232="základní",J232,0)</f>
        <v>0</v>
      </c>
      <c r="BF232" s="257">
        <f>IF(N232="snížená",J232,0)</f>
        <v>0</v>
      </c>
      <c r="BG232" s="257">
        <f>IF(N232="zákl. přenesená",J232,0)</f>
        <v>0</v>
      </c>
      <c r="BH232" s="257">
        <f>IF(N232="sníž. přenesená",J232,0)</f>
        <v>0</v>
      </c>
      <c r="BI232" s="257">
        <f>IF(N232="nulová",J232,0)</f>
        <v>0</v>
      </c>
      <c r="BJ232" s="17" t="s">
        <v>14</v>
      </c>
      <c r="BK232" s="257">
        <f>ROUND(I232*H232,2)</f>
        <v>0</v>
      </c>
      <c r="BL232" s="17" t="s">
        <v>256</v>
      </c>
      <c r="BM232" s="256" t="s">
        <v>1461</v>
      </c>
    </row>
    <row r="233" s="2" customFormat="1">
      <c r="A233" s="38"/>
      <c r="B233" s="39"/>
      <c r="C233" s="40"/>
      <c r="D233" s="258" t="s">
        <v>628</v>
      </c>
      <c r="E233" s="40"/>
      <c r="F233" s="259" t="s">
        <v>1462</v>
      </c>
      <c r="G233" s="40"/>
      <c r="H233" s="40"/>
      <c r="I233" s="156"/>
      <c r="J233" s="40"/>
      <c r="K233" s="40"/>
      <c r="L233" s="44"/>
      <c r="M233" s="260"/>
      <c r="N233" s="261"/>
      <c r="O233" s="91"/>
      <c r="P233" s="91"/>
      <c r="Q233" s="91"/>
      <c r="R233" s="91"/>
      <c r="S233" s="91"/>
      <c r="T233" s="92"/>
      <c r="U233" s="38"/>
      <c r="V233" s="38"/>
      <c r="W233" s="38"/>
      <c r="X233" s="38"/>
      <c r="Y233" s="38"/>
      <c r="Z233" s="38"/>
      <c r="AA233" s="38"/>
      <c r="AB233" s="38"/>
      <c r="AC233" s="38"/>
      <c r="AD233" s="38"/>
      <c r="AE233" s="38"/>
      <c r="AT233" s="17" t="s">
        <v>628</v>
      </c>
      <c r="AU233" s="17" t="s">
        <v>91</v>
      </c>
    </row>
    <row r="234" s="13" customFormat="1">
      <c r="A234" s="13"/>
      <c r="B234" s="262"/>
      <c r="C234" s="263"/>
      <c r="D234" s="258" t="s">
        <v>263</v>
      </c>
      <c r="E234" s="264" t="s">
        <v>1</v>
      </c>
      <c r="F234" s="265" t="s">
        <v>1463</v>
      </c>
      <c r="G234" s="263"/>
      <c r="H234" s="266">
        <v>332.89999999999998</v>
      </c>
      <c r="I234" s="267"/>
      <c r="J234" s="263"/>
      <c r="K234" s="263"/>
      <c r="L234" s="268"/>
      <c r="M234" s="269"/>
      <c r="N234" s="270"/>
      <c r="O234" s="270"/>
      <c r="P234" s="270"/>
      <c r="Q234" s="270"/>
      <c r="R234" s="270"/>
      <c r="S234" s="270"/>
      <c r="T234" s="271"/>
      <c r="U234" s="13"/>
      <c r="V234" s="13"/>
      <c r="W234" s="13"/>
      <c r="X234" s="13"/>
      <c r="Y234" s="13"/>
      <c r="Z234" s="13"/>
      <c r="AA234" s="13"/>
      <c r="AB234" s="13"/>
      <c r="AC234" s="13"/>
      <c r="AD234" s="13"/>
      <c r="AE234" s="13"/>
      <c r="AT234" s="272" t="s">
        <v>263</v>
      </c>
      <c r="AU234" s="272" t="s">
        <v>91</v>
      </c>
      <c r="AV234" s="13" t="s">
        <v>91</v>
      </c>
      <c r="AW234" s="13" t="s">
        <v>36</v>
      </c>
      <c r="AX234" s="13" t="s">
        <v>82</v>
      </c>
      <c r="AY234" s="272" t="s">
        <v>250</v>
      </c>
    </row>
    <row r="235" s="14" customFormat="1">
      <c r="A235" s="14"/>
      <c r="B235" s="273"/>
      <c r="C235" s="274"/>
      <c r="D235" s="258" t="s">
        <v>263</v>
      </c>
      <c r="E235" s="275" t="s">
        <v>1</v>
      </c>
      <c r="F235" s="276" t="s">
        <v>265</v>
      </c>
      <c r="G235" s="274"/>
      <c r="H235" s="277">
        <v>332.89999999999998</v>
      </c>
      <c r="I235" s="278"/>
      <c r="J235" s="274"/>
      <c r="K235" s="274"/>
      <c r="L235" s="279"/>
      <c r="M235" s="280"/>
      <c r="N235" s="281"/>
      <c r="O235" s="281"/>
      <c r="P235" s="281"/>
      <c r="Q235" s="281"/>
      <c r="R235" s="281"/>
      <c r="S235" s="281"/>
      <c r="T235" s="282"/>
      <c r="U235" s="14"/>
      <c r="V235" s="14"/>
      <c r="W235" s="14"/>
      <c r="X235" s="14"/>
      <c r="Y235" s="14"/>
      <c r="Z235" s="14"/>
      <c r="AA235" s="14"/>
      <c r="AB235" s="14"/>
      <c r="AC235" s="14"/>
      <c r="AD235" s="14"/>
      <c r="AE235" s="14"/>
      <c r="AT235" s="283" t="s">
        <v>263</v>
      </c>
      <c r="AU235" s="283" t="s">
        <v>91</v>
      </c>
      <c r="AV235" s="14" t="s">
        <v>256</v>
      </c>
      <c r="AW235" s="14" t="s">
        <v>36</v>
      </c>
      <c r="AX235" s="14" t="s">
        <v>14</v>
      </c>
      <c r="AY235" s="283" t="s">
        <v>250</v>
      </c>
    </row>
    <row r="236" s="2" customFormat="1" ht="21.75" customHeight="1">
      <c r="A236" s="38"/>
      <c r="B236" s="39"/>
      <c r="C236" s="245" t="s">
        <v>368</v>
      </c>
      <c r="D236" s="245" t="s">
        <v>252</v>
      </c>
      <c r="E236" s="246" t="s">
        <v>1464</v>
      </c>
      <c r="F236" s="247" t="s">
        <v>1465</v>
      </c>
      <c r="G236" s="248" t="s">
        <v>168</v>
      </c>
      <c r="H236" s="249">
        <v>945.36000000000001</v>
      </c>
      <c r="I236" s="250"/>
      <c r="J236" s="251">
        <f>ROUND(I236*H236,2)</f>
        <v>0</v>
      </c>
      <c r="K236" s="247" t="s">
        <v>1</v>
      </c>
      <c r="L236" s="44"/>
      <c r="M236" s="252" t="s">
        <v>1</v>
      </c>
      <c r="N236" s="253" t="s">
        <v>47</v>
      </c>
      <c r="O236" s="91"/>
      <c r="P236" s="254">
        <f>O236*H236</f>
        <v>0</v>
      </c>
      <c r="Q236" s="254">
        <v>0</v>
      </c>
      <c r="R236" s="254">
        <f>Q236*H236</f>
        <v>0</v>
      </c>
      <c r="S236" s="254">
        <v>0</v>
      </c>
      <c r="T236" s="255">
        <f>S236*H236</f>
        <v>0</v>
      </c>
      <c r="U236" s="38"/>
      <c r="V236" s="38"/>
      <c r="W236" s="38"/>
      <c r="X236" s="38"/>
      <c r="Y236" s="38"/>
      <c r="Z236" s="38"/>
      <c r="AA236" s="38"/>
      <c r="AB236" s="38"/>
      <c r="AC236" s="38"/>
      <c r="AD236" s="38"/>
      <c r="AE236" s="38"/>
      <c r="AR236" s="256" t="s">
        <v>256</v>
      </c>
      <c r="AT236" s="256" t="s">
        <v>252</v>
      </c>
      <c r="AU236" s="256" t="s">
        <v>91</v>
      </c>
      <c r="AY236" s="17" t="s">
        <v>250</v>
      </c>
      <c r="BE236" s="257">
        <f>IF(N236="základní",J236,0)</f>
        <v>0</v>
      </c>
      <c r="BF236" s="257">
        <f>IF(N236="snížená",J236,0)</f>
        <v>0</v>
      </c>
      <c r="BG236" s="257">
        <f>IF(N236="zákl. přenesená",J236,0)</f>
        <v>0</v>
      </c>
      <c r="BH236" s="257">
        <f>IF(N236="sníž. přenesená",J236,0)</f>
        <v>0</v>
      </c>
      <c r="BI236" s="257">
        <f>IF(N236="nulová",J236,0)</f>
        <v>0</v>
      </c>
      <c r="BJ236" s="17" t="s">
        <v>14</v>
      </c>
      <c r="BK236" s="257">
        <f>ROUND(I236*H236,2)</f>
        <v>0</v>
      </c>
      <c r="BL236" s="17" t="s">
        <v>256</v>
      </c>
      <c r="BM236" s="256" t="s">
        <v>1466</v>
      </c>
    </row>
    <row r="237" s="13" customFormat="1">
      <c r="A237" s="13"/>
      <c r="B237" s="262"/>
      <c r="C237" s="263"/>
      <c r="D237" s="258" t="s">
        <v>263</v>
      </c>
      <c r="E237" s="264" t="s">
        <v>1</v>
      </c>
      <c r="F237" s="265" t="s">
        <v>1467</v>
      </c>
      <c r="G237" s="263"/>
      <c r="H237" s="266">
        <v>945.36000000000001</v>
      </c>
      <c r="I237" s="267"/>
      <c r="J237" s="263"/>
      <c r="K237" s="263"/>
      <c r="L237" s="268"/>
      <c r="M237" s="269"/>
      <c r="N237" s="270"/>
      <c r="O237" s="270"/>
      <c r="P237" s="270"/>
      <c r="Q237" s="270"/>
      <c r="R237" s="270"/>
      <c r="S237" s="270"/>
      <c r="T237" s="271"/>
      <c r="U237" s="13"/>
      <c r="V237" s="13"/>
      <c r="W237" s="13"/>
      <c r="X237" s="13"/>
      <c r="Y237" s="13"/>
      <c r="Z237" s="13"/>
      <c r="AA237" s="13"/>
      <c r="AB237" s="13"/>
      <c r="AC237" s="13"/>
      <c r="AD237" s="13"/>
      <c r="AE237" s="13"/>
      <c r="AT237" s="272" t="s">
        <v>263</v>
      </c>
      <c r="AU237" s="272" t="s">
        <v>91</v>
      </c>
      <c r="AV237" s="13" t="s">
        <v>91</v>
      </c>
      <c r="AW237" s="13" t="s">
        <v>36</v>
      </c>
      <c r="AX237" s="13" t="s">
        <v>82</v>
      </c>
      <c r="AY237" s="272" t="s">
        <v>250</v>
      </c>
    </row>
    <row r="238" s="14" customFormat="1">
      <c r="A238" s="14"/>
      <c r="B238" s="273"/>
      <c r="C238" s="274"/>
      <c r="D238" s="258" t="s">
        <v>263</v>
      </c>
      <c r="E238" s="275" t="s">
        <v>1</v>
      </c>
      <c r="F238" s="276" t="s">
        <v>265</v>
      </c>
      <c r="G238" s="274"/>
      <c r="H238" s="277">
        <v>945.36000000000001</v>
      </c>
      <c r="I238" s="278"/>
      <c r="J238" s="274"/>
      <c r="K238" s="274"/>
      <c r="L238" s="279"/>
      <c r="M238" s="280"/>
      <c r="N238" s="281"/>
      <c r="O238" s="281"/>
      <c r="P238" s="281"/>
      <c r="Q238" s="281"/>
      <c r="R238" s="281"/>
      <c r="S238" s="281"/>
      <c r="T238" s="282"/>
      <c r="U238" s="14"/>
      <c r="V238" s="14"/>
      <c r="W238" s="14"/>
      <c r="X238" s="14"/>
      <c r="Y238" s="14"/>
      <c r="Z238" s="14"/>
      <c r="AA238" s="14"/>
      <c r="AB238" s="14"/>
      <c r="AC238" s="14"/>
      <c r="AD238" s="14"/>
      <c r="AE238" s="14"/>
      <c r="AT238" s="283" t="s">
        <v>263</v>
      </c>
      <c r="AU238" s="283" t="s">
        <v>91</v>
      </c>
      <c r="AV238" s="14" t="s">
        <v>256</v>
      </c>
      <c r="AW238" s="14" t="s">
        <v>36</v>
      </c>
      <c r="AX238" s="14" t="s">
        <v>14</v>
      </c>
      <c r="AY238" s="283" t="s">
        <v>250</v>
      </c>
    </row>
    <row r="239" s="2" customFormat="1" ht="21.75" customHeight="1">
      <c r="A239" s="38"/>
      <c r="B239" s="39"/>
      <c r="C239" s="245" t="s">
        <v>374</v>
      </c>
      <c r="D239" s="245" t="s">
        <v>252</v>
      </c>
      <c r="E239" s="246" t="s">
        <v>1468</v>
      </c>
      <c r="F239" s="247" t="s">
        <v>1469</v>
      </c>
      <c r="G239" s="248" t="s">
        <v>168</v>
      </c>
      <c r="H239" s="249">
        <v>945.36000000000001</v>
      </c>
      <c r="I239" s="250"/>
      <c r="J239" s="251">
        <f>ROUND(I239*H239,2)</f>
        <v>0</v>
      </c>
      <c r="K239" s="247" t="s">
        <v>1</v>
      </c>
      <c r="L239" s="44"/>
      <c r="M239" s="252" t="s">
        <v>1</v>
      </c>
      <c r="N239" s="253" t="s">
        <v>47</v>
      </c>
      <c r="O239" s="91"/>
      <c r="P239" s="254">
        <f>O239*H239</f>
        <v>0</v>
      </c>
      <c r="Q239" s="254">
        <v>0</v>
      </c>
      <c r="R239" s="254">
        <f>Q239*H239</f>
        <v>0</v>
      </c>
      <c r="S239" s="254">
        <v>0</v>
      </c>
      <c r="T239" s="255">
        <f>S239*H239</f>
        <v>0</v>
      </c>
      <c r="U239" s="38"/>
      <c r="V239" s="38"/>
      <c r="W239" s="38"/>
      <c r="X239" s="38"/>
      <c r="Y239" s="38"/>
      <c r="Z239" s="38"/>
      <c r="AA239" s="38"/>
      <c r="AB239" s="38"/>
      <c r="AC239" s="38"/>
      <c r="AD239" s="38"/>
      <c r="AE239" s="38"/>
      <c r="AR239" s="256" t="s">
        <v>256</v>
      </c>
      <c r="AT239" s="256" t="s">
        <v>252</v>
      </c>
      <c r="AU239" s="256" t="s">
        <v>91</v>
      </c>
      <c r="AY239" s="17" t="s">
        <v>250</v>
      </c>
      <c r="BE239" s="257">
        <f>IF(N239="základní",J239,0)</f>
        <v>0</v>
      </c>
      <c r="BF239" s="257">
        <f>IF(N239="snížená",J239,0)</f>
        <v>0</v>
      </c>
      <c r="BG239" s="257">
        <f>IF(N239="zákl. přenesená",J239,0)</f>
        <v>0</v>
      </c>
      <c r="BH239" s="257">
        <f>IF(N239="sníž. přenesená",J239,0)</f>
        <v>0</v>
      </c>
      <c r="BI239" s="257">
        <f>IF(N239="nulová",J239,0)</f>
        <v>0</v>
      </c>
      <c r="BJ239" s="17" t="s">
        <v>14</v>
      </c>
      <c r="BK239" s="257">
        <f>ROUND(I239*H239,2)</f>
        <v>0</v>
      </c>
      <c r="BL239" s="17" t="s">
        <v>256</v>
      </c>
      <c r="BM239" s="256" t="s">
        <v>1470</v>
      </c>
    </row>
    <row r="240" s="13" customFormat="1">
      <c r="A240" s="13"/>
      <c r="B240" s="262"/>
      <c r="C240" s="263"/>
      <c r="D240" s="258" t="s">
        <v>263</v>
      </c>
      <c r="E240" s="264" t="s">
        <v>1</v>
      </c>
      <c r="F240" s="265" t="s">
        <v>1467</v>
      </c>
      <c r="G240" s="263"/>
      <c r="H240" s="266">
        <v>945.36000000000001</v>
      </c>
      <c r="I240" s="267"/>
      <c r="J240" s="263"/>
      <c r="K240" s="263"/>
      <c r="L240" s="268"/>
      <c r="M240" s="269"/>
      <c r="N240" s="270"/>
      <c r="O240" s="270"/>
      <c r="P240" s="270"/>
      <c r="Q240" s="270"/>
      <c r="R240" s="270"/>
      <c r="S240" s="270"/>
      <c r="T240" s="271"/>
      <c r="U240" s="13"/>
      <c r="V240" s="13"/>
      <c r="W240" s="13"/>
      <c r="X240" s="13"/>
      <c r="Y240" s="13"/>
      <c r="Z240" s="13"/>
      <c r="AA240" s="13"/>
      <c r="AB240" s="13"/>
      <c r="AC240" s="13"/>
      <c r="AD240" s="13"/>
      <c r="AE240" s="13"/>
      <c r="AT240" s="272" t="s">
        <v>263</v>
      </c>
      <c r="AU240" s="272" t="s">
        <v>91</v>
      </c>
      <c r="AV240" s="13" t="s">
        <v>91</v>
      </c>
      <c r="AW240" s="13" t="s">
        <v>36</v>
      </c>
      <c r="AX240" s="13" t="s">
        <v>82</v>
      </c>
      <c r="AY240" s="272" t="s">
        <v>250</v>
      </c>
    </row>
    <row r="241" s="14" customFormat="1">
      <c r="A241" s="14"/>
      <c r="B241" s="273"/>
      <c r="C241" s="274"/>
      <c r="D241" s="258" t="s">
        <v>263</v>
      </c>
      <c r="E241" s="275" t="s">
        <v>1</v>
      </c>
      <c r="F241" s="276" t="s">
        <v>265</v>
      </c>
      <c r="G241" s="274"/>
      <c r="H241" s="277">
        <v>945.36000000000001</v>
      </c>
      <c r="I241" s="278"/>
      <c r="J241" s="274"/>
      <c r="K241" s="274"/>
      <c r="L241" s="279"/>
      <c r="M241" s="280"/>
      <c r="N241" s="281"/>
      <c r="O241" s="281"/>
      <c r="P241" s="281"/>
      <c r="Q241" s="281"/>
      <c r="R241" s="281"/>
      <c r="S241" s="281"/>
      <c r="T241" s="282"/>
      <c r="U241" s="14"/>
      <c r="V241" s="14"/>
      <c r="W241" s="14"/>
      <c r="X241" s="14"/>
      <c r="Y241" s="14"/>
      <c r="Z241" s="14"/>
      <c r="AA241" s="14"/>
      <c r="AB241" s="14"/>
      <c r="AC241" s="14"/>
      <c r="AD241" s="14"/>
      <c r="AE241" s="14"/>
      <c r="AT241" s="283" t="s">
        <v>263</v>
      </c>
      <c r="AU241" s="283" t="s">
        <v>91</v>
      </c>
      <c r="AV241" s="14" t="s">
        <v>256</v>
      </c>
      <c r="AW241" s="14" t="s">
        <v>36</v>
      </c>
      <c r="AX241" s="14" t="s">
        <v>14</v>
      </c>
      <c r="AY241" s="283" t="s">
        <v>250</v>
      </c>
    </row>
    <row r="242" s="2" customFormat="1" ht="21.75" customHeight="1">
      <c r="A242" s="38"/>
      <c r="B242" s="39"/>
      <c r="C242" s="245" t="s">
        <v>379</v>
      </c>
      <c r="D242" s="245" t="s">
        <v>252</v>
      </c>
      <c r="E242" s="246" t="s">
        <v>1471</v>
      </c>
      <c r="F242" s="247" t="s">
        <v>1472</v>
      </c>
      <c r="G242" s="248" t="s">
        <v>157</v>
      </c>
      <c r="H242" s="249">
        <v>49.935000000000002</v>
      </c>
      <c r="I242" s="250"/>
      <c r="J242" s="251">
        <f>ROUND(I242*H242,2)</f>
        <v>0</v>
      </c>
      <c r="K242" s="247" t="s">
        <v>1</v>
      </c>
      <c r="L242" s="44"/>
      <c r="M242" s="252" t="s">
        <v>1</v>
      </c>
      <c r="N242" s="253" t="s">
        <v>47</v>
      </c>
      <c r="O242" s="91"/>
      <c r="P242" s="254">
        <f>O242*H242</f>
        <v>0</v>
      </c>
      <c r="Q242" s="254">
        <v>0</v>
      </c>
      <c r="R242" s="254">
        <f>Q242*H242</f>
        <v>0</v>
      </c>
      <c r="S242" s="254">
        <v>0</v>
      </c>
      <c r="T242" s="255">
        <f>S242*H242</f>
        <v>0</v>
      </c>
      <c r="U242" s="38"/>
      <c r="V242" s="38"/>
      <c r="W242" s="38"/>
      <c r="X242" s="38"/>
      <c r="Y242" s="38"/>
      <c r="Z242" s="38"/>
      <c r="AA242" s="38"/>
      <c r="AB242" s="38"/>
      <c r="AC242" s="38"/>
      <c r="AD242" s="38"/>
      <c r="AE242" s="38"/>
      <c r="AR242" s="256" t="s">
        <v>256</v>
      </c>
      <c r="AT242" s="256" t="s">
        <v>252</v>
      </c>
      <c r="AU242" s="256" t="s">
        <v>91</v>
      </c>
      <c r="AY242" s="17" t="s">
        <v>250</v>
      </c>
      <c r="BE242" s="257">
        <f>IF(N242="základní",J242,0)</f>
        <v>0</v>
      </c>
      <c r="BF242" s="257">
        <f>IF(N242="snížená",J242,0)</f>
        <v>0</v>
      </c>
      <c r="BG242" s="257">
        <f>IF(N242="zákl. přenesená",J242,0)</f>
        <v>0</v>
      </c>
      <c r="BH242" s="257">
        <f>IF(N242="sníž. přenesená",J242,0)</f>
        <v>0</v>
      </c>
      <c r="BI242" s="257">
        <f>IF(N242="nulová",J242,0)</f>
        <v>0</v>
      </c>
      <c r="BJ242" s="17" t="s">
        <v>14</v>
      </c>
      <c r="BK242" s="257">
        <f>ROUND(I242*H242,2)</f>
        <v>0</v>
      </c>
      <c r="BL242" s="17" t="s">
        <v>256</v>
      </c>
      <c r="BM242" s="256" t="s">
        <v>1473</v>
      </c>
    </row>
    <row r="243" s="2" customFormat="1">
      <c r="A243" s="38"/>
      <c r="B243" s="39"/>
      <c r="C243" s="40"/>
      <c r="D243" s="258" t="s">
        <v>628</v>
      </c>
      <c r="E243" s="40"/>
      <c r="F243" s="259" t="s">
        <v>1474</v>
      </c>
      <c r="G243" s="40"/>
      <c r="H243" s="40"/>
      <c r="I243" s="156"/>
      <c r="J243" s="40"/>
      <c r="K243" s="40"/>
      <c r="L243" s="44"/>
      <c r="M243" s="260"/>
      <c r="N243" s="261"/>
      <c r="O243" s="91"/>
      <c r="P243" s="91"/>
      <c r="Q243" s="91"/>
      <c r="R243" s="91"/>
      <c r="S243" s="91"/>
      <c r="T243" s="92"/>
      <c r="U243" s="38"/>
      <c r="V243" s="38"/>
      <c r="W243" s="38"/>
      <c r="X243" s="38"/>
      <c r="Y243" s="38"/>
      <c r="Z243" s="38"/>
      <c r="AA243" s="38"/>
      <c r="AB243" s="38"/>
      <c r="AC243" s="38"/>
      <c r="AD243" s="38"/>
      <c r="AE243" s="38"/>
      <c r="AT243" s="17" t="s">
        <v>628</v>
      </c>
      <c r="AU243" s="17" t="s">
        <v>91</v>
      </c>
    </row>
    <row r="244" s="2" customFormat="1" ht="21.75" customHeight="1">
      <c r="A244" s="38"/>
      <c r="B244" s="39"/>
      <c r="C244" s="245" t="s">
        <v>384</v>
      </c>
      <c r="D244" s="245" t="s">
        <v>252</v>
      </c>
      <c r="E244" s="246" t="s">
        <v>1475</v>
      </c>
      <c r="F244" s="247" t="s">
        <v>1476</v>
      </c>
      <c r="G244" s="248" t="s">
        <v>179</v>
      </c>
      <c r="H244" s="249">
        <v>52</v>
      </c>
      <c r="I244" s="250"/>
      <c r="J244" s="251">
        <f>ROUND(I244*H244,2)</f>
        <v>0</v>
      </c>
      <c r="K244" s="247" t="s">
        <v>1</v>
      </c>
      <c r="L244" s="44"/>
      <c r="M244" s="252" t="s">
        <v>1</v>
      </c>
      <c r="N244" s="253" t="s">
        <v>47</v>
      </c>
      <c r="O244" s="91"/>
      <c r="P244" s="254">
        <f>O244*H244</f>
        <v>0</v>
      </c>
      <c r="Q244" s="254">
        <v>0</v>
      </c>
      <c r="R244" s="254">
        <f>Q244*H244</f>
        <v>0</v>
      </c>
      <c r="S244" s="254">
        <v>0</v>
      </c>
      <c r="T244" s="255">
        <f>S244*H244</f>
        <v>0</v>
      </c>
      <c r="U244" s="38"/>
      <c r="V244" s="38"/>
      <c r="W244" s="38"/>
      <c r="X244" s="38"/>
      <c r="Y244" s="38"/>
      <c r="Z244" s="38"/>
      <c r="AA244" s="38"/>
      <c r="AB244" s="38"/>
      <c r="AC244" s="38"/>
      <c r="AD244" s="38"/>
      <c r="AE244" s="38"/>
      <c r="AR244" s="256" t="s">
        <v>256</v>
      </c>
      <c r="AT244" s="256" t="s">
        <v>252</v>
      </c>
      <c r="AU244" s="256" t="s">
        <v>91</v>
      </c>
      <c r="AY244" s="17" t="s">
        <v>250</v>
      </c>
      <c r="BE244" s="257">
        <f>IF(N244="základní",J244,0)</f>
        <v>0</v>
      </c>
      <c r="BF244" s="257">
        <f>IF(N244="snížená",J244,0)</f>
        <v>0</v>
      </c>
      <c r="BG244" s="257">
        <f>IF(N244="zákl. přenesená",J244,0)</f>
        <v>0</v>
      </c>
      <c r="BH244" s="257">
        <f>IF(N244="sníž. přenesená",J244,0)</f>
        <v>0</v>
      </c>
      <c r="BI244" s="257">
        <f>IF(N244="nulová",J244,0)</f>
        <v>0</v>
      </c>
      <c r="BJ244" s="17" t="s">
        <v>14</v>
      </c>
      <c r="BK244" s="257">
        <f>ROUND(I244*H244,2)</f>
        <v>0</v>
      </c>
      <c r="BL244" s="17" t="s">
        <v>256</v>
      </c>
      <c r="BM244" s="256" t="s">
        <v>1477</v>
      </c>
    </row>
    <row r="245" s="2" customFormat="1">
      <c r="A245" s="38"/>
      <c r="B245" s="39"/>
      <c r="C245" s="40"/>
      <c r="D245" s="258" t="s">
        <v>628</v>
      </c>
      <c r="E245" s="40"/>
      <c r="F245" s="259" t="s">
        <v>1478</v>
      </c>
      <c r="G245" s="40"/>
      <c r="H245" s="40"/>
      <c r="I245" s="156"/>
      <c r="J245" s="40"/>
      <c r="K245" s="40"/>
      <c r="L245" s="44"/>
      <c r="M245" s="260"/>
      <c r="N245" s="261"/>
      <c r="O245" s="91"/>
      <c r="P245" s="91"/>
      <c r="Q245" s="91"/>
      <c r="R245" s="91"/>
      <c r="S245" s="91"/>
      <c r="T245" s="92"/>
      <c r="U245" s="38"/>
      <c r="V245" s="38"/>
      <c r="W245" s="38"/>
      <c r="X245" s="38"/>
      <c r="Y245" s="38"/>
      <c r="Z245" s="38"/>
      <c r="AA245" s="38"/>
      <c r="AB245" s="38"/>
      <c r="AC245" s="38"/>
      <c r="AD245" s="38"/>
      <c r="AE245" s="38"/>
      <c r="AT245" s="17" t="s">
        <v>628</v>
      </c>
      <c r="AU245" s="17" t="s">
        <v>91</v>
      </c>
    </row>
    <row r="246" s="13" customFormat="1">
      <c r="A246" s="13"/>
      <c r="B246" s="262"/>
      <c r="C246" s="263"/>
      <c r="D246" s="258" t="s">
        <v>263</v>
      </c>
      <c r="E246" s="264" t="s">
        <v>1</v>
      </c>
      <c r="F246" s="265" t="s">
        <v>1479</v>
      </c>
      <c r="G246" s="263"/>
      <c r="H246" s="266">
        <v>52</v>
      </c>
      <c r="I246" s="267"/>
      <c r="J246" s="263"/>
      <c r="K246" s="263"/>
      <c r="L246" s="268"/>
      <c r="M246" s="269"/>
      <c r="N246" s="270"/>
      <c r="O246" s="270"/>
      <c r="P246" s="270"/>
      <c r="Q246" s="270"/>
      <c r="R246" s="270"/>
      <c r="S246" s="270"/>
      <c r="T246" s="271"/>
      <c r="U246" s="13"/>
      <c r="V246" s="13"/>
      <c r="W246" s="13"/>
      <c r="X246" s="13"/>
      <c r="Y246" s="13"/>
      <c r="Z246" s="13"/>
      <c r="AA246" s="13"/>
      <c r="AB246" s="13"/>
      <c r="AC246" s="13"/>
      <c r="AD246" s="13"/>
      <c r="AE246" s="13"/>
      <c r="AT246" s="272" t="s">
        <v>263</v>
      </c>
      <c r="AU246" s="272" t="s">
        <v>91</v>
      </c>
      <c r="AV246" s="13" t="s">
        <v>91</v>
      </c>
      <c r="AW246" s="13" t="s">
        <v>36</v>
      </c>
      <c r="AX246" s="13" t="s">
        <v>82</v>
      </c>
      <c r="AY246" s="272" t="s">
        <v>250</v>
      </c>
    </row>
    <row r="247" s="14" customFormat="1">
      <c r="A247" s="14"/>
      <c r="B247" s="273"/>
      <c r="C247" s="274"/>
      <c r="D247" s="258" t="s">
        <v>263</v>
      </c>
      <c r="E247" s="275" t="s">
        <v>1</v>
      </c>
      <c r="F247" s="276" t="s">
        <v>265</v>
      </c>
      <c r="G247" s="274"/>
      <c r="H247" s="277">
        <v>52</v>
      </c>
      <c r="I247" s="278"/>
      <c r="J247" s="274"/>
      <c r="K247" s="274"/>
      <c r="L247" s="279"/>
      <c r="M247" s="280"/>
      <c r="N247" s="281"/>
      <c r="O247" s="281"/>
      <c r="P247" s="281"/>
      <c r="Q247" s="281"/>
      <c r="R247" s="281"/>
      <c r="S247" s="281"/>
      <c r="T247" s="282"/>
      <c r="U247" s="14"/>
      <c r="V247" s="14"/>
      <c r="W247" s="14"/>
      <c r="X247" s="14"/>
      <c r="Y247" s="14"/>
      <c r="Z247" s="14"/>
      <c r="AA247" s="14"/>
      <c r="AB247" s="14"/>
      <c r="AC247" s="14"/>
      <c r="AD247" s="14"/>
      <c r="AE247" s="14"/>
      <c r="AT247" s="283" t="s">
        <v>263</v>
      </c>
      <c r="AU247" s="283" t="s">
        <v>91</v>
      </c>
      <c r="AV247" s="14" t="s">
        <v>256</v>
      </c>
      <c r="AW247" s="14" t="s">
        <v>36</v>
      </c>
      <c r="AX247" s="14" t="s">
        <v>14</v>
      </c>
      <c r="AY247" s="283" t="s">
        <v>250</v>
      </c>
    </row>
    <row r="248" s="12" customFormat="1" ht="22.8" customHeight="1">
      <c r="A248" s="12"/>
      <c r="B248" s="229"/>
      <c r="C248" s="230"/>
      <c r="D248" s="231" t="s">
        <v>81</v>
      </c>
      <c r="E248" s="243" t="s">
        <v>256</v>
      </c>
      <c r="F248" s="243" t="s">
        <v>1480</v>
      </c>
      <c r="G248" s="230"/>
      <c r="H248" s="230"/>
      <c r="I248" s="233"/>
      <c r="J248" s="244">
        <f>BK248</f>
        <v>0</v>
      </c>
      <c r="K248" s="230"/>
      <c r="L248" s="235"/>
      <c r="M248" s="236"/>
      <c r="N248" s="237"/>
      <c r="O248" s="237"/>
      <c r="P248" s="238">
        <f>SUM(P249:P253)</f>
        <v>0</v>
      </c>
      <c r="Q248" s="237"/>
      <c r="R248" s="238">
        <f>SUM(R249:R253)</f>
        <v>0</v>
      </c>
      <c r="S248" s="237"/>
      <c r="T248" s="239">
        <f>SUM(T249:T253)</f>
        <v>0</v>
      </c>
      <c r="U248" s="12"/>
      <c r="V248" s="12"/>
      <c r="W248" s="12"/>
      <c r="X248" s="12"/>
      <c r="Y248" s="12"/>
      <c r="Z248" s="12"/>
      <c r="AA248" s="12"/>
      <c r="AB248" s="12"/>
      <c r="AC248" s="12"/>
      <c r="AD248" s="12"/>
      <c r="AE248" s="12"/>
      <c r="AR248" s="240" t="s">
        <v>14</v>
      </c>
      <c r="AT248" s="241" t="s">
        <v>81</v>
      </c>
      <c r="AU248" s="241" t="s">
        <v>14</v>
      </c>
      <c r="AY248" s="240" t="s">
        <v>250</v>
      </c>
      <c r="BK248" s="242">
        <f>SUM(BK249:BK253)</f>
        <v>0</v>
      </c>
    </row>
    <row r="249" s="2" customFormat="1" ht="44.25" customHeight="1">
      <c r="A249" s="38"/>
      <c r="B249" s="39"/>
      <c r="C249" s="245" t="s">
        <v>389</v>
      </c>
      <c r="D249" s="245" t="s">
        <v>252</v>
      </c>
      <c r="E249" s="246" t="s">
        <v>1481</v>
      </c>
      <c r="F249" s="247" t="s">
        <v>1482</v>
      </c>
      <c r="G249" s="248" t="s">
        <v>168</v>
      </c>
      <c r="H249" s="249">
        <v>409.65600000000001</v>
      </c>
      <c r="I249" s="250"/>
      <c r="J249" s="251">
        <f>ROUND(I249*H249,2)</f>
        <v>0</v>
      </c>
      <c r="K249" s="247" t="s">
        <v>1</v>
      </c>
      <c r="L249" s="44"/>
      <c r="M249" s="252" t="s">
        <v>1</v>
      </c>
      <c r="N249" s="253" t="s">
        <v>47</v>
      </c>
      <c r="O249" s="91"/>
      <c r="P249" s="254">
        <f>O249*H249</f>
        <v>0</v>
      </c>
      <c r="Q249" s="254">
        <v>0</v>
      </c>
      <c r="R249" s="254">
        <f>Q249*H249</f>
        <v>0</v>
      </c>
      <c r="S249" s="254">
        <v>0</v>
      </c>
      <c r="T249" s="255">
        <f>S249*H249</f>
        <v>0</v>
      </c>
      <c r="U249" s="38"/>
      <c r="V249" s="38"/>
      <c r="W249" s="38"/>
      <c r="X249" s="38"/>
      <c r="Y249" s="38"/>
      <c r="Z249" s="38"/>
      <c r="AA249" s="38"/>
      <c r="AB249" s="38"/>
      <c r="AC249" s="38"/>
      <c r="AD249" s="38"/>
      <c r="AE249" s="38"/>
      <c r="AR249" s="256" t="s">
        <v>256</v>
      </c>
      <c r="AT249" s="256" t="s">
        <v>252</v>
      </c>
      <c r="AU249" s="256" t="s">
        <v>91</v>
      </c>
      <c r="AY249" s="17" t="s">
        <v>250</v>
      </c>
      <c r="BE249" s="257">
        <f>IF(N249="základní",J249,0)</f>
        <v>0</v>
      </c>
      <c r="BF249" s="257">
        <f>IF(N249="snížená",J249,0)</f>
        <v>0</v>
      </c>
      <c r="BG249" s="257">
        <f>IF(N249="zákl. přenesená",J249,0)</f>
        <v>0</v>
      </c>
      <c r="BH249" s="257">
        <f>IF(N249="sníž. přenesená",J249,0)</f>
        <v>0</v>
      </c>
      <c r="BI249" s="257">
        <f>IF(N249="nulová",J249,0)</f>
        <v>0</v>
      </c>
      <c r="BJ249" s="17" t="s">
        <v>14</v>
      </c>
      <c r="BK249" s="257">
        <f>ROUND(I249*H249,2)</f>
        <v>0</v>
      </c>
      <c r="BL249" s="17" t="s">
        <v>256</v>
      </c>
      <c r="BM249" s="256" t="s">
        <v>1483</v>
      </c>
    </row>
    <row r="250" s="2" customFormat="1">
      <c r="A250" s="38"/>
      <c r="B250" s="39"/>
      <c r="C250" s="40"/>
      <c r="D250" s="258" t="s">
        <v>628</v>
      </c>
      <c r="E250" s="40"/>
      <c r="F250" s="259" t="s">
        <v>1484</v>
      </c>
      <c r="G250" s="40"/>
      <c r="H250" s="40"/>
      <c r="I250" s="156"/>
      <c r="J250" s="40"/>
      <c r="K250" s="40"/>
      <c r="L250" s="44"/>
      <c r="M250" s="260"/>
      <c r="N250" s="261"/>
      <c r="O250" s="91"/>
      <c r="P250" s="91"/>
      <c r="Q250" s="91"/>
      <c r="R250" s="91"/>
      <c r="S250" s="91"/>
      <c r="T250" s="92"/>
      <c r="U250" s="38"/>
      <c r="V250" s="38"/>
      <c r="W250" s="38"/>
      <c r="X250" s="38"/>
      <c r="Y250" s="38"/>
      <c r="Z250" s="38"/>
      <c r="AA250" s="38"/>
      <c r="AB250" s="38"/>
      <c r="AC250" s="38"/>
      <c r="AD250" s="38"/>
      <c r="AE250" s="38"/>
      <c r="AT250" s="17" t="s">
        <v>628</v>
      </c>
      <c r="AU250" s="17" t="s">
        <v>91</v>
      </c>
    </row>
    <row r="251" s="13" customFormat="1">
      <c r="A251" s="13"/>
      <c r="B251" s="262"/>
      <c r="C251" s="263"/>
      <c r="D251" s="258" t="s">
        <v>263</v>
      </c>
      <c r="E251" s="264" t="s">
        <v>1</v>
      </c>
      <c r="F251" s="265" t="s">
        <v>1485</v>
      </c>
      <c r="G251" s="263"/>
      <c r="H251" s="266">
        <v>409.65600000000001</v>
      </c>
      <c r="I251" s="267"/>
      <c r="J251" s="263"/>
      <c r="K251" s="263"/>
      <c r="L251" s="268"/>
      <c r="M251" s="269"/>
      <c r="N251" s="270"/>
      <c r="O251" s="270"/>
      <c r="P251" s="270"/>
      <c r="Q251" s="270"/>
      <c r="R251" s="270"/>
      <c r="S251" s="270"/>
      <c r="T251" s="271"/>
      <c r="U251" s="13"/>
      <c r="V251" s="13"/>
      <c r="W251" s="13"/>
      <c r="X251" s="13"/>
      <c r="Y251" s="13"/>
      <c r="Z251" s="13"/>
      <c r="AA251" s="13"/>
      <c r="AB251" s="13"/>
      <c r="AC251" s="13"/>
      <c r="AD251" s="13"/>
      <c r="AE251" s="13"/>
      <c r="AT251" s="272" t="s">
        <v>263</v>
      </c>
      <c r="AU251" s="272" t="s">
        <v>91</v>
      </c>
      <c r="AV251" s="13" t="s">
        <v>91</v>
      </c>
      <c r="AW251" s="13" t="s">
        <v>36</v>
      </c>
      <c r="AX251" s="13" t="s">
        <v>82</v>
      </c>
      <c r="AY251" s="272" t="s">
        <v>250</v>
      </c>
    </row>
    <row r="252" s="14" customFormat="1">
      <c r="A252" s="14"/>
      <c r="B252" s="273"/>
      <c r="C252" s="274"/>
      <c r="D252" s="258" t="s">
        <v>263</v>
      </c>
      <c r="E252" s="275" t="s">
        <v>1</v>
      </c>
      <c r="F252" s="276" t="s">
        <v>265</v>
      </c>
      <c r="G252" s="274"/>
      <c r="H252" s="277">
        <v>409.65600000000001</v>
      </c>
      <c r="I252" s="278"/>
      <c r="J252" s="274"/>
      <c r="K252" s="274"/>
      <c r="L252" s="279"/>
      <c r="M252" s="280"/>
      <c r="N252" s="281"/>
      <c r="O252" s="281"/>
      <c r="P252" s="281"/>
      <c r="Q252" s="281"/>
      <c r="R252" s="281"/>
      <c r="S252" s="281"/>
      <c r="T252" s="282"/>
      <c r="U252" s="14"/>
      <c r="V252" s="14"/>
      <c r="W252" s="14"/>
      <c r="X252" s="14"/>
      <c r="Y252" s="14"/>
      <c r="Z252" s="14"/>
      <c r="AA252" s="14"/>
      <c r="AB252" s="14"/>
      <c r="AC252" s="14"/>
      <c r="AD252" s="14"/>
      <c r="AE252" s="14"/>
      <c r="AT252" s="283" t="s">
        <v>263</v>
      </c>
      <c r="AU252" s="283" t="s">
        <v>91</v>
      </c>
      <c r="AV252" s="14" t="s">
        <v>256</v>
      </c>
      <c r="AW252" s="14" t="s">
        <v>36</v>
      </c>
      <c r="AX252" s="14" t="s">
        <v>14</v>
      </c>
      <c r="AY252" s="283" t="s">
        <v>250</v>
      </c>
    </row>
    <row r="253" s="2" customFormat="1" ht="16.5" customHeight="1">
      <c r="A253" s="38"/>
      <c r="B253" s="39"/>
      <c r="C253" s="294" t="s">
        <v>396</v>
      </c>
      <c r="D253" s="294" t="s">
        <v>643</v>
      </c>
      <c r="E253" s="295" t="s">
        <v>1486</v>
      </c>
      <c r="F253" s="296" t="s">
        <v>1487</v>
      </c>
      <c r="G253" s="297" t="s">
        <v>157</v>
      </c>
      <c r="H253" s="298">
        <v>163.862</v>
      </c>
      <c r="I253" s="299"/>
      <c r="J253" s="300">
        <f>ROUND(I253*H253,2)</f>
        <v>0</v>
      </c>
      <c r="K253" s="296" t="s">
        <v>1</v>
      </c>
      <c r="L253" s="301"/>
      <c r="M253" s="302" t="s">
        <v>1</v>
      </c>
      <c r="N253" s="303" t="s">
        <v>47</v>
      </c>
      <c r="O253" s="91"/>
      <c r="P253" s="254">
        <f>O253*H253</f>
        <v>0</v>
      </c>
      <c r="Q253" s="254">
        <v>0</v>
      </c>
      <c r="R253" s="254">
        <f>Q253*H253</f>
        <v>0</v>
      </c>
      <c r="S253" s="254">
        <v>0</v>
      </c>
      <c r="T253" s="255">
        <f>S253*H253</f>
        <v>0</v>
      </c>
      <c r="U253" s="38"/>
      <c r="V253" s="38"/>
      <c r="W253" s="38"/>
      <c r="X253" s="38"/>
      <c r="Y253" s="38"/>
      <c r="Z253" s="38"/>
      <c r="AA253" s="38"/>
      <c r="AB253" s="38"/>
      <c r="AC253" s="38"/>
      <c r="AD253" s="38"/>
      <c r="AE253" s="38"/>
      <c r="AR253" s="256" t="s">
        <v>285</v>
      </c>
      <c r="AT253" s="256" t="s">
        <v>643</v>
      </c>
      <c r="AU253" s="256" t="s">
        <v>91</v>
      </c>
      <c r="AY253" s="17" t="s">
        <v>250</v>
      </c>
      <c r="BE253" s="257">
        <f>IF(N253="základní",J253,0)</f>
        <v>0</v>
      </c>
      <c r="BF253" s="257">
        <f>IF(N253="snížená",J253,0)</f>
        <v>0</v>
      </c>
      <c r="BG253" s="257">
        <f>IF(N253="zákl. přenesená",J253,0)</f>
        <v>0</v>
      </c>
      <c r="BH253" s="257">
        <f>IF(N253="sníž. přenesená",J253,0)</f>
        <v>0</v>
      </c>
      <c r="BI253" s="257">
        <f>IF(N253="nulová",J253,0)</f>
        <v>0</v>
      </c>
      <c r="BJ253" s="17" t="s">
        <v>14</v>
      </c>
      <c r="BK253" s="257">
        <f>ROUND(I253*H253,2)</f>
        <v>0</v>
      </c>
      <c r="BL253" s="17" t="s">
        <v>256</v>
      </c>
      <c r="BM253" s="256" t="s">
        <v>1488</v>
      </c>
    </row>
    <row r="254" s="12" customFormat="1" ht="22.8" customHeight="1">
      <c r="A254" s="12"/>
      <c r="B254" s="229"/>
      <c r="C254" s="230"/>
      <c r="D254" s="231" t="s">
        <v>81</v>
      </c>
      <c r="E254" s="243" t="s">
        <v>273</v>
      </c>
      <c r="F254" s="243" t="s">
        <v>859</v>
      </c>
      <c r="G254" s="230"/>
      <c r="H254" s="230"/>
      <c r="I254" s="233"/>
      <c r="J254" s="244">
        <f>BK254</f>
        <v>0</v>
      </c>
      <c r="K254" s="230"/>
      <c r="L254" s="235"/>
      <c r="M254" s="236"/>
      <c r="N254" s="237"/>
      <c r="O254" s="237"/>
      <c r="P254" s="238">
        <f>SUM(P255:P260)</f>
        <v>0</v>
      </c>
      <c r="Q254" s="237"/>
      <c r="R254" s="238">
        <f>SUM(R255:R260)</f>
        <v>0</v>
      </c>
      <c r="S254" s="237"/>
      <c r="T254" s="239">
        <f>SUM(T255:T260)</f>
        <v>0</v>
      </c>
      <c r="U254" s="12"/>
      <c r="V254" s="12"/>
      <c r="W254" s="12"/>
      <c r="X254" s="12"/>
      <c r="Y254" s="12"/>
      <c r="Z254" s="12"/>
      <c r="AA254" s="12"/>
      <c r="AB254" s="12"/>
      <c r="AC254" s="12"/>
      <c r="AD254" s="12"/>
      <c r="AE254" s="12"/>
      <c r="AR254" s="240" t="s">
        <v>14</v>
      </c>
      <c r="AT254" s="241" t="s">
        <v>81</v>
      </c>
      <c r="AU254" s="241" t="s">
        <v>14</v>
      </c>
      <c r="AY254" s="240" t="s">
        <v>250</v>
      </c>
      <c r="BK254" s="242">
        <f>SUM(BK255:BK260)</f>
        <v>0</v>
      </c>
    </row>
    <row r="255" s="2" customFormat="1" ht="33" customHeight="1">
      <c r="A255" s="38"/>
      <c r="B255" s="39"/>
      <c r="C255" s="245" t="s">
        <v>402</v>
      </c>
      <c r="D255" s="245" t="s">
        <v>252</v>
      </c>
      <c r="E255" s="246" t="s">
        <v>1489</v>
      </c>
      <c r="F255" s="247" t="s">
        <v>1490</v>
      </c>
      <c r="G255" s="248" t="s">
        <v>168</v>
      </c>
      <c r="H255" s="249">
        <v>409.65600000000001</v>
      </c>
      <c r="I255" s="250"/>
      <c r="J255" s="251">
        <f>ROUND(I255*H255,2)</f>
        <v>0</v>
      </c>
      <c r="K255" s="247" t="s">
        <v>1</v>
      </c>
      <c r="L255" s="44"/>
      <c r="M255" s="252" t="s">
        <v>1</v>
      </c>
      <c r="N255" s="253" t="s">
        <v>47</v>
      </c>
      <c r="O255" s="91"/>
      <c r="P255" s="254">
        <f>O255*H255</f>
        <v>0</v>
      </c>
      <c r="Q255" s="254">
        <v>0</v>
      </c>
      <c r="R255" s="254">
        <f>Q255*H255</f>
        <v>0</v>
      </c>
      <c r="S255" s="254">
        <v>0</v>
      </c>
      <c r="T255" s="255">
        <f>S255*H255</f>
        <v>0</v>
      </c>
      <c r="U255" s="38"/>
      <c r="V255" s="38"/>
      <c r="W255" s="38"/>
      <c r="X255" s="38"/>
      <c r="Y255" s="38"/>
      <c r="Z255" s="38"/>
      <c r="AA255" s="38"/>
      <c r="AB255" s="38"/>
      <c r="AC255" s="38"/>
      <c r="AD255" s="38"/>
      <c r="AE255" s="38"/>
      <c r="AR255" s="256" t="s">
        <v>256</v>
      </c>
      <c r="AT255" s="256" t="s">
        <v>252</v>
      </c>
      <c r="AU255" s="256" t="s">
        <v>91</v>
      </c>
      <c r="AY255" s="17" t="s">
        <v>250</v>
      </c>
      <c r="BE255" s="257">
        <f>IF(N255="základní",J255,0)</f>
        <v>0</v>
      </c>
      <c r="BF255" s="257">
        <f>IF(N255="snížená",J255,0)</f>
        <v>0</v>
      </c>
      <c r="BG255" s="257">
        <f>IF(N255="zákl. přenesená",J255,0)</f>
        <v>0</v>
      </c>
      <c r="BH255" s="257">
        <f>IF(N255="sníž. přenesená",J255,0)</f>
        <v>0</v>
      </c>
      <c r="BI255" s="257">
        <f>IF(N255="nulová",J255,0)</f>
        <v>0</v>
      </c>
      <c r="BJ255" s="17" t="s">
        <v>14</v>
      </c>
      <c r="BK255" s="257">
        <f>ROUND(I255*H255,2)</f>
        <v>0</v>
      </c>
      <c r="BL255" s="17" t="s">
        <v>256</v>
      </c>
      <c r="BM255" s="256" t="s">
        <v>1491</v>
      </c>
    </row>
    <row r="256" s="2" customFormat="1">
      <c r="A256" s="38"/>
      <c r="B256" s="39"/>
      <c r="C256" s="40"/>
      <c r="D256" s="258" t="s">
        <v>628</v>
      </c>
      <c r="E256" s="40"/>
      <c r="F256" s="259" t="s">
        <v>1492</v>
      </c>
      <c r="G256" s="40"/>
      <c r="H256" s="40"/>
      <c r="I256" s="156"/>
      <c r="J256" s="40"/>
      <c r="K256" s="40"/>
      <c r="L256" s="44"/>
      <c r="M256" s="260"/>
      <c r="N256" s="261"/>
      <c r="O256" s="91"/>
      <c r="P256" s="91"/>
      <c r="Q256" s="91"/>
      <c r="R256" s="91"/>
      <c r="S256" s="91"/>
      <c r="T256" s="92"/>
      <c r="U256" s="38"/>
      <c r="V256" s="38"/>
      <c r="W256" s="38"/>
      <c r="X256" s="38"/>
      <c r="Y256" s="38"/>
      <c r="Z256" s="38"/>
      <c r="AA256" s="38"/>
      <c r="AB256" s="38"/>
      <c r="AC256" s="38"/>
      <c r="AD256" s="38"/>
      <c r="AE256" s="38"/>
      <c r="AT256" s="17" t="s">
        <v>628</v>
      </c>
      <c r="AU256" s="17" t="s">
        <v>91</v>
      </c>
    </row>
    <row r="257" s="13" customFormat="1">
      <c r="A257" s="13"/>
      <c r="B257" s="262"/>
      <c r="C257" s="263"/>
      <c r="D257" s="258" t="s">
        <v>263</v>
      </c>
      <c r="E257" s="264" t="s">
        <v>1</v>
      </c>
      <c r="F257" s="265" t="s">
        <v>1493</v>
      </c>
      <c r="G257" s="263"/>
      <c r="H257" s="266">
        <v>409.65600000000001</v>
      </c>
      <c r="I257" s="267"/>
      <c r="J257" s="263"/>
      <c r="K257" s="263"/>
      <c r="L257" s="268"/>
      <c r="M257" s="269"/>
      <c r="N257" s="270"/>
      <c r="O257" s="270"/>
      <c r="P257" s="270"/>
      <c r="Q257" s="270"/>
      <c r="R257" s="270"/>
      <c r="S257" s="270"/>
      <c r="T257" s="271"/>
      <c r="U257" s="13"/>
      <c r="V257" s="13"/>
      <c r="W257" s="13"/>
      <c r="X257" s="13"/>
      <c r="Y257" s="13"/>
      <c r="Z257" s="13"/>
      <c r="AA257" s="13"/>
      <c r="AB257" s="13"/>
      <c r="AC257" s="13"/>
      <c r="AD257" s="13"/>
      <c r="AE257" s="13"/>
      <c r="AT257" s="272" t="s">
        <v>263</v>
      </c>
      <c r="AU257" s="272" t="s">
        <v>91</v>
      </c>
      <c r="AV257" s="13" t="s">
        <v>91</v>
      </c>
      <c r="AW257" s="13" t="s">
        <v>36</v>
      </c>
      <c r="AX257" s="13" t="s">
        <v>82</v>
      </c>
      <c r="AY257" s="272" t="s">
        <v>250</v>
      </c>
    </row>
    <row r="258" s="14" customFormat="1">
      <c r="A258" s="14"/>
      <c r="B258" s="273"/>
      <c r="C258" s="274"/>
      <c r="D258" s="258" t="s">
        <v>263</v>
      </c>
      <c r="E258" s="275" t="s">
        <v>1</v>
      </c>
      <c r="F258" s="276" t="s">
        <v>265</v>
      </c>
      <c r="G258" s="274"/>
      <c r="H258" s="277">
        <v>409.65600000000001</v>
      </c>
      <c r="I258" s="278"/>
      <c r="J258" s="274"/>
      <c r="K258" s="274"/>
      <c r="L258" s="279"/>
      <c r="M258" s="280"/>
      <c r="N258" s="281"/>
      <c r="O258" s="281"/>
      <c r="P258" s="281"/>
      <c r="Q258" s="281"/>
      <c r="R258" s="281"/>
      <c r="S258" s="281"/>
      <c r="T258" s="282"/>
      <c r="U258" s="14"/>
      <c r="V258" s="14"/>
      <c r="W258" s="14"/>
      <c r="X258" s="14"/>
      <c r="Y258" s="14"/>
      <c r="Z258" s="14"/>
      <c r="AA258" s="14"/>
      <c r="AB258" s="14"/>
      <c r="AC258" s="14"/>
      <c r="AD258" s="14"/>
      <c r="AE258" s="14"/>
      <c r="AT258" s="283" t="s">
        <v>263</v>
      </c>
      <c r="AU258" s="283" t="s">
        <v>91</v>
      </c>
      <c r="AV258" s="14" t="s">
        <v>256</v>
      </c>
      <c r="AW258" s="14" t="s">
        <v>36</v>
      </c>
      <c r="AX258" s="14" t="s">
        <v>14</v>
      </c>
      <c r="AY258" s="283" t="s">
        <v>250</v>
      </c>
    </row>
    <row r="259" s="2" customFormat="1" ht="16.5" customHeight="1">
      <c r="A259" s="38"/>
      <c r="B259" s="39"/>
      <c r="C259" s="294" t="s">
        <v>407</v>
      </c>
      <c r="D259" s="294" t="s">
        <v>643</v>
      </c>
      <c r="E259" s="295" t="s">
        <v>1494</v>
      </c>
      <c r="F259" s="296" t="s">
        <v>1495</v>
      </c>
      <c r="G259" s="297" t="s">
        <v>157</v>
      </c>
      <c r="H259" s="298">
        <v>69.641999999999996</v>
      </c>
      <c r="I259" s="299"/>
      <c r="J259" s="300">
        <f>ROUND(I259*H259,2)</f>
        <v>0</v>
      </c>
      <c r="K259" s="296" t="s">
        <v>1</v>
      </c>
      <c r="L259" s="301"/>
      <c r="M259" s="302" t="s">
        <v>1</v>
      </c>
      <c r="N259" s="303" t="s">
        <v>47</v>
      </c>
      <c r="O259" s="91"/>
      <c r="P259" s="254">
        <f>O259*H259</f>
        <v>0</v>
      </c>
      <c r="Q259" s="254">
        <v>0</v>
      </c>
      <c r="R259" s="254">
        <f>Q259*H259</f>
        <v>0</v>
      </c>
      <c r="S259" s="254">
        <v>0</v>
      </c>
      <c r="T259" s="255">
        <f>S259*H259</f>
        <v>0</v>
      </c>
      <c r="U259" s="38"/>
      <c r="V259" s="38"/>
      <c r="W259" s="38"/>
      <c r="X259" s="38"/>
      <c r="Y259" s="38"/>
      <c r="Z259" s="38"/>
      <c r="AA259" s="38"/>
      <c r="AB259" s="38"/>
      <c r="AC259" s="38"/>
      <c r="AD259" s="38"/>
      <c r="AE259" s="38"/>
      <c r="AR259" s="256" t="s">
        <v>285</v>
      </c>
      <c r="AT259" s="256" t="s">
        <v>643</v>
      </c>
      <c r="AU259" s="256" t="s">
        <v>91</v>
      </c>
      <c r="AY259" s="17" t="s">
        <v>250</v>
      </c>
      <c r="BE259" s="257">
        <f>IF(N259="základní",J259,0)</f>
        <v>0</v>
      </c>
      <c r="BF259" s="257">
        <f>IF(N259="snížená",J259,0)</f>
        <v>0</v>
      </c>
      <c r="BG259" s="257">
        <f>IF(N259="zákl. přenesená",J259,0)</f>
        <v>0</v>
      </c>
      <c r="BH259" s="257">
        <f>IF(N259="sníž. přenesená",J259,0)</f>
        <v>0</v>
      </c>
      <c r="BI259" s="257">
        <f>IF(N259="nulová",J259,0)</f>
        <v>0</v>
      </c>
      <c r="BJ259" s="17" t="s">
        <v>14</v>
      </c>
      <c r="BK259" s="257">
        <f>ROUND(I259*H259,2)</f>
        <v>0</v>
      </c>
      <c r="BL259" s="17" t="s">
        <v>256</v>
      </c>
      <c r="BM259" s="256" t="s">
        <v>1496</v>
      </c>
    </row>
    <row r="260" s="2" customFormat="1">
      <c r="A260" s="38"/>
      <c r="B260" s="39"/>
      <c r="C260" s="40"/>
      <c r="D260" s="258" t="s">
        <v>628</v>
      </c>
      <c r="E260" s="40"/>
      <c r="F260" s="259" t="s">
        <v>1497</v>
      </c>
      <c r="G260" s="40"/>
      <c r="H260" s="40"/>
      <c r="I260" s="156"/>
      <c r="J260" s="40"/>
      <c r="K260" s="40"/>
      <c r="L260" s="44"/>
      <c r="M260" s="260"/>
      <c r="N260" s="261"/>
      <c r="O260" s="91"/>
      <c r="P260" s="91"/>
      <c r="Q260" s="91"/>
      <c r="R260" s="91"/>
      <c r="S260" s="91"/>
      <c r="T260" s="92"/>
      <c r="U260" s="38"/>
      <c r="V260" s="38"/>
      <c r="W260" s="38"/>
      <c r="X260" s="38"/>
      <c r="Y260" s="38"/>
      <c r="Z260" s="38"/>
      <c r="AA260" s="38"/>
      <c r="AB260" s="38"/>
      <c r="AC260" s="38"/>
      <c r="AD260" s="38"/>
      <c r="AE260" s="38"/>
      <c r="AT260" s="17" t="s">
        <v>628</v>
      </c>
      <c r="AU260" s="17" t="s">
        <v>91</v>
      </c>
    </row>
    <row r="261" s="12" customFormat="1" ht="22.8" customHeight="1">
      <c r="A261" s="12"/>
      <c r="B261" s="229"/>
      <c r="C261" s="230"/>
      <c r="D261" s="231" t="s">
        <v>81</v>
      </c>
      <c r="E261" s="243" t="s">
        <v>277</v>
      </c>
      <c r="F261" s="243" t="s">
        <v>1498</v>
      </c>
      <c r="G261" s="230"/>
      <c r="H261" s="230"/>
      <c r="I261" s="233"/>
      <c r="J261" s="244">
        <f>BK261</f>
        <v>0</v>
      </c>
      <c r="K261" s="230"/>
      <c r="L261" s="235"/>
      <c r="M261" s="236"/>
      <c r="N261" s="237"/>
      <c r="O261" s="237"/>
      <c r="P261" s="238">
        <f>SUM(P262:P269)</f>
        <v>0</v>
      </c>
      <c r="Q261" s="237"/>
      <c r="R261" s="238">
        <f>SUM(R262:R269)</f>
        <v>0</v>
      </c>
      <c r="S261" s="237"/>
      <c r="T261" s="239">
        <f>SUM(T262:T269)</f>
        <v>0</v>
      </c>
      <c r="U261" s="12"/>
      <c r="V261" s="12"/>
      <c r="W261" s="12"/>
      <c r="X261" s="12"/>
      <c r="Y261" s="12"/>
      <c r="Z261" s="12"/>
      <c r="AA261" s="12"/>
      <c r="AB261" s="12"/>
      <c r="AC261" s="12"/>
      <c r="AD261" s="12"/>
      <c r="AE261" s="12"/>
      <c r="AR261" s="240" t="s">
        <v>14</v>
      </c>
      <c r="AT261" s="241" t="s">
        <v>81</v>
      </c>
      <c r="AU261" s="241" t="s">
        <v>14</v>
      </c>
      <c r="AY261" s="240" t="s">
        <v>250</v>
      </c>
      <c r="BK261" s="242">
        <f>SUM(BK262:BK269)</f>
        <v>0</v>
      </c>
    </row>
    <row r="262" s="2" customFormat="1" ht="33" customHeight="1">
      <c r="A262" s="38"/>
      <c r="B262" s="39"/>
      <c r="C262" s="245" t="s">
        <v>413</v>
      </c>
      <c r="D262" s="245" t="s">
        <v>252</v>
      </c>
      <c r="E262" s="246" t="s">
        <v>1499</v>
      </c>
      <c r="F262" s="247" t="s">
        <v>1500</v>
      </c>
      <c r="G262" s="248" t="s">
        <v>168</v>
      </c>
      <c r="H262" s="249">
        <v>220.584</v>
      </c>
      <c r="I262" s="250"/>
      <c r="J262" s="251">
        <f>ROUND(I262*H262,2)</f>
        <v>0</v>
      </c>
      <c r="K262" s="247" t="s">
        <v>1</v>
      </c>
      <c r="L262" s="44"/>
      <c r="M262" s="252" t="s">
        <v>1</v>
      </c>
      <c r="N262" s="253" t="s">
        <v>47</v>
      </c>
      <c r="O262" s="91"/>
      <c r="P262" s="254">
        <f>O262*H262</f>
        <v>0</v>
      </c>
      <c r="Q262" s="254">
        <v>0</v>
      </c>
      <c r="R262" s="254">
        <f>Q262*H262</f>
        <v>0</v>
      </c>
      <c r="S262" s="254">
        <v>0</v>
      </c>
      <c r="T262" s="255">
        <f>S262*H262</f>
        <v>0</v>
      </c>
      <c r="U262" s="38"/>
      <c r="V262" s="38"/>
      <c r="W262" s="38"/>
      <c r="X262" s="38"/>
      <c r="Y262" s="38"/>
      <c r="Z262" s="38"/>
      <c r="AA262" s="38"/>
      <c r="AB262" s="38"/>
      <c r="AC262" s="38"/>
      <c r="AD262" s="38"/>
      <c r="AE262" s="38"/>
      <c r="AR262" s="256" t="s">
        <v>256</v>
      </c>
      <c r="AT262" s="256" t="s">
        <v>252</v>
      </c>
      <c r="AU262" s="256" t="s">
        <v>91</v>
      </c>
      <c r="AY262" s="17" t="s">
        <v>250</v>
      </c>
      <c r="BE262" s="257">
        <f>IF(N262="základní",J262,0)</f>
        <v>0</v>
      </c>
      <c r="BF262" s="257">
        <f>IF(N262="snížená",J262,0)</f>
        <v>0</v>
      </c>
      <c r="BG262" s="257">
        <f>IF(N262="zákl. přenesená",J262,0)</f>
        <v>0</v>
      </c>
      <c r="BH262" s="257">
        <f>IF(N262="sníž. přenesená",J262,0)</f>
        <v>0</v>
      </c>
      <c r="BI262" s="257">
        <f>IF(N262="nulová",J262,0)</f>
        <v>0</v>
      </c>
      <c r="BJ262" s="17" t="s">
        <v>14</v>
      </c>
      <c r="BK262" s="257">
        <f>ROUND(I262*H262,2)</f>
        <v>0</v>
      </c>
      <c r="BL262" s="17" t="s">
        <v>256</v>
      </c>
      <c r="BM262" s="256" t="s">
        <v>1501</v>
      </c>
    </row>
    <row r="263" s="2" customFormat="1">
      <c r="A263" s="38"/>
      <c r="B263" s="39"/>
      <c r="C263" s="40"/>
      <c r="D263" s="258" t="s">
        <v>628</v>
      </c>
      <c r="E263" s="40"/>
      <c r="F263" s="259" t="s">
        <v>1502</v>
      </c>
      <c r="G263" s="40"/>
      <c r="H263" s="40"/>
      <c r="I263" s="156"/>
      <c r="J263" s="40"/>
      <c r="K263" s="40"/>
      <c r="L263" s="44"/>
      <c r="M263" s="260"/>
      <c r="N263" s="261"/>
      <c r="O263" s="91"/>
      <c r="P263" s="91"/>
      <c r="Q263" s="91"/>
      <c r="R263" s="91"/>
      <c r="S263" s="91"/>
      <c r="T263" s="92"/>
      <c r="U263" s="38"/>
      <c r="V263" s="38"/>
      <c r="W263" s="38"/>
      <c r="X263" s="38"/>
      <c r="Y263" s="38"/>
      <c r="Z263" s="38"/>
      <c r="AA263" s="38"/>
      <c r="AB263" s="38"/>
      <c r="AC263" s="38"/>
      <c r="AD263" s="38"/>
      <c r="AE263" s="38"/>
      <c r="AT263" s="17" t="s">
        <v>628</v>
      </c>
      <c r="AU263" s="17" t="s">
        <v>91</v>
      </c>
    </row>
    <row r="264" s="13" customFormat="1">
      <c r="A264" s="13"/>
      <c r="B264" s="262"/>
      <c r="C264" s="263"/>
      <c r="D264" s="258" t="s">
        <v>263</v>
      </c>
      <c r="E264" s="264" t="s">
        <v>1</v>
      </c>
      <c r="F264" s="265" t="s">
        <v>1503</v>
      </c>
      <c r="G264" s="263"/>
      <c r="H264" s="266">
        <v>220.584</v>
      </c>
      <c r="I264" s="267"/>
      <c r="J264" s="263"/>
      <c r="K264" s="263"/>
      <c r="L264" s="268"/>
      <c r="M264" s="269"/>
      <c r="N264" s="270"/>
      <c r="O264" s="270"/>
      <c r="P264" s="270"/>
      <c r="Q264" s="270"/>
      <c r="R264" s="270"/>
      <c r="S264" s="270"/>
      <c r="T264" s="271"/>
      <c r="U264" s="13"/>
      <c r="V264" s="13"/>
      <c r="W264" s="13"/>
      <c r="X264" s="13"/>
      <c r="Y264" s="13"/>
      <c r="Z264" s="13"/>
      <c r="AA264" s="13"/>
      <c r="AB264" s="13"/>
      <c r="AC264" s="13"/>
      <c r="AD264" s="13"/>
      <c r="AE264" s="13"/>
      <c r="AT264" s="272" t="s">
        <v>263</v>
      </c>
      <c r="AU264" s="272" t="s">
        <v>91</v>
      </c>
      <c r="AV264" s="13" t="s">
        <v>91</v>
      </c>
      <c r="AW264" s="13" t="s">
        <v>36</v>
      </c>
      <c r="AX264" s="13" t="s">
        <v>82</v>
      </c>
      <c r="AY264" s="272" t="s">
        <v>250</v>
      </c>
    </row>
    <row r="265" s="14" customFormat="1">
      <c r="A265" s="14"/>
      <c r="B265" s="273"/>
      <c r="C265" s="274"/>
      <c r="D265" s="258" t="s">
        <v>263</v>
      </c>
      <c r="E265" s="275" t="s">
        <v>1</v>
      </c>
      <c r="F265" s="276" t="s">
        <v>265</v>
      </c>
      <c r="G265" s="274"/>
      <c r="H265" s="277">
        <v>220.584</v>
      </c>
      <c r="I265" s="278"/>
      <c r="J265" s="274"/>
      <c r="K265" s="274"/>
      <c r="L265" s="279"/>
      <c r="M265" s="280"/>
      <c r="N265" s="281"/>
      <c r="O265" s="281"/>
      <c r="P265" s="281"/>
      <c r="Q265" s="281"/>
      <c r="R265" s="281"/>
      <c r="S265" s="281"/>
      <c r="T265" s="282"/>
      <c r="U265" s="14"/>
      <c r="V265" s="14"/>
      <c r="W265" s="14"/>
      <c r="X265" s="14"/>
      <c r="Y265" s="14"/>
      <c r="Z265" s="14"/>
      <c r="AA265" s="14"/>
      <c r="AB265" s="14"/>
      <c r="AC265" s="14"/>
      <c r="AD265" s="14"/>
      <c r="AE265" s="14"/>
      <c r="AT265" s="283" t="s">
        <v>263</v>
      </c>
      <c r="AU265" s="283" t="s">
        <v>91</v>
      </c>
      <c r="AV265" s="14" t="s">
        <v>256</v>
      </c>
      <c r="AW265" s="14" t="s">
        <v>36</v>
      </c>
      <c r="AX265" s="14" t="s">
        <v>14</v>
      </c>
      <c r="AY265" s="283" t="s">
        <v>250</v>
      </c>
    </row>
    <row r="266" s="2" customFormat="1" ht="44.25" customHeight="1">
      <c r="A266" s="38"/>
      <c r="B266" s="39"/>
      <c r="C266" s="245" t="s">
        <v>418</v>
      </c>
      <c r="D266" s="245" t="s">
        <v>252</v>
      </c>
      <c r="E266" s="246" t="s">
        <v>1504</v>
      </c>
      <c r="F266" s="247" t="s">
        <v>1505</v>
      </c>
      <c r="G266" s="248" t="s">
        <v>168</v>
      </c>
      <c r="H266" s="249">
        <v>510.18000000000001</v>
      </c>
      <c r="I266" s="250"/>
      <c r="J266" s="251">
        <f>ROUND(I266*H266,2)</f>
        <v>0</v>
      </c>
      <c r="K266" s="247" t="s">
        <v>1</v>
      </c>
      <c r="L266" s="44"/>
      <c r="M266" s="252" t="s">
        <v>1</v>
      </c>
      <c r="N266" s="253" t="s">
        <v>47</v>
      </c>
      <c r="O266" s="91"/>
      <c r="P266" s="254">
        <f>O266*H266</f>
        <v>0</v>
      </c>
      <c r="Q266" s="254">
        <v>0</v>
      </c>
      <c r="R266" s="254">
        <f>Q266*H266</f>
        <v>0</v>
      </c>
      <c r="S266" s="254">
        <v>0</v>
      </c>
      <c r="T266" s="255">
        <f>S266*H266</f>
        <v>0</v>
      </c>
      <c r="U266" s="38"/>
      <c r="V266" s="38"/>
      <c r="W266" s="38"/>
      <c r="X266" s="38"/>
      <c r="Y266" s="38"/>
      <c r="Z266" s="38"/>
      <c r="AA266" s="38"/>
      <c r="AB266" s="38"/>
      <c r="AC266" s="38"/>
      <c r="AD266" s="38"/>
      <c r="AE266" s="38"/>
      <c r="AR266" s="256" t="s">
        <v>256</v>
      </c>
      <c r="AT266" s="256" t="s">
        <v>252</v>
      </c>
      <c r="AU266" s="256" t="s">
        <v>91</v>
      </c>
      <c r="AY266" s="17" t="s">
        <v>250</v>
      </c>
      <c r="BE266" s="257">
        <f>IF(N266="základní",J266,0)</f>
        <v>0</v>
      </c>
      <c r="BF266" s="257">
        <f>IF(N266="snížená",J266,0)</f>
        <v>0</v>
      </c>
      <c r="BG266" s="257">
        <f>IF(N266="zákl. přenesená",J266,0)</f>
        <v>0</v>
      </c>
      <c r="BH266" s="257">
        <f>IF(N266="sníž. přenesená",J266,0)</f>
        <v>0</v>
      </c>
      <c r="BI266" s="257">
        <f>IF(N266="nulová",J266,0)</f>
        <v>0</v>
      </c>
      <c r="BJ266" s="17" t="s">
        <v>14</v>
      </c>
      <c r="BK266" s="257">
        <f>ROUND(I266*H266,2)</f>
        <v>0</v>
      </c>
      <c r="BL266" s="17" t="s">
        <v>256</v>
      </c>
      <c r="BM266" s="256" t="s">
        <v>1506</v>
      </c>
    </row>
    <row r="267" s="2" customFormat="1">
      <c r="A267" s="38"/>
      <c r="B267" s="39"/>
      <c r="C267" s="40"/>
      <c r="D267" s="258" t="s">
        <v>628</v>
      </c>
      <c r="E267" s="40"/>
      <c r="F267" s="259" t="s">
        <v>1507</v>
      </c>
      <c r="G267" s="40"/>
      <c r="H267" s="40"/>
      <c r="I267" s="156"/>
      <c r="J267" s="40"/>
      <c r="K267" s="40"/>
      <c r="L267" s="44"/>
      <c r="M267" s="260"/>
      <c r="N267" s="261"/>
      <c r="O267" s="91"/>
      <c r="P267" s="91"/>
      <c r="Q267" s="91"/>
      <c r="R267" s="91"/>
      <c r="S267" s="91"/>
      <c r="T267" s="92"/>
      <c r="U267" s="38"/>
      <c r="V267" s="38"/>
      <c r="W267" s="38"/>
      <c r="X267" s="38"/>
      <c r="Y267" s="38"/>
      <c r="Z267" s="38"/>
      <c r="AA267" s="38"/>
      <c r="AB267" s="38"/>
      <c r="AC267" s="38"/>
      <c r="AD267" s="38"/>
      <c r="AE267" s="38"/>
      <c r="AT267" s="17" t="s">
        <v>628</v>
      </c>
      <c r="AU267" s="17" t="s">
        <v>91</v>
      </c>
    </row>
    <row r="268" s="13" customFormat="1">
      <c r="A268" s="13"/>
      <c r="B268" s="262"/>
      <c r="C268" s="263"/>
      <c r="D268" s="258" t="s">
        <v>263</v>
      </c>
      <c r="E268" s="264" t="s">
        <v>1</v>
      </c>
      <c r="F268" s="265" t="s">
        <v>1508</v>
      </c>
      <c r="G268" s="263"/>
      <c r="H268" s="266">
        <v>510.18000000000001</v>
      </c>
      <c r="I268" s="267"/>
      <c r="J268" s="263"/>
      <c r="K268" s="263"/>
      <c r="L268" s="268"/>
      <c r="M268" s="269"/>
      <c r="N268" s="270"/>
      <c r="O268" s="270"/>
      <c r="P268" s="270"/>
      <c r="Q268" s="270"/>
      <c r="R268" s="270"/>
      <c r="S268" s="270"/>
      <c r="T268" s="271"/>
      <c r="U268" s="13"/>
      <c r="V268" s="13"/>
      <c r="W268" s="13"/>
      <c r="X268" s="13"/>
      <c r="Y268" s="13"/>
      <c r="Z268" s="13"/>
      <c r="AA268" s="13"/>
      <c r="AB268" s="13"/>
      <c r="AC268" s="13"/>
      <c r="AD268" s="13"/>
      <c r="AE268" s="13"/>
      <c r="AT268" s="272" t="s">
        <v>263</v>
      </c>
      <c r="AU268" s="272" t="s">
        <v>91</v>
      </c>
      <c r="AV268" s="13" t="s">
        <v>91</v>
      </c>
      <c r="AW268" s="13" t="s">
        <v>36</v>
      </c>
      <c r="AX268" s="13" t="s">
        <v>82</v>
      </c>
      <c r="AY268" s="272" t="s">
        <v>250</v>
      </c>
    </row>
    <row r="269" s="14" customFormat="1">
      <c r="A269" s="14"/>
      <c r="B269" s="273"/>
      <c r="C269" s="274"/>
      <c r="D269" s="258" t="s">
        <v>263</v>
      </c>
      <c r="E269" s="275" t="s">
        <v>1</v>
      </c>
      <c r="F269" s="276" t="s">
        <v>265</v>
      </c>
      <c r="G269" s="274"/>
      <c r="H269" s="277">
        <v>510.18000000000001</v>
      </c>
      <c r="I269" s="278"/>
      <c r="J269" s="274"/>
      <c r="K269" s="274"/>
      <c r="L269" s="279"/>
      <c r="M269" s="280"/>
      <c r="N269" s="281"/>
      <c r="O269" s="281"/>
      <c r="P269" s="281"/>
      <c r="Q269" s="281"/>
      <c r="R269" s="281"/>
      <c r="S269" s="281"/>
      <c r="T269" s="282"/>
      <c r="U269" s="14"/>
      <c r="V269" s="14"/>
      <c r="W269" s="14"/>
      <c r="X269" s="14"/>
      <c r="Y269" s="14"/>
      <c r="Z269" s="14"/>
      <c r="AA269" s="14"/>
      <c r="AB269" s="14"/>
      <c r="AC269" s="14"/>
      <c r="AD269" s="14"/>
      <c r="AE269" s="14"/>
      <c r="AT269" s="283" t="s">
        <v>263</v>
      </c>
      <c r="AU269" s="283" t="s">
        <v>91</v>
      </c>
      <c r="AV269" s="14" t="s">
        <v>256</v>
      </c>
      <c r="AW269" s="14" t="s">
        <v>36</v>
      </c>
      <c r="AX269" s="14" t="s">
        <v>14</v>
      </c>
      <c r="AY269" s="283" t="s">
        <v>250</v>
      </c>
    </row>
    <row r="270" s="12" customFormat="1" ht="22.8" customHeight="1">
      <c r="A270" s="12"/>
      <c r="B270" s="229"/>
      <c r="C270" s="230"/>
      <c r="D270" s="231" t="s">
        <v>81</v>
      </c>
      <c r="E270" s="243" t="s">
        <v>289</v>
      </c>
      <c r="F270" s="243" t="s">
        <v>928</v>
      </c>
      <c r="G270" s="230"/>
      <c r="H270" s="230"/>
      <c r="I270" s="233"/>
      <c r="J270" s="244">
        <f>BK270</f>
        <v>0</v>
      </c>
      <c r="K270" s="230"/>
      <c r="L270" s="235"/>
      <c r="M270" s="236"/>
      <c r="N270" s="237"/>
      <c r="O270" s="237"/>
      <c r="P270" s="238">
        <f>SUM(P271:P335)</f>
        <v>0</v>
      </c>
      <c r="Q270" s="237"/>
      <c r="R270" s="238">
        <f>SUM(R271:R335)</f>
        <v>0</v>
      </c>
      <c r="S270" s="237"/>
      <c r="T270" s="239">
        <f>SUM(T271:T335)</f>
        <v>0</v>
      </c>
      <c r="U270" s="12"/>
      <c r="V270" s="12"/>
      <c r="W270" s="12"/>
      <c r="X270" s="12"/>
      <c r="Y270" s="12"/>
      <c r="Z270" s="12"/>
      <c r="AA270" s="12"/>
      <c r="AB270" s="12"/>
      <c r="AC270" s="12"/>
      <c r="AD270" s="12"/>
      <c r="AE270" s="12"/>
      <c r="AR270" s="240" t="s">
        <v>14</v>
      </c>
      <c r="AT270" s="241" t="s">
        <v>81</v>
      </c>
      <c r="AU270" s="241" t="s">
        <v>14</v>
      </c>
      <c r="AY270" s="240" t="s">
        <v>250</v>
      </c>
      <c r="BK270" s="242">
        <f>SUM(BK271:BK335)</f>
        <v>0</v>
      </c>
    </row>
    <row r="271" s="2" customFormat="1" ht="21.75" customHeight="1">
      <c r="A271" s="38"/>
      <c r="B271" s="39"/>
      <c r="C271" s="245" t="s">
        <v>422</v>
      </c>
      <c r="D271" s="245" t="s">
        <v>252</v>
      </c>
      <c r="E271" s="246" t="s">
        <v>1509</v>
      </c>
      <c r="F271" s="247" t="s">
        <v>1510</v>
      </c>
      <c r="G271" s="248" t="s">
        <v>646</v>
      </c>
      <c r="H271" s="249">
        <v>16071.120000000001</v>
      </c>
      <c r="I271" s="250"/>
      <c r="J271" s="251">
        <f>ROUND(I271*H271,2)</f>
        <v>0</v>
      </c>
      <c r="K271" s="247" t="s">
        <v>1</v>
      </c>
      <c r="L271" s="44"/>
      <c r="M271" s="252" t="s">
        <v>1</v>
      </c>
      <c r="N271" s="253" t="s">
        <v>47</v>
      </c>
      <c r="O271" s="91"/>
      <c r="P271" s="254">
        <f>O271*H271</f>
        <v>0</v>
      </c>
      <c r="Q271" s="254">
        <v>0</v>
      </c>
      <c r="R271" s="254">
        <f>Q271*H271</f>
        <v>0</v>
      </c>
      <c r="S271" s="254">
        <v>0</v>
      </c>
      <c r="T271" s="255">
        <f>S271*H271</f>
        <v>0</v>
      </c>
      <c r="U271" s="38"/>
      <c r="V271" s="38"/>
      <c r="W271" s="38"/>
      <c r="X271" s="38"/>
      <c r="Y271" s="38"/>
      <c r="Z271" s="38"/>
      <c r="AA271" s="38"/>
      <c r="AB271" s="38"/>
      <c r="AC271" s="38"/>
      <c r="AD271" s="38"/>
      <c r="AE271" s="38"/>
      <c r="AR271" s="256" t="s">
        <v>256</v>
      </c>
      <c r="AT271" s="256" t="s">
        <v>252</v>
      </c>
      <c r="AU271" s="256" t="s">
        <v>91</v>
      </c>
      <c r="AY271" s="17" t="s">
        <v>250</v>
      </c>
      <c r="BE271" s="257">
        <f>IF(N271="základní",J271,0)</f>
        <v>0</v>
      </c>
      <c r="BF271" s="257">
        <f>IF(N271="snížená",J271,0)</f>
        <v>0</v>
      </c>
      <c r="BG271" s="257">
        <f>IF(N271="zákl. přenesená",J271,0)</f>
        <v>0</v>
      </c>
      <c r="BH271" s="257">
        <f>IF(N271="sníž. přenesená",J271,0)</f>
        <v>0</v>
      </c>
      <c r="BI271" s="257">
        <f>IF(N271="nulová",J271,0)</f>
        <v>0</v>
      </c>
      <c r="BJ271" s="17" t="s">
        <v>14</v>
      </c>
      <c r="BK271" s="257">
        <f>ROUND(I271*H271,2)</f>
        <v>0</v>
      </c>
      <c r="BL271" s="17" t="s">
        <v>256</v>
      </c>
      <c r="BM271" s="256" t="s">
        <v>1511</v>
      </c>
    </row>
    <row r="272" s="2" customFormat="1">
      <c r="A272" s="38"/>
      <c r="B272" s="39"/>
      <c r="C272" s="40"/>
      <c r="D272" s="258" t="s">
        <v>628</v>
      </c>
      <c r="E272" s="40"/>
      <c r="F272" s="259" t="s">
        <v>1512</v>
      </c>
      <c r="G272" s="40"/>
      <c r="H272" s="40"/>
      <c r="I272" s="156"/>
      <c r="J272" s="40"/>
      <c r="K272" s="40"/>
      <c r="L272" s="44"/>
      <c r="M272" s="260"/>
      <c r="N272" s="261"/>
      <c r="O272" s="91"/>
      <c r="P272" s="91"/>
      <c r="Q272" s="91"/>
      <c r="R272" s="91"/>
      <c r="S272" s="91"/>
      <c r="T272" s="92"/>
      <c r="U272" s="38"/>
      <c r="V272" s="38"/>
      <c r="W272" s="38"/>
      <c r="X272" s="38"/>
      <c r="Y272" s="38"/>
      <c r="Z272" s="38"/>
      <c r="AA272" s="38"/>
      <c r="AB272" s="38"/>
      <c r="AC272" s="38"/>
      <c r="AD272" s="38"/>
      <c r="AE272" s="38"/>
      <c r="AT272" s="17" t="s">
        <v>628</v>
      </c>
      <c r="AU272" s="17" t="s">
        <v>91</v>
      </c>
    </row>
    <row r="273" s="13" customFormat="1">
      <c r="A273" s="13"/>
      <c r="B273" s="262"/>
      <c r="C273" s="263"/>
      <c r="D273" s="258" t="s">
        <v>263</v>
      </c>
      <c r="E273" s="264" t="s">
        <v>1</v>
      </c>
      <c r="F273" s="265" t="s">
        <v>1513</v>
      </c>
      <c r="G273" s="263"/>
      <c r="H273" s="266">
        <v>16071.120000000001</v>
      </c>
      <c r="I273" s="267"/>
      <c r="J273" s="263"/>
      <c r="K273" s="263"/>
      <c r="L273" s="268"/>
      <c r="M273" s="269"/>
      <c r="N273" s="270"/>
      <c r="O273" s="270"/>
      <c r="P273" s="270"/>
      <c r="Q273" s="270"/>
      <c r="R273" s="270"/>
      <c r="S273" s="270"/>
      <c r="T273" s="271"/>
      <c r="U273" s="13"/>
      <c r="V273" s="13"/>
      <c r="W273" s="13"/>
      <c r="X273" s="13"/>
      <c r="Y273" s="13"/>
      <c r="Z273" s="13"/>
      <c r="AA273" s="13"/>
      <c r="AB273" s="13"/>
      <c r="AC273" s="13"/>
      <c r="AD273" s="13"/>
      <c r="AE273" s="13"/>
      <c r="AT273" s="272" t="s">
        <v>263</v>
      </c>
      <c r="AU273" s="272" t="s">
        <v>91</v>
      </c>
      <c r="AV273" s="13" t="s">
        <v>91</v>
      </c>
      <c r="AW273" s="13" t="s">
        <v>36</v>
      </c>
      <c r="AX273" s="13" t="s">
        <v>82</v>
      </c>
      <c r="AY273" s="272" t="s">
        <v>250</v>
      </c>
    </row>
    <row r="274" s="14" customFormat="1">
      <c r="A274" s="14"/>
      <c r="B274" s="273"/>
      <c r="C274" s="274"/>
      <c r="D274" s="258" t="s">
        <v>263</v>
      </c>
      <c r="E274" s="275" t="s">
        <v>1</v>
      </c>
      <c r="F274" s="276" t="s">
        <v>265</v>
      </c>
      <c r="G274" s="274"/>
      <c r="H274" s="277">
        <v>16071.120000000001</v>
      </c>
      <c r="I274" s="278"/>
      <c r="J274" s="274"/>
      <c r="K274" s="274"/>
      <c r="L274" s="279"/>
      <c r="M274" s="280"/>
      <c r="N274" s="281"/>
      <c r="O274" s="281"/>
      <c r="P274" s="281"/>
      <c r="Q274" s="281"/>
      <c r="R274" s="281"/>
      <c r="S274" s="281"/>
      <c r="T274" s="282"/>
      <c r="U274" s="14"/>
      <c r="V274" s="14"/>
      <c r="W274" s="14"/>
      <c r="X274" s="14"/>
      <c r="Y274" s="14"/>
      <c r="Z274" s="14"/>
      <c r="AA274" s="14"/>
      <c r="AB274" s="14"/>
      <c r="AC274" s="14"/>
      <c r="AD274" s="14"/>
      <c r="AE274" s="14"/>
      <c r="AT274" s="283" t="s">
        <v>263</v>
      </c>
      <c r="AU274" s="283" t="s">
        <v>91</v>
      </c>
      <c r="AV274" s="14" t="s">
        <v>256</v>
      </c>
      <c r="AW274" s="14" t="s">
        <v>36</v>
      </c>
      <c r="AX274" s="14" t="s">
        <v>14</v>
      </c>
      <c r="AY274" s="283" t="s">
        <v>250</v>
      </c>
    </row>
    <row r="275" s="2" customFormat="1" ht="21.75" customHeight="1">
      <c r="A275" s="38"/>
      <c r="B275" s="39"/>
      <c r="C275" s="245" t="s">
        <v>432</v>
      </c>
      <c r="D275" s="245" t="s">
        <v>252</v>
      </c>
      <c r="E275" s="246" t="s">
        <v>1514</v>
      </c>
      <c r="F275" s="247" t="s">
        <v>1515</v>
      </c>
      <c r="G275" s="248" t="s">
        <v>646</v>
      </c>
      <c r="H275" s="249">
        <v>16071.120000000001</v>
      </c>
      <c r="I275" s="250"/>
      <c r="J275" s="251">
        <f>ROUND(I275*H275,2)</f>
        <v>0</v>
      </c>
      <c r="K275" s="247" t="s">
        <v>1</v>
      </c>
      <c r="L275" s="44"/>
      <c r="M275" s="252" t="s">
        <v>1</v>
      </c>
      <c r="N275" s="253" t="s">
        <v>47</v>
      </c>
      <c r="O275" s="91"/>
      <c r="P275" s="254">
        <f>O275*H275</f>
        <v>0</v>
      </c>
      <c r="Q275" s="254">
        <v>0</v>
      </c>
      <c r="R275" s="254">
        <f>Q275*H275</f>
        <v>0</v>
      </c>
      <c r="S275" s="254">
        <v>0</v>
      </c>
      <c r="T275" s="255">
        <f>S275*H275</f>
        <v>0</v>
      </c>
      <c r="U275" s="38"/>
      <c r="V275" s="38"/>
      <c r="W275" s="38"/>
      <c r="X275" s="38"/>
      <c r="Y275" s="38"/>
      <c r="Z275" s="38"/>
      <c r="AA275" s="38"/>
      <c r="AB275" s="38"/>
      <c r="AC275" s="38"/>
      <c r="AD275" s="38"/>
      <c r="AE275" s="38"/>
      <c r="AR275" s="256" t="s">
        <v>256</v>
      </c>
      <c r="AT275" s="256" t="s">
        <v>252</v>
      </c>
      <c r="AU275" s="256" t="s">
        <v>91</v>
      </c>
      <c r="AY275" s="17" t="s">
        <v>250</v>
      </c>
      <c r="BE275" s="257">
        <f>IF(N275="základní",J275,0)</f>
        <v>0</v>
      </c>
      <c r="BF275" s="257">
        <f>IF(N275="snížená",J275,0)</f>
        <v>0</v>
      </c>
      <c r="BG275" s="257">
        <f>IF(N275="zákl. přenesená",J275,0)</f>
        <v>0</v>
      </c>
      <c r="BH275" s="257">
        <f>IF(N275="sníž. přenesená",J275,0)</f>
        <v>0</v>
      </c>
      <c r="BI275" s="257">
        <f>IF(N275="nulová",J275,0)</f>
        <v>0</v>
      </c>
      <c r="BJ275" s="17" t="s">
        <v>14</v>
      </c>
      <c r="BK275" s="257">
        <f>ROUND(I275*H275,2)</f>
        <v>0</v>
      </c>
      <c r="BL275" s="17" t="s">
        <v>256</v>
      </c>
      <c r="BM275" s="256" t="s">
        <v>1516</v>
      </c>
    </row>
    <row r="276" s="13" customFormat="1">
      <c r="A276" s="13"/>
      <c r="B276" s="262"/>
      <c r="C276" s="263"/>
      <c r="D276" s="258" t="s">
        <v>263</v>
      </c>
      <c r="E276" s="264" t="s">
        <v>1</v>
      </c>
      <c r="F276" s="265" t="s">
        <v>1513</v>
      </c>
      <c r="G276" s="263"/>
      <c r="H276" s="266">
        <v>16071.120000000001</v>
      </c>
      <c r="I276" s="267"/>
      <c r="J276" s="263"/>
      <c r="K276" s="263"/>
      <c r="L276" s="268"/>
      <c r="M276" s="269"/>
      <c r="N276" s="270"/>
      <c r="O276" s="270"/>
      <c r="P276" s="270"/>
      <c r="Q276" s="270"/>
      <c r="R276" s="270"/>
      <c r="S276" s="270"/>
      <c r="T276" s="271"/>
      <c r="U276" s="13"/>
      <c r="V276" s="13"/>
      <c r="W276" s="13"/>
      <c r="X276" s="13"/>
      <c r="Y276" s="13"/>
      <c r="Z276" s="13"/>
      <c r="AA276" s="13"/>
      <c r="AB276" s="13"/>
      <c r="AC276" s="13"/>
      <c r="AD276" s="13"/>
      <c r="AE276" s="13"/>
      <c r="AT276" s="272" t="s">
        <v>263</v>
      </c>
      <c r="AU276" s="272" t="s">
        <v>91</v>
      </c>
      <c r="AV276" s="13" t="s">
        <v>91</v>
      </c>
      <c r="AW276" s="13" t="s">
        <v>36</v>
      </c>
      <c r="AX276" s="13" t="s">
        <v>82</v>
      </c>
      <c r="AY276" s="272" t="s">
        <v>250</v>
      </c>
    </row>
    <row r="277" s="14" customFormat="1">
      <c r="A277" s="14"/>
      <c r="B277" s="273"/>
      <c r="C277" s="274"/>
      <c r="D277" s="258" t="s">
        <v>263</v>
      </c>
      <c r="E277" s="275" t="s">
        <v>1</v>
      </c>
      <c r="F277" s="276" t="s">
        <v>265</v>
      </c>
      <c r="G277" s="274"/>
      <c r="H277" s="277">
        <v>16071.120000000001</v>
      </c>
      <c r="I277" s="278"/>
      <c r="J277" s="274"/>
      <c r="K277" s="274"/>
      <c r="L277" s="279"/>
      <c r="M277" s="280"/>
      <c r="N277" s="281"/>
      <c r="O277" s="281"/>
      <c r="P277" s="281"/>
      <c r="Q277" s="281"/>
      <c r="R277" s="281"/>
      <c r="S277" s="281"/>
      <c r="T277" s="282"/>
      <c r="U277" s="14"/>
      <c r="V277" s="14"/>
      <c r="W277" s="14"/>
      <c r="X277" s="14"/>
      <c r="Y277" s="14"/>
      <c r="Z277" s="14"/>
      <c r="AA277" s="14"/>
      <c r="AB277" s="14"/>
      <c r="AC277" s="14"/>
      <c r="AD277" s="14"/>
      <c r="AE277" s="14"/>
      <c r="AT277" s="283" t="s">
        <v>263</v>
      </c>
      <c r="AU277" s="283" t="s">
        <v>91</v>
      </c>
      <c r="AV277" s="14" t="s">
        <v>256</v>
      </c>
      <c r="AW277" s="14" t="s">
        <v>36</v>
      </c>
      <c r="AX277" s="14" t="s">
        <v>14</v>
      </c>
      <c r="AY277" s="283" t="s">
        <v>250</v>
      </c>
    </row>
    <row r="278" s="2" customFormat="1" ht="16.5" customHeight="1">
      <c r="A278" s="38"/>
      <c r="B278" s="39"/>
      <c r="C278" s="294" t="s">
        <v>437</v>
      </c>
      <c r="D278" s="294" t="s">
        <v>643</v>
      </c>
      <c r="E278" s="295" t="s">
        <v>1517</v>
      </c>
      <c r="F278" s="296" t="s">
        <v>1518</v>
      </c>
      <c r="G278" s="297" t="s">
        <v>157</v>
      </c>
      <c r="H278" s="298">
        <v>5.2709999999999999</v>
      </c>
      <c r="I278" s="299"/>
      <c r="J278" s="300">
        <f>ROUND(I278*H278,2)</f>
        <v>0</v>
      </c>
      <c r="K278" s="296" t="s">
        <v>1</v>
      </c>
      <c r="L278" s="301"/>
      <c r="M278" s="302" t="s">
        <v>1</v>
      </c>
      <c r="N278" s="303" t="s">
        <v>47</v>
      </c>
      <c r="O278" s="91"/>
      <c r="P278" s="254">
        <f>O278*H278</f>
        <v>0</v>
      </c>
      <c r="Q278" s="254">
        <v>0</v>
      </c>
      <c r="R278" s="254">
        <f>Q278*H278</f>
        <v>0</v>
      </c>
      <c r="S278" s="254">
        <v>0</v>
      </c>
      <c r="T278" s="255">
        <f>S278*H278</f>
        <v>0</v>
      </c>
      <c r="U278" s="38"/>
      <c r="V278" s="38"/>
      <c r="W278" s="38"/>
      <c r="X278" s="38"/>
      <c r="Y278" s="38"/>
      <c r="Z278" s="38"/>
      <c r="AA278" s="38"/>
      <c r="AB278" s="38"/>
      <c r="AC278" s="38"/>
      <c r="AD278" s="38"/>
      <c r="AE278" s="38"/>
      <c r="AR278" s="256" t="s">
        <v>285</v>
      </c>
      <c r="AT278" s="256" t="s">
        <v>643</v>
      </c>
      <c r="AU278" s="256" t="s">
        <v>91</v>
      </c>
      <c r="AY278" s="17" t="s">
        <v>250</v>
      </c>
      <c r="BE278" s="257">
        <f>IF(N278="základní",J278,0)</f>
        <v>0</v>
      </c>
      <c r="BF278" s="257">
        <f>IF(N278="snížená",J278,0)</f>
        <v>0</v>
      </c>
      <c r="BG278" s="257">
        <f>IF(N278="zákl. přenesená",J278,0)</f>
        <v>0</v>
      </c>
      <c r="BH278" s="257">
        <f>IF(N278="sníž. přenesená",J278,0)</f>
        <v>0</v>
      </c>
      <c r="BI278" s="257">
        <f>IF(N278="nulová",J278,0)</f>
        <v>0</v>
      </c>
      <c r="BJ278" s="17" t="s">
        <v>14</v>
      </c>
      <c r="BK278" s="257">
        <f>ROUND(I278*H278,2)</f>
        <v>0</v>
      </c>
      <c r="BL278" s="17" t="s">
        <v>256</v>
      </c>
      <c r="BM278" s="256" t="s">
        <v>1519</v>
      </c>
    </row>
    <row r="279" s="2" customFormat="1">
      <c r="A279" s="38"/>
      <c r="B279" s="39"/>
      <c r="C279" s="40"/>
      <c r="D279" s="258" t="s">
        <v>628</v>
      </c>
      <c r="E279" s="40"/>
      <c r="F279" s="259" t="s">
        <v>1520</v>
      </c>
      <c r="G279" s="40"/>
      <c r="H279" s="40"/>
      <c r="I279" s="156"/>
      <c r="J279" s="40"/>
      <c r="K279" s="40"/>
      <c r="L279" s="44"/>
      <c r="M279" s="260"/>
      <c r="N279" s="261"/>
      <c r="O279" s="91"/>
      <c r="P279" s="91"/>
      <c r="Q279" s="91"/>
      <c r="R279" s="91"/>
      <c r="S279" s="91"/>
      <c r="T279" s="92"/>
      <c r="U279" s="38"/>
      <c r="V279" s="38"/>
      <c r="W279" s="38"/>
      <c r="X279" s="38"/>
      <c r="Y279" s="38"/>
      <c r="Z279" s="38"/>
      <c r="AA279" s="38"/>
      <c r="AB279" s="38"/>
      <c r="AC279" s="38"/>
      <c r="AD279" s="38"/>
      <c r="AE279" s="38"/>
      <c r="AT279" s="17" t="s">
        <v>628</v>
      </c>
      <c r="AU279" s="17" t="s">
        <v>91</v>
      </c>
    </row>
    <row r="280" s="13" customFormat="1">
      <c r="A280" s="13"/>
      <c r="B280" s="262"/>
      <c r="C280" s="263"/>
      <c r="D280" s="258" t="s">
        <v>263</v>
      </c>
      <c r="E280" s="264" t="s">
        <v>1</v>
      </c>
      <c r="F280" s="265" t="s">
        <v>1521</v>
      </c>
      <c r="G280" s="263"/>
      <c r="H280" s="266">
        <v>5.2709999999999999</v>
      </c>
      <c r="I280" s="267"/>
      <c r="J280" s="263"/>
      <c r="K280" s="263"/>
      <c r="L280" s="268"/>
      <c r="M280" s="269"/>
      <c r="N280" s="270"/>
      <c r="O280" s="270"/>
      <c r="P280" s="270"/>
      <c r="Q280" s="270"/>
      <c r="R280" s="270"/>
      <c r="S280" s="270"/>
      <c r="T280" s="271"/>
      <c r="U280" s="13"/>
      <c r="V280" s="13"/>
      <c r="W280" s="13"/>
      <c r="X280" s="13"/>
      <c r="Y280" s="13"/>
      <c r="Z280" s="13"/>
      <c r="AA280" s="13"/>
      <c r="AB280" s="13"/>
      <c r="AC280" s="13"/>
      <c r="AD280" s="13"/>
      <c r="AE280" s="13"/>
      <c r="AT280" s="272" t="s">
        <v>263</v>
      </c>
      <c r="AU280" s="272" t="s">
        <v>91</v>
      </c>
      <c r="AV280" s="13" t="s">
        <v>91</v>
      </c>
      <c r="AW280" s="13" t="s">
        <v>36</v>
      </c>
      <c r="AX280" s="13" t="s">
        <v>82</v>
      </c>
      <c r="AY280" s="272" t="s">
        <v>250</v>
      </c>
    </row>
    <row r="281" s="14" customFormat="1">
      <c r="A281" s="14"/>
      <c r="B281" s="273"/>
      <c r="C281" s="274"/>
      <c r="D281" s="258" t="s">
        <v>263</v>
      </c>
      <c r="E281" s="275" t="s">
        <v>1</v>
      </c>
      <c r="F281" s="276" t="s">
        <v>265</v>
      </c>
      <c r="G281" s="274"/>
      <c r="H281" s="277">
        <v>5.2709999999999999</v>
      </c>
      <c r="I281" s="278"/>
      <c r="J281" s="274"/>
      <c r="K281" s="274"/>
      <c r="L281" s="279"/>
      <c r="M281" s="280"/>
      <c r="N281" s="281"/>
      <c r="O281" s="281"/>
      <c r="P281" s="281"/>
      <c r="Q281" s="281"/>
      <c r="R281" s="281"/>
      <c r="S281" s="281"/>
      <c r="T281" s="282"/>
      <c r="U281" s="14"/>
      <c r="V281" s="14"/>
      <c r="W281" s="14"/>
      <c r="X281" s="14"/>
      <c r="Y281" s="14"/>
      <c r="Z281" s="14"/>
      <c r="AA281" s="14"/>
      <c r="AB281" s="14"/>
      <c r="AC281" s="14"/>
      <c r="AD281" s="14"/>
      <c r="AE281" s="14"/>
      <c r="AT281" s="283" t="s">
        <v>263</v>
      </c>
      <c r="AU281" s="283" t="s">
        <v>91</v>
      </c>
      <c r="AV281" s="14" t="s">
        <v>256</v>
      </c>
      <c r="AW281" s="14" t="s">
        <v>36</v>
      </c>
      <c r="AX281" s="14" t="s">
        <v>14</v>
      </c>
      <c r="AY281" s="283" t="s">
        <v>250</v>
      </c>
    </row>
    <row r="282" s="2" customFormat="1" ht="16.5" customHeight="1">
      <c r="A282" s="38"/>
      <c r="B282" s="39"/>
      <c r="C282" s="294" t="s">
        <v>441</v>
      </c>
      <c r="D282" s="294" t="s">
        <v>643</v>
      </c>
      <c r="E282" s="295" t="s">
        <v>1522</v>
      </c>
      <c r="F282" s="296" t="s">
        <v>1523</v>
      </c>
      <c r="G282" s="297" t="s">
        <v>157</v>
      </c>
      <c r="H282" s="298">
        <v>1.496</v>
      </c>
      <c r="I282" s="299"/>
      <c r="J282" s="300">
        <f>ROUND(I282*H282,2)</f>
        <v>0</v>
      </c>
      <c r="K282" s="296" t="s">
        <v>1</v>
      </c>
      <c r="L282" s="301"/>
      <c r="M282" s="302" t="s">
        <v>1</v>
      </c>
      <c r="N282" s="303" t="s">
        <v>47</v>
      </c>
      <c r="O282" s="91"/>
      <c r="P282" s="254">
        <f>O282*H282</f>
        <v>0</v>
      </c>
      <c r="Q282" s="254">
        <v>0</v>
      </c>
      <c r="R282" s="254">
        <f>Q282*H282</f>
        <v>0</v>
      </c>
      <c r="S282" s="254">
        <v>0</v>
      </c>
      <c r="T282" s="255">
        <f>S282*H282</f>
        <v>0</v>
      </c>
      <c r="U282" s="38"/>
      <c r="V282" s="38"/>
      <c r="W282" s="38"/>
      <c r="X282" s="38"/>
      <c r="Y282" s="38"/>
      <c r="Z282" s="38"/>
      <c r="AA282" s="38"/>
      <c r="AB282" s="38"/>
      <c r="AC282" s="38"/>
      <c r="AD282" s="38"/>
      <c r="AE282" s="38"/>
      <c r="AR282" s="256" t="s">
        <v>285</v>
      </c>
      <c r="AT282" s="256" t="s">
        <v>643</v>
      </c>
      <c r="AU282" s="256" t="s">
        <v>91</v>
      </c>
      <c r="AY282" s="17" t="s">
        <v>250</v>
      </c>
      <c r="BE282" s="257">
        <f>IF(N282="základní",J282,0)</f>
        <v>0</v>
      </c>
      <c r="BF282" s="257">
        <f>IF(N282="snížená",J282,0)</f>
        <v>0</v>
      </c>
      <c r="BG282" s="257">
        <f>IF(N282="zákl. přenesená",J282,0)</f>
        <v>0</v>
      </c>
      <c r="BH282" s="257">
        <f>IF(N282="sníž. přenesená",J282,0)</f>
        <v>0</v>
      </c>
      <c r="BI282" s="257">
        <f>IF(N282="nulová",J282,0)</f>
        <v>0</v>
      </c>
      <c r="BJ282" s="17" t="s">
        <v>14</v>
      </c>
      <c r="BK282" s="257">
        <f>ROUND(I282*H282,2)</f>
        <v>0</v>
      </c>
      <c r="BL282" s="17" t="s">
        <v>256</v>
      </c>
      <c r="BM282" s="256" t="s">
        <v>1524</v>
      </c>
    </row>
    <row r="283" s="2" customFormat="1">
      <c r="A283" s="38"/>
      <c r="B283" s="39"/>
      <c r="C283" s="40"/>
      <c r="D283" s="258" t="s">
        <v>628</v>
      </c>
      <c r="E283" s="40"/>
      <c r="F283" s="259" t="s">
        <v>1525</v>
      </c>
      <c r="G283" s="40"/>
      <c r="H283" s="40"/>
      <c r="I283" s="156"/>
      <c r="J283" s="40"/>
      <c r="K283" s="40"/>
      <c r="L283" s="44"/>
      <c r="M283" s="260"/>
      <c r="N283" s="261"/>
      <c r="O283" s="91"/>
      <c r="P283" s="91"/>
      <c r="Q283" s="91"/>
      <c r="R283" s="91"/>
      <c r="S283" s="91"/>
      <c r="T283" s="92"/>
      <c r="U283" s="38"/>
      <c r="V283" s="38"/>
      <c r="W283" s="38"/>
      <c r="X283" s="38"/>
      <c r="Y283" s="38"/>
      <c r="Z283" s="38"/>
      <c r="AA283" s="38"/>
      <c r="AB283" s="38"/>
      <c r="AC283" s="38"/>
      <c r="AD283" s="38"/>
      <c r="AE283" s="38"/>
      <c r="AT283" s="17" t="s">
        <v>628</v>
      </c>
      <c r="AU283" s="17" t="s">
        <v>91</v>
      </c>
    </row>
    <row r="284" s="13" customFormat="1">
      <c r="A284" s="13"/>
      <c r="B284" s="262"/>
      <c r="C284" s="263"/>
      <c r="D284" s="258" t="s">
        <v>263</v>
      </c>
      <c r="E284" s="264" t="s">
        <v>1</v>
      </c>
      <c r="F284" s="265" t="s">
        <v>1526</v>
      </c>
      <c r="G284" s="263"/>
      <c r="H284" s="266">
        <v>1.496</v>
      </c>
      <c r="I284" s="267"/>
      <c r="J284" s="263"/>
      <c r="K284" s="263"/>
      <c r="L284" s="268"/>
      <c r="M284" s="269"/>
      <c r="N284" s="270"/>
      <c r="O284" s="270"/>
      <c r="P284" s="270"/>
      <c r="Q284" s="270"/>
      <c r="R284" s="270"/>
      <c r="S284" s="270"/>
      <c r="T284" s="271"/>
      <c r="U284" s="13"/>
      <c r="V284" s="13"/>
      <c r="W284" s="13"/>
      <c r="X284" s="13"/>
      <c r="Y284" s="13"/>
      <c r="Z284" s="13"/>
      <c r="AA284" s="13"/>
      <c r="AB284" s="13"/>
      <c r="AC284" s="13"/>
      <c r="AD284" s="13"/>
      <c r="AE284" s="13"/>
      <c r="AT284" s="272" t="s">
        <v>263</v>
      </c>
      <c r="AU284" s="272" t="s">
        <v>91</v>
      </c>
      <c r="AV284" s="13" t="s">
        <v>91</v>
      </c>
      <c r="AW284" s="13" t="s">
        <v>36</v>
      </c>
      <c r="AX284" s="13" t="s">
        <v>82</v>
      </c>
      <c r="AY284" s="272" t="s">
        <v>250</v>
      </c>
    </row>
    <row r="285" s="14" customFormat="1">
      <c r="A285" s="14"/>
      <c r="B285" s="273"/>
      <c r="C285" s="274"/>
      <c r="D285" s="258" t="s">
        <v>263</v>
      </c>
      <c r="E285" s="275" t="s">
        <v>1</v>
      </c>
      <c r="F285" s="276" t="s">
        <v>265</v>
      </c>
      <c r="G285" s="274"/>
      <c r="H285" s="277">
        <v>1.496</v>
      </c>
      <c r="I285" s="278"/>
      <c r="J285" s="274"/>
      <c r="K285" s="274"/>
      <c r="L285" s="279"/>
      <c r="M285" s="280"/>
      <c r="N285" s="281"/>
      <c r="O285" s="281"/>
      <c r="P285" s="281"/>
      <c r="Q285" s="281"/>
      <c r="R285" s="281"/>
      <c r="S285" s="281"/>
      <c r="T285" s="282"/>
      <c r="U285" s="14"/>
      <c r="V285" s="14"/>
      <c r="W285" s="14"/>
      <c r="X285" s="14"/>
      <c r="Y285" s="14"/>
      <c r="Z285" s="14"/>
      <c r="AA285" s="14"/>
      <c r="AB285" s="14"/>
      <c r="AC285" s="14"/>
      <c r="AD285" s="14"/>
      <c r="AE285" s="14"/>
      <c r="AT285" s="283" t="s">
        <v>263</v>
      </c>
      <c r="AU285" s="283" t="s">
        <v>91</v>
      </c>
      <c r="AV285" s="14" t="s">
        <v>256</v>
      </c>
      <c r="AW285" s="14" t="s">
        <v>36</v>
      </c>
      <c r="AX285" s="14" t="s">
        <v>14</v>
      </c>
      <c r="AY285" s="283" t="s">
        <v>250</v>
      </c>
    </row>
    <row r="286" s="2" customFormat="1" ht="16.5" customHeight="1">
      <c r="A286" s="38"/>
      <c r="B286" s="39"/>
      <c r="C286" s="294" t="s">
        <v>445</v>
      </c>
      <c r="D286" s="294" t="s">
        <v>643</v>
      </c>
      <c r="E286" s="295" t="s">
        <v>1527</v>
      </c>
      <c r="F286" s="296" t="s">
        <v>1528</v>
      </c>
      <c r="G286" s="297" t="s">
        <v>189</v>
      </c>
      <c r="H286" s="298">
        <v>640</v>
      </c>
      <c r="I286" s="299"/>
      <c r="J286" s="300">
        <f>ROUND(I286*H286,2)</f>
        <v>0</v>
      </c>
      <c r="K286" s="296" t="s">
        <v>1</v>
      </c>
      <c r="L286" s="301"/>
      <c r="M286" s="302" t="s">
        <v>1</v>
      </c>
      <c r="N286" s="303" t="s">
        <v>47</v>
      </c>
      <c r="O286" s="91"/>
      <c r="P286" s="254">
        <f>O286*H286</f>
        <v>0</v>
      </c>
      <c r="Q286" s="254">
        <v>0</v>
      </c>
      <c r="R286" s="254">
        <f>Q286*H286</f>
        <v>0</v>
      </c>
      <c r="S286" s="254">
        <v>0</v>
      </c>
      <c r="T286" s="255">
        <f>S286*H286</f>
        <v>0</v>
      </c>
      <c r="U286" s="38"/>
      <c r="V286" s="38"/>
      <c r="W286" s="38"/>
      <c r="X286" s="38"/>
      <c r="Y286" s="38"/>
      <c r="Z286" s="38"/>
      <c r="AA286" s="38"/>
      <c r="AB286" s="38"/>
      <c r="AC286" s="38"/>
      <c r="AD286" s="38"/>
      <c r="AE286" s="38"/>
      <c r="AR286" s="256" t="s">
        <v>285</v>
      </c>
      <c r="AT286" s="256" t="s">
        <v>643</v>
      </c>
      <c r="AU286" s="256" t="s">
        <v>91</v>
      </c>
      <c r="AY286" s="17" t="s">
        <v>250</v>
      </c>
      <c r="BE286" s="257">
        <f>IF(N286="základní",J286,0)</f>
        <v>0</v>
      </c>
      <c r="BF286" s="257">
        <f>IF(N286="snížená",J286,0)</f>
        <v>0</v>
      </c>
      <c r="BG286" s="257">
        <f>IF(N286="zákl. přenesená",J286,0)</f>
        <v>0</v>
      </c>
      <c r="BH286" s="257">
        <f>IF(N286="sníž. přenesená",J286,0)</f>
        <v>0</v>
      </c>
      <c r="BI286" s="257">
        <f>IF(N286="nulová",J286,0)</f>
        <v>0</v>
      </c>
      <c r="BJ286" s="17" t="s">
        <v>14</v>
      </c>
      <c r="BK286" s="257">
        <f>ROUND(I286*H286,2)</f>
        <v>0</v>
      </c>
      <c r="BL286" s="17" t="s">
        <v>256</v>
      </c>
      <c r="BM286" s="256" t="s">
        <v>1529</v>
      </c>
    </row>
    <row r="287" s="2" customFormat="1" ht="16.5" customHeight="1">
      <c r="A287" s="38"/>
      <c r="B287" s="39"/>
      <c r="C287" s="294" t="s">
        <v>449</v>
      </c>
      <c r="D287" s="294" t="s">
        <v>643</v>
      </c>
      <c r="E287" s="295" t="s">
        <v>1530</v>
      </c>
      <c r="F287" s="296" t="s">
        <v>1531</v>
      </c>
      <c r="G287" s="297" t="s">
        <v>189</v>
      </c>
      <c r="H287" s="298">
        <v>640</v>
      </c>
      <c r="I287" s="299"/>
      <c r="J287" s="300">
        <f>ROUND(I287*H287,2)</f>
        <v>0</v>
      </c>
      <c r="K287" s="296" t="s">
        <v>1</v>
      </c>
      <c r="L287" s="301"/>
      <c r="M287" s="302" t="s">
        <v>1</v>
      </c>
      <c r="N287" s="303" t="s">
        <v>47</v>
      </c>
      <c r="O287" s="91"/>
      <c r="P287" s="254">
        <f>O287*H287</f>
        <v>0</v>
      </c>
      <c r="Q287" s="254">
        <v>0</v>
      </c>
      <c r="R287" s="254">
        <f>Q287*H287</f>
        <v>0</v>
      </c>
      <c r="S287" s="254">
        <v>0</v>
      </c>
      <c r="T287" s="255">
        <f>S287*H287</f>
        <v>0</v>
      </c>
      <c r="U287" s="38"/>
      <c r="V287" s="38"/>
      <c r="W287" s="38"/>
      <c r="X287" s="38"/>
      <c r="Y287" s="38"/>
      <c r="Z287" s="38"/>
      <c r="AA287" s="38"/>
      <c r="AB287" s="38"/>
      <c r="AC287" s="38"/>
      <c r="AD287" s="38"/>
      <c r="AE287" s="38"/>
      <c r="AR287" s="256" t="s">
        <v>285</v>
      </c>
      <c r="AT287" s="256" t="s">
        <v>643</v>
      </c>
      <c r="AU287" s="256" t="s">
        <v>91</v>
      </c>
      <c r="AY287" s="17" t="s">
        <v>250</v>
      </c>
      <c r="BE287" s="257">
        <f>IF(N287="základní",J287,0)</f>
        <v>0</v>
      </c>
      <c r="BF287" s="257">
        <f>IF(N287="snížená",J287,0)</f>
        <v>0</v>
      </c>
      <c r="BG287" s="257">
        <f>IF(N287="zákl. přenesená",J287,0)</f>
        <v>0</v>
      </c>
      <c r="BH287" s="257">
        <f>IF(N287="sníž. přenesená",J287,0)</f>
        <v>0</v>
      </c>
      <c r="BI287" s="257">
        <f>IF(N287="nulová",J287,0)</f>
        <v>0</v>
      </c>
      <c r="BJ287" s="17" t="s">
        <v>14</v>
      </c>
      <c r="BK287" s="257">
        <f>ROUND(I287*H287,2)</f>
        <v>0</v>
      </c>
      <c r="BL287" s="17" t="s">
        <v>256</v>
      </c>
      <c r="BM287" s="256" t="s">
        <v>1532</v>
      </c>
    </row>
    <row r="288" s="2" customFormat="1" ht="16.5" customHeight="1">
      <c r="A288" s="38"/>
      <c r="B288" s="39"/>
      <c r="C288" s="294" t="s">
        <v>453</v>
      </c>
      <c r="D288" s="294" t="s">
        <v>643</v>
      </c>
      <c r="E288" s="295" t="s">
        <v>1533</v>
      </c>
      <c r="F288" s="296" t="s">
        <v>1534</v>
      </c>
      <c r="G288" s="297" t="s">
        <v>157</v>
      </c>
      <c r="H288" s="298">
        <v>0.41799999999999998</v>
      </c>
      <c r="I288" s="299"/>
      <c r="J288" s="300">
        <f>ROUND(I288*H288,2)</f>
        <v>0</v>
      </c>
      <c r="K288" s="296" t="s">
        <v>1</v>
      </c>
      <c r="L288" s="301"/>
      <c r="M288" s="302" t="s">
        <v>1</v>
      </c>
      <c r="N288" s="303" t="s">
        <v>47</v>
      </c>
      <c r="O288" s="91"/>
      <c r="P288" s="254">
        <f>O288*H288</f>
        <v>0</v>
      </c>
      <c r="Q288" s="254">
        <v>0</v>
      </c>
      <c r="R288" s="254">
        <f>Q288*H288</f>
        <v>0</v>
      </c>
      <c r="S288" s="254">
        <v>0</v>
      </c>
      <c r="T288" s="255">
        <f>S288*H288</f>
        <v>0</v>
      </c>
      <c r="U288" s="38"/>
      <c r="V288" s="38"/>
      <c r="W288" s="38"/>
      <c r="X288" s="38"/>
      <c r="Y288" s="38"/>
      <c r="Z288" s="38"/>
      <c r="AA288" s="38"/>
      <c r="AB288" s="38"/>
      <c r="AC288" s="38"/>
      <c r="AD288" s="38"/>
      <c r="AE288" s="38"/>
      <c r="AR288" s="256" t="s">
        <v>285</v>
      </c>
      <c r="AT288" s="256" t="s">
        <v>643</v>
      </c>
      <c r="AU288" s="256" t="s">
        <v>91</v>
      </c>
      <c r="AY288" s="17" t="s">
        <v>250</v>
      </c>
      <c r="BE288" s="257">
        <f>IF(N288="základní",J288,0)</f>
        <v>0</v>
      </c>
      <c r="BF288" s="257">
        <f>IF(N288="snížená",J288,0)</f>
        <v>0</v>
      </c>
      <c r="BG288" s="257">
        <f>IF(N288="zákl. přenesená",J288,0)</f>
        <v>0</v>
      </c>
      <c r="BH288" s="257">
        <f>IF(N288="sníž. přenesená",J288,0)</f>
        <v>0</v>
      </c>
      <c r="BI288" s="257">
        <f>IF(N288="nulová",J288,0)</f>
        <v>0</v>
      </c>
      <c r="BJ288" s="17" t="s">
        <v>14</v>
      </c>
      <c r="BK288" s="257">
        <f>ROUND(I288*H288,2)</f>
        <v>0</v>
      </c>
      <c r="BL288" s="17" t="s">
        <v>256</v>
      </c>
      <c r="BM288" s="256" t="s">
        <v>1535</v>
      </c>
    </row>
    <row r="289" s="2" customFormat="1">
      <c r="A289" s="38"/>
      <c r="B289" s="39"/>
      <c r="C289" s="40"/>
      <c r="D289" s="258" t="s">
        <v>628</v>
      </c>
      <c r="E289" s="40"/>
      <c r="F289" s="259" t="s">
        <v>1536</v>
      </c>
      <c r="G289" s="40"/>
      <c r="H289" s="40"/>
      <c r="I289" s="156"/>
      <c r="J289" s="40"/>
      <c r="K289" s="40"/>
      <c r="L289" s="44"/>
      <c r="M289" s="260"/>
      <c r="N289" s="261"/>
      <c r="O289" s="91"/>
      <c r="P289" s="91"/>
      <c r="Q289" s="91"/>
      <c r="R289" s="91"/>
      <c r="S289" s="91"/>
      <c r="T289" s="92"/>
      <c r="U289" s="38"/>
      <c r="V289" s="38"/>
      <c r="W289" s="38"/>
      <c r="X289" s="38"/>
      <c r="Y289" s="38"/>
      <c r="Z289" s="38"/>
      <c r="AA289" s="38"/>
      <c r="AB289" s="38"/>
      <c r="AC289" s="38"/>
      <c r="AD289" s="38"/>
      <c r="AE289" s="38"/>
      <c r="AT289" s="17" t="s">
        <v>628</v>
      </c>
      <c r="AU289" s="17" t="s">
        <v>91</v>
      </c>
    </row>
    <row r="290" s="13" customFormat="1">
      <c r="A290" s="13"/>
      <c r="B290" s="262"/>
      <c r="C290" s="263"/>
      <c r="D290" s="258" t="s">
        <v>263</v>
      </c>
      <c r="E290" s="264" t="s">
        <v>1</v>
      </c>
      <c r="F290" s="265" t="s">
        <v>1537</v>
      </c>
      <c r="G290" s="263"/>
      <c r="H290" s="266">
        <v>0.41799999999999998</v>
      </c>
      <c r="I290" s="267"/>
      <c r="J290" s="263"/>
      <c r="K290" s="263"/>
      <c r="L290" s="268"/>
      <c r="M290" s="269"/>
      <c r="N290" s="270"/>
      <c r="O290" s="270"/>
      <c r="P290" s="270"/>
      <c r="Q290" s="270"/>
      <c r="R290" s="270"/>
      <c r="S290" s="270"/>
      <c r="T290" s="271"/>
      <c r="U290" s="13"/>
      <c r="V290" s="13"/>
      <c r="W290" s="13"/>
      <c r="X290" s="13"/>
      <c r="Y290" s="13"/>
      <c r="Z290" s="13"/>
      <c r="AA290" s="13"/>
      <c r="AB290" s="13"/>
      <c r="AC290" s="13"/>
      <c r="AD290" s="13"/>
      <c r="AE290" s="13"/>
      <c r="AT290" s="272" t="s">
        <v>263</v>
      </c>
      <c r="AU290" s="272" t="s">
        <v>91</v>
      </c>
      <c r="AV290" s="13" t="s">
        <v>91</v>
      </c>
      <c r="AW290" s="13" t="s">
        <v>36</v>
      </c>
      <c r="AX290" s="13" t="s">
        <v>82</v>
      </c>
      <c r="AY290" s="272" t="s">
        <v>250</v>
      </c>
    </row>
    <row r="291" s="14" customFormat="1">
      <c r="A291" s="14"/>
      <c r="B291" s="273"/>
      <c r="C291" s="274"/>
      <c r="D291" s="258" t="s">
        <v>263</v>
      </c>
      <c r="E291" s="275" t="s">
        <v>1</v>
      </c>
      <c r="F291" s="276" t="s">
        <v>265</v>
      </c>
      <c r="G291" s="274"/>
      <c r="H291" s="277">
        <v>0.41799999999999998</v>
      </c>
      <c r="I291" s="278"/>
      <c r="J291" s="274"/>
      <c r="K291" s="274"/>
      <c r="L291" s="279"/>
      <c r="M291" s="280"/>
      <c r="N291" s="281"/>
      <c r="O291" s="281"/>
      <c r="P291" s="281"/>
      <c r="Q291" s="281"/>
      <c r="R291" s="281"/>
      <c r="S291" s="281"/>
      <c r="T291" s="282"/>
      <c r="U291" s="14"/>
      <c r="V291" s="14"/>
      <c r="W291" s="14"/>
      <c r="X291" s="14"/>
      <c r="Y291" s="14"/>
      <c r="Z291" s="14"/>
      <c r="AA291" s="14"/>
      <c r="AB291" s="14"/>
      <c r="AC291" s="14"/>
      <c r="AD291" s="14"/>
      <c r="AE291" s="14"/>
      <c r="AT291" s="283" t="s">
        <v>263</v>
      </c>
      <c r="AU291" s="283" t="s">
        <v>91</v>
      </c>
      <c r="AV291" s="14" t="s">
        <v>256</v>
      </c>
      <c r="AW291" s="14" t="s">
        <v>36</v>
      </c>
      <c r="AX291" s="14" t="s">
        <v>14</v>
      </c>
      <c r="AY291" s="283" t="s">
        <v>250</v>
      </c>
    </row>
    <row r="292" s="2" customFormat="1" ht="16.5" customHeight="1">
      <c r="A292" s="38"/>
      <c r="B292" s="39"/>
      <c r="C292" s="294" t="s">
        <v>457</v>
      </c>
      <c r="D292" s="294" t="s">
        <v>643</v>
      </c>
      <c r="E292" s="295" t="s">
        <v>1538</v>
      </c>
      <c r="F292" s="296" t="s">
        <v>1539</v>
      </c>
      <c r="G292" s="297" t="s">
        <v>157</v>
      </c>
      <c r="H292" s="298">
        <v>8.8390000000000004</v>
      </c>
      <c r="I292" s="299"/>
      <c r="J292" s="300">
        <f>ROUND(I292*H292,2)</f>
        <v>0</v>
      </c>
      <c r="K292" s="296" t="s">
        <v>1</v>
      </c>
      <c r="L292" s="301"/>
      <c r="M292" s="302" t="s">
        <v>1</v>
      </c>
      <c r="N292" s="303" t="s">
        <v>47</v>
      </c>
      <c r="O292" s="91"/>
      <c r="P292" s="254">
        <f>O292*H292</f>
        <v>0</v>
      </c>
      <c r="Q292" s="254">
        <v>0</v>
      </c>
      <c r="R292" s="254">
        <f>Q292*H292</f>
        <v>0</v>
      </c>
      <c r="S292" s="254">
        <v>0</v>
      </c>
      <c r="T292" s="255">
        <f>S292*H292</f>
        <v>0</v>
      </c>
      <c r="U292" s="38"/>
      <c r="V292" s="38"/>
      <c r="W292" s="38"/>
      <c r="X292" s="38"/>
      <c r="Y292" s="38"/>
      <c r="Z292" s="38"/>
      <c r="AA292" s="38"/>
      <c r="AB292" s="38"/>
      <c r="AC292" s="38"/>
      <c r="AD292" s="38"/>
      <c r="AE292" s="38"/>
      <c r="AR292" s="256" t="s">
        <v>285</v>
      </c>
      <c r="AT292" s="256" t="s">
        <v>643</v>
      </c>
      <c r="AU292" s="256" t="s">
        <v>91</v>
      </c>
      <c r="AY292" s="17" t="s">
        <v>250</v>
      </c>
      <c r="BE292" s="257">
        <f>IF(N292="základní",J292,0)</f>
        <v>0</v>
      </c>
      <c r="BF292" s="257">
        <f>IF(N292="snížená",J292,0)</f>
        <v>0</v>
      </c>
      <c r="BG292" s="257">
        <f>IF(N292="zákl. přenesená",J292,0)</f>
        <v>0</v>
      </c>
      <c r="BH292" s="257">
        <f>IF(N292="sníž. přenesená",J292,0)</f>
        <v>0</v>
      </c>
      <c r="BI292" s="257">
        <f>IF(N292="nulová",J292,0)</f>
        <v>0</v>
      </c>
      <c r="BJ292" s="17" t="s">
        <v>14</v>
      </c>
      <c r="BK292" s="257">
        <f>ROUND(I292*H292,2)</f>
        <v>0</v>
      </c>
      <c r="BL292" s="17" t="s">
        <v>256</v>
      </c>
      <c r="BM292" s="256" t="s">
        <v>1540</v>
      </c>
    </row>
    <row r="293" s="2" customFormat="1">
      <c r="A293" s="38"/>
      <c r="B293" s="39"/>
      <c r="C293" s="40"/>
      <c r="D293" s="258" t="s">
        <v>628</v>
      </c>
      <c r="E293" s="40"/>
      <c r="F293" s="259" t="s">
        <v>1541</v>
      </c>
      <c r="G293" s="40"/>
      <c r="H293" s="40"/>
      <c r="I293" s="156"/>
      <c r="J293" s="40"/>
      <c r="K293" s="40"/>
      <c r="L293" s="44"/>
      <c r="M293" s="260"/>
      <c r="N293" s="261"/>
      <c r="O293" s="91"/>
      <c r="P293" s="91"/>
      <c r="Q293" s="91"/>
      <c r="R293" s="91"/>
      <c r="S293" s="91"/>
      <c r="T293" s="92"/>
      <c r="U293" s="38"/>
      <c r="V293" s="38"/>
      <c r="W293" s="38"/>
      <c r="X293" s="38"/>
      <c r="Y293" s="38"/>
      <c r="Z293" s="38"/>
      <c r="AA293" s="38"/>
      <c r="AB293" s="38"/>
      <c r="AC293" s="38"/>
      <c r="AD293" s="38"/>
      <c r="AE293" s="38"/>
      <c r="AT293" s="17" t="s">
        <v>628</v>
      </c>
      <c r="AU293" s="17" t="s">
        <v>91</v>
      </c>
    </row>
    <row r="294" s="13" customFormat="1">
      <c r="A294" s="13"/>
      <c r="B294" s="262"/>
      <c r="C294" s="263"/>
      <c r="D294" s="258" t="s">
        <v>263</v>
      </c>
      <c r="E294" s="264" t="s">
        <v>1</v>
      </c>
      <c r="F294" s="265" t="s">
        <v>1542</v>
      </c>
      <c r="G294" s="263"/>
      <c r="H294" s="266">
        <v>8.8390000000000004</v>
      </c>
      <c r="I294" s="267"/>
      <c r="J294" s="263"/>
      <c r="K294" s="263"/>
      <c r="L294" s="268"/>
      <c r="M294" s="269"/>
      <c r="N294" s="270"/>
      <c r="O294" s="270"/>
      <c r="P294" s="270"/>
      <c r="Q294" s="270"/>
      <c r="R294" s="270"/>
      <c r="S294" s="270"/>
      <c r="T294" s="271"/>
      <c r="U294" s="13"/>
      <c r="V294" s="13"/>
      <c r="W294" s="13"/>
      <c r="X294" s="13"/>
      <c r="Y294" s="13"/>
      <c r="Z294" s="13"/>
      <c r="AA294" s="13"/>
      <c r="AB294" s="13"/>
      <c r="AC294" s="13"/>
      <c r="AD294" s="13"/>
      <c r="AE294" s="13"/>
      <c r="AT294" s="272" t="s">
        <v>263</v>
      </c>
      <c r="AU294" s="272" t="s">
        <v>91</v>
      </c>
      <c r="AV294" s="13" t="s">
        <v>91</v>
      </c>
      <c r="AW294" s="13" t="s">
        <v>36</v>
      </c>
      <c r="AX294" s="13" t="s">
        <v>82</v>
      </c>
      <c r="AY294" s="272" t="s">
        <v>250</v>
      </c>
    </row>
    <row r="295" s="14" customFormat="1">
      <c r="A295" s="14"/>
      <c r="B295" s="273"/>
      <c r="C295" s="274"/>
      <c r="D295" s="258" t="s">
        <v>263</v>
      </c>
      <c r="E295" s="275" t="s">
        <v>1</v>
      </c>
      <c r="F295" s="276" t="s">
        <v>265</v>
      </c>
      <c r="G295" s="274"/>
      <c r="H295" s="277">
        <v>8.8390000000000004</v>
      </c>
      <c r="I295" s="278"/>
      <c r="J295" s="274"/>
      <c r="K295" s="274"/>
      <c r="L295" s="279"/>
      <c r="M295" s="280"/>
      <c r="N295" s="281"/>
      <c r="O295" s="281"/>
      <c r="P295" s="281"/>
      <c r="Q295" s="281"/>
      <c r="R295" s="281"/>
      <c r="S295" s="281"/>
      <c r="T295" s="282"/>
      <c r="U295" s="14"/>
      <c r="V295" s="14"/>
      <c r="W295" s="14"/>
      <c r="X295" s="14"/>
      <c r="Y295" s="14"/>
      <c r="Z295" s="14"/>
      <c r="AA295" s="14"/>
      <c r="AB295" s="14"/>
      <c r="AC295" s="14"/>
      <c r="AD295" s="14"/>
      <c r="AE295" s="14"/>
      <c r="AT295" s="283" t="s">
        <v>263</v>
      </c>
      <c r="AU295" s="283" t="s">
        <v>91</v>
      </c>
      <c r="AV295" s="14" t="s">
        <v>256</v>
      </c>
      <c r="AW295" s="14" t="s">
        <v>36</v>
      </c>
      <c r="AX295" s="14" t="s">
        <v>14</v>
      </c>
      <c r="AY295" s="283" t="s">
        <v>250</v>
      </c>
    </row>
    <row r="296" s="2" customFormat="1" ht="44.25" customHeight="1">
      <c r="A296" s="38"/>
      <c r="B296" s="39"/>
      <c r="C296" s="245" t="s">
        <v>461</v>
      </c>
      <c r="D296" s="245" t="s">
        <v>252</v>
      </c>
      <c r="E296" s="246" t="s">
        <v>1543</v>
      </c>
      <c r="F296" s="247" t="s">
        <v>1544</v>
      </c>
      <c r="G296" s="248" t="s">
        <v>179</v>
      </c>
      <c r="H296" s="249">
        <v>315.12</v>
      </c>
      <c r="I296" s="250"/>
      <c r="J296" s="251">
        <f>ROUND(I296*H296,2)</f>
        <v>0</v>
      </c>
      <c r="K296" s="247" t="s">
        <v>1</v>
      </c>
      <c r="L296" s="44"/>
      <c r="M296" s="252" t="s">
        <v>1</v>
      </c>
      <c r="N296" s="253" t="s">
        <v>47</v>
      </c>
      <c r="O296" s="91"/>
      <c r="P296" s="254">
        <f>O296*H296</f>
        <v>0</v>
      </c>
      <c r="Q296" s="254">
        <v>0</v>
      </c>
      <c r="R296" s="254">
        <f>Q296*H296</f>
        <v>0</v>
      </c>
      <c r="S296" s="254">
        <v>0</v>
      </c>
      <c r="T296" s="255">
        <f>S296*H296</f>
        <v>0</v>
      </c>
      <c r="U296" s="38"/>
      <c r="V296" s="38"/>
      <c r="W296" s="38"/>
      <c r="X296" s="38"/>
      <c r="Y296" s="38"/>
      <c r="Z296" s="38"/>
      <c r="AA296" s="38"/>
      <c r="AB296" s="38"/>
      <c r="AC296" s="38"/>
      <c r="AD296" s="38"/>
      <c r="AE296" s="38"/>
      <c r="AR296" s="256" t="s">
        <v>256</v>
      </c>
      <c r="AT296" s="256" t="s">
        <v>252</v>
      </c>
      <c r="AU296" s="256" t="s">
        <v>91</v>
      </c>
      <c r="AY296" s="17" t="s">
        <v>250</v>
      </c>
      <c r="BE296" s="257">
        <f>IF(N296="základní",J296,0)</f>
        <v>0</v>
      </c>
      <c r="BF296" s="257">
        <f>IF(N296="snížená",J296,0)</f>
        <v>0</v>
      </c>
      <c r="BG296" s="257">
        <f>IF(N296="zákl. přenesená",J296,0)</f>
        <v>0</v>
      </c>
      <c r="BH296" s="257">
        <f>IF(N296="sníž. přenesená",J296,0)</f>
        <v>0</v>
      </c>
      <c r="BI296" s="257">
        <f>IF(N296="nulová",J296,0)</f>
        <v>0</v>
      </c>
      <c r="BJ296" s="17" t="s">
        <v>14</v>
      </c>
      <c r="BK296" s="257">
        <f>ROUND(I296*H296,2)</f>
        <v>0</v>
      </c>
      <c r="BL296" s="17" t="s">
        <v>256</v>
      </c>
      <c r="BM296" s="256" t="s">
        <v>1545</v>
      </c>
    </row>
    <row r="297" s="2" customFormat="1">
      <c r="A297" s="38"/>
      <c r="B297" s="39"/>
      <c r="C297" s="40"/>
      <c r="D297" s="258" t="s">
        <v>628</v>
      </c>
      <c r="E297" s="40"/>
      <c r="F297" s="259" t="s">
        <v>1546</v>
      </c>
      <c r="G297" s="40"/>
      <c r="H297" s="40"/>
      <c r="I297" s="156"/>
      <c r="J297" s="40"/>
      <c r="K297" s="40"/>
      <c r="L297" s="44"/>
      <c r="M297" s="260"/>
      <c r="N297" s="261"/>
      <c r="O297" s="91"/>
      <c r="P297" s="91"/>
      <c r="Q297" s="91"/>
      <c r="R297" s="91"/>
      <c r="S297" s="91"/>
      <c r="T297" s="92"/>
      <c r="U297" s="38"/>
      <c r="V297" s="38"/>
      <c r="W297" s="38"/>
      <c r="X297" s="38"/>
      <c r="Y297" s="38"/>
      <c r="Z297" s="38"/>
      <c r="AA297" s="38"/>
      <c r="AB297" s="38"/>
      <c r="AC297" s="38"/>
      <c r="AD297" s="38"/>
      <c r="AE297" s="38"/>
      <c r="AT297" s="17" t="s">
        <v>628</v>
      </c>
      <c r="AU297" s="17" t="s">
        <v>91</v>
      </c>
    </row>
    <row r="298" s="13" customFormat="1">
      <c r="A298" s="13"/>
      <c r="B298" s="262"/>
      <c r="C298" s="263"/>
      <c r="D298" s="258" t="s">
        <v>263</v>
      </c>
      <c r="E298" s="264" t="s">
        <v>1</v>
      </c>
      <c r="F298" s="265" t="s">
        <v>1399</v>
      </c>
      <c r="G298" s="263"/>
      <c r="H298" s="266">
        <v>315.12</v>
      </c>
      <c r="I298" s="267"/>
      <c r="J298" s="263"/>
      <c r="K298" s="263"/>
      <c r="L298" s="268"/>
      <c r="M298" s="269"/>
      <c r="N298" s="270"/>
      <c r="O298" s="270"/>
      <c r="P298" s="270"/>
      <c r="Q298" s="270"/>
      <c r="R298" s="270"/>
      <c r="S298" s="270"/>
      <c r="T298" s="271"/>
      <c r="U298" s="13"/>
      <c r="V298" s="13"/>
      <c r="W298" s="13"/>
      <c r="X298" s="13"/>
      <c r="Y298" s="13"/>
      <c r="Z298" s="13"/>
      <c r="AA298" s="13"/>
      <c r="AB298" s="13"/>
      <c r="AC298" s="13"/>
      <c r="AD298" s="13"/>
      <c r="AE298" s="13"/>
      <c r="AT298" s="272" t="s">
        <v>263</v>
      </c>
      <c r="AU298" s="272" t="s">
        <v>91</v>
      </c>
      <c r="AV298" s="13" t="s">
        <v>91</v>
      </c>
      <c r="AW298" s="13" t="s">
        <v>36</v>
      </c>
      <c r="AX298" s="13" t="s">
        <v>82</v>
      </c>
      <c r="AY298" s="272" t="s">
        <v>250</v>
      </c>
    </row>
    <row r="299" s="14" customFormat="1">
      <c r="A299" s="14"/>
      <c r="B299" s="273"/>
      <c r="C299" s="274"/>
      <c r="D299" s="258" t="s">
        <v>263</v>
      </c>
      <c r="E299" s="275" t="s">
        <v>1</v>
      </c>
      <c r="F299" s="276" t="s">
        <v>265</v>
      </c>
      <c r="G299" s="274"/>
      <c r="H299" s="277">
        <v>315.12</v>
      </c>
      <c r="I299" s="278"/>
      <c r="J299" s="274"/>
      <c r="K299" s="274"/>
      <c r="L299" s="279"/>
      <c r="M299" s="280"/>
      <c r="N299" s="281"/>
      <c r="O299" s="281"/>
      <c r="P299" s="281"/>
      <c r="Q299" s="281"/>
      <c r="R299" s="281"/>
      <c r="S299" s="281"/>
      <c r="T299" s="282"/>
      <c r="U299" s="14"/>
      <c r="V299" s="14"/>
      <c r="W299" s="14"/>
      <c r="X299" s="14"/>
      <c r="Y299" s="14"/>
      <c r="Z299" s="14"/>
      <c r="AA299" s="14"/>
      <c r="AB299" s="14"/>
      <c r="AC299" s="14"/>
      <c r="AD299" s="14"/>
      <c r="AE299" s="14"/>
      <c r="AT299" s="283" t="s">
        <v>263</v>
      </c>
      <c r="AU299" s="283" t="s">
        <v>91</v>
      </c>
      <c r="AV299" s="14" t="s">
        <v>256</v>
      </c>
      <c r="AW299" s="14" t="s">
        <v>36</v>
      </c>
      <c r="AX299" s="14" t="s">
        <v>14</v>
      </c>
      <c r="AY299" s="283" t="s">
        <v>250</v>
      </c>
    </row>
    <row r="300" s="2" customFormat="1" ht="21.75" customHeight="1">
      <c r="A300" s="38"/>
      <c r="B300" s="39"/>
      <c r="C300" s="245" t="s">
        <v>465</v>
      </c>
      <c r="D300" s="245" t="s">
        <v>252</v>
      </c>
      <c r="E300" s="246" t="s">
        <v>1547</v>
      </c>
      <c r="F300" s="247" t="s">
        <v>1548</v>
      </c>
      <c r="G300" s="248" t="s">
        <v>168</v>
      </c>
      <c r="H300" s="249">
        <v>36.399999999999999</v>
      </c>
      <c r="I300" s="250"/>
      <c r="J300" s="251">
        <f>ROUND(I300*H300,2)</f>
        <v>0</v>
      </c>
      <c r="K300" s="247" t="s">
        <v>1</v>
      </c>
      <c r="L300" s="44"/>
      <c r="M300" s="252" t="s">
        <v>1</v>
      </c>
      <c r="N300" s="253" t="s">
        <v>47</v>
      </c>
      <c r="O300" s="91"/>
      <c r="P300" s="254">
        <f>O300*H300</f>
        <v>0</v>
      </c>
      <c r="Q300" s="254">
        <v>0</v>
      </c>
      <c r="R300" s="254">
        <f>Q300*H300</f>
        <v>0</v>
      </c>
      <c r="S300" s="254">
        <v>0</v>
      </c>
      <c r="T300" s="255">
        <f>S300*H300</f>
        <v>0</v>
      </c>
      <c r="U300" s="38"/>
      <c r="V300" s="38"/>
      <c r="W300" s="38"/>
      <c r="X300" s="38"/>
      <c r="Y300" s="38"/>
      <c r="Z300" s="38"/>
      <c r="AA300" s="38"/>
      <c r="AB300" s="38"/>
      <c r="AC300" s="38"/>
      <c r="AD300" s="38"/>
      <c r="AE300" s="38"/>
      <c r="AR300" s="256" t="s">
        <v>256</v>
      </c>
      <c r="AT300" s="256" t="s">
        <v>252</v>
      </c>
      <c r="AU300" s="256" t="s">
        <v>91</v>
      </c>
      <c r="AY300" s="17" t="s">
        <v>250</v>
      </c>
      <c r="BE300" s="257">
        <f>IF(N300="základní",J300,0)</f>
        <v>0</v>
      </c>
      <c r="BF300" s="257">
        <f>IF(N300="snížená",J300,0)</f>
        <v>0</v>
      </c>
      <c r="BG300" s="257">
        <f>IF(N300="zákl. přenesená",J300,0)</f>
        <v>0</v>
      </c>
      <c r="BH300" s="257">
        <f>IF(N300="sníž. přenesená",J300,0)</f>
        <v>0</v>
      </c>
      <c r="BI300" s="257">
        <f>IF(N300="nulová",J300,0)</f>
        <v>0</v>
      </c>
      <c r="BJ300" s="17" t="s">
        <v>14</v>
      </c>
      <c r="BK300" s="257">
        <f>ROUND(I300*H300,2)</f>
        <v>0</v>
      </c>
      <c r="BL300" s="17" t="s">
        <v>256</v>
      </c>
      <c r="BM300" s="256" t="s">
        <v>1549</v>
      </c>
    </row>
    <row r="301" s="2" customFormat="1">
      <c r="A301" s="38"/>
      <c r="B301" s="39"/>
      <c r="C301" s="40"/>
      <c r="D301" s="258" t="s">
        <v>628</v>
      </c>
      <c r="E301" s="40"/>
      <c r="F301" s="259" t="s">
        <v>1550</v>
      </c>
      <c r="G301" s="40"/>
      <c r="H301" s="40"/>
      <c r="I301" s="156"/>
      <c r="J301" s="40"/>
      <c r="K301" s="40"/>
      <c r="L301" s="44"/>
      <c r="M301" s="260"/>
      <c r="N301" s="261"/>
      <c r="O301" s="91"/>
      <c r="P301" s="91"/>
      <c r="Q301" s="91"/>
      <c r="R301" s="91"/>
      <c r="S301" s="91"/>
      <c r="T301" s="92"/>
      <c r="U301" s="38"/>
      <c r="V301" s="38"/>
      <c r="W301" s="38"/>
      <c r="X301" s="38"/>
      <c r="Y301" s="38"/>
      <c r="Z301" s="38"/>
      <c r="AA301" s="38"/>
      <c r="AB301" s="38"/>
      <c r="AC301" s="38"/>
      <c r="AD301" s="38"/>
      <c r="AE301" s="38"/>
      <c r="AT301" s="17" t="s">
        <v>628</v>
      </c>
      <c r="AU301" s="17" t="s">
        <v>91</v>
      </c>
    </row>
    <row r="302" s="13" customFormat="1">
      <c r="A302" s="13"/>
      <c r="B302" s="262"/>
      <c r="C302" s="263"/>
      <c r="D302" s="258" t="s">
        <v>263</v>
      </c>
      <c r="E302" s="264" t="s">
        <v>1</v>
      </c>
      <c r="F302" s="265" t="s">
        <v>1551</v>
      </c>
      <c r="G302" s="263"/>
      <c r="H302" s="266">
        <v>36.399999999999999</v>
      </c>
      <c r="I302" s="267"/>
      <c r="J302" s="263"/>
      <c r="K302" s="263"/>
      <c r="L302" s="268"/>
      <c r="M302" s="269"/>
      <c r="N302" s="270"/>
      <c r="O302" s="270"/>
      <c r="P302" s="270"/>
      <c r="Q302" s="270"/>
      <c r="R302" s="270"/>
      <c r="S302" s="270"/>
      <c r="T302" s="271"/>
      <c r="U302" s="13"/>
      <c r="V302" s="13"/>
      <c r="W302" s="13"/>
      <c r="X302" s="13"/>
      <c r="Y302" s="13"/>
      <c r="Z302" s="13"/>
      <c r="AA302" s="13"/>
      <c r="AB302" s="13"/>
      <c r="AC302" s="13"/>
      <c r="AD302" s="13"/>
      <c r="AE302" s="13"/>
      <c r="AT302" s="272" t="s">
        <v>263</v>
      </c>
      <c r="AU302" s="272" t="s">
        <v>91</v>
      </c>
      <c r="AV302" s="13" t="s">
        <v>91</v>
      </c>
      <c r="AW302" s="13" t="s">
        <v>36</v>
      </c>
      <c r="AX302" s="13" t="s">
        <v>82</v>
      </c>
      <c r="AY302" s="272" t="s">
        <v>250</v>
      </c>
    </row>
    <row r="303" s="14" customFormat="1">
      <c r="A303" s="14"/>
      <c r="B303" s="273"/>
      <c r="C303" s="274"/>
      <c r="D303" s="258" t="s">
        <v>263</v>
      </c>
      <c r="E303" s="275" t="s">
        <v>1</v>
      </c>
      <c r="F303" s="276" t="s">
        <v>265</v>
      </c>
      <c r="G303" s="274"/>
      <c r="H303" s="277">
        <v>36.399999999999999</v>
      </c>
      <c r="I303" s="278"/>
      <c r="J303" s="274"/>
      <c r="K303" s="274"/>
      <c r="L303" s="279"/>
      <c r="M303" s="280"/>
      <c r="N303" s="281"/>
      <c r="O303" s="281"/>
      <c r="P303" s="281"/>
      <c r="Q303" s="281"/>
      <c r="R303" s="281"/>
      <c r="S303" s="281"/>
      <c r="T303" s="282"/>
      <c r="U303" s="14"/>
      <c r="V303" s="14"/>
      <c r="W303" s="14"/>
      <c r="X303" s="14"/>
      <c r="Y303" s="14"/>
      <c r="Z303" s="14"/>
      <c r="AA303" s="14"/>
      <c r="AB303" s="14"/>
      <c r="AC303" s="14"/>
      <c r="AD303" s="14"/>
      <c r="AE303" s="14"/>
      <c r="AT303" s="283" t="s">
        <v>263</v>
      </c>
      <c r="AU303" s="283" t="s">
        <v>91</v>
      </c>
      <c r="AV303" s="14" t="s">
        <v>256</v>
      </c>
      <c r="AW303" s="14" t="s">
        <v>36</v>
      </c>
      <c r="AX303" s="14" t="s">
        <v>14</v>
      </c>
      <c r="AY303" s="283" t="s">
        <v>250</v>
      </c>
    </row>
    <row r="304" s="2" customFormat="1" ht="21.75" customHeight="1">
      <c r="A304" s="38"/>
      <c r="B304" s="39"/>
      <c r="C304" s="245" t="s">
        <v>469</v>
      </c>
      <c r="D304" s="245" t="s">
        <v>252</v>
      </c>
      <c r="E304" s="246" t="s">
        <v>1552</v>
      </c>
      <c r="F304" s="247" t="s">
        <v>1553</v>
      </c>
      <c r="G304" s="248" t="s">
        <v>179</v>
      </c>
      <c r="H304" s="249">
        <v>91</v>
      </c>
      <c r="I304" s="250"/>
      <c r="J304" s="251">
        <f>ROUND(I304*H304,2)</f>
        <v>0</v>
      </c>
      <c r="K304" s="247" t="s">
        <v>1</v>
      </c>
      <c r="L304" s="44"/>
      <c r="M304" s="252" t="s">
        <v>1</v>
      </c>
      <c r="N304" s="253" t="s">
        <v>47</v>
      </c>
      <c r="O304" s="91"/>
      <c r="P304" s="254">
        <f>O304*H304</f>
        <v>0</v>
      </c>
      <c r="Q304" s="254">
        <v>0</v>
      </c>
      <c r="R304" s="254">
        <f>Q304*H304</f>
        <v>0</v>
      </c>
      <c r="S304" s="254">
        <v>0</v>
      </c>
      <c r="T304" s="255">
        <f>S304*H304</f>
        <v>0</v>
      </c>
      <c r="U304" s="38"/>
      <c r="V304" s="38"/>
      <c r="W304" s="38"/>
      <c r="X304" s="38"/>
      <c r="Y304" s="38"/>
      <c r="Z304" s="38"/>
      <c r="AA304" s="38"/>
      <c r="AB304" s="38"/>
      <c r="AC304" s="38"/>
      <c r="AD304" s="38"/>
      <c r="AE304" s="38"/>
      <c r="AR304" s="256" t="s">
        <v>256</v>
      </c>
      <c r="AT304" s="256" t="s">
        <v>252</v>
      </c>
      <c r="AU304" s="256" t="s">
        <v>91</v>
      </c>
      <c r="AY304" s="17" t="s">
        <v>250</v>
      </c>
      <c r="BE304" s="257">
        <f>IF(N304="základní",J304,0)</f>
        <v>0</v>
      </c>
      <c r="BF304" s="257">
        <f>IF(N304="snížená",J304,0)</f>
        <v>0</v>
      </c>
      <c r="BG304" s="257">
        <f>IF(N304="zákl. přenesená",J304,0)</f>
        <v>0</v>
      </c>
      <c r="BH304" s="257">
        <f>IF(N304="sníž. přenesená",J304,0)</f>
        <v>0</v>
      </c>
      <c r="BI304" s="257">
        <f>IF(N304="nulová",J304,0)</f>
        <v>0</v>
      </c>
      <c r="BJ304" s="17" t="s">
        <v>14</v>
      </c>
      <c r="BK304" s="257">
        <f>ROUND(I304*H304,2)</f>
        <v>0</v>
      </c>
      <c r="BL304" s="17" t="s">
        <v>256</v>
      </c>
      <c r="BM304" s="256" t="s">
        <v>1554</v>
      </c>
    </row>
    <row r="305" s="2" customFormat="1">
      <c r="A305" s="38"/>
      <c r="B305" s="39"/>
      <c r="C305" s="40"/>
      <c r="D305" s="258" t="s">
        <v>628</v>
      </c>
      <c r="E305" s="40"/>
      <c r="F305" s="259" t="s">
        <v>1555</v>
      </c>
      <c r="G305" s="40"/>
      <c r="H305" s="40"/>
      <c r="I305" s="156"/>
      <c r="J305" s="40"/>
      <c r="K305" s="40"/>
      <c r="L305" s="44"/>
      <c r="M305" s="260"/>
      <c r="N305" s="261"/>
      <c r="O305" s="91"/>
      <c r="P305" s="91"/>
      <c r="Q305" s="91"/>
      <c r="R305" s="91"/>
      <c r="S305" s="91"/>
      <c r="T305" s="92"/>
      <c r="U305" s="38"/>
      <c r="V305" s="38"/>
      <c r="W305" s="38"/>
      <c r="X305" s="38"/>
      <c r="Y305" s="38"/>
      <c r="Z305" s="38"/>
      <c r="AA305" s="38"/>
      <c r="AB305" s="38"/>
      <c r="AC305" s="38"/>
      <c r="AD305" s="38"/>
      <c r="AE305" s="38"/>
      <c r="AT305" s="17" t="s">
        <v>628</v>
      </c>
      <c r="AU305" s="17" t="s">
        <v>91</v>
      </c>
    </row>
    <row r="306" s="13" customFormat="1">
      <c r="A306" s="13"/>
      <c r="B306" s="262"/>
      <c r="C306" s="263"/>
      <c r="D306" s="258" t="s">
        <v>263</v>
      </c>
      <c r="E306" s="264" t="s">
        <v>1</v>
      </c>
      <c r="F306" s="265" t="s">
        <v>1556</v>
      </c>
      <c r="G306" s="263"/>
      <c r="H306" s="266">
        <v>91</v>
      </c>
      <c r="I306" s="267"/>
      <c r="J306" s="263"/>
      <c r="K306" s="263"/>
      <c r="L306" s="268"/>
      <c r="M306" s="269"/>
      <c r="N306" s="270"/>
      <c r="O306" s="270"/>
      <c r="P306" s="270"/>
      <c r="Q306" s="270"/>
      <c r="R306" s="270"/>
      <c r="S306" s="270"/>
      <c r="T306" s="271"/>
      <c r="U306" s="13"/>
      <c r="V306" s="13"/>
      <c r="W306" s="13"/>
      <c r="X306" s="13"/>
      <c r="Y306" s="13"/>
      <c r="Z306" s="13"/>
      <c r="AA306" s="13"/>
      <c r="AB306" s="13"/>
      <c r="AC306" s="13"/>
      <c r="AD306" s="13"/>
      <c r="AE306" s="13"/>
      <c r="AT306" s="272" t="s">
        <v>263</v>
      </c>
      <c r="AU306" s="272" t="s">
        <v>91</v>
      </c>
      <c r="AV306" s="13" t="s">
        <v>91</v>
      </c>
      <c r="AW306" s="13" t="s">
        <v>36</v>
      </c>
      <c r="AX306" s="13" t="s">
        <v>82</v>
      </c>
      <c r="AY306" s="272" t="s">
        <v>250</v>
      </c>
    </row>
    <row r="307" s="14" customFormat="1">
      <c r="A307" s="14"/>
      <c r="B307" s="273"/>
      <c r="C307" s="274"/>
      <c r="D307" s="258" t="s">
        <v>263</v>
      </c>
      <c r="E307" s="275" t="s">
        <v>1</v>
      </c>
      <c r="F307" s="276" t="s">
        <v>265</v>
      </c>
      <c r="G307" s="274"/>
      <c r="H307" s="277">
        <v>91</v>
      </c>
      <c r="I307" s="278"/>
      <c r="J307" s="274"/>
      <c r="K307" s="274"/>
      <c r="L307" s="279"/>
      <c r="M307" s="280"/>
      <c r="N307" s="281"/>
      <c r="O307" s="281"/>
      <c r="P307" s="281"/>
      <c r="Q307" s="281"/>
      <c r="R307" s="281"/>
      <c r="S307" s="281"/>
      <c r="T307" s="282"/>
      <c r="U307" s="14"/>
      <c r="V307" s="14"/>
      <c r="W307" s="14"/>
      <c r="X307" s="14"/>
      <c r="Y307" s="14"/>
      <c r="Z307" s="14"/>
      <c r="AA307" s="14"/>
      <c r="AB307" s="14"/>
      <c r="AC307" s="14"/>
      <c r="AD307" s="14"/>
      <c r="AE307" s="14"/>
      <c r="AT307" s="283" t="s">
        <v>263</v>
      </c>
      <c r="AU307" s="283" t="s">
        <v>91</v>
      </c>
      <c r="AV307" s="14" t="s">
        <v>256</v>
      </c>
      <c r="AW307" s="14" t="s">
        <v>36</v>
      </c>
      <c r="AX307" s="14" t="s">
        <v>14</v>
      </c>
      <c r="AY307" s="283" t="s">
        <v>250</v>
      </c>
    </row>
    <row r="308" s="2" customFormat="1" ht="21.75" customHeight="1">
      <c r="A308" s="38"/>
      <c r="B308" s="39"/>
      <c r="C308" s="245" t="s">
        <v>473</v>
      </c>
      <c r="D308" s="245" t="s">
        <v>252</v>
      </c>
      <c r="E308" s="246" t="s">
        <v>1557</v>
      </c>
      <c r="F308" s="247" t="s">
        <v>1558</v>
      </c>
      <c r="G308" s="248" t="s">
        <v>168</v>
      </c>
      <c r="H308" s="249">
        <v>27.600000000000001</v>
      </c>
      <c r="I308" s="250"/>
      <c r="J308" s="251">
        <f>ROUND(I308*H308,2)</f>
        <v>0</v>
      </c>
      <c r="K308" s="247" t="s">
        <v>1</v>
      </c>
      <c r="L308" s="44"/>
      <c r="M308" s="252" t="s">
        <v>1</v>
      </c>
      <c r="N308" s="253" t="s">
        <v>47</v>
      </c>
      <c r="O308" s="91"/>
      <c r="P308" s="254">
        <f>O308*H308</f>
        <v>0</v>
      </c>
      <c r="Q308" s="254">
        <v>0</v>
      </c>
      <c r="R308" s="254">
        <f>Q308*H308</f>
        <v>0</v>
      </c>
      <c r="S308" s="254">
        <v>0</v>
      </c>
      <c r="T308" s="255">
        <f>S308*H308</f>
        <v>0</v>
      </c>
      <c r="U308" s="38"/>
      <c r="V308" s="38"/>
      <c r="W308" s="38"/>
      <c r="X308" s="38"/>
      <c r="Y308" s="38"/>
      <c r="Z308" s="38"/>
      <c r="AA308" s="38"/>
      <c r="AB308" s="38"/>
      <c r="AC308" s="38"/>
      <c r="AD308" s="38"/>
      <c r="AE308" s="38"/>
      <c r="AR308" s="256" t="s">
        <v>256</v>
      </c>
      <c r="AT308" s="256" t="s">
        <v>252</v>
      </c>
      <c r="AU308" s="256" t="s">
        <v>91</v>
      </c>
      <c r="AY308" s="17" t="s">
        <v>250</v>
      </c>
      <c r="BE308" s="257">
        <f>IF(N308="základní",J308,0)</f>
        <v>0</v>
      </c>
      <c r="BF308" s="257">
        <f>IF(N308="snížená",J308,0)</f>
        <v>0</v>
      </c>
      <c r="BG308" s="257">
        <f>IF(N308="zákl. přenesená",J308,0)</f>
        <v>0</v>
      </c>
      <c r="BH308" s="257">
        <f>IF(N308="sníž. přenesená",J308,0)</f>
        <v>0</v>
      </c>
      <c r="BI308" s="257">
        <f>IF(N308="nulová",J308,0)</f>
        <v>0</v>
      </c>
      <c r="BJ308" s="17" t="s">
        <v>14</v>
      </c>
      <c r="BK308" s="257">
        <f>ROUND(I308*H308,2)</f>
        <v>0</v>
      </c>
      <c r="BL308" s="17" t="s">
        <v>256</v>
      </c>
      <c r="BM308" s="256" t="s">
        <v>1559</v>
      </c>
    </row>
    <row r="309" s="2" customFormat="1">
      <c r="A309" s="38"/>
      <c r="B309" s="39"/>
      <c r="C309" s="40"/>
      <c r="D309" s="258" t="s">
        <v>628</v>
      </c>
      <c r="E309" s="40"/>
      <c r="F309" s="259" t="s">
        <v>1560</v>
      </c>
      <c r="G309" s="40"/>
      <c r="H309" s="40"/>
      <c r="I309" s="156"/>
      <c r="J309" s="40"/>
      <c r="K309" s="40"/>
      <c r="L309" s="44"/>
      <c r="M309" s="260"/>
      <c r="N309" s="261"/>
      <c r="O309" s="91"/>
      <c r="P309" s="91"/>
      <c r="Q309" s="91"/>
      <c r="R309" s="91"/>
      <c r="S309" s="91"/>
      <c r="T309" s="92"/>
      <c r="U309" s="38"/>
      <c r="V309" s="38"/>
      <c r="W309" s="38"/>
      <c r="X309" s="38"/>
      <c r="Y309" s="38"/>
      <c r="Z309" s="38"/>
      <c r="AA309" s="38"/>
      <c r="AB309" s="38"/>
      <c r="AC309" s="38"/>
      <c r="AD309" s="38"/>
      <c r="AE309" s="38"/>
      <c r="AT309" s="17" t="s">
        <v>628</v>
      </c>
      <c r="AU309" s="17" t="s">
        <v>91</v>
      </c>
    </row>
    <row r="310" s="13" customFormat="1">
      <c r="A310" s="13"/>
      <c r="B310" s="262"/>
      <c r="C310" s="263"/>
      <c r="D310" s="258" t="s">
        <v>263</v>
      </c>
      <c r="E310" s="264" t="s">
        <v>1</v>
      </c>
      <c r="F310" s="265" t="s">
        <v>1561</v>
      </c>
      <c r="G310" s="263"/>
      <c r="H310" s="266">
        <v>27.600000000000001</v>
      </c>
      <c r="I310" s="267"/>
      <c r="J310" s="263"/>
      <c r="K310" s="263"/>
      <c r="L310" s="268"/>
      <c r="M310" s="269"/>
      <c r="N310" s="270"/>
      <c r="O310" s="270"/>
      <c r="P310" s="270"/>
      <c r="Q310" s="270"/>
      <c r="R310" s="270"/>
      <c r="S310" s="270"/>
      <c r="T310" s="271"/>
      <c r="U310" s="13"/>
      <c r="V310" s="13"/>
      <c r="W310" s="13"/>
      <c r="X310" s="13"/>
      <c r="Y310" s="13"/>
      <c r="Z310" s="13"/>
      <c r="AA310" s="13"/>
      <c r="AB310" s="13"/>
      <c r="AC310" s="13"/>
      <c r="AD310" s="13"/>
      <c r="AE310" s="13"/>
      <c r="AT310" s="272" t="s">
        <v>263</v>
      </c>
      <c r="AU310" s="272" t="s">
        <v>91</v>
      </c>
      <c r="AV310" s="13" t="s">
        <v>91</v>
      </c>
      <c r="AW310" s="13" t="s">
        <v>36</v>
      </c>
      <c r="AX310" s="13" t="s">
        <v>82</v>
      </c>
      <c r="AY310" s="272" t="s">
        <v>250</v>
      </c>
    </row>
    <row r="311" s="14" customFormat="1">
      <c r="A311" s="14"/>
      <c r="B311" s="273"/>
      <c r="C311" s="274"/>
      <c r="D311" s="258" t="s">
        <v>263</v>
      </c>
      <c r="E311" s="275" t="s">
        <v>1</v>
      </c>
      <c r="F311" s="276" t="s">
        <v>265</v>
      </c>
      <c r="G311" s="274"/>
      <c r="H311" s="277">
        <v>27.600000000000001</v>
      </c>
      <c r="I311" s="278"/>
      <c r="J311" s="274"/>
      <c r="K311" s="274"/>
      <c r="L311" s="279"/>
      <c r="M311" s="280"/>
      <c r="N311" s="281"/>
      <c r="O311" s="281"/>
      <c r="P311" s="281"/>
      <c r="Q311" s="281"/>
      <c r="R311" s="281"/>
      <c r="S311" s="281"/>
      <c r="T311" s="282"/>
      <c r="U311" s="14"/>
      <c r="V311" s="14"/>
      <c r="W311" s="14"/>
      <c r="X311" s="14"/>
      <c r="Y311" s="14"/>
      <c r="Z311" s="14"/>
      <c r="AA311" s="14"/>
      <c r="AB311" s="14"/>
      <c r="AC311" s="14"/>
      <c r="AD311" s="14"/>
      <c r="AE311" s="14"/>
      <c r="AT311" s="283" t="s">
        <v>263</v>
      </c>
      <c r="AU311" s="283" t="s">
        <v>91</v>
      </c>
      <c r="AV311" s="14" t="s">
        <v>256</v>
      </c>
      <c r="AW311" s="14" t="s">
        <v>36</v>
      </c>
      <c r="AX311" s="14" t="s">
        <v>14</v>
      </c>
      <c r="AY311" s="283" t="s">
        <v>250</v>
      </c>
    </row>
    <row r="312" s="2" customFormat="1" ht="21.75" customHeight="1">
      <c r="A312" s="38"/>
      <c r="B312" s="39"/>
      <c r="C312" s="245" t="s">
        <v>477</v>
      </c>
      <c r="D312" s="245" t="s">
        <v>252</v>
      </c>
      <c r="E312" s="246" t="s">
        <v>1562</v>
      </c>
      <c r="F312" s="247" t="s">
        <v>1563</v>
      </c>
      <c r="G312" s="248" t="s">
        <v>168</v>
      </c>
      <c r="H312" s="249">
        <v>16.559999999999999</v>
      </c>
      <c r="I312" s="250"/>
      <c r="J312" s="251">
        <f>ROUND(I312*H312,2)</f>
        <v>0</v>
      </c>
      <c r="K312" s="247" t="s">
        <v>1</v>
      </c>
      <c r="L312" s="44"/>
      <c r="M312" s="252" t="s">
        <v>1</v>
      </c>
      <c r="N312" s="253" t="s">
        <v>47</v>
      </c>
      <c r="O312" s="91"/>
      <c r="P312" s="254">
        <f>O312*H312</f>
        <v>0</v>
      </c>
      <c r="Q312" s="254">
        <v>0</v>
      </c>
      <c r="R312" s="254">
        <f>Q312*H312</f>
        <v>0</v>
      </c>
      <c r="S312" s="254">
        <v>0</v>
      </c>
      <c r="T312" s="255">
        <f>S312*H312</f>
        <v>0</v>
      </c>
      <c r="U312" s="38"/>
      <c r="V312" s="38"/>
      <c r="W312" s="38"/>
      <c r="X312" s="38"/>
      <c r="Y312" s="38"/>
      <c r="Z312" s="38"/>
      <c r="AA312" s="38"/>
      <c r="AB312" s="38"/>
      <c r="AC312" s="38"/>
      <c r="AD312" s="38"/>
      <c r="AE312" s="38"/>
      <c r="AR312" s="256" t="s">
        <v>256</v>
      </c>
      <c r="AT312" s="256" t="s">
        <v>252</v>
      </c>
      <c r="AU312" s="256" t="s">
        <v>91</v>
      </c>
      <c r="AY312" s="17" t="s">
        <v>250</v>
      </c>
      <c r="BE312" s="257">
        <f>IF(N312="základní",J312,0)</f>
        <v>0</v>
      </c>
      <c r="BF312" s="257">
        <f>IF(N312="snížená",J312,0)</f>
        <v>0</v>
      </c>
      <c r="BG312" s="257">
        <f>IF(N312="zákl. přenesená",J312,0)</f>
        <v>0</v>
      </c>
      <c r="BH312" s="257">
        <f>IF(N312="sníž. přenesená",J312,0)</f>
        <v>0</v>
      </c>
      <c r="BI312" s="257">
        <f>IF(N312="nulová",J312,0)</f>
        <v>0</v>
      </c>
      <c r="BJ312" s="17" t="s">
        <v>14</v>
      </c>
      <c r="BK312" s="257">
        <f>ROUND(I312*H312,2)</f>
        <v>0</v>
      </c>
      <c r="BL312" s="17" t="s">
        <v>256</v>
      </c>
      <c r="BM312" s="256" t="s">
        <v>1564</v>
      </c>
    </row>
    <row r="313" s="2" customFormat="1">
      <c r="A313" s="38"/>
      <c r="B313" s="39"/>
      <c r="C313" s="40"/>
      <c r="D313" s="258" t="s">
        <v>628</v>
      </c>
      <c r="E313" s="40"/>
      <c r="F313" s="259" t="s">
        <v>1565</v>
      </c>
      <c r="G313" s="40"/>
      <c r="H313" s="40"/>
      <c r="I313" s="156"/>
      <c r="J313" s="40"/>
      <c r="K313" s="40"/>
      <c r="L313" s="44"/>
      <c r="M313" s="260"/>
      <c r="N313" s="261"/>
      <c r="O313" s="91"/>
      <c r="P313" s="91"/>
      <c r="Q313" s="91"/>
      <c r="R313" s="91"/>
      <c r="S313" s="91"/>
      <c r="T313" s="92"/>
      <c r="U313" s="38"/>
      <c r="V313" s="38"/>
      <c r="W313" s="38"/>
      <c r="X313" s="38"/>
      <c r="Y313" s="38"/>
      <c r="Z313" s="38"/>
      <c r="AA313" s="38"/>
      <c r="AB313" s="38"/>
      <c r="AC313" s="38"/>
      <c r="AD313" s="38"/>
      <c r="AE313" s="38"/>
      <c r="AT313" s="17" t="s">
        <v>628</v>
      </c>
      <c r="AU313" s="17" t="s">
        <v>91</v>
      </c>
    </row>
    <row r="314" s="13" customFormat="1">
      <c r="A314" s="13"/>
      <c r="B314" s="262"/>
      <c r="C314" s="263"/>
      <c r="D314" s="258" t="s">
        <v>263</v>
      </c>
      <c r="E314" s="264" t="s">
        <v>1</v>
      </c>
      <c r="F314" s="265" t="s">
        <v>1566</v>
      </c>
      <c r="G314" s="263"/>
      <c r="H314" s="266">
        <v>16.559999999999999</v>
      </c>
      <c r="I314" s="267"/>
      <c r="J314" s="263"/>
      <c r="K314" s="263"/>
      <c r="L314" s="268"/>
      <c r="M314" s="269"/>
      <c r="N314" s="270"/>
      <c r="O314" s="270"/>
      <c r="P314" s="270"/>
      <c r="Q314" s="270"/>
      <c r="R314" s="270"/>
      <c r="S314" s="270"/>
      <c r="T314" s="271"/>
      <c r="U314" s="13"/>
      <c r="V314" s="13"/>
      <c r="W314" s="13"/>
      <c r="X314" s="13"/>
      <c r="Y314" s="13"/>
      <c r="Z314" s="13"/>
      <c r="AA314" s="13"/>
      <c r="AB314" s="13"/>
      <c r="AC314" s="13"/>
      <c r="AD314" s="13"/>
      <c r="AE314" s="13"/>
      <c r="AT314" s="272" t="s">
        <v>263</v>
      </c>
      <c r="AU314" s="272" t="s">
        <v>91</v>
      </c>
      <c r="AV314" s="13" t="s">
        <v>91</v>
      </c>
      <c r="AW314" s="13" t="s">
        <v>36</v>
      </c>
      <c r="AX314" s="13" t="s">
        <v>82</v>
      </c>
      <c r="AY314" s="272" t="s">
        <v>250</v>
      </c>
    </row>
    <row r="315" s="14" customFormat="1">
      <c r="A315" s="14"/>
      <c r="B315" s="273"/>
      <c r="C315" s="274"/>
      <c r="D315" s="258" t="s">
        <v>263</v>
      </c>
      <c r="E315" s="275" t="s">
        <v>1</v>
      </c>
      <c r="F315" s="276" t="s">
        <v>265</v>
      </c>
      <c r="G315" s="274"/>
      <c r="H315" s="277">
        <v>16.559999999999999</v>
      </c>
      <c r="I315" s="278"/>
      <c r="J315" s="274"/>
      <c r="K315" s="274"/>
      <c r="L315" s="279"/>
      <c r="M315" s="280"/>
      <c r="N315" s="281"/>
      <c r="O315" s="281"/>
      <c r="P315" s="281"/>
      <c r="Q315" s="281"/>
      <c r="R315" s="281"/>
      <c r="S315" s="281"/>
      <c r="T315" s="282"/>
      <c r="U315" s="14"/>
      <c r="V315" s="14"/>
      <c r="W315" s="14"/>
      <c r="X315" s="14"/>
      <c r="Y315" s="14"/>
      <c r="Z315" s="14"/>
      <c r="AA315" s="14"/>
      <c r="AB315" s="14"/>
      <c r="AC315" s="14"/>
      <c r="AD315" s="14"/>
      <c r="AE315" s="14"/>
      <c r="AT315" s="283" t="s">
        <v>263</v>
      </c>
      <c r="AU315" s="283" t="s">
        <v>91</v>
      </c>
      <c r="AV315" s="14" t="s">
        <v>256</v>
      </c>
      <c r="AW315" s="14" t="s">
        <v>36</v>
      </c>
      <c r="AX315" s="14" t="s">
        <v>14</v>
      </c>
      <c r="AY315" s="283" t="s">
        <v>250</v>
      </c>
    </row>
    <row r="316" s="2" customFormat="1" ht="33" customHeight="1">
      <c r="A316" s="38"/>
      <c r="B316" s="39"/>
      <c r="C316" s="245" t="s">
        <v>481</v>
      </c>
      <c r="D316" s="245" t="s">
        <v>252</v>
      </c>
      <c r="E316" s="246" t="s">
        <v>1567</v>
      </c>
      <c r="F316" s="247" t="s">
        <v>1568</v>
      </c>
      <c r="G316" s="248" t="s">
        <v>168</v>
      </c>
      <c r="H316" s="249">
        <v>16.559999999999999</v>
      </c>
      <c r="I316" s="250"/>
      <c r="J316" s="251">
        <f>ROUND(I316*H316,2)</f>
        <v>0</v>
      </c>
      <c r="K316" s="247" t="s">
        <v>1</v>
      </c>
      <c r="L316" s="44"/>
      <c r="M316" s="252" t="s">
        <v>1</v>
      </c>
      <c r="N316" s="253" t="s">
        <v>47</v>
      </c>
      <c r="O316" s="91"/>
      <c r="P316" s="254">
        <f>O316*H316</f>
        <v>0</v>
      </c>
      <c r="Q316" s="254">
        <v>0</v>
      </c>
      <c r="R316" s="254">
        <f>Q316*H316</f>
        <v>0</v>
      </c>
      <c r="S316" s="254">
        <v>0</v>
      </c>
      <c r="T316" s="255">
        <f>S316*H316</f>
        <v>0</v>
      </c>
      <c r="U316" s="38"/>
      <c r="V316" s="38"/>
      <c r="W316" s="38"/>
      <c r="X316" s="38"/>
      <c r="Y316" s="38"/>
      <c r="Z316" s="38"/>
      <c r="AA316" s="38"/>
      <c r="AB316" s="38"/>
      <c r="AC316" s="38"/>
      <c r="AD316" s="38"/>
      <c r="AE316" s="38"/>
      <c r="AR316" s="256" t="s">
        <v>256</v>
      </c>
      <c r="AT316" s="256" t="s">
        <v>252</v>
      </c>
      <c r="AU316" s="256" t="s">
        <v>91</v>
      </c>
      <c r="AY316" s="17" t="s">
        <v>250</v>
      </c>
      <c r="BE316" s="257">
        <f>IF(N316="základní",J316,0)</f>
        <v>0</v>
      </c>
      <c r="BF316" s="257">
        <f>IF(N316="snížená",J316,0)</f>
        <v>0</v>
      </c>
      <c r="BG316" s="257">
        <f>IF(N316="zákl. přenesená",J316,0)</f>
        <v>0</v>
      </c>
      <c r="BH316" s="257">
        <f>IF(N316="sníž. přenesená",J316,0)</f>
        <v>0</v>
      </c>
      <c r="BI316" s="257">
        <f>IF(N316="nulová",J316,0)</f>
        <v>0</v>
      </c>
      <c r="BJ316" s="17" t="s">
        <v>14</v>
      </c>
      <c r="BK316" s="257">
        <f>ROUND(I316*H316,2)</f>
        <v>0</v>
      </c>
      <c r="BL316" s="17" t="s">
        <v>256</v>
      </c>
      <c r="BM316" s="256" t="s">
        <v>1569</v>
      </c>
    </row>
    <row r="317" s="2" customFormat="1">
      <c r="A317" s="38"/>
      <c r="B317" s="39"/>
      <c r="C317" s="40"/>
      <c r="D317" s="258" t="s">
        <v>628</v>
      </c>
      <c r="E317" s="40"/>
      <c r="F317" s="259" t="s">
        <v>1570</v>
      </c>
      <c r="G317" s="40"/>
      <c r="H317" s="40"/>
      <c r="I317" s="156"/>
      <c r="J317" s="40"/>
      <c r="K317" s="40"/>
      <c r="L317" s="44"/>
      <c r="M317" s="260"/>
      <c r="N317" s="261"/>
      <c r="O317" s="91"/>
      <c r="P317" s="91"/>
      <c r="Q317" s="91"/>
      <c r="R317" s="91"/>
      <c r="S317" s="91"/>
      <c r="T317" s="92"/>
      <c r="U317" s="38"/>
      <c r="V317" s="38"/>
      <c r="W317" s="38"/>
      <c r="X317" s="38"/>
      <c r="Y317" s="38"/>
      <c r="Z317" s="38"/>
      <c r="AA317" s="38"/>
      <c r="AB317" s="38"/>
      <c r="AC317" s="38"/>
      <c r="AD317" s="38"/>
      <c r="AE317" s="38"/>
      <c r="AT317" s="17" t="s">
        <v>628</v>
      </c>
      <c r="AU317" s="17" t="s">
        <v>91</v>
      </c>
    </row>
    <row r="318" s="13" customFormat="1">
      <c r="A318" s="13"/>
      <c r="B318" s="262"/>
      <c r="C318" s="263"/>
      <c r="D318" s="258" t="s">
        <v>263</v>
      </c>
      <c r="E318" s="264" t="s">
        <v>1</v>
      </c>
      <c r="F318" s="265" t="s">
        <v>1566</v>
      </c>
      <c r="G318" s="263"/>
      <c r="H318" s="266">
        <v>16.559999999999999</v>
      </c>
      <c r="I318" s="267"/>
      <c r="J318" s="263"/>
      <c r="K318" s="263"/>
      <c r="L318" s="268"/>
      <c r="M318" s="269"/>
      <c r="N318" s="270"/>
      <c r="O318" s="270"/>
      <c r="P318" s="270"/>
      <c r="Q318" s="270"/>
      <c r="R318" s="270"/>
      <c r="S318" s="270"/>
      <c r="T318" s="271"/>
      <c r="U318" s="13"/>
      <c r="V318" s="13"/>
      <c r="W318" s="13"/>
      <c r="X318" s="13"/>
      <c r="Y318" s="13"/>
      <c r="Z318" s="13"/>
      <c r="AA318" s="13"/>
      <c r="AB318" s="13"/>
      <c r="AC318" s="13"/>
      <c r="AD318" s="13"/>
      <c r="AE318" s="13"/>
      <c r="AT318" s="272" t="s">
        <v>263</v>
      </c>
      <c r="AU318" s="272" t="s">
        <v>91</v>
      </c>
      <c r="AV318" s="13" t="s">
        <v>91</v>
      </c>
      <c r="AW318" s="13" t="s">
        <v>36</v>
      </c>
      <c r="AX318" s="13" t="s">
        <v>82</v>
      </c>
      <c r="AY318" s="272" t="s">
        <v>250</v>
      </c>
    </row>
    <row r="319" s="14" customFormat="1">
      <c r="A319" s="14"/>
      <c r="B319" s="273"/>
      <c r="C319" s="274"/>
      <c r="D319" s="258" t="s">
        <v>263</v>
      </c>
      <c r="E319" s="275" t="s">
        <v>1</v>
      </c>
      <c r="F319" s="276" t="s">
        <v>265</v>
      </c>
      <c r="G319" s="274"/>
      <c r="H319" s="277">
        <v>16.559999999999999</v>
      </c>
      <c r="I319" s="278"/>
      <c r="J319" s="274"/>
      <c r="K319" s="274"/>
      <c r="L319" s="279"/>
      <c r="M319" s="280"/>
      <c r="N319" s="281"/>
      <c r="O319" s="281"/>
      <c r="P319" s="281"/>
      <c r="Q319" s="281"/>
      <c r="R319" s="281"/>
      <c r="S319" s="281"/>
      <c r="T319" s="282"/>
      <c r="U319" s="14"/>
      <c r="V319" s="14"/>
      <c r="W319" s="14"/>
      <c r="X319" s="14"/>
      <c r="Y319" s="14"/>
      <c r="Z319" s="14"/>
      <c r="AA319" s="14"/>
      <c r="AB319" s="14"/>
      <c r="AC319" s="14"/>
      <c r="AD319" s="14"/>
      <c r="AE319" s="14"/>
      <c r="AT319" s="283" t="s">
        <v>263</v>
      </c>
      <c r="AU319" s="283" t="s">
        <v>91</v>
      </c>
      <c r="AV319" s="14" t="s">
        <v>256</v>
      </c>
      <c r="AW319" s="14" t="s">
        <v>36</v>
      </c>
      <c r="AX319" s="14" t="s">
        <v>14</v>
      </c>
      <c r="AY319" s="283" t="s">
        <v>250</v>
      </c>
    </row>
    <row r="320" s="2" customFormat="1" ht="33" customHeight="1">
      <c r="A320" s="38"/>
      <c r="B320" s="39"/>
      <c r="C320" s="245" t="s">
        <v>485</v>
      </c>
      <c r="D320" s="245" t="s">
        <v>252</v>
      </c>
      <c r="E320" s="246" t="s">
        <v>1571</v>
      </c>
      <c r="F320" s="247" t="s">
        <v>1572</v>
      </c>
      <c r="G320" s="248" t="s">
        <v>168</v>
      </c>
      <c r="H320" s="249">
        <v>5.5199999999999996</v>
      </c>
      <c r="I320" s="250"/>
      <c r="J320" s="251">
        <f>ROUND(I320*H320,2)</f>
        <v>0</v>
      </c>
      <c r="K320" s="247" t="s">
        <v>1</v>
      </c>
      <c r="L320" s="44"/>
      <c r="M320" s="252" t="s">
        <v>1</v>
      </c>
      <c r="N320" s="253" t="s">
        <v>47</v>
      </c>
      <c r="O320" s="91"/>
      <c r="P320" s="254">
        <f>O320*H320</f>
        <v>0</v>
      </c>
      <c r="Q320" s="254">
        <v>0</v>
      </c>
      <c r="R320" s="254">
        <f>Q320*H320</f>
        <v>0</v>
      </c>
      <c r="S320" s="254">
        <v>0</v>
      </c>
      <c r="T320" s="255">
        <f>S320*H320</f>
        <v>0</v>
      </c>
      <c r="U320" s="38"/>
      <c r="V320" s="38"/>
      <c r="W320" s="38"/>
      <c r="X320" s="38"/>
      <c r="Y320" s="38"/>
      <c r="Z320" s="38"/>
      <c r="AA320" s="38"/>
      <c r="AB320" s="38"/>
      <c r="AC320" s="38"/>
      <c r="AD320" s="38"/>
      <c r="AE320" s="38"/>
      <c r="AR320" s="256" t="s">
        <v>256</v>
      </c>
      <c r="AT320" s="256" t="s">
        <v>252</v>
      </c>
      <c r="AU320" s="256" t="s">
        <v>91</v>
      </c>
      <c r="AY320" s="17" t="s">
        <v>250</v>
      </c>
      <c r="BE320" s="257">
        <f>IF(N320="základní",J320,0)</f>
        <v>0</v>
      </c>
      <c r="BF320" s="257">
        <f>IF(N320="snížená",J320,0)</f>
        <v>0</v>
      </c>
      <c r="BG320" s="257">
        <f>IF(N320="zákl. přenesená",J320,0)</f>
        <v>0</v>
      </c>
      <c r="BH320" s="257">
        <f>IF(N320="sníž. přenesená",J320,0)</f>
        <v>0</v>
      </c>
      <c r="BI320" s="257">
        <f>IF(N320="nulová",J320,0)</f>
        <v>0</v>
      </c>
      <c r="BJ320" s="17" t="s">
        <v>14</v>
      </c>
      <c r="BK320" s="257">
        <f>ROUND(I320*H320,2)</f>
        <v>0</v>
      </c>
      <c r="BL320" s="17" t="s">
        <v>256</v>
      </c>
      <c r="BM320" s="256" t="s">
        <v>1573</v>
      </c>
    </row>
    <row r="321" s="2" customFormat="1">
      <c r="A321" s="38"/>
      <c r="B321" s="39"/>
      <c r="C321" s="40"/>
      <c r="D321" s="258" t="s">
        <v>628</v>
      </c>
      <c r="E321" s="40"/>
      <c r="F321" s="259" t="s">
        <v>1570</v>
      </c>
      <c r="G321" s="40"/>
      <c r="H321" s="40"/>
      <c r="I321" s="156"/>
      <c r="J321" s="40"/>
      <c r="K321" s="40"/>
      <c r="L321" s="44"/>
      <c r="M321" s="260"/>
      <c r="N321" s="261"/>
      <c r="O321" s="91"/>
      <c r="P321" s="91"/>
      <c r="Q321" s="91"/>
      <c r="R321" s="91"/>
      <c r="S321" s="91"/>
      <c r="T321" s="92"/>
      <c r="U321" s="38"/>
      <c r="V321" s="38"/>
      <c r="W321" s="38"/>
      <c r="X321" s="38"/>
      <c r="Y321" s="38"/>
      <c r="Z321" s="38"/>
      <c r="AA321" s="38"/>
      <c r="AB321" s="38"/>
      <c r="AC321" s="38"/>
      <c r="AD321" s="38"/>
      <c r="AE321" s="38"/>
      <c r="AT321" s="17" t="s">
        <v>628</v>
      </c>
      <c r="AU321" s="17" t="s">
        <v>91</v>
      </c>
    </row>
    <row r="322" s="13" customFormat="1">
      <c r="A322" s="13"/>
      <c r="B322" s="262"/>
      <c r="C322" s="263"/>
      <c r="D322" s="258" t="s">
        <v>263</v>
      </c>
      <c r="E322" s="264" t="s">
        <v>1</v>
      </c>
      <c r="F322" s="265" t="s">
        <v>1574</v>
      </c>
      <c r="G322" s="263"/>
      <c r="H322" s="266">
        <v>5.5199999999999996</v>
      </c>
      <c r="I322" s="267"/>
      <c r="J322" s="263"/>
      <c r="K322" s="263"/>
      <c r="L322" s="268"/>
      <c r="M322" s="269"/>
      <c r="N322" s="270"/>
      <c r="O322" s="270"/>
      <c r="P322" s="270"/>
      <c r="Q322" s="270"/>
      <c r="R322" s="270"/>
      <c r="S322" s="270"/>
      <c r="T322" s="271"/>
      <c r="U322" s="13"/>
      <c r="V322" s="13"/>
      <c r="W322" s="13"/>
      <c r="X322" s="13"/>
      <c r="Y322" s="13"/>
      <c r="Z322" s="13"/>
      <c r="AA322" s="13"/>
      <c r="AB322" s="13"/>
      <c r="AC322" s="13"/>
      <c r="AD322" s="13"/>
      <c r="AE322" s="13"/>
      <c r="AT322" s="272" t="s">
        <v>263</v>
      </c>
      <c r="AU322" s="272" t="s">
        <v>91</v>
      </c>
      <c r="AV322" s="13" t="s">
        <v>91</v>
      </c>
      <c r="AW322" s="13" t="s">
        <v>36</v>
      </c>
      <c r="AX322" s="13" t="s">
        <v>82</v>
      </c>
      <c r="AY322" s="272" t="s">
        <v>250</v>
      </c>
    </row>
    <row r="323" s="14" customFormat="1">
      <c r="A323" s="14"/>
      <c r="B323" s="273"/>
      <c r="C323" s="274"/>
      <c r="D323" s="258" t="s">
        <v>263</v>
      </c>
      <c r="E323" s="275" t="s">
        <v>1</v>
      </c>
      <c r="F323" s="276" t="s">
        <v>265</v>
      </c>
      <c r="G323" s="274"/>
      <c r="H323" s="277">
        <v>5.5199999999999996</v>
      </c>
      <c r="I323" s="278"/>
      <c r="J323" s="274"/>
      <c r="K323" s="274"/>
      <c r="L323" s="279"/>
      <c r="M323" s="280"/>
      <c r="N323" s="281"/>
      <c r="O323" s="281"/>
      <c r="P323" s="281"/>
      <c r="Q323" s="281"/>
      <c r="R323" s="281"/>
      <c r="S323" s="281"/>
      <c r="T323" s="282"/>
      <c r="U323" s="14"/>
      <c r="V323" s="14"/>
      <c r="W323" s="14"/>
      <c r="X323" s="14"/>
      <c r="Y323" s="14"/>
      <c r="Z323" s="14"/>
      <c r="AA323" s="14"/>
      <c r="AB323" s="14"/>
      <c r="AC323" s="14"/>
      <c r="AD323" s="14"/>
      <c r="AE323" s="14"/>
      <c r="AT323" s="283" t="s">
        <v>263</v>
      </c>
      <c r="AU323" s="283" t="s">
        <v>91</v>
      </c>
      <c r="AV323" s="14" t="s">
        <v>256</v>
      </c>
      <c r="AW323" s="14" t="s">
        <v>36</v>
      </c>
      <c r="AX323" s="14" t="s">
        <v>14</v>
      </c>
      <c r="AY323" s="283" t="s">
        <v>250</v>
      </c>
    </row>
    <row r="324" s="2" customFormat="1" ht="21.75" customHeight="1">
      <c r="A324" s="38"/>
      <c r="B324" s="39"/>
      <c r="C324" s="245" t="s">
        <v>489</v>
      </c>
      <c r="D324" s="245" t="s">
        <v>252</v>
      </c>
      <c r="E324" s="246" t="s">
        <v>1575</v>
      </c>
      <c r="F324" s="247" t="s">
        <v>1576</v>
      </c>
      <c r="G324" s="248" t="s">
        <v>168</v>
      </c>
      <c r="H324" s="249">
        <v>27.600000000000001</v>
      </c>
      <c r="I324" s="250"/>
      <c r="J324" s="251">
        <f>ROUND(I324*H324,2)</f>
        <v>0</v>
      </c>
      <c r="K324" s="247" t="s">
        <v>1</v>
      </c>
      <c r="L324" s="44"/>
      <c r="M324" s="252" t="s">
        <v>1</v>
      </c>
      <c r="N324" s="253" t="s">
        <v>47</v>
      </c>
      <c r="O324" s="91"/>
      <c r="P324" s="254">
        <f>O324*H324</f>
        <v>0</v>
      </c>
      <c r="Q324" s="254">
        <v>0</v>
      </c>
      <c r="R324" s="254">
        <f>Q324*H324</f>
        <v>0</v>
      </c>
      <c r="S324" s="254">
        <v>0</v>
      </c>
      <c r="T324" s="255">
        <f>S324*H324</f>
        <v>0</v>
      </c>
      <c r="U324" s="38"/>
      <c r="V324" s="38"/>
      <c r="W324" s="38"/>
      <c r="X324" s="38"/>
      <c r="Y324" s="38"/>
      <c r="Z324" s="38"/>
      <c r="AA324" s="38"/>
      <c r="AB324" s="38"/>
      <c r="AC324" s="38"/>
      <c r="AD324" s="38"/>
      <c r="AE324" s="38"/>
      <c r="AR324" s="256" t="s">
        <v>256</v>
      </c>
      <c r="AT324" s="256" t="s">
        <v>252</v>
      </c>
      <c r="AU324" s="256" t="s">
        <v>91</v>
      </c>
      <c r="AY324" s="17" t="s">
        <v>250</v>
      </c>
      <c r="BE324" s="257">
        <f>IF(N324="základní",J324,0)</f>
        <v>0</v>
      </c>
      <c r="BF324" s="257">
        <f>IF(N324="snížená",J324,0)</f>
        <v>0</v>
      </c>
      <c r="BG324" s="257">
        <f>IF(N324="zákl. přenesená",J324,0)</f>
        <v>0</v>
      </c>
      <c r="BH324" s="257">
        <f>IF(N324="sníž. přenesená",J324,0)</f>
        <v>0</v>
      </c>
      <c r="BI324" s="257">
        <f>IF(N324="nulová",J324,0)</f>
        <v>0</v>
      </c>
      <c r="BJ324" s="17" t="s">
        <v>14</v>
      </c>
      <c r="BK324" s="257">
        <f>ROUND(I324*H324,2)</f>
        <v>0</v>
      </c>
      <c r="BL324" s="17" t="s">
        <v>256</v>
      </c>
      <c r="BM324" s="256" t="s">
        <v>1577</v>
      </c>
    </row>
    <row r="325" s="2" customFormat="1">
      <c r="A325" s="38"/>
      <c r="B325" s="39"/>
      <c r="C325" s="40"/>
      <c r="D325" s="258" t="s">
        <v>628</v>
      </c>
      <c r="E325" s="40"/>
      <c r="F325" s="259" t="s">
        <v>1570</v>
      </c>
      <c r="G325" s="40"/>
      <c r="H325" s="40"/>
      <c r="I325" s="156"/>
      <c r="J325" s="40"/>
      <c r="K325" s="40"/>
      <c r="L325" s="44"/>
      <c r="M325" s="260"/>
      <c r="N325" s="261"/>
      <c r="O325" s="91"/>
      <c r="P325" s="91"/>
      <c r="Q325" s="91"/>
      <c r="R325" s="91"/>
      <c r="S325" s="91"/>
      <c r="T325" s="92"/>
      <c r="U325" s="38"/>
      <c r="V325" s="38"/>
      <c r="W325" s="38"/>
      <c r="X325" s="38"/>
      <c r="Y325" s="38"/>
      <c r="Z325" s="38"/>
      <c r="AA325" s="38"/>
      <c r="AB325" s="38"/>
      <c r="AC325" s="38"/>
      <c r="AD325" s="38"/>
      <c r="AE325" s="38"/>
      <c r="AT325" s="17" t="s">
        <v>628</v>
      </c>
      <c r="AU325" s="17" t="s">
        <v>91</v>
      </c>
    </row>
    <row r="326" s="13" customFormat="1">
      <c r="A326" s="13"/>
      <c r="B326" s="262"/>
      <c r="C326" s="263"/>
      <c r="D326" s="258" t="s">
        <v>263</v>
      </c>
      <c r="E326" s="264" t="s">
        <v>1</v>
      </c>
      <c r="F326" s="265" t="s">
        <v>1561</v>
      </c>
      <c r="G326" s="263"/>
      <c r="H326" s="266">
        <v>27.600000000000001</v>
      </c>
      <c r="I326" s="267"/>
      <c r="J326" s="263"/>
      <c r="K326" s="263"/>
      <c r="L326" s="268"/>
      <c r="M326" s="269"/>
      <c r="N326" s="270"/>
      <c r="O326" s="270"/>
      <c r="P326" s="270"/>
      <c r="Q326" s="270"/>
      <c r="R326" s="270"/>
      <c r="S326" s="270"/>
      <c r="T326" s="271"/>
      <c r="U326" s="13"/>
      <c r="V326" s="13"/>
      <c r="W326" s="13"/>
      <c r="X326" s="13"/>
      <c r="Y326" s="13"/>
      <c r="Z326" s="13"/>
      <c r="AA326" s="13"/>
      <c r="AB326" s="13"/>
      <c r="AC326" s="13"/>
      <c r="AD326" s="13"/>
      <c r="AE326" s="13"/>
      <c r="AT326" s="272" t="s">
        <v>263</v>
      </c>
      <c r="AU326" s="272" t="s">
        <v>91</v>
      </c>
      <c r="AV326" s="13" t="s">
        <v>91</v>
      </c>
      <c r="AW326" s="13" t="s">
        <v>36</v>
      </c>
      <c r="AX326" s="13" t="s">
        <v>82</v>
      </c>
      <c r="AY326" s="272" t="s">
        <v>250</v>
      </c>
    </row>
    <row r="327" s="14" customFormat="1">
      <c r="A327" s="14"/>
      <c r="B327" s="273"/>
      <c r="C327" s="274"/>
      <c r="D327" s="258" t="s">
        <v>263</v>
      </c>
      <c r="E327" s="275" t="s">
        <v>1</v>
      </c>
      <c r="F327" s="276" t="s">
        <v>265</v>
      </c>
      <c r="G327" s="274"/>
      <c r="H327" s="277">
        <v>27.600000000000001</v>
      </c>
      <c r="I327" s="278"/>
      <c r="J327" s="274"/>
      <c r="K327" s="274"/>
      <c r="L327" s="279"/>
      <c r="M327" s="280"/>
      <c r="N327" s="281"/>
      <c r="O327" s="281"/>
      <c r="P327" s="281"/>
      <c r="Q327" s="281"/>
      <c r="R327" s="281"/>
      <c r="S327" s="281"/>
      <c r="T327" s="282"/>
      <c r="U327" s="14"/>
      <c r="V327" s="14"/>
      <c r="W327" s="14"/>
      <c r="X327" s="14"/>
      <c r="Y327" s="14"/>
      <c r="Z327" s="14"/>
      <c r="AA327" s="14"/>
      <c r="AB327" s="14"/>
      <c r="AC327" s="14"/>
      <c r="AD327" s="14"/>
      <c r="AE327" s="14"/>
      <c r="AT327" s="283" t="s">
        <v>263</v>
      </c>
      <c r="AU327" s="283" t="s">
        <v>91</v>
      </c>
      <c r="AV327" s="14" t="s">
        <v>256</v>
      </c>
      <c r="AW327" s="14" t="s">
        <v>36</v>
      </c>
      <c r="AX327" s="14" t="s">
        <v>14</v>
      </c>
      <c r="AY327" s="283" t="s">
        <v>250</v>
      </c>
    </row>
    <row r="328" s="2" customFormat="1" ht="21.75" customHeight="1">
      <c r="A328" s="38"/>
      <c r="B328" s="39"/>
      <c r="C328" s="245" t="s">
        <v>493</v>
      </c>
      <c r="D328" s="245" t="s">
        <v>252</v>
      </c>
      <c r="E328" s="246" t="s">
        <v>1578</v>
      </c>
      <c r="F328" s="247" t="s">
        <v>1579</v>
      </c>
      <c r="G328" s="248" t="s">
        <v>168</v>
      </c>
      <c r="H328" s="249">
        <v>2.7599999999999998</v>
      </c>
      <c r="I328" s="250"/>
      <c r="J328" s="251">
        <f>ROUND(I328*H328,2)</f>
        <v>0</v>
      </c>
      <c r="K328" s="247" t="s">
        <v>1</v>
      </c>
      <c r="L328" s="44"/>
      <c r="M328" s="252" t="s">
        <v>1</v>
      </c>
      <c r="N328" s="253" t="s">
        <v>47</v>
      </c>
      <c r="O328" s="91"/>
      <c r="P328" s="254">
        <f>O328*H328</f>
        <v>0</v>
      </c>
      <c r="Q328" s="254">
        <v>0</v>
      </c>
      <c r="R328" s="254">
        <f>Q328*H328</f>
        <v>0</v>
      </c>
      <c r="S328" s="254">
        <v>0</v>
      </c>
      <c r="T328" s="255">
        <f>S328*H328</f>
        <v>0</v>
      </c>
      <c r="U328" s="38"/>
      <c r="V328" s="38"/>
      <c r="W328" s="38"/>
      <c r="X328" s="38"/>
      <c r="Y328" s="38"/>
      <c r="Z328" s="38"/>
      <c r="AA328" s="38"/>
      <c r="AB328" s="38"/>
      <c r="AC328" s="38"/>
      <c r="AD328" s="38"/>
      <c r="AE328" s="38"/>
      <c r="AR328" s="256" t="s">
        <v>256</v>
      </c>
      <c r="AT328" s="256" t="s">
        <v>252</v>
      </c>
      <c r="AU328" s="256" t="s">
        <v>91</v>
      </c>
      <c r="AY328" s="17" t="s">
        <v>250</v>
      </c>
      <c r="BE328" s="257">
        <f>IF(N328="základní",J328,0)</f>
        <v>0</v>
      </c>
      <c r="BF328" s="257">
        <f>IF(N328="snížená",J328,0)</f>
        <v>0</v>
      </c>
      <c r="BG328" s="257">
        <f>IF(N328="zákl. přenesená",J328,0)</f>
        <v>0</v>
      </c>
      <c r="BH328" s="257">
        <f>IF(N328="sníž. přenesená",J328,0)</f>
        <v>0</v>
      </c>
      <c r="BI328" s="257">
        <f>IF(N328="nulová",J328,0)</f>
        <v>0</v>
      </c>
      <c r="BJ328" s="17" t="s">
        <v>14</v>
      </c>
      <c r="BK328" s="257">
        <f>ROUND(I328*H328,2)</f>
        <v>0</v>
      </c>
      <c r="BL328" s="17" t="s">
        <v>256</v>
      </c>
      <c r="BM328" s="256" t="s">
        <v>1580</v>
      </c>
    </row>
    <row r="329" s="2" customFormat="1">
      <c r="A329" s="38"/>
      <c r="B329" s="39"/>
      <c r="C329" s="40"/>
      <c r="D329" s="258" t="s">
        <v>628</v>
      </c>
      <c r="E329" s="40"/>
      <c r="F329" s="259" t="s">
        <v>1570</v>
      </c>
      <c r="G329" s="40"/>
      <c r="H329" s="40"/>
      <c r="I329" s="156"/>
      <c r="J329" s="40"/>
      <c r="K329" s="40"/>
      <c r="L329" s="44"/>
      <c r="M329" s="260"/>
      <c r="N329" s="261"/>
      <c r="O329" s="91"/>
      <c r="P329" s="91"/>
      <c r="Q329" s="91"/>
      <c r="R329" s="91"/>
      <c r="S329" s="91"/>
      <c r="T329" s="92"/>
      <c r="U329" s="38"/>
      <c r="V329" s="38"/>
      <c r="W329" s="38"/>
      <c r="X329" s="38"/>
      <c r="Y329" s="38"/>
      <c r="Z329" s="38"/>
      <c r="AA329" s="38"/>
      <c r="AB329" s="38"/>
      <c r="AC329" s="38"/>
      <c r="AD329" s="38"/>
      <c r="AE329" s="38"/>
      <c r="AT329" s="17" t="s">
        <v>628</v>
      </c>
      <c r="AU329" s="17" t="s">
        <v>91</v>
      </c>
    </row>
    <row r="330" s="13" customFormat="1">
      <c r="A330" s="13"/>
      <c r="B330" s="262"/>
      <c r="C330" s="263"/>
      <c r="D330" s="258" t="s">
        <v>263</v>
      </c>
      <c r="E330" s="264" t="s">
        <v>1</v>
      </c>
      <c r="F330" s="265" t="s">
        <v>1581</v>
      </c>
      <c r="G330" s="263"/>
      <c r="H330" s="266">
        <v>2.7599999999999998</v>
      </c>
      <c r="I330" s="267"/>
      <c r="J330" s="263"/>
      <c r="K330" s="263"/>
      <c r="L330" s="268"/>
      <c r="M330" s="269"/>
      <c r="N330" s="270"/>
      <c r="O330" s="270"/>
      <c r="P330" s="270"/>
      <c r="Q330" s="270"/>
      <c r="R330" s="270"/>
      <c r="S330" s="270"/>
      <c r="T330" s="271"/>
      <c r="U330" s="13"/>
      <c r="V330" s="13"/>
      <c r="W330" s="13"/>
      <c r="X330" s="13"/>
      <c r="Y330" s="13"/>
      <c r="Z330" s="13"/>
      <c r="AA330" s="13"/>
      <c r="AB330" s="13"/>
      <c r="AC330" s="13"/>
      <c r="AD330" s="13"/>
      <c r="AE330" s="13"/>
      <c r="AT330" s="272" t="s">
        <v>263</v>
      </c>
      <c r="AU330" s="272" t="s">
        <v>91</v>
      </c>
      <c r="AV330" s="13" t="s">
        <v>91</v>
      </c>
      <c r="AW330" s="13" t="s">
        <v>36</v>
      </c>
      <c r="AX330" s="13" t="s">
        <v>82</v>
      </c>
      <c r="AY330" s="272" t="s">
        <v>250</v>
      </c>
    </row>
    <row r="331" s="14" customFormat="1">
      <c r="A331" s="14"/>
      <c r="B331" s="273"/>
      <c r="C331" s="274"/>
      <c r="D331" s="258" t="s">
        <v>263</v>
      </c>
      <c r="E331" s="275" t="s">
        <v>1</v>
      </c>
      <c r="F331" s="276" t="s">
        <v>265</v>
      </c>
      <c r="G331" s="274"/>
      <c r="H331" s="277">
        <v>2.7599999999999998</v>
      </c>
      <c r="I331" s="278"/>
      <c r="J331" s="274"/>
      <c r="K331" s="274"/>
      <c r="L331" s="279"/>
      <c r="M331" s="280"/>
      <c r="N331" s="281"/>
      <c r="O331" s="281"/>
      <c r="P331" s="281"/>
      <c r="Q331" s="281"/>
      <c r="R331" s="281"/>
      <c r="S331" s="281"/>
      <c r="T331" s="282"/>
      <c r="U331" s="14"/>
      <c r="V331" s="14"/>
      <c r="W331" s="14"/>
      <c r="X331" s="14"/>
      <c r="Y331" s="14"/>
      <c r="Z331" s="14"/>
      <c r="AA331" s="14"/>
      <c r="AB331" s="14"/>
      <c r="AC331" s="14"/>
      <c r="AD331" s="14"/>
      <c r="AE331" s="14"/>
      <c r="AT331" s="283" t="s">
        <v>263</v>
      </c>
      <c r="AU331" s="283" t="s">
        <v>91</v>
      </c>
      <c r="AV331" s="14" t="s">
        <v>256</v>
      </c>
      <c r="AW331" s="14" t="s">
        <v>36</v>
      </c>
      <c r="AX331" s="14" t="s">
        <v>14</v>
      </c>
      <c r="AY331" s="283" t="s">
        <v>250</v>
      </c>
    </row>
    <row r="332" s="2" customFormat="1" ht="21.75" customHeight="1">
      <c r="A332" s="38"/>
      <c r="B332" s="39"/>
      <c r="C332" s="245" t="s">
        <v>497</v>
      </c>
      <c r="D332" s="245" t="s">
        <v>252</v>
      </c>
      <c r="E332" s="246" t="s">
        <v>1582</v>
      </c>
      <c r="F332" s="247" t="s">
        <v>1583</v>
      </c>
      <c r="G332" s="248" t="s">
        <v>168</v>
      </c>
      <c r="H332" s="249">
        <v>27.600000000000001</v>
      </c>
      <c r="I332" s="250"/>
      <c r="J332" s="251">
        <f>ROUND(I332*H332,2)</f>
        <v>0</v>
      </c>
      <c r="K332" s="247" t="s">
        <v>1</v>
      </c>
      <c r="L332" s="44"/>
      <c r="M332" s="252" t="s">
        <v>1</v>
      </c>
      <c r="N332" s="253" t="s">
        <v>47</v>
      </c>
      <c r="O332" s="91"/>
      <c r="P332" s="254">
        <f>O332*H332</f>
        <v>0</v>
      </c>
      <c r="Q332" s="254">
        <v>0</v>
      </c>
      <c r="R332" s="254">
        <f>Q332*H332</f>
        <v>0</v>
      </c>
      <c r="S332" s="254">
        <v>0</v>
      </c>
      <c r="T332" s="255">
        <f>S332*H332</f>
        <v>0</v>
      </c>
      <c r="U332" s="38"/>
      <c r="V332" s="38"/>
      <c r="W332" s="38"/>
      <c r="X332" s="38"/>
      <c r="Y332" s="38"/>
      <c r="Z332" s="38"/>
      <c r="AA332" s="38"/>
      <c r="AB332" s="38"/>
      <c r="AC332" s="38"/>
      <c r="AD332" s="38"/>
      <c r="AE332" s="38"/>
      <c r="AR332" s="256" t="s">
        <v>256</v>
      </c>
      <c r="AT332" s="256" t="s">
        <v>252</v>
      </c>
      <c r="AU332" s="256" t="s">
        <v>91</v>
      </c>
      <c r="AY332" s="17" t="s">
        <v>250</v>
      </c>
      <c r="BE332" s="257">
        <f>IF(N332="základní",J332,0)</f>
        <v>0</v>
      </c>
      <c r="BF332" s="257">
        <f>IF(N332="snížená",J332,0)</f>
        <v>0</v>
      </c>
      <c r="BG332" s="257">
        <f>IF(N332="zákl. přenesená",J332,0)</f>
        <v>0</v>
      </c>
      <c r="BH332" s="257">
        <f>IF(N332="sníž. přenesená",J332,0)</f>
        <v>0</v>
      </c>
      <c r="BI332" s="257">
        <f>IF(N332="nulová",J332,0)</f>
        <v>0</v>
      </c>
      <c r="BJ332" s="17" t="s">
        <v>14</v>
      </c>
      <c r="BK332" s="257">
        <f>ROUND(I332*H332,2)</f>
        <v>0</v>
      </c>
      <c r="BL332" s="17" t="s">
        <v>256</v>
      </c>
      <c r="BM332" s="256" t="s">
        <v>1584</v>
      </c>
    </row>
    <row r="333" s="2" customFormat="1">
      <c r="A333" s="38"/>
      <c r="B333" s="39"/>
      <c r="C333" s="40"/>
      <c r="D333" s="258" t="s">
        <v>628</v>
      </c>
      <c r="E333" s="40"/>
      <c r="F333" s="259" t="s">
        <v>1570</v>
      </c>
      <c r="G333" s="40"/>
      <c r="H333" s="40"/>
      <c r="I333" s="156"/>
      <c r="J333" s="40"/>
      <c r="K333" s="40"/>
      <c r="L333" s="44"/>
      <c r="M333" s="260"/>
      <c r="N333" s="261"/>
      <c r="O333" s="91"/>
      <c r="P333" s="91"/>
      <c r="Q333" s="91"/>
      <c r="R333" s="91"/>
      <c r="S333" s="91"/>
      <c r="T333" s="92"/>
      <c r="U333" s="38"/>
      <c r="V333" s="38"/>
      <c r="W333" s="38"/>
      <c r="X333" s="38"/>
      <c r="Y333" s="38"/>
      <c r="Z333" s="38"/>
      <c r="AA333" s="38"/>
      <c r="AB333" s="38"/>
      <c r="AC333" s="38"/>
      <c r="AD333" s="38"/>
      <c r="AE333" s="38"/>
      <c r="AT333" s="17" t="s">
        <v>628</v>
      </c>
      <c r="AU333" s="17" t="s">
        <v>91</v>
      </c>
    </row>
    <row r="334" s="13" customFormat="1">
      <c r="A334" s="13"/>
      <c r="B334" s="262"/>
      <c r="C334" s="263"/>
      <c r="D334" s="258" t="s">
        <v>263</v>
      </c>
      <c r="E334" s="264" t="s">
        <v>1</v>
      </c>
      <c r="F334" s="265" t="s">
        <v>1561</v>
      </c>
      <c r="G334" s="263"/>
      <c r="H334" s="266">
        <v>27.600000000000001</v>
      </c>
      <c r="I334" s="267"/>
      <c r="J334" s="263"/>
      <c r="K334" s="263"/>
      <c r="L334" s="268"/>
      <c r="M334" s="269"/>
      <c r="N334" s="270"/>
      <c r="O334" s="270"/>
      <c r="P334" s="270"/>
      <c r="Q334" s="270"/>
      <c r="R334" s="270"/>
      <c r="S334" s="270"/>
      <c r="T334" s="271"/>
      <c r="U334" s="13"/>
      <c r="V334" s="13"/>
      <c r="W334" s="13"/>
      <c r="X334" s="13"/>
      <c r="Y334" s="13"/>
      <c r="Z334" s="13"/>
      <c r="AA334" s="13"/>
      <c r="AB334" s="13"/>
      <c r="AC334" s="13"/>
      <c r="AD334" s="13"/>
      <c r="AE334" s="13"/>
      <c r="AT334" s="272" t="s">
        <v>263</v>
      </c>
      <c r="AU334" s="272" t="s">
        <v>91</v>
      </c>
      <c r="AV334" s="13" t="s">
        <v>91</v>
      </c>
      <c r="AW334" s="13" t="s">
        <v>36</v>
      </c>
      <c r="AX334" s="13" t="s">
        <v>82</v>
      </c>
      <c r="AY334" s="272" t="s">
        <v>250</v>
      </c>
    </row>
    <row r="335" s="14" customFormat="1">
      <c r="A335" s="14"/>
      <c r="B335" s="273"/>
      <c r="C335" s="274"/>
      <c r="D335" s="258" t="s">
        <v>263</v>
      </c>
      <c r="E335" s="275" t="s">
        <v>1</v>
      </c>
      <c r="F335" s="276" t="s">
        <v>265</v>
      </c>
      <c r="G335" s="274"/>
      <c r="H335" s="277">
        <v>27.600000000000001</v>
      </c>
      <c r="I335" s="278"/>
      <c r="J335" s="274"/>
      <c r="K335" s="274"/>
      <c r="L335" s="279"/>
      <c r="M335" s="280"/>
      <c r="N335" s="281"/>
      <c r="O335" s="281"/>
      <c r="P335" s="281"/>
      <c r="Q335" s="281"/>
      <c r="R335" s="281"/>
      <c r="S335" s="281"/>
      <c r="T335" s="282"/>
      <c r="U335" s="14"/>
      <c r="V335" s="14"/>
      <c r="W335" s="14"/>
      <c r="X335" s="14"/>
      <c r="Y335" s="14"/>
      <c r="Z335" s="14"/>
      <c r="AA335" s="14"/>
      <c r="AB335" s="14"/>
      <c r="AC335" s="14"/>
      <c r="AD335" s="14"/>
      <c r="AE335" s="14"/>
      <c r="AT335" s="283" t="s">
        <v>263</v>
      </c>
      <c r="AU335" s="283" t="s">
        <v>91</v>
      </c>
      <c r="AV335" s="14" t="s">
        <v>256</v>
      </c>
      <c r="AW335" s="14" t="s">
        <v>36</v>
      </c>
      <c r="AX335" s="14" t="s">
        <v>14</v>
      </c>
      <c r="AY335" s="283" t="s">
        <v>250</v>
      </c>
    </row>
    <row r="336" s="12" customFormat="1" ht="22.8" customHeight="1">
      <c r="A336" s="12"/>
      <c r="B336" s="229"/>
      <c r="C336" s="230"/>
      <c r="D336" s="231" t="s">
        <v>81</v>
      </c>
      <c r="E336" s="243" t="s">
        <v>1278</v>
      </c>
      <c r="F336" s="243" t="s">
        <v>1279</v>
      </c>
      <c r="G336" s="230"/>
      <c r="H336" s="230"/>
      <c r="I336" s="233"/>
      <c r="J336" s="244">
        <f>BK336</f>
        <v>0</v>
      </c>
      <c r="K336" s="230"/>
      <c r="L336" s="235"/>
      <c r="M336" s="236"/>
      <c r="N336" s="237"/>
      <c r="O336" s="237"/>
      <c r="P336" s="238">
        <f>SUM(P337:P348)</f>
        <v>0</v>
      </c>
      <c r="Q336" s="237"/>
      <c r="R336" s="238">
        <f>SUM(R337:R348)</f>
        <v>0</v>
      </c>
      <c r="S336" s="237"/>
      <c r="T336" s="239">
        <f>SUM(T337:T348)</f>
        <v>0</v>
      </c>
      <c r="U336" s="12"/>
      <c r="V336" s="12"/>
      <c r="W336" s="12"/>
      <c r="X336" s="12"/>
      <c r="Y336" s="12"/>
      <c r="Z336" s="12"/>
      <c r="AA336" s="12"/>
      <c r="AB336" s="12"/>
      <c r="AC336" s="12"/>
      <c r="AD336" s="12"/>
      <c r="AE336" s="12"/>
      <c r="AR336" s="240" t="s">
        <v>14</v>
      </c>
      <c r="AT336" s="241" t="s">
        <v>81</v>
      </c>
      <c r="AU336" s="241" t="s">
        <v>14</v>
      </c>
      <c r="AY336" s="240" t="s">
        <v>250</v>
      </c>
      <c r="BK336" s="242">
        <f>SUM(BK337:BK348)</f>
        <v>0</v>
      </c>
    </row>
    <row r="337" s="2" customFormat="1" ht="33" customHeight="1">
      <c r="A337" s="38"/>
      <c r="B337" s="39"/>
      <c r="C337" s="245" t="s">
        <v>501</v>
      </c>
      <c r="D337" s="245" t="s">
        <v>252</v>
      </c>
      <c r="E337" s="246" t="s">
        <v>1281</v>
      </c>
      <c r="F337" s="247" t="s">
        <v>1282</v>
      </c>
      <c r="G337" s="248" t="s">
        <v>157</v>
      </c>
      <c r="H337" s="249">
        <v>29.588000000000001</v>
      </c>
      <c r="I337" s="250"/>
      <c r="J337" s="251">
        <f>ROUND(I337*H337,2)</f>
        <v>0</v>
      </c>
      <c r="K337" s="247" t="s">
        <v>1</v>
      </c>
      <c r="L337" s="44"/>
      <c r="M337" s="252" t="s">
        <v>1</v>
      </c>
      <c r="N337" s="253" t="s">
        <v>47</v>
      </c>
      <c r="O337" s="91"/>
      <c r="P337" s="254">
        <f>O337*H337</f>
        <v>0</v>
      </c>
      <c r="Q337" s="254">
        <v>0</v>
      </c>
      <c r="R337" s="254">
        <f>Q337*H337</f>
        <v>0</v>
      </c>
      <c r="S337" s="254">
        <v>0</v>
      </c>
      <c r="T337" s="255">
        <f>S337*H337</f>
        <v>0</v>
      </c>
      <c r="U337" s="38"/>
      <c r="V337" s="38"/>
      <c r="W337" s="38"/>
      <c r="X337" s="38"/>
      <c r="Y337" s="38"/>
      <c r="Z337" s="38"/>
      <c r="AA337" s="38"/>
      <c r="AB337" s="38"/>
      <c r="AC337" s="38"/>
      <c r="AD337" s="38"/>
      <c r="AE337" s="38"/>
      <c r="AR337" s="256" t="s">
        <v>256</v>
      </c>
      <c r="AT337" s="256" t="s">
        <v>252</v>
      </c>
      <c r="AU337" s="256" t="s">
        <v>91</v>
      </c>
      <c r="AY337" s="17" t="s">
        <v>250</v>
      </c>
      <c r="BE337" s="257">
        <f>IF(N337="základní",J337,0)</f>
        <v>0</v>
      </c>
      <c r="BF337" s="257">
        <f>IF(N337="snížená",J337,0)</f>
        <v>0</v>
      </c>
      <c r="BG337" s="257">
        <f>IF(N337="zákl. přenesená",J337,0)</f>
        <v>0</v>
      </c>
      <c r="BH337" s="257">
        <f>IF(N337="sníž. přenesená",J337,0)</f>
        <v>0</v>
      </c>
      <c r="BI337" s="257">
        <f>IF(N337="nulová",J337,0)</f>
        <v>0</v>
      </c>
      <c r="BJ337" s="17" t="s">
        <v>14</v>
      </c>
      <c r="BK337" s="257">
        <f>ROUND(I337*H337,2)</f>
        <v>0</v>
      </c>
      <c r="BL337" s="17" t="s">
        <v>256</v>
      </c>
      <c r="BM337" s="256" t="s">
        <v>1585</v>
      </c>
    </row>
    <row r="338" s="2" customFormat="1">
      <c r="A338" s="38"/>
      <c r="B338" s="39"/>
      <c r="C338" s="40"/>
      <c r="D338" s="258" t="s">
        <v>628</v>
      </c>
      <c r="E338" s="40"/>
      <c r="F338" s="259" t="s">
        <v>1586</v>
      </c>
      <c r="G338" s="40"/>
      <c r="H338" s="40"/>
      <c r="I338" s="156"/>
      <c r="J338" s="40"/>
      <c r="K338" s="40"/>
      <c r="L338" s="44"/>
      <c r="M338" s="260"/>
      <c r="N338" s="261"/>
      <c r="O338" s="91"/>
      <c r="P338" s="91"/>
      <c r="Q338" s="91"/>
      <c r="R338" s="91"/>
      <c r="S338" s="91"/>
      <c r="T338" s="92"/>
      <c r="U338" s="38"/>
      <c r="V338" s="38"/>
      <c r="W338" s="38"/>
      <c r="X338" s="38"/>
      <c r="Y338" s="38"/>
      <c r="Z338" s="38"/>
      <c r="AA338" s="38"/>
      <c r="AB338" s="38"/>
      <c r="AC338" s="38"/>
      <c r="AD338" s="38"/>
      <c r="AE338" s="38"/>
      <c r="AT338" s="17" t="s">
        <v>628</v>
      </c>
      <c r="AU338" s="17" t="s">
        <v>91</v>
      </c>
    </row>
    <row r="339" s="13" customFormat="1">
      <c r="A339" s="13"/>
      <c r="B339" s="262"/>
      <c r="C339" s="263"/>
      <c r="D339" s="258" t="s">
        <v>263</v>
      </c>
      <c r="E339" s="264" t="s">
        <v>1</v>
      </c>
      <c r="F339" s="265" t="s">
        <v>1587</v>
      </c>
      <c r="G339" s="263"/>
      <c r="H339" s="266">
        <v>29.588000000000001</v>
      </c>
      <c r="I339" s="267"/>
      <c r="J339" s="263"/>
      <c r="K339" s="263"/>
      <c r="L339" s="268"/>
      <c r="M339" s="269"/>
      <c r="N339" s="270"/>
      <c r="O339" s="270"/>
      <c r="P339" s="270"/>
      <c r="Q339" s="270"/>
      <c r="R339" s="270"/>
      <c r="S339" s="270"/>
      <c r="T339" s="271"/>
      <c r="U339" s="13"/>
      <c r="V339" s="13"/>
      <c r="W339" s="13"/>
      <c r="X339" s="13"/>
      <c r="Y339" s="13"/>
      <c r="Z339" s="13"/>
      <c r="AA339" s="13"/>
      <c r="AB339" s="13"/>
      <c r="AC339" s="13"/>
      <c r="AD339" s="13"/>
      <c r="AE339" s="13"/>
      <c r="AT339" s="272" t="s">
        <v>263</v>
      </c>
      <c r="AU339" s="272" t="s">
        <v>91</v>
      </c>
      <c r="AV339" s="13" t="s">
        <v>91</v>
      </c>
      <c r="AW339" s="13" t="s">
        <v>36</v>
      </c>
      <c r="AX339" s="13" t="s">
        <v>82</v>
      </c>
      <c r="AY339" s="272" t="s">
        <v>250</v>
      </c>
    </row>
    <row r="340" s="14" customFormat="1">
      <c r="A340" s="14"/>
      <c r="B340" s="273"/>
      <c r="C340" s="274"/>
      <c r="D340" s="258" t="s">
        <v>263</v>
      </c>
      <c r="E340" s="275" t="s">
        <v>1</v>
      </c>
      <c r="F340" s="276" t="s">
        <v>265</v>
      </c>
      <c r="G340" s="274"/>
      <c r="H340" s="277">
        <v>29.588000000000001</v>
      </c>
      <c r="I340" s="278"/>
      <c r="J340" s="274"/>
      <c r="K340" s="274"/>
      <c r="L340" s="279"/>
      <c r="M340" s="280"/>
      <c r="N340" s="281"/>
      <c r="O340" s="281"/>
      <c r="P340" s="281"/>
      <c r="Q340" s="281"/>
      <c r="R340" s="281"/>
      <c r="S340" s="281"/>
      <c r="T340" s="282"/>
      <c r="U340" s="14"/>
      <c r="V340" s="14"/>
      <c r="W340" s="14"/>
      <c r="X340" s="14"/>
      <c r="Y340" s="14"/>
      <c r="Z340" s="14"/>
      <c r="AA340" s="14"/>
      <c r="AB340" s="14"/>
      <c r="AC340" s="14"/>
      <c r="AD340" s="14"/>
      <c r="AE340" s="14"/>
      <c r="AT340" s="283" t="s">
        <v>263</v>
      </c>
      <c r="AU340" s="283" t="s">
        <v>91</v>
      </c>
      <c r="AV340" s="14" t="s">
        <v>256</v>
      </c>
      <c r="AW340" s="14" t="s">
        <v>36</v>
      </c>
      <c r="AX340" s="14" t="s">
        <v>14</v>
      </c>
      <c r="AY340" s="283" t="s">
        <v>250</v>
      </c>
    </row>
    <row r="341" s="2" customFormat="1" ht="33" customHeight="1">
      <c r="A341" s="38"/>
      <c r="B341" s="39"/>
      <c r="C341" s="245" t="s">
        <v>505</v>
      </c>
      <c r="D341" s="245" t="s">
        <v>252</v>
      </c>
      <c r="E341" s="246" t="s">
        <v>1288</v>
      </c>
      <c r="F341" s="247" t="s">
        <v>1289</v>
      </c>
      <c r="G341" s="248" t="s">
        <v>157</v>
      </c>
      <c r="H341" s="249">
        <v>739.70000000000005</v>
      </c>
      <c r="I341" s="250"/>
      <c r="J341" s="251">
        <f>ROUND(I341*H341,2)</f>
        <v>0</v>
      </c>
      <c r="K341" s="247" t="s">
        <v>1</v>
      </c>
      <c r="L341" s="44"/>
      <c r="M341" s="252" t="s">
        <v>1</v>
      </c>
      <c r="N341" s="253" t="s">
        <v>47</v>
      </c>
      <c r="O341" s="91"/>
      <c r="P341" s="254">
        <f>O341*H341</f>
        <v>0</v>
      </c>
      <c r="Q341" s="254">
        <v>0</v>
      </c>
      <c r="R341" s="254">
        <f>Q341*H341</f>
        <v>0</v>
      </c>
      <c r="S341" s="254">
        <v>0</v>
      </c>
      <c r="T341" s="255">
        <f>S341*H341</f>
        <v>0</v>
      </c>
      <c r="U341" s="38"/>
      <c r="V341" s="38"/>
      <c r="W341" s="38"/>
      <c r="X341" s="38"/>
      <c r="Y341" s="38"/>
      <c r="Z341" s="38"/>
      <c r="AA341" s="38"/>
      <c r="AB341" s="38"/>
      <c r="AC341" s="38"/>
      <c r="AD341" s="38"/>
      <c r="AE341" s="38"/>
      <c r="AR341" s="256" t="s">
        <v>256</v>
      </c>
      <c r="AT341" s="256" t="s">
        <v>252</v>
      </c>
      <c r="AU341" s="256" t="s">
        <v>91</v>
      </c>
      <c r="AY341" s="17" t="s">
        <v>250</v>
      </c>
      <c r="BE341" s="257">
        <f>IF(N341="základní",J341,0)</f>
        <v>0</v>
      </c>
      <c r="BF341" s="257">
        <f>IF(N341="snížená",J341,0)</f>
        <v>0</v>
      </c>
      <c r="BG341" s="257">
        <f>IF(N341="zákl. přenesená",J341,0)</f>
        <v>0</v>
      </c>
      <c r="BH341" s="257">
        <f>IF(N341="sníž. přenesená",J341,0)</f>
        <v>0</v>
      </c>
      <c r="BI341" s="257">
        <f>IF(N341="nulová",J341,0)</f>
        <v>0</v>
      </c>
      <c r="BJ341" s="17" t="s">
        <v>14</v>
      </c>
      <c r="BK341" s="257">
        <f>ROUND(I341*H341,2)</f>
        <v>0</v>
      </c>
      <c r="BL341" s="17" t="s">
        <v>256</v>
      </c>
      <c r="BM341" s="256" t="s">
        <v>1588</v>
      </c>
    </row>
    <row r="342" s="2" customFormat="1" ht="21.75" customHeight="1">
      <c r="A342" s="38"/>
      <c r="B342" s="39"/>
      <c r="C342" s="245" t="s">
        <v>510</v>
      </c>
      <c r="D342" s="245" t="s">
        <v>252</v>
      </c>
      <c r="E342" s="246" t="s">
        <v>1589</v>
      </c>
      <c r="F342" s="247" t="s">
        <v>1590</v>
      </c>
      <c r="G342" s="248" t="s">
        <v>157</v>
      </c>
      <c r="H342" s="249">
        <v>29.588000000000001</v>
      </c>
      <c r="I342" s="250"/>
      <c r="J342" s="251">
        <f>ROUND(I342*H342,2)</f>
        <v>0</v>
      </c>
      <c r="K342" s="247" t="s">
        <v>1</v>
      </c>
      <c r="L342" s="44"/>
      <c r="M342" s="252" t="s">
        <v>1</v>
      </c>
      <c r="N342" s="253" t="s">
        <v>47</v>
      </c>
      <c r="O342" s="91"/>
      <c r="P342" s="254">
        <f>O342*H342</f>
        <v>0</v>
      </c>
      <c r="Q342" s="254">
        <v>0</v>
      </c>
      <c r="R342" s="254">
        <f>Q342*H342</f>
        <v>0</v>
      </c>
      <c r="S342" s="254">
        <v>0</v>
      </c>
      <c r="T342" s="255">
        <f>S342*H342</f>
        <v>0</v>
      </c>
      <c r="U342" s="38"/>
      <c r="V342" s="38"/>
      <c r="W342" s="38"/>
      <c r="X342" s="38"/>
      <c r="Y342" s="38"/>
      <c r="Z342" s="38"/>
      <c r="AA342" s="38"/>
      <c r="AB342" s="38"/>
      <c r="AC342" s="38"/>
      <c r="AD342" s="38"/>
      <c r="AE342" s="38"/>
      <c r="AR342" s="256" t="s">
        <v>256</v>
      </c>
      <c r="AT342" s="256" t="s">
        <v>252</v>
      </c>
      <c r="AU342" s="256" t="s">
        <v>91</v>
      </c>
      <c r="AY342" s="17" t="s">
        <v>250</v>
      </c>
      <c r="BE342" s="257">
        <f>IF(N342="základní",J342,0)</f>
        <v>0</v>
      </c>
      <c r="BF342" s="257">
        <f>IF(N342="snížená",J342,0)</f>
        <v>0</v>
      </c>
      <c r="BG342" s="257">
        <f>IF(N342="zákl. přenesená",J342,0)</f>
        <v>0</v>
      </c>
      <c r="BH342" s="257">
        <f>IF(N342="sníž. přenesená",J342,0)</f>
        <v>0</v>
      </c>
      <c r="BI342" s="257">
        <f>IF(N342="nulová",J342,0)</f>
        <v>0</v>
      </c>
      <c r="BJ342" s="17" t="s">
        <v>14</v>
      </c>
      <c r="BK342" s="257">
        <f>ROUND(I342*H342,2)</f>
        <v>0</v>
      </c>
      <c r="BL342" s="17" t="s">
        <v>256</v>
      </c>
      <c r="BM342" s="256" t="s">
        <v>1591</v>
      </c>
    </row>
    <row r="343" s="13" customFormat="1">
      <c r="A343" s="13"/>
      <c r="B343" s="262"/>
      <c r="C343" s="263"/>
      <c r="D343" s="258" t="s">
        <v>263</v>
      </c>
      <c r="E343" s="264" t="s">
        <v>1</v>
      </c>
      <c r="F343" s="265" t="s">
        <v>1587</v>
      </c>
      <c r="G343" s="263"/>
      <c r="H343" s="266">
        <v>29.588000000000001</v>
      </c>
      <c r="I343" s="267"/>
      <c r="J343" s="263"/>
      <c r="K343" s="263"/>
      <c r="L343" s="268"/>
      <c r="M343" s="269"/>
      <c r="N343" s="270"/>
      <c r="O343" s="270"/>
      <c r="P343" s="270"/>
      <c r="Q343" s="270"/>
      <c r="R343" s="270"/>
      <c r="S343" s="270"/>
      <c r="T343" s="271"/>
      <c r="U343" s="13"/>
      <c r="V343" s="13"/>
      <c r="W343" s="13"/>
      <c r="X343" s="13"/>
      <c r="Y343" s="13"/>
      <c r="Z343" s="13"/>
      <c r="AA343" s="13"/>
      <c r="AB343" s="13"/>
      <c r="AC343" s="13"/>
      <c r="AD343" s="13"/>
      <c r="AE343" s="13"/>
      <c r="AT343" s="272" t="s">
        <v>263</v>
      </c>
      <c r="AU343" s="272" t="s">
        <v>91</v>
      </c>
      <c r="AV343" s="13" t="s">
        <v>91</v>
      </c>
      <c r="AW343" s="13" t="s">
        <v>36</v>
      </c>
      <c r="AX343" s="13" t="s">
        <v>82</v>
      </c>
      <c r="AY343" s="272" t="s">
        <v>250</v>
      </c>
    </row>
    <row r="344" s="14" customFormat="1">
      <c r="A344" s="14"/>
      <c r="B344" s="273"/>
      <c r="C344" s="274"/>
      <c r="D344" s="258" t="s">
        <v>263</v>
      </c>
      <c r="E344" s="275" t="s">
        <v>1</v>
      </c>
      <c r="F344" s="276" t="s">
        <v>265</v>
      </c>
      <c r="G344" s="274"/>
      <c r="H344" s="277">
        <v>29.588000000000001</v>
      </c>
      <c r="I344" s="278"/>
      <c r="J344" s="274"/>
      <c r="K344" s="274"/>
      <c r="L344" s="279"/>
      <c r="M344" s="280"/>
      <c r="N344" s="281"/>
      <c r="O344" s="281"/>
      <c r="P344" s="281"/>
      <c r="Q344" s="281"/>
      <c r="R344" s="281"/>
      <c r="S344" s="281"/>
      <c r="T344" s="282"/>
      <c r="U344" s="14"/>
      <c r="V344" s="14"/>
      <c r="W344" s="14"/>
      <c r="X344" s="14"/>
      <c r="Y344" s="14"/>
      <c r="Z344" s="14"/>
      <c r="AA344" s="14"/>
      <c r="AB344" s="14"/>
      <c r="AC344" s="14"/>
      <c r="AD344" s="14"/>
      <c r="AE344" s="14"/>
      <c r="AT344" s="283" t="s">
        <v>263</v>
      </c>
      <c r="AU344" s="283" t="s">
        <v>91</v>
      </c>
      <c r="AV344" s="14" t="s">
        <v>256</v>
      </c>
      <c r="AW344" s="14" t="s">
        <v>36</v>
      </c>
      <c r="AX344" s="14" t="s">
        <v>14</v>
      </c>
      <c r="AY344" s="283" t="s">
        <v>250</v>
      </c>
    </row>
    <row r="345" s="2" customFormat="1" ht="33" customHeight="1">
      <c r="A345" s="38"/>
      <c r="B345" s="39"/>
      <c r="C345" s="245" t="s">
        <v>515</v>
      </c>
      <c r="D345" s="245" t="s">
        <v>252</v>
      </c>
      <c r="E345" s="246" t="s">
        <v>1592</v>
      </c>
      <c r="F345" s="247" t="s">
        <v>1593</v>
      </c>
      <c r="G345" s="248" t="s">
        <v>157</v>
      </c>
      <c r="H345" s="249">
        <v>29.588000000000001</v>
      </c>
      <c r="I345" s="250"/>
      <c r="J345" s="251">
        <f>ROUND(I345*H345,2)</f>
        <v>0</v>
      </c>
      <c r="K345" s="247" t="s">
        <v>255</v>
      </c>
      <c r="L345" s="44"/>
      <c r="M345" s="252" t="s">
        <v>1</v>
      </c>
      <c r="N345" s="253" t="s">
        <v>47</v>
      </c>
      <c r="O345" s="91"/>
      <c r="P345" s="254">
        <f>O345*H345</f>
        <v>0</v>
      </c>
      <c r="Q345" s="254">
        <v>0</v>
      </c>
      <c r="R345" s="254">
        <f>Q345*H345</f>
        <v>0</v>
      </c>
      <c r="S345" s="254">
        <v>0</v>
      </c>
      <c r="T345" s="255">
        <f>S345*H345</f>
        <v>0</v>
      </c>
      <c r="U345" s="38"/>
      <c r="V345" s="38"/>
      <c r="W345" s="38"/>
      <c r="X345" s="38"/>
      <c r="Y345" s="38"/>
      <c r="Z345" s="38"/>
      <c r="AA345" s="38"/>
      <c r="AB345" s="38"/>
      <c r="AC345" s="38"/>
      <c r="AD345" s="38"/>
      <c r="AE345" s="38"/>
      <c r="AR345" s="256" t="s">
        <v>256</v>
      </c>
      <c r="AT345" s="256" t="s">
        <v>252</v>
      </c>
      <c r="AU345" s="256" t="s">
        <v>91</v>
      </c>
      <c r="AY345" s="17" t="s">
        <v>250</v>
      </c>
      <c r="BE345" s="257">
        <f>IF(N345="základní",J345,0)</f>
        <v>0</v>
      </c>
      <c r="BF345" s="257">
        <f>IF(N345="snížená",J345,0)</f>
        <v>0</v>
      </c>
      <c r="BG345" s="257">
        <f>IF(N345="zákl. přenesená",J345,0)</f>
        <v>0</v>
      </c>
      <c r="BH345" s="257">
        <f>IF(N345="sníž. přenesená",J345,0)</f>
        <v>0</v>
      </c>
      <c r="BI345" s="257">
        <f>IF(N345="nulová",J345,0)</f>
        <v>0</v>
      </c>
      <c r="BJ345" s="17" t="s">
        <v>14</v>
      </c>
      <c r="BK345" s="257">
        <f>ROUND(I345*H345,2)</f>
        <v>0</v>
      </c>
      <c r="BL345" s="17" t="s">
        <v>256</v>
      </c>
      <c r="BM345" s="256" t="s">
        <v>1594</v>
      </c>
    </row>
    <row r="346" s="2" customFormat="1">
      <c r="A346" s="38"/>
      <c r="B346" s="39"/>
      <c r="C346" s="40"/>
      <c r="D346" s="258" t="s">
        <v>261</v>
      </c>
      <c r="E346" s="40"/>
      <c r="F346" s="259" t="s">
        <v>1595</v>
      </c>
      <c r="G346" s="40"/>
      <c r="H346" s="40"/>
      <c r="I346" s="156"/>
      <c r="J346" s="40"/>
      <c r="K346" s="40"/>
      <c r="L346" s="44"/>
      <c r="M346" s="260"/>
      <c r="N346" s="261"/>
      <c r="O346" s="91"/>
      <c r="P346" s="91"/>
      <c r="Q346" s="91"/>
      <c r="R346" s="91"/>
      <c r="S346" s="91"/>
      <c r="T346" s="92"/>
      <c r="U346" s="38"/>
      <c r="V346" s="38"/>
      <c r="W346" s="38"/>
      <c r="X346" s="38"/>
      <c r="Y346" s="38"/>
      <c r="Z346" s="38"/>
      <c r="AA346" s="38"/>
      <c r="AB346" s="38"/>
      <c r="AC346" s="38"/>
      <c r="AD346" s="38"/>
      <c r="AE346" s="38"/>
      <c r="AT346" s="17" t="s">
        <v>261</v>
      </c>
      <c r="AU346" s="17" t="s">
        <v>91</v>
      </c>
    </row>
    <row r="347" s="13" customFormat="1">
      <c r="A347" s="13"/>
      <c r="B347" s="262"/>
      <c r="C347" s="263"/>
      <c r="D347" s="258" t="s">
        <v>263</v>
      </c>
      <c r="E347" s="264" t="s">
        <v>1</v>
      </c>
      <c r="F347" s="265" t="s">
        <v>1587</v>
      </c>
      <c r="G347" s="263"/>
      <c r="H347" s="266">
        <v>29.588000000000001</v>
      </c>
      <c r="I347" s="267"/>
      <c r="J347" s="263"/>
      <c r="K347" s="263"/>
      <c r="L347" s="268"/>
      <c r="M347" s="269"/>
      <c r="N347" s="270"/>
      <c r="O347" s="270"/>
      <c r="P347" s="270"/>
      <c r="Q347" s="270"/>
      <c r="R347" s="270"/>
      <c r="S347" s="270"/>
      <c r="T347" s="271"/>
      <c r="U347" s="13"/>
      <c r="V347" s="13"/>
      <c r="W347" s="13"/>
      <c r="X347" s="13"/>
      <c r="Y347" s="13"/>
      <c r="Z347" s="13"/>
      <c r="AA347" s="13"/>
      <c r="AB347" s="13"/>
      <c r="AC347" s="13"/>
      <c r="AD347" s="13"/>
      <c r="AE347" s="13"/>
      <c r="AT347" s="272" t="s">
        <v>263</v>
      </c>
      <c r="AU347" s="272" t="s">
        <v>91</v>
      </c>
      <c r="AV347" s="13" t="s">
        <v>91</v>
      </c>
      <c r="AW347" s="13" t="s">
        <v>36</v>
      </c>
      <c r="AX347" s="13" t="s">
        <v>82</v>
      </c>
      <c r="AY347" s="272" t="s">
        <v>250</v>
      </c>
    </row>
    <row r="348" s="14" customFormat="1">
      <c r="A348" s="14"/>
      <c r="B348" s="273"/>
      <c r="C348" s="274"/>
      <c r="D348" s="258" t="s">
        <v>263</v>
      </c>
      <c r="E348" s="275" t="s">
        <v>1</v>
      </c>
      <c r="F348" s="276" t="s">
        <v>265</v>
      </c>
      <c r="G348" s="274"/>
      <c r="H348" s="277">
        <v>29.588000000000001</v>
      </c>
      <c r="I348" s="278"/>
      <c r="J348" s="274"/>
      <c r="K348" s="274"/>
      <c r="L348" s="279"/>
      <c r="M348" s="280"/>
      <c r="N348" s="281"/>
      <c r="O348" s="281"/>
      <c r="P348" s="281"/>
      <c r="Q348" s="281"/>
      <c r="R348" s="281"/>
      <c r="S348" s="281"/>
      <c r="T348" s="282"/>
      <c r="U348" s="14"/>
      <c r="V348" s="14"/>
      <c r="W348" s="14"/>
      <c r="X348" s="14"/>
      <c r="Y348" s="14"/>
      <c r="Z348" s="14"/>
      <c r="AA348" s="14"/>
      <c r="AB348" s="14"/>
      <c r="AC348" s="14"/>
      <c r="AD348" s="14"/>
      <c r="AE348" s="14"/>
      <c r="AT348" s="283" t="s">
        <v>263</v>
      </c>
      <c r="AU348" s="283" t="s">
        <v>91</v>
      </c>
      <c r="AV348" s="14" t="s">
        <v>256</v>
      </c>
      <c r="AW348" s="14" t="s">
        <v>36</v>
      </c>
      <c r="AX348" s="14" t="s">
        <v>14</v>
      </c>
      <c r="AY348" s="283" t="s">
        <v>250</v>
      </c>
    </row>
    <row r="349" s="12" customFormat="1" ht="22.8" customHeight="1">
      <c r="A349" s="12"/>
      <c r="B349" s="229"/>
      <c r="C349" s="230"/>
      <c r="D349" s="231" t="s">
        <v>81</v>
      </c>
      <c r="E349" s="243" t="s">
        <v>1327</v>
      </c>
      <c r="F349" s="243" t="s">
        <v>1328</v>
      </c>
      <c r="G349" s="230"/>
      <c r="H349" s="230"/>
      <c r="I349" s="233"/>
      <c r="J349" s="244">
        <f>BK349</f>
        <v>0</v>
      </c>
      <c r="K349" s="230"/>
      <c r="L349" s="235"/>
      <c r="M349" s="236"/>
      <c r="N349" s="237"/>
      <c r="O349" s="237"/>
      <c r="P349" s="238">
        <f>SUM(P350:P371)</f>
        <v>0</v>
      </c>
      <c r="Q349" s="237"/>
      <c r="R349" s="238">
        <f>SUM(R350:R371)</f>
        <v>0</v>
      </c>
      <c r="S349" s="237"/>
      <c r="T349" s="239">
        <f>SUM(T350:T371)</f>
        <v>0</v>
      </c>
      <c r="U349" s="12"/>
      <c r="V349" s="12"/>
      <c r="W349" s="12"/>
      <c r="X349" s="12"/>
      <c r="Y349" s="12"/>
      <c r="Z349" s="12"/>
      <c r="AA349" s="12"/>
      <c r="AB349" s="12"/>
      <c r="AC349" s="12"/>
      <c r="AD349" s="12"/>
      <c r="AE349" s="12"/>
      <c r="AR349" s="240" t="s">
        <v>14</v>
      </c>
      <c r="AT349" s="241" t="s">
        <v>81</v>
      </c>
      <c r="AU349" s="241" t="s">
        <v>14</v>
      </c>
      <c r="AY349" s="240" t="s">
        <v>250</v>
      </c>
      <c r="BK349" s="242">
        <f>SUM(BK350:BK371)</f>
        <v>0</v>
      </c>
    </row>
    <row r="350" s="2" customFormat="1" ht="21.75" customHeight="1">
      <c r="A350" s="38"/>
      <c r="B350" s="39"/>
      <c r="C350" s="245" t="s">
        <v>520</v>
      </c>
      <c r="D350" s="245" t="s">
        <v>252</v>
      </c>
      <c r="E350" s="246" t="s">
        <v>1596</v>
      </c>
      <c r="F350" s="247" t="s">
        <v>1597</v>
      </c>
      <c r="G350" s="248" t="s">
        <v>157</v>
      </c>
      <c r="H350" s="249">
        <v>573.745</v>
      </c>
      <c r="I350" s="250"/>
      <c r="J350" s="251">
        <f>ROUND(I350*H350,2)</f>
        <v>0</v>
      </c>
      <c r="K350" s="247" t="s">
        <v>1</v>
      </c>
      <c r="L350" s="44"/>
      <c r="M350" s="252" t="s">
        <v>1</v>
      </c>
      <c r="N350" s="253" t="s">
        <v>47</v>
      </c>
      <c r="O350" s="91"/>
      <c r="P350" s="254">
        <f>O350*H350</f>
        <v>0</v>
      </c>
      <c r="Q350" s="254">
        <v>0</v>
      </c>
      <c r="R350" s="254">
        <f>Q350*H350</f>
        <v>0</v>
      </c>
      <c r="S350" s="254">
        <v>0</v>
      </c>
      <c r="T350" s="255">
        <f>S350*H350</f>
        <v>0</v>
      </c>
      <c r="U350" s="38"/>
      <c r="V350" s="38"/>
      <c r="W350" s="38"/>
      <c r="X350" s="38"/>
      <c r="Y350" s="38"/>
      <c r="Z350" s="38"/>
      <c r="AA350" s="38"/>
      <c r="AB350" s="38"/>
      <c r="AC350" s="38"/>
      <c r="AD350" s="38"/>
      <c r="AE350" s="38"/>
      <c r="AR350" s="256" t="s">
        <v>256</v>
      </c>
      <c r="AT350" s="256" t="s">
        <v>252</v>
      </c>
      <c r="AU350" s="256" t="s">
        <v>91</v>
      </c>
      <c r="AY350" s="17" t="s">
        <v>250</v>
      </c>
      <c r="BE350" s="257">
        <f>IF(N350="základní",J350,0)</f>
        <v>0</v>
      </c>
      <c r="BF350" s="257">
        <f>IF(N350="snížená",J350,0)</f>
        <v>0</v>
      </c>
      <c r="BG350" s="257">
        <f>IF(N350="zákl. přenesená",J350,0)</f>
        <v>0</v>
      </c>
      <c r="BH350" s="257">
        <f>IF(N350="sníž. přenesená",J350,0)</f>
        <v>0</v>
      </c>
      <c r="BI350" s="257">
        <f>IF(N350="nulová",J350,0)</f>
        <v>0</v>
      </c>
      <c r="BJ350" s="17" t="s">
        <v>14</v>
      </c>
      <c r="BK350" s="257">
        <f>ROUND(I350*H350,2)</f>
        <v>0</v>
      </c>
      <c r="BL350" s="17" t="s">
        <v>256</v>
      </c>
      <c r="BM350" s="256" t="s">
        <v>1598</v>
      </c>
    </row>
    <row r="351" s="2" customFormat="1">
      <c r="A351" s="38"/>
      <c r="B351" s="39"/>
      <c r="C351" s="40"/>
      <c r="D351" s="258" t="s">
        <v>628</v>
      </c>
      <c r="E351" s="40"/>
      <c r="F351" s="259" t="s">
        <v>1599</v>
      </c>
      <c r="G351" s="40"/>
      <c r="H351" s="40"/>
      <c r="I351" s="156"/>
      <c r="J351" s="40"/>
      <c r="K351" s="40"/>
      <c r="L351" s="44"/>
      <c r="M351" s="260"/>
      <c r="N351" s="261"/>
      <c r="O351" s="91"/>
      <c r="P351" s="91"/>
      <c r="Q351" s="91"/>
      <c r="R351" s="91"/>
      <c r="S351" s="91"/>
      <c r="T351" s="92"/>
      <c r="U351" s="38"/>
      <c r="V351" s="38"/>
      <c r="W351" s="38"/>
      <c r="X351" s="38"/>
      <c r="Y351" s="38"/>
      <c r="Z351" s="38"/>
      <c r="AA351" s="38"/>
      <c r="AB351" s="38"/>
      <c r="AC351" s="38"/>
      <c r="AD351" s="38"/>
      <c r="AE351" s="38"/>
      <c r="AT351" s="17" t="s">
        <v>628</v>
      </c>
      <c r="AU351" s="17" t="s">
        <v>91</v>
      </c>
    </row>
    <row r="352" s="13" customFormat="1">
      <c r="A352" s="13"/>
      <c r="B352" s="262"/>
      <c r="C352" s="263"/>
      <c r="D352" s="258" t="s">
        <v>263</v>
      </c>
      <c r="E352" s="264" t="s">
        <v>1</v>
      </c>
      <c r="F352" s="265" t="s">
        <v>1600</v>
      </c>
      <c r="G352" s="263"/>
      <c r="H352" s="266">
        <v>428.94200000000001</v>
      </c>
      <c r="I352" s="267"/>
      <c r="J352" s="263"/>
      <c r="K352" s="263"/>
      <c r="L352" s="268"/>
      <c r="M352" s="269"/>
      <c r="N352" s="270"/>
      <c r="O352" s="270"/>
      <c r="P352" s="270"/>
      <c r="Q352" s="270"/>
      <c r="R352" s="270"/>
      <c r="S352" s="270"/>
      <c r="T352" s="271"/>
      <c r="U352" s="13"/>
      <c r="V352" s="13"/>
      <c r="W352" s="13"/>
      <c r="X352" s="13"/>
      <c r="Y352" s="13"/>
      <c r="Z352" s="13"/>
      <c r="AA352" s="13"/>
      <c r="AB352" s="13"/>
      <c r="AC352" s="13"/>
      <c r="AD352" s="13"/>
      <c r="AE352" s="13"/>
      <c r="AT352" s="272" t="s">
        <v>263</v>
      </c>
      <c r="AU352" s="272" t="s">
        <v>91</v>
      </c>
      <c r="AV352" s="13" t="s">
        <v>91</v>
      </c>
      <c r="AW352" s="13" t="s">
        <v>36</v>
      </c>
      <c r="AX352" s="13" t="s">
        <v>82</v>
      </c>
      <c r="AY352" s="272" t="s">
        <v>250</v>
      </c>
    </row>
    <row r="353" s="13" customFormat="1">
      <c r="A353" s="13"/>
      <c r="B353" s="262"/>
      <c r="C353" s="263"/>
      <c r="D353" s="258" t="s">
        <v>263</v>
      </c>
      <c r="E353" s="264" t="s">
        <v>1</v>
      </c>
      <c r="F353" s="265" t="s">
        <v>1601</v>
      </c>
      <c r="G353" s="263"/>
      <c r="H353" s="266">
        <v>49.151000000000003</v>
      </c>
      <c r="I353" s="267"/>
      <c r="J353" s="263"/>
      <c r="K353" s="263"/>
      <c r="L353" s="268"/>
      <c r="M353" s="269"/>
      <c r="N353" s="270"/>
      <c r="O353" s="270"/>
      <c r="P353" s="270"/>
      <c r="Q353" s="270"/>
      <c r="R353" s="270"/>
      <c r="S353" s="270"/>
      <c r="T353" s="271"/>
      <c r="U353" s="13"/>
      <c r="V353" s="13"/>
      <c r="W353" s="13"/>
      <c r="X353" s="13"/>
      <c r="Y353" s="13"/>
      <c r="Z353" s="13"/>
      <c r="AA353" s="13"/>
      <c r="AB353" s="13"/>
      <c r="AC353" s="13"/>
      <c r="AD353" s="13"/>
      <c r="AE353" s="13"/>
      <c r="AT353" s="272" t="s">
        <v>263</v>
      </c>
      <c r="AU353" s="272" t="s">
        <v>91</v>
      </c>
      <c r="AV353" s="13" t="s">
        <v>91</v>
      </c>
      <c r="AW353" s="13" t="s">
        <v>36</v>
      </c>
      <c r="AX353" s="13" t="s">
        <v>82</v>
      </c>
      <c r="AY353" s="272" t="s">
        <v>250</v>
      </c>
    </row>
    <row r="354" s="13" customFormat="1">
      <c r="A354" s="13"/>
      <c r="B354" s="262"/>
      <c r="C354" s="263"/>
      <c r="D354" s="258" t="s">
        <v>263</v>
      </c>
      <c r="E354" s="264" t="s">
        <v>1</v>
      </c>
      <c r="F354" s="265" t="s">
        <v>1602</v>
      </c>
      <c r="G354" s="263"/>
      <c r="H354" s="266">
        <v>95.652000000000001</v>
      </c>
      <c r="I354" s="267"/>
      <c r="J354" s="263"/>
      <c r="K354" s="263"/>
      <c r="L354" s="268"/>
      <c r="M354" s="269"/>
      <c r="N354" s="270"/>
      <c r="O354" s="270"/>
      <c r="P354" s="270"/>
      <c r="Q354" s="270"/>
      <c r="R354" s="270"/>
      <c r="S354" s="270"/>
      <c r="T354" s="271"/>
      <c r="U354" s="13"/>
      <c r="V354" s="13"/>
      <c r="W354" s="13"/>
      <c r="X354" s="13"/>
      <c r="Y354" s="13"/>
      <c r="Z354" s="13"/>
      <c r="AA354" s="13"/>
      <c r="AB354" s="13"/>
      <c r="AC354" s="13"/>
      <c r="AD354" s="13"/>
      <c r="AE354" s="13"/>
      <c r="AT354" s="272" t="s">
        <v>263</v>
      </c>
      <c r="AU354" s="272" t="s">
        <v>91</v>
      </c>
      <c r="AV354" s="13" t="s">
        <v>91</v>
      </c>
      <c r="AW354" s="13" t="s">
        <v>36</v>
      </c>
      <c r="AX354" s="13" t="s">
        <v>82</v>
      </c>
      <c r="AY354" s="272" t="s">
        <v>250</v>
      </c>
    </row>
    <row r="355" s="14" customFormat="1">
      <c r="A355" s="14"/>
      <c r="B355" s="273"/>
      <c r="C355" s="274"/>
      <c r="D355" s="258" t="s">
        <v>263</v>
      </c>
      <c r="E355" s="275" t="s">
        <v>1</v>
      </c>
      <c r="F355" s="276" t="s">
        <v>265</v>
      </c>
      <c r="G355" s="274"/>
      <c r="H355" s="277">
        <v>573.745</v>
      </c>
      <c r="I355" s="278"/>
      <c r="J355" s="274"/>
      <c r="K355" s="274"/>
      <c r="L355" s="279"/>
      <c r="M355" s="280"/>
      <c r="N355" s="281"/>
      <c r="O355" s="281"/>
      <c r="P355" s="281"/>
      <c r="Q355" s="281"/>
      <c r="R355" s="281"/>
      <c r="S355" s="281"/>
      <c r="T355" s="282"/>
      <c r="U355" s="14"/>
      <c r="V355" s="14"/>
      <c r="W355" s="14"/>
      <c r="X355" s="14"/>
      <c r="Y355" s="14"/>
      <c r="Z355" s="14"/>
      <c r="AA355" s="14"/>
      <c r="AB355" s="14"/>
      <c r="AC355" s="14"/>
      <c r="AD355" s="14"/>
      <c r="AE355" s="14"/>
      <c r="AT355" s="283" t="s">
        <v>263</v>
      </c>
      <c r="AU355" s="283" t="s">
        <v>91</v>
      </c>
      <c r="AV355" s="14" t="s">
        <v>256</v>
      </c>
      <c r="AW355" s="14" t="s">
        <v>36</v>
      </c>
      <c r="AX355" s="14" t="s">
        <v>14</v>
      </c>
      <c r="AY355" s="283" t="s">
        <v>250</v>
      </c>
    </row>
    <row r="356" s="2" customFormat="1" ht="44.25" customHeight="1">
      <c r="A356" s="38"/>
      <c r="B356" s="39"/>
      <c r="C356" s="245" t="s">
        <v>525</v>
      </c>
      <c r="D356" s="245" t="s">
        <v>252</v>
      </c>
      <c r="E356" s="246" t="s">
        <v>1603</v>
      </c>
      <c r="F356" s="247" t="s">
        <v>1604</v>
      </c>
      <c r="G356" s="248" t="s">
        <v>157</v>
      </c>
      <c r="H356" s="249">
        <v>1736.4659999999999</v>
      </c>
      <c r="I356" s="250"/>
      <c r="J356" s="251">
        <f>ROUND(I356*H356,2)</f>
        <v>0</v>
      </c>
      <c r="K356" s="247" t="s">
        <v>1</v>
      </c>
      <c r="L356" s="44"/>
      <c r="M356" s="252" t="s">
        <v>1</v>
      </c>
      <c r="N356" s="253" t="s">
        <v>47</v>
      </c>
      <c r="O356" s="91"/>
      <c r="P356" s="254">
        <f>O356*H356</f>
        <v>0</v>
      </c>
      <c r="Q356" s="254">
        <v>0</v>
      </c>
      <c r="R356" s="254">
        <f>Q356*H356</f>
        <v>0</v>
      </c>
      <c r="S356" s="254">
        <v>0</v>
      </c>
      <c r="T356" s="255">
        <f>S356*H356</f>
        <v>0</v>
      </c>
      <c r="U356" s="38"/>
      <c r="V356" s="38"/>
      <c r="W356" s="38"/>
      <c r="X356" s="38"/>
      <c r="Y356" s="38"/>
      <c r="Z356" s="38"/>
      <c r="AA356" s="38"/>
      <c r="AB356" s="38"/>
      <c r="AC356" s="38"/>
      <c r="AD356" s="38"/>
      <c r="AE356" s="38"/>
      <c r="AR356" s="256" t="s">
        <v>256</v>
      </c>
      <c r="AT356" s="256" t="s">
        <v>252</v>
      </c>
      <c r="AU356" s="256" t="s">
        <v>91</v>
      </c>
      <c r="AY356" s="17" t="s">
        <v>250</v>
      </c>
      <c r="BE356" s="257">
        <f>IF(N356="základní",J356,0)</f>
        <v>0</v>
      </c>
      <c r="BF356" s="257">
        <f>IF(N356="snížená",J356,0)</f>
        <v>0</v>
      </c>
      <c r="BG356" s="257">
        <f>IF(N356="zákl. přenesená",J356,0)</f>
        <v>0</v>
      </c>
      <c r="BH356" s="257">
        <f>IF(N356="sníž. přenesená",J356,0)</f>
        <v>0</v>
      </c>
      <c r="BI356" s="257">
        <f>IF(N356="nulová",J356,0)</f>
        <v>0</v>
      </c>
      <c r="BJ356" s="17" t="s">
        <v>14</v>
      </c>
      <c r="BK356" s="257">
        <f>ROUND(I356*H356,2)</f>
        <v>0</v>
      </c>
      <c r="BL356" s="17" t="s">
        <v>256</v>
      </c>
      <c r="BM356" s="256" t="s">
        <v>1605</v>
      </c>
    </row>
    <row r="357" s="2" customFormat="1">
      <c r="A357" s="38"/>
      <c r="B357" s="39"/>
      <c r="C357" s="40"/>
      <c r="D357" s="258" t="s">
        <v>628</v>
      </c>
      <c r="E357" s="40"/>
      <c r="F357" s="259" t="s">
        <v>1606</v>
      </c>
      <c r="G357" s="40"/>
      <c r="H357" s="40"/>
      <c r="I357" s="156"/>
      <c r="J357" s="40"/>
      <c r="K357" s="40"/>
      <c r="L357" s="44"/>
      <c r="M357" s="260"/>
      <c r="N357" s="261"/>
      <c r="O357" s="91"/>
      <c r="P357" s="91"/>
      <c r="Q357" s="91"/>
      <c r="R357" s="91"/>
      <c r="S357" s="91"/>
      <c r="T357" s="92"/>
      <c r="U357" s="38"/>
      <c r="V357" s="38"/>
      <c r="W357" s="38"/>
      <c r="X357" s="38"/>
      <c r="Y357" s="38"/>
      <c r="Z357" s="38"/>
      <c r="AA357" s="38"/>
      <c r="AB357" s="38"/>
      <c r="AC357" s="38"/>
      <c r="AD357" s="38"/>
      <c r="AE357" s="38"/>
      <c r="AT357" s="17" t="s">
        <v>628</v>
      </c>
      <c r="AU357" s="17" t="s">
        <v>91</v>
      </c>
    </row>
    <row r="358" s="13" customFormat="1">
      <c r="A358" s="13"/>
      <c r="B358" s="262"/>
      <c r="C358" s="263"/>
      <c r="D358" s="258" t="s">
        <v>263</v>
      </c>
      <c r="E358" s="264" t="s">
        <v>1</v>
      </c>
      <c r="F358" s="265" t="s">
        <v>1607</v>
      </c>
      <c r="G358" s="263"/>
      <c r="H358" s="266">
        <v>1718.2950000000001</v>
      </c>
      <c r="I358" s="267"/>
      <c r="J358" s="263"/>
      <c r="K358" s="263"/>
      <c r="L358" s="268"/>
      <c r="M358" s="269"/>
      <c r="N358" s="270"/>
      <c r="O358" s="270"/>
      <c r="P358" s="270"/>
      <c r="Q358" s="270"/>
      <c r="R358" s="270"/>
      <c r="S358" s="270"/>
      <c r="T358" s="271"/>
      <c r="U358" s="13"/>
      <c r="V358" s="13"/>
      <c r="W358" s="13"/>
      <c r="X358" s="13"/>
      <c r="Y358" s="13"/>
      <c r="Z358" s="13"/>
      <c r="AA358" s="13"/>
      <c r="AB358" s="13"/>
      <c r="AC358" s="13"/>
      <c r="AD358" s="13"/>
      <c r="AE358" s="13"/>
      <c r="AT358" s="272" t="s">
        <v>263</v>
      </c>
      <c r="AU358" s="272" t="s">
        <v>91</v>
      </c>
      <c r="AV358" s="13" t="s">
        <v>91</v>
      </c>
      <c r="AW358" s="13" t="s">
        <v>36</v>
      </c>
      <c r="AX358" s="13" t="s">
        <v>82</v>
      </c>
      <c r="AY358" s="272" t="s">
        <v>250</v>
      </c>
    </row>
    <row r="359" s="13" customFormat="1">
      <c r="A359" s="13"/>
      <c r="B359" s="262"/>
      <c r="C359" s="263"/>
      <c r="D359" s="258" t="s">
        <v>263</v>
      </c>
      <c r="E359" s="264" t="s">
        <v>1</v>
      </c>
      <c r="F359" s="265" t="s">
        <v>1608</v>
      </c>
      <c r="G359" s="263"/>
      <c r="H359" s="266">
        <v>18.170999999999999</v>
      </c>
      <c r="I359" s="267"/>
      <c r="J359" s="263"/>
      <c r="K359" s="263"/>
      <c r="L359" s="268"/>
      <c r="M359" s="269"/>
      <c r="N359" s="270"/>
      <c r="O359" s="270"/>
      <c r="P359" s="270"/>
      <c r="Q359" s="270"/>
      <c r="R359" s="270"/>
      <c r="S359" s="270"/>
      <c r="T359" s="271"/>
      <c r="U359" s="13"/>
      <c r="V359" s="13"/>
      <c r="W359" s="13"/>
      <c r="X359" s="13"/>
      <c r="Y359" s="13"/>
      <c r="Z359" s="13"/>
      <c r="AA359" s="13"/>
      <c r="AB359" s="13"/>
      <c r="AC359" s="13"/>
      <c r="AD359" s="13"/>
      <c r="AE359" s="13"/>
      <c r="AT359" s="272" t="s">
        <v>263</v>
      </c>
      <c r="AU359" s="272" t="s">
        <v>91</v>
      </c>
      <c r="AV359" s="13" t="s">
        <v>91</v>
      </c>
      <c r="AW359" s="13" t="s">
        <v>36</v>
      </c>
      <c r="AX359" s="13" t="s">
        <v>82</v>
      </c>
      <c r="AY359" s="272" t="s">
        <v>250</v>
      </c>
    </row>
    <row r="360" s="14" customFormat="1">
      <c r="A360" s="14"/>
      <c r="B360" s="273"/>
      <c r="C360" s="274"/>
      <c r="D360" s="258" t="s">
        <v>263</v>
      </c>
      <c r="E360" s="275" t="s">
        <v>1</v>
      </c>
      <c r="F360" s="276" t="s">
        <v>265</v>
      </c>
      <c r="G360" s="274"/>
      <c r="H360" s="277">
        <v>1736.4659999999999</v>
      </c>
      <c r="I360" s="278"/>
      <c r="J360" s="274"/>
      <c r="K360" s="274"/>
      <c r="L360" s="279"/>
      <c r="M360" s="280"/>
      <c r="N360" s="281"/>
      <c r="O360" s="281"/>
      <c r="P360" s="281"/>
      <c r="Q360" s="281"/>
      <c r="R360" s="281"/>
      <c r="S360" s="281"/>
      <c r="T360" s="282"/>
      <c r="U360" s="14"/>
      <c r="V360" s="14"/>
      <c r="W360" s="14"/>
      <c r="X360" s="14"/>
      <c r="Y360" s="14"/>
      <c r="Z360" s="14"/>
      <c r="AA360" s="14"/>
      <c r="AB360" s="14"/>
      <c r="AC360" s="14"/>
      <c r="AD360" s="14"/>
      <c r="AE360" s="14"/>
      <c r="AT360" s="283" t="s">
        <v>263</v>
      </c>
      <c r="AU360" s="283" t="s">
        <v>91</v>
      </c>
      <c r="AV360" s="14" t="s">
        <v>256</v>
      </c>
      <c r="AW360" s="14" t="s">
        <v>36</v>
      </c>
      <c r="AX360" s="14" t="s">
        <v>14</v>
      </c>
      <c r="AY360" s="283" t="s">
        <v>250</v>
      </c>
    </row>
    <row r="361" s="2" customFormat="1" ht="55.5" customHeight="1">
      <c r="A361" s="38"/>
      <c r="B361" s="39"/>
      <c r="C361" s="245" t="s">
        <v>529</v>
      </c>
      <c r="D361" s="245" t="s">
        <v>252</v>
      </c>
      <c r="E361" s="246" t="s">
        <v>1609</v>
      </c>
      <c r="F361" s="247" t="s">
        <v>1610</v>
      </c>
      <c r="G361" s="248" t="s">
        <v>157</v>
      </c>
      <c r="H361" s="249">
        <v>8682.3299999999999</v>
      </c>
      <c r="I361" s="250"/>
      <c r="J361" s="251">
        <f>ROUND(I361*H361,2)</f>
        <v>0</v>
      </c>
      <c r="K361" s="247" t="s">
        <v>1</v>
      </c>
      <c r="L361" s="44"/>
      <c r="M361" s="252" t="s">
        <v>1</v>
      </c>
      <c r="N361" s="253" t="s">
        <v>47</v>
      </c>
      <c r="O361" s="91"/>
      <c r="P361" s="254">
        <f>O361*H361</f>
        <v>0</v>
      </c>
      <c r="Q361" s="254">
        <v>0</v>
      </c>
      <c r="R361" s="254">
        <f>Q361*H361</f>
        <v>0</v>
      </c>
      <c r="S361" s="254">
        <v>0</v>
      </c>
      <c r="T361" s="255">
        <f>S361*H361</f>
        <v>0</v>
      </c>
      <c r="U361" s="38"/>
      <c r="V361" s="38"/>
      <c r="W361" s="38"/>
      <c r="X361" s="38"/>
      <c r="Y361" s="38"/>
      <c r="Z361" s="38"/>
      <c r="AA361" s="38"/>
      <c r="AB361" s="38"/>
      <c r="AC361" s="38"/>
      <c r="AD361" s="38"/>
      <c r="AE361" s="38"/>
      <c r="AR361" s="256" t="s">
        <v>256</v>
      </c>
      <c r="AT361" s="256" t="s">
        <v>252</v>
      </c>
      <c r="AU361" s="256" t="s">
        <v>91</v>
      </c>
      <c r="AY361" s="17" t="s">
        <v>250</v>
      </c>
      <c r="BE361" s="257">
        <f>IF(N361="základní",J361,0)</f>
        <v>0</v>
      </c>
      <c r="BF361" s="257">
        <f>IF(N361="snížená",J361,0)</f>
        <v>0</v>
      </c>
      <c r="BG361" s="257">
        <f>IF(N361="zákl. přenesená",J361,0)</f>
        <v>0</v>
      </c>
      <c r="BH361" s="257">
        <f>IF(N361="sníž. přenesená",J361,0)</f>
        <v>0</v>
      </c>
      <c r="BI361" s="257">
        <f>IF(N361="nulová",J361,0)</f>
        <v>0</v>
      </c>
      <c r="BJ361" s="17" t="s">
        <v>14</v>
      </c>
      <c r="BK361" s="257">
        <f>ROUND(I361*H361,2)</f>
        <v>0</v>
      </c>
      <c r="BL361" s="17" t="s">
        <v>256</v>
      </c>
      <c r="BM361" s="256" t="s">
        <v>1611</v>
      </c>
    </row>
    <row r="362" s="13" customFormat="1">
      <c r="A362" s="13"/>
      <c r="B362" s="262"/>
      <c r="C362" s="263"/>
      <c r="D362" s="258" t="s">
        <v>263</v>
      </c>
      <c r="E362" s="264" t="s">
        <v>1</v>
      </c>
      <c r="F362" s="265" t="s">
        <v>1612</v>
      </c>
      <c r="G362" s="263"/>
      <c r="H362" s="266">
        <v>8682.3299999999999</v>
      </c>
      <c r="I362" s="267"/>
      <c r="J362" s="263"/>
      <c r="K362" s="263"/>
      <c r="L362" s="268"/>
      <c r="M362" s="269"/>
      <c r="N362" s="270"/>
      <c r="O362" s="270"/>
      <c r="P362" s="270"/>
      <c r="Q362" s="270"/>
      <c r="R362" s="270"/>
      <c r="S362" s="270"/>
      <c r="T362" s="271"/>
      <c r="U362" s="13"/>
      <c r="V362" s="13"/>
      <c r="W362" s="13"/>
      <c r="X362" s="13"/>
      <c r="Y362" s="13"/>
      <c r="Z362" s="13"/>
      <c r="AA362" s="13"/>
      <c r="AB362" s="13"/>
      <c r="AC362" s="13"/>
      <c r="AD362" s="13"/>
      <c r="AE362" s="13"/>
      <c r="AT362" s="272" t="s">
        <v>263</v>
      </c>
      <c r="AU362" s="272" t="s">
        <v>91</v>
      </c>
      <c r="AV362" s="13" t="s">
        <v>91</v>
      </c>
      <c r="AW362" s="13" t="s">
        <v>36</v>
      </c>
      <c r="AX362" s="13" t="s">
        <v>82</v>
      </c>
      <c r="AY362" s="272" t="s">
        <v>250</v>
      </c>
    </row>
    <row r="363" s="14" customFormat="1">
      <c r="A363" s="14"/>
      <c r="B363" s="273"/>
      <c r="C363" s="274"/>
      <c r="D363" s="258" t="s">
        <v>263</v>
      </c>
      <c r="E363" s="275" t="s">
        <v>1</v>
      </c>
      <c r="F363" s="276" t="s">
        <v>265</v>
      </c>
      <c r="G363" s="274"/>
      <c r="H363" s="277">
        <v>8682.3299999999999</v>
      </c>
      <c r="I363" s="278"/>
      <c r="J363" s="274"/>
      <c r="K363" s="274"/>
      <c r="L363" s="279"/>
      <c r="M363" s="280"/>
      <c r="N363" s="281"/>
      <c r="O363" s="281"/>
      <c r="P363" s="281"/>
      <c r="Q363" s="281"/>
      <c r="R363" s="281"/>
      <c r="S363" s="281"/>
      <c r="T363" s="282"/>
      <c r="U363" s="14"/>
      <c r="V363" s="14"/>
      <c r="W363" s="14"/>
      <c r="X363" s="14"/>
      <c r="Y363" s="14"/>
      <c r="Z363" s="14"/>
      <c r="AA363" s="14"/>
      <c r="AB363" s="14"/>
      <c r="AC363" s="14"/>
      <c r="AD363" s="14"/>
      <c r="AE363" s="14"/>
      <c r="AT363" s="283" t="s">
        <v>263</v>
      </c>
      <c r="AU363" s="283" t="s">
        <v>91</v>
      </c>
      <c r="AV363" s="14" t="s">
        <v>256</v>
      </c>
      <c r="AW363" s="14" t="s">
        <v>36</v>
      </c>
      <c r="AX363" s="14" t="s">
        <v>14</v>
      </c>
      <c r="AY363" s="283" t="s">
        <v>250</v>
      </c>
    </row>
    <row r="364" s="2" customFormat="1" ht="33" customHeight="1">
      <c r="A364" s="38"/>
      <c r="B364" s="39"/>
      <c r="C364" s="245" t="s">
        <v>534</v>
      </c>
      <c r="D364" s="245" t="s">
        <v>252</v>
      </c>
      <c r="E364" s="246" t="s">
        <v>1613</v>
      </c>
      <c r="F364" s="247" t="s">
        <v>1614</v>
      </c>
      <c r="G364" s="248" t="s">
        <v>157</v>
      </c>
      <c r="H364" s="249">
        <v>750.16200000000003</v>
      </c>
      <c r="I364" s="250"/>
      <c r="J364" s="251">
        <f>ROUND(I364*H364,2)</f>
        <v>0</v>
      </c>
      <c r="K364" s="247" t="s">
        <v>1</v>
      </c>
      <c r="L364" s="44"/>
      <c r="M364" s="252" t="s">
        <v>1</v>
      </c>
      <c r="N364" s="253" t="s">
        <v>47</v>
      </c>
      <c r="O364" s="91"/>
      <c r="P364" s="254">
        <f>O364*H364</f>
        <v>0</v>
      </c>
      <c r="Q364" s="254">
        <v>0</v>
      </c>
      <c r="R364" s="254">
        <f>Q364*H364</f>
        <v>0</v>
      </c>
      <c r="S364" s="254">
        <v>0</v>
      </c>
      <c r="T364" s="255">
        <f>S364*H364</f>
        <v>0</v>
      </c>
      <c r="U364" s="38"/>
      <c r="V364" s="38"/>
      <c r="W364" s="38"/>
      <c r="X364" s="38"/>
      <c r="Y364" s="38"/>
      <c r="Z364" s="38"/>
      <c r="AA364" s="38"/>
      <c r="AB364" s="38"/>
      <c r="AC364" s="38"/>
      <c r="AD364" s="38"/>
      <c r="AE364" s="38"/>
      <c r="AR364" s="256" t="s">
        <v>256</v>
      </c>
      <c r="AT364" s="256" t="s">
        <v>252</v>
      </c>
      <c r="AU364" s="256" t="s">
        <v>91</v>
      </c>
      <c r="AY364" s="17" t="s">
        <v>250</v>
      </c>
      <c r="BE364" s="257">
        <f>IF(N364="základní",J364,0)</f>
        <v>0</v>
      </c>
      <c r="BF364" s="257">
        <f>IF(N364="snížená",J364,0)</f>
        <v>0</v>
      </c>
      <c r="BG364" s="257">
        <f>IF(N364="zákl. přenesená",J364,0)</f>
        <v>0</v>
      </c>
      <c r="BH364" s="257">
        <f>IF(N364="sníž. přenesená",J364,0)</f>
        <v>0</v>
      </c>
      <c r="BI364" s="257">
        <f>IF(N364="nulová",J364,0)</f>
        <v>0</v>
      </c>
      <c r="BJ364" s="17" t="s">
        <v>14</v>
      </c>
      <c r="BK364" s="257">
        <f>ROUND(I364*H364,2)</f>
        <v>0</v>
      </c>
      <c r="BL364" s="17" t="s">
        <v>256</v>
      </c>
      <c r="BM364" s="256" t="s">
        <v>1615</v>
      </c>
    </row>
    <row r="365" s="2" customFormat="1">
      <c r="A365" s="38"/>
      <c r="B365" s="39"/>
      <c r="C365" s="40"/>
      <c r="D365" s="258" t="s">
        <v>628</v>
      </c>
      <c r="E365" s="40"/>
      <c r="F365" s="259" t="s">
        <v>1616</v>
      </c>
      <c r="G365" s="40"/>
      <c r="H365" s="40"/>
      <c r="I365" s="156"/>
      <c r="J365" s="40"/>
      <c r="K365" s="40"/>
      <c r="L365" s="44"/>
      <c r="M365" s="260"/>
      <c r="N365" s="261"/>
      <c r="O365" s="91"/>
      <c r="P365" s="91"/>
      <c r="Q365" s="91"/>
      <c r="R365" s="91"/>
      <c r="S365" s="91"/>
      <c r="T365" s="92"/>
      <c r="U365" s="38"/>
      <c r="V365" s="38"/>
      <c r="W365" s="38"/>
      <c r="X365" s="38"/>
      <c r="Y365" s="38"/>
      <c r="Z365" s="38"/>
      <c r="AA365" s="38"/>
      <c r="AB365" s="38"/>
      <c r="AC365" s="38"/>
      <c r="AD365" s="38"/>
      <c r="AE365" s="38"/>
      <c r="AT365" s="17" t="s">
        <v>628</v>
      </c>
      <c r="AU365" s="17" t="s">
        <v>91</v>
      </c>
    </row>
    <row r="366" s="13" customFormat="1">
      <c r="A366" s="13"/>
      <c r="B366" s="262"/>
      <c r="C366" s="263"/>
      <c r="D366" s="258" t="s">
        <v>263</v>
      </c>
      <c r="E366" s="264" t="s">
        <v>1</v>
      </c>
      <c r="F366" s="265" t="s">
        <v>1617</v>
      </c>
      <c r="G366" s="263"/>
      <c r="H366" s="266">
        <v>586.29899999999998</v>
      </c>
      <c r="I366" s="267"/>
      <c r="J366" s="263"/>
      <c r="K366" s="263"/>
      <c r="L366" s="268"/>
      <c r="M366" s="269"/>
      <c r="N366" s="270"/>
      <c r="O366" s="270"/>
      <c r="P366" s="270"/>
      <c r="Q366" s="270"/>
      <c r="R366" s="270"/>
      <c r="S366" s="270"/>
      <c r="T366" s="271"/>
      <c r="U366" s="13"/>
      <c r="V366" s="13"/>
      <c r="W366" s="13"/>
      <c r="X366" s="13"/>
      <c r="Y366" s="13"/>
      <c r="Z366" s="13"/>
      <c r="AA366" s="13"/>
      <c r="AB366" s="13"/>
      <c r="AC366" s="13"/>
      <c r="AD366" s="13"/>
      <c r="AE366" s="13"/>
      <c r="AT366" s="272" t="s">
        <v>263</v>
      </c>
      <c r="AU366" s="272" t="s">
        <v>91</v>
      </c>
      <c r="AV366" s="13" t="s">
        <v>91</v>
      </c>
      <c r="AW366" s="13" t="s">
        <v>36</v>
      </c>
      <c r="AX366" s="13" t="s">
        <v>82</v>
      </c>
      <c r="AY366" s="272" t="s">
        <v>250</v>
      </c>
    </row>
    <row r="367" s="13" customFormat="1">
      <c r="A367" s="13"/>
      <c r="B367" s="262"/>
      <c r="C367" s="263"/>
      <c r="D367" s="258" t="s">
        <v>263</v>
      </c>
      <c r="E367" s="264" t="s">
        <v>1</v>
      </c>
      <c r="F367" s="265" t="s">
        <v>1618</v>
      </c>
      <c r="G367" s="263"/>
      <c r="H367" s="266">
        <v>163.863</v>
      </c>
      <c r="I367" s="267"/>
      <c r="J367" s="263"/>
      <c r="K367" s="263"/>
      <c r="L367" s="268"/>
      <c r="M367" s="269"/>
      <c r="N367" s="270"/>
      <c r="O367" s="270"/>
      <c r="P367" s="270"/>
      <c r="Q367" s="270"/>
      <c r="R367" s="270"/>
      <c r="S367" s="270"/>
      <c r="T367" s="271"/>
      <c r="U367" s="13"/>
      <c r="V367" s="13"/>
      <c r="W367" s="13"/>
      <c r="X367" s="13"/>
      <c r="Y367" s="13"/>
      <c r="Z367" s="13"/>
      <c r="AA367" s="13"/>
      <c r="AB367" s="13"/>
      <c r="AC367" s="13"/>
      <c r="AD367" s="13"/>
      <c r="AE367" s="13"/>
      <c r="AT367" s="272" t="s">
        <v>263</v>
      </c>
      <c r="AU367" s="272" t="s">
        <v>91</v>
      </c>
      <c r="AV367" s="13" t="s">
        <v>91</v>
      </c>
      <c r="AW367" s="13" t="s">
        <v>36</v>
      </c>
      <c r="AX367" s="13" t="s">
        <v>82</v>
      </c>
      <c r="AY367" s="272" t="s">
        <v>250</v>
      </c>
    </row>
    <row r="368" s="14" customFormat="1">
      <c r="A368" s="14"/>
      <c r="B368" s="273"/>
      <c r="C368" s="274"/>
      <c r="D368" s="258" t="s">
        <v>263</v>
      </c>
      <c r="E368" s="275" t="s">
        <v>1</v>
      </c>
      <c r="F368" s="276" t="s">
        <v>265</v>
      </c>
      <c r="G368" s="274"/>
      <c r="H368" s="277">
        <v>750.16200000000003</v>
      </c>
      <c r="I368" s="278"/>
      <c r="J368" s="274"/>
      <c r="K368" s="274"/>
      <c r="L368" s="279"/>
      <c r="M368" s="280"/>
      <c r="N368" s="281"/>
      <c r="O368" s="281"/>
      <c r="P368" s="281"/>
      <c r="Q368" s="281"/>
      <c r="R368" s="281"/>
      <c r="S368" s="281"/>
      <c r="T368" s="282"/>
      <c r="U368" s="14"/>
      <c r="V368" s="14"/>
      <c r="W368" s="14"/>
      <c r="X368" s="14"/>
      <c r="Y368" s="14"/>
      <c r="Z368" s="14"/>
      <c r="AA368" s="14"/>
      <c r="AB368" s="14"/>
      <c r="AC368" s="14"/>
      <c r="AD368" s="14"/>
      <c r="AE368" s="14"/>
      <c r="AT368" s="283" t="s">
        <v>263</v>
      </c>
      <c r="AU368" s="283" t="s">
        <v>91</v>
      </c>
      <c r="AV368" s="14" t="s">
        <v>256</v>
      </c>
      <c r="AW368" s="14" t="s">
        <v>36</v>
      </c>
      <c r="AX368" s="14" t="s">
        <v>14</v>
      </c>
      <c r="AY368" s="283" t="s">
        <v>250</v>
      </c>
    </row>
    <row r="369" s="2" customFormat="1" ht="44.25" customHeight="1">
      <c r="A369" s="38"/>
      <c r="B369" s="39"/>
      <c r="C369" s="245" t="s">
        <v>538</v>
      </c>
      <c r="D369" s="245" t="s">
        <v>252</v>
      </c>
      <c r="E369" s="246" t="s">
        <v>1619</v>
      </c>
      <c r="F369" s="247" t="s">
        <v>1620</v>
      </c>
      <c r="G369" s="248" t="s">
        <v>157</v>
      </c>
      <c r="H369" s="249">
        <v>3750.8099999999999</v>
      </c>
      <c r="I369" s="250"/>
      <c r="J369" s="251">
        <f>ROUND(I369*H369,2)</f>
        <v>0</v>
      </c>
      <c r="K369" s="247" t="s">
        <v>1</v>
      </c>
      <c r="L369" s="44"/>
      <c r="M369" s="252" t="s">
        <v>1</v>
      </c>
      <c r="N369" s="253" t="s">
        <v>47</v>
      </c>
      <c r="O369" s="91"/>
      <c r="P369" s="254">
        <f>O369*H369</f>
        <v>0</v>
      </c>
      <c r="Q369" s="254">
        <v>0</v>
      </c>
      <c r="R369" s="254">
        <f>Q369*H369</f>
        <v>0</v>
      </c>
      <c r="S369" s="254">
        <v>0</v>
      </c>
      <c r="T369" s="255">
        <f>S369*H369</f>
        <v>0</v>
      </c>
      <c r="U369" s="38"/>
      <c r="V369" s="38"/>
      <c r="W369" s="38"/>
      <c r="X369" s="38"/>
      <c r="Y369" s="38"/>
      <c r="Z369" s="38"/>
      <c r="AA369" s="38"/>
      <c r="AB369" s="38"/>
      <c r="AC369" s="38"/>
      <c r="AD369" s="38"/>
      <c r="AE369" s="38"/>
      <c r="AR369" s="256" t="s">
        <v>256</v>
      </c>
      <c r="AT369" s="256" t="s">
        <v>252</v>
      </c>
      <c r="AU369" s="256" t="s">
        <v>91</v>
      </c>
      <c r="AY369" s="17" t="s">
        <v>250</v>
      </c>
      <c r="BE369" s="257">
        <f>IF(N369="základní",J369,0)</f>
        <v>0</v>
      </c>
      <c r="BF369" s="257">
        <f>IF(N369="snížená",J369,0)</f>
        <v>0</v>
      </c>
      <c r="BG369" s="257">
        <f>IF(N369="zákl. přenesená",J369,0)</f>
        <v>0</v>
      </c>
      <c r="BH369" s="257">
        <f>IF(N369="sníž. přenesená",J369,0)</f>
        <v>0</v>
      </c>
      <c r="BI369" s="257">
        <f>IF(N369="nulová",J369,0)</f>
        <v>0</v>
      </c>
      <c r="BJ369" s="17" t="s">
        <v>14</v>
      </c>
      <c r="BK369" s="257">
        <f>ROUND(I369*H369,2)</f>
        <v>0</v>
      </c>
      <c r="BL369" s="17" t="s">
        <v>256</v>
      </c>
      <c r="BM369" s="256" t="s">
        <v>1621</v>
      </c>
    </row>
    <row r="370" s="13" customFormat="1">
      <c r="A370" s="13"/>
      <c r="B370" s="262"/>
      <c r="C370" s="263"/>
      <c r="D370" s="258" t="s">
        <v>263</v>
      </c>
      <c r="E370" s="264" t="s">
        <v>1</v>
      </c>
      <c r="F370" s="265" t="s">
        <v>1622</v>
      </c>
      <c r="G370" s="263"/>
      <c r="H370" s="266">
        <v>3750.8099999999999</v>
      </c>
      <c r="I370" s="267"/>
      <c r="J370" s="263"/>
      <c r="K370" s="263"/>
      <c r="L370" s="268"/>
      <c r="M370" s="269"/>
      <c r="N370" s="270"/>
      <c r="O370" s="270"/>
      <c r="P370" s="270"/>
      <c r="Q370" s="270"/>
      <c r="R370" s="270"/>
      <c r="S370" s="270"/>
      <c r="T370" s="271"/>
      <c r="U370" s="13"/>
      <c r="V370" s="13"/>
      <c r="W370" s="13"/>
      <c r="X370" s="13"/>
      <c r="Y370" s="13"/>
      <c r="Z370" s="13"/>
      <c r="AA370" s="13"/>
      <c r="AB370" s="13"/>
      <c r="AC370" s="13"/>
      <c r="AD370" s="13"/>
      <c r="AE370" s="13"/>
      <c r="AT370" s="272" t="s">
        <v>263</v>
      </c>
      <c r="AU370" s="272" t="s">
        <v>91</v>
      </c>
      <c r="AV370" s="13" t="s">
        <v>91</v>
      </c>
      <c r="AW370" s="13" t="s">
        <v>36</v>
      </c>
      <c r="AX370" s="13" t="s">
        <v>82</v>
      </c>
      <c r="AY370" s="272" t="s">
        <v>250</v>
      </c>
    </row>
    <row r="371" s="14" customFormat="1">
      <c r="A371" s="14"/>
      <c r="B371" s="273"/>
      <c r="C371" s="274"/>
      <c r="D371" s="258" t="s">
        <v>263</v>
      </c>
      <c r="E371" s="275" t="s">
        <v>1</v>
      </c>
      <c r="F371" s="276" t="s">
        <v>265</v>
      </c>
      <c r="G371" s="274"/>
      <c r="H371" s="277">
        <v>3750.8099999999999</v>
      </c>
      <c r="I371" s="278"/>
      <c r="J371" s="274"/>
      <c r="K371" s="274"/>
      <c r="L371" s="279"/>
      <c r="M371" s="280"/>
      <c r="N371" s="281"/>
      <c r="O371" s="281"/>
      <c r="P371" s="281"/>
      <c r="Q371" s="281"/>
      <c r="R371" s="281"/>
      <c r="S371" s="281"/>
      <c r="T371" s="282"/>
      <c r="U371" s="14"/>
      <c r="V371" s="14"/>
      <c r="W371" s="14"/>
      <c r="X371" s="14"/>
      <c r="Y371" s="14"/>
      <c r="Z371" s="14"/>
      <c r="AA371" s="14"/>
      <c r="AB371" s="14"/>
      <c r="AC371" s="14"/>
      <c r="AD371" s="14"/>
      <c r="AE371" s="14"/>
      <c r="AT371" s="283" t="s">
        <v>263</v>
      </c>
      <c r="AU371" s="283" t="s">
        <v>91</v>
      </c>
      <c r="AV371" s="14" t="s">
        <v>256</v>
      </c>
      <c r="AW371" s="14" t="s">
        <v>36</v>
      </c>
      <c r="AX371" s="14" t="s">
        <v>14</v>
      </c>
      <c r="AY371" s="283" t="s">
        <v>250</v>
      </c>
    </row>
    <row r="372" s="12" customFormat="1" ht="25.92" customHeight="1">
      <c r="A372" s="12"/>
      <c r="B372" s="229"/>
      <c r="C372" s="230"/>
      <c r="D372" s="231" t="s">
        <v>81</v>
      </c>
      <c r="E372" s="232" t="s">
        <v>1623</v>
      </c>
      <c r="F372" s="232" t="s">
        <v>1624</v>
      </c>
      <c r="G372" s="230"/>
      <c r="H372" s="230"/>
      <c r="I372" s="233"/>
      <c r="J372" s="234">
        <f>BK372</f>
        <v>0</v>
      </c>
      <c r="K372" s="230"/>
      <c r="L372" s="235"/>
      <c r="M372" s="236"/>
      <c r="N372" s="237"/>
      <c r="O372" s="237"/>
      <c r="P372" s="238">
        <f>P373+P395</f>
        <v>0</v>
      </c>
      <c r="Q372" s="237"/>
      <c r="R372" s="238">
        <f>R373+R395</f>
        <v>0</v>
      </c>
      <c r="S372" s="237"/>
      <c r="T372" s="239">
        <f>T373+T395</f>
        <v>0</v>
      </c>
      <c r="U372" s="12"/>
      <c r="V372" s="12"/>
      <c r="W372" s="12"/>
      <c r="X372" s="12"/>
      <c r="Y372" s="12"/>
      <c r="Z372" s="12"/>
      <c r="AA372" s="12"/>
      <c r="AB372" s="12"/>
      <c r="AC372" s="12"/>
      <c r="AD372" s="12"/>
      <c r="AE372" s="12"/>
      <c r="AR372" s="240" t="s">
        <v>91</v>
      </c>
      <c r="AT372" s="241" t="s">
        <v>81</v>
      </c>
      <c r="AU372" s="241" t="s">
        <v>82</v>
      </c>
      <c r="AY372" s="240" t="s">
        <v>250</v>
      </c>
      <c r="BK372" s="242">
        <f>BK373+BK395</f>
        <v>0</v>
      </c>
    </row>
    <row r="373" s="12" customFormat="1" ht="22.8" customHeight="1">
      <c r="A373" s="12"/>
      <c r="B373" s="229"/>
      <c r="C373" s="230"/>
      <c r="D373" s="231" t="s">
        <v>81</v>
      </c>
      <c r="E373" s="243" t="s">
        <v>1625</v>
      </c>
      <c r="F373" s="243" t="s">
        <v>1626</v>
      </c>
      <c r="G373" s="230"/>
      <c r="H373" s="230"/>
      <c r="I373" s="233"/>
      <c r="J373" s="244">
        <f>BK373</f>
        <v>0</v>
      </c>
      <c r="K373" s="230"/>
      <c r="L373" s="235"/>
      <c r="M373" s="236"/>
      <c r="N373" s="237"/>
      <c r="O373" s="237"/>
      <c r="P373" s="238">
        <f>SUM(P374:P394)</f>
        <v>0</v>
      </c>
      <c r="Q373" s="237"/>
      <c r="R373" s="238">
        <f>SUM(R374:R394)</f>
        <v>0</v>
      </c>
      <c r="S373" s="237"/>
      <c r="T373" s="239">
        <f>SUM(T374:T394)</f>
        <v>0</v>
      </c>
      <c r="U373" s="12"/>
      <c r="V373" s="12"/>
      <c r="W373" s="12"/>
      <c r="X373" s="12"/>
      <c r="Y373" s="12"/>
      <c r="Z373" s="12"/>
      <c r="AA373" s="12"/>
      <c r="AB373" s="12"/>
      <c r="AC373" s="12"/>
      <c r="AD373" s="12"/>
      <c r="AE373" s="12"/>
      <c r="AR373" s="240" t="s">
        <v>91</v>
      </c>
      <c r="AT373" s="241" t="s">
        <v>81</v>
      </c>
      <c r="AU373" s="241" t="s">
        <v>14</v>
      </c>
      <c r="AY373" s="240" t="s">
        <v>250</v>
      </c>
      <c r="BK373" s="242">
        <f>SUM(BK374:BK394)</f>
        <v>0</v>
      </c>
    </row>
    <row r="374" s="2" customFormat="1" ht="21.75" customHeight="1">
      <c r="A374" s="38"/>
      <c r="B374" s="39"/>
      <c r="C374" s="245" t="s">
        <v>542</v>
      </c>
      <c r="D374" s="245" t="s">
        <v>252</v>
      </c>
      <c r="E374" s="246" t="s">
        <v>1627</v>
      </c>
      <c r="F374" s="247" t="s">
        <v>1628</v>
      </c>
      <c r="G374" s="248" t="s">
        <v>168</v>
      </c>
      <c r="H374" s="249">
        <v>787.79999999999995</v>
      </c>
      <c r="I374" s="250"/>
      <c r="J374" s="251">
        <f>ROUND(I374*H374,2)</f>
        <v>0</v>
      </c>
      <c r="K374" s="247" t="s">
        <v>1</v>
      </c>
      <c r="L374" s="44"/>
      <c r="M374" s="252" t="s">
        <v>1</v>
      </c>
      <c r="N374" s="253" t="s">
        <v>47</v>
      </c>
      <c r="O374" s="91"/>
      <c r="P374" s="254">
        <f>O374*H374</f>
        <v>0</v>
      </c>
      <c r="Q374" s="254">
        <v>0</v>
      </c>
      <c r="R374" s="254">
        <f>Q374*H374</f>
        <v>0</v>
      </c>
      <c r="S374" s="254">
        <v>0</v>
      </c>
      <c r="T374" s="255">
        <f>S374*H374</f>
        <v>0</v>
      </c>
      <c r="U374" s="38"/>
      <c r="V374" s="38"/>
      <c r="W374" s="38"/>
      <c r="X374" s="38"/>
      <c r="Y374" s="38"/>
      <c r="Z374" s="38"/>
      <c r="AA374" s="38"/>
      <c r="AB374" s="38"/>
      <c r="AC374" s="38"/>
      <c r="AD374" s="38"/>
      <c r="AE374" s="38"/>
      <c r="AR374" s="256" t="s">
        <v>317</v>
      </c>
      <c r="AT374" s="256" t="s">
        <v>252</v>
      </c>
      <c r="AU374" s="256" t="s">
        <v>91</v>
      </c>
      <c r="AY374" s="17" t="s">
        <v>250</v>
      </c>
      <c r="BE374" s="257">
        <f>IF(N374="základní",J374,0)</f>
        <v>0</v>
      </c>
      <c r="BF374" s="257">
        <f>IF(N374="snížená",J374,0)</f>
        <v>0</v>
      </c>
      <c r="BG374" s="257">
        <f>IF(N374="zákl. přenesená",J374,0)</f>
        <v>0</v>
      </c>
      <c r="BH374" s="257">
        <f>IF(N374="sníž. přenesená",J374,0)</f>
        <v>0</v>
      </c>
      <c r="BI374" s="257">
        <f>IF(N374="nulová",J374,0)</f>
        <v>0</v>
      </c>
      <c r="BJ374" s="17" t="s">
        <v>14</v>
      </c>
      <c r="BK374" s="257">
        <f>ROUND(I374*H374,2)</f>
        <v>0</v>
      </c>
      <c r="BL374" s="17" t="s">
        <v>317</v>
      </c>
      <c r="BM374" s="256" t="s">
        <v>1629</v>
      </c>
    </row>
    <row r="375" s="13" customFormat="1">
      <c r="A375" s="13"/>
      <c r="B375" s="262"/>
      <c r="C375" s="263"/>
      <c r="D375" s="258" t="s">
        <v>263</v>
      </c>
      <c r="E375" s="264" t="s">
        <v>1</v>
      </c>
      <c r="F375" s="265" t="s">
        <v>1630</v>
      </c>
      <c r="G375" s="263"/>
      <c r="H375" s="266">
        <v>787.79999999999995</v>
      </c>
      <c r="I375" s="267"/>
      <c r="J375" s="263"/>
      <c r="K375" s="263"/>
      <c r="L375" s="268"/>
      <c r="M375" s="269"/>
      <c r="N375" s="270"/>
      <c r="O375" s="270"/>
      <c r="P375" s="270"/>
      <c r="Q375" s="270"/>
      <c r="R375" s="270"/>
      <c r="S375" s="270"/>
      <c r="T375" s="271"/>
      <c r="U375" s="13"/>
      <c r="V375" s="13"/>
      <c r="W375" s="13"/>
      <c r="X375" s="13"/>
      <c r="Y375" s="13"/>
      <c r="Z375" s="13"/>
      <c r="AA375" s="13"/>
      <c r="AB375" s="13"/>
      <c r="AC375" s="13"/>
      <c r="AD375" s="13"/>
      <c r="AE375" s="13"/>
      <c r="AT375" s="272" t="s">
        <v>263</v>
      </c>
      <c r="AU375" s="272" t="s">
        <v>91</v>
      </c>
      <c r="AV375" s="13" t="s">
        <v>91</v>
      </c>
      <c r="AW375" s="13" t="s">
        <v>36</v>
      </c>
      <c r="AX375" s="13" t="s">
        <v>82</v>
      </c>
      <c r="AY375" s="272" t="s">
        <v>250</v>
      </c>
    </row>
    <row r="376" s="14" customFormat="1">
      <c r="A376" s="14"/>
      <c r="B376" s="273"/>
      <c r="C376" s="274"/>
      <c r="D376" s="258" t="s">
        <v>263</v>
      </c>
      <c r="E376" s="275" t="s">
        <v>1</v>
      </c>
      <c r="F376" s="276" t="s">
        <v>265</v>
      </c>
      <c r="G376" s="274"/>
      <c r="H376" s="277">
        <v>787.79999999999995</v>
      </c>
      <c r="I376" s="278"/>
      <c r="J376" s="274"/>
      <c r="K376" s="274"/>
      <c r="L376" s="279"/>
      <c r="M376" s="280"/>
      <c r="N376" s="281"/>
      <c r="O376" s="281"/>
      <c r="P376" s="281"/>
      <c r="Q376" s="281"/>
      <c r="R376" s="281"/>
      <c r="S376" s="281"/>
      <c r="T376" s="282"/>
      <c r="U376" s="14"/>
      <c r="V376" s="14"/>
      <c r="W376" s="14"/>
      <c r="X376" s="14"/>
      <c r="Y376" s="14"/>
      <c r="Z376" s="14"/>
      <c r="AA376" s="14"/>
      <c r="AB376" s="14"/>
      <c r="AC376" s="14"/>
      <c r="AD376" s="14"/>
      <c r="AE376" s="14"/>
      <c r="AT376" s="283" t="s">
        <v>263</v>
      </c>
      <c r="AU376" s="283" t="s">
        <v>91</v>
      </c>
      <c r="AV376" s="14" t="s">
        <v>256</v>
      </c>
      <c r="AW376" s="14" t="s">
        <v>36</v>
      </c>
      <c r="AX376" s="14" t="s">
        <v>14</v>
      </c>
      <c r="AY376" s="283" t="s">
        <v>250</v>
      </c>
    </row>
    <row r="377" s="2" customFormat="1" ht="16.5" customHeight="1">
      <c r="A377" s="38"/>
      <c r="B377" s="39"/>
      <c r="C377" s="294" t="s">
        <v>546</v>
      </c>
      <c r="D377" s="294" t="s">
        <v>643</v>
      </c>
      <c r="E377" s="295" t="s">
        <v>1631</v>
      </c>
      <c r="F377" s="296" t="s">
        <v>1632</v>
      </c>
      <c r="G377" s="297" t="s">
        <v>168</v>
      </c>
      <c r="H377" s="298">
        <v>945.36000000000001</v>
      </c>
      <c r="I377" s="299"/>
      <c r="J377" s="300">
        <f>ROUND(I377*H377,2)</f>
        <v>0</v>
      </c>
      <c r="K377" s="296" t="s">
        <v>1</v>
      </c>
      <c r="L377" s="301"/>
      <c r="M377" s="302" t="s">
        <v>1</v>
      </c>
      <c r="N377" s="303" t="s">
        <v>47</v>
      </c>
      <c r="O377" s="91"/>
      <c r="P377" s="254">
        <f>O377*H377</f>
        <v>0</v>
      </c>
      <c r="Q377" s="254">
        <v>0</v>
      </c>
      <c r="R377" s="254">
        <f>Q377*H377</f>
        <v>0</v>
      </c>
      <c r="S377" s="254">
        <v>0</v>
      </c>
      <c r="T377" s="255">
        <f>S377*H377</f>
        <v>0</v>
      </c>
      <c r="U377" s="38"/>
      <c r="V377" s="38"/>
      <c r="W377" s="38"/>
      <c r="X377" s="38"/>
      <c r="Y377" s="38"/>
      <c r="Z377" s="38"/>
      <c r="AA377" s="38"/>
      <c r="AB377" s="38"/>
      <c r="AC377" s="38"/>
      <c r="AD377" s="38"/>
      <c r="AE377" s="38"/>
      <c r="AR377" s="256" t="s">
        <v>402</v>
      </c>
      <c r="AT377" s="256" t="s">
        <v>643</v>
      </c>
      <c r="AU377" s="256" t="s">
        <v>91</v>
      </c>
      <c r="AY377" s="17" t="s">
        <v>250</v>
      </c>
      <c r="BE377" s="257">
        <f>IF(N377="základní",J377,0)</f>
        <v>0</v>
      </c>
      <c r="BF377" s="257">
        <f>IF(N377="snížená",J377,0)</f>
        <v>0</v>
      </c>
      <c r="BG377" s="257">
        <f>IF(N377="zákl. přenesená",J377,0)</f>
        <v>0</v>
      </c>
      <c r="BH377" s="257">
        <f>IF(N377="sníž. přenesená",J377,0)</f>
        <v>0</v>
      </c>
      <c r="BI377" s="257">
        <f>IF(N377="nulová",J377,0)</f>
        <v>0</v>
      </c>
      <c r="BJ377" s="17" t="s">
        <v>14</v>
      </c>
      <c r="BK377" s="257">
        <f>ROUND(I377*H377,2)</f>
        <v>0</v>
      </c>
      <c r="BL377" s="17" t="s">
        <v>317</v>
      </c>
      <c r="BM377" s="256" t="s">
        <v>1633</v>
      </c>
    </row>
    <row r="378" s="13" customFormat="1">
      <c r="A378" s="13"/>
      <c r="B378" s="262"/>
      <c r="C378" s="263"/>
      <c r="D378" s="258" t="s">
        <v>263</v>
      </c>
      <c r="E378" s="264" t="s">
        <v>1</v>
      </c>
      <c r="F378" s="265" t="s">
        <v>1634</v>
      </c>
      <c r="G378" s="263"/>
      <c r="H378" s="266">
        <v>945.36000000000001</v>
      </c>
      <c r="I378" s="267"/>
      <c r="J378" s="263"/>
      <c r="K378" s="263"/>
      <c r="L378" s="268"/>
      <c r="M378" s="269"/>
      <c r="N378" s="270"/>
      <c r="O378" s="270"/>
      <c r="P378" s="270"/>
      <c r="Q378" s="270"/>
      <c r="R378" s="270"/>
      <c r="S378" s="270"/>
      <c r="T378" s="271"/>
      <c r="U378" s="13"/>
      <c r="V378" s="13"/>
      <c r="W378" s="13"/>
      <c r="X378" s="13"/>
      <c r="Y378" s="13"/>
      <c r="Z378" s="13"/>
      <c r="AA378" s="13"/>
      <c r="AB378" s="13"/>
      <c r="AC378" s="13"/>
      <c r="AD378" s="13"/>
      <c r="AE378" s="13"/>
      <c r="AT378" s="272" t="s">
        <v>263</v>
      </c>
      <c r="AU378" s="272" t="s">
        <v>91</v>
      </c>
      <c r="AV378" s="13" t="s">
        <v>91</v>
      </c>
      <c r="AW378" s="13" t="s">
        <v>36</v>
      </c>
      <c r="AX378" s="13" t="s">
        <v>82</v>
      </c>
      <c r="AY378" s="272" t="s">
        <v>250</v>
      </c>
    </row>
    <row r="379" s="14" customFormat="1">
      <c r="A379" s="14"/>
      <c r="B379" s="273"/>
      <c r="C379" s="274"/>
      <c r="D379" s="258" t="s">
        <v>263</v>
      </c>
      <c r="E379" s="275" t="s">
        <v>1</v>
      </c>
      <c r="F379" s="276" t="s">
        <v>265</v>
      </c>
      <c r="G379" s="274"/>
      <c r="H379" s="277">
        <v>945.36000000000001</v>
      </c>
      <c r="I379" s="278"/>
      <c r="J379" s="274"/>
      <c r="K379" s="274"/>
      <c r="L379" s="279"/>
      <c r="M379" s="280"/>
      <c r="N379" s="281"/>
      <c r="O379" s="281"/>
      <c r="P379" s="281"/>
      <c r="Q379" s="281"/>
      <c r="R379" s="281"/>
      <c r="S379" s="281"/>
      <c r="T379" s="282"/>
      <c r="U379" s="14"/>
      <c r="V379" s="14"/>
      <c r="W379" s="14"/>
      <c r="X379" s="14"/>
      <c r="Y379" s="14"/>
      <c r="Z379" s="14"/>
      <c r="AA379" s="14"/>
      <c r="AB379" s="14"/>
      <c r="AC379" s="14"/>
      <c r="AD379" s="14"/>
      <c r="AE379" s="14"/>
      <c r="AT379" s="283" t="s">
        <v>263</v>
      </c>
      <c r="AU379" s="283" t="s">
        <v>91</v>
      </c>
      <c r="AV379" s="14" t="s">
        <v>256</v>
      </c>
      <c r="AW379" s="14" t="s">
        <v>36</v>
      </c>
      <c r="AX379" s="14" t="s">
        <v>14</v>
      </c>
      <c r="AY379" s="283" t="s">
        <v>250</v>
      </c>
    </row>
    <row r="380" s="2" customFormat="1" ht="33" customHeight="1">
      <c r="A380" s="38"/>
      <c r="B380" s="39"/>
      <c r="C380" s="245" t="s">
        <v>550</v>
      </c>
      <c r="D380" s="245" t="s">
        <v>252</v>
      </c>
      <c r="E380" s="246" t="s">
        <v>1635</v>
      </c>
      <c r="F380" s="247" t="s">
        <v>1636</v>
      </c>
      <c r="G380" s="248" t="s">
        <v>168</v>
      </c>
      <c r="H380" s="249">
        <v>2363.4000000000001</v>
      </c>
      <c r="I380" s="250"/>
      <c r="J380" s="251">
        <f>ROUND(I380*H380,2)</f>
        <v>0</v>
      </c>
      <c r="K380" s="247" t="s">
        <v>1</v>
      </c>
      <c r="L380" s="44"/>
      <c r="M380" s="252" t="s">
        <v>1</v>
      </c>
      <c r="N380" s="253" t="s">
        <v>47</v>
      </c>
      <c r="O380" s="91"/>
      <c r="P380" s="254">
        <f>O380*H380</f>
        <v>0</v>
      </c>
      <c r="Q380" s="254">
        <v>0</v>
      </c>
      <c r="R380" s="254">
        <f>Q380*H380</f>
        <v>0</v>
      </c>
      <c r="S380" s="254">
        <v>0</v>
      </c>
      <c r="T380" s="255">
        <f>S380*H380</f>
        <v>0</v>
      </c>
      <c r="U380" s="38"/>
      <c r="V380" s="38"/>
      <c r="W380" s="38"/>
      <c r="X380" s="38"/>
      <c r="Y380" s="38"/>
      <c r="Z380" s="38"/>
      <c r="AA380" s="38"/>
      <c r="AB380" s="38"/>
      <c r="AC380" s="38"/>
      <c r="AD380" s="38"/>
      <c r="AE380" s="38"/>
      <c r="AR380" s="256" t="s">
        <v>317</v>
      </c>
      <c r="AT380" s="256" t="s">
        <v>252</v>
      </c>
      <c r="AU380" s="256" t="s">
        <v>91</v>
      </c>
      <c r="AY380" s="17" t="s">
        <v>250</v>
      </c>
      <c r="BE380" s="257">
        <f>IF(N380="základní",J380,0)</f>
        <v>0</v>
      </c>
      <c r="BF380" s="257">
        <f>IF(N380="snížená",J380,0)</f>
        <v>0</v>
      </c>
      <c r="BG380" s="257">
        <f>IF(N380="zákl. přenesená",J380,0)</f>
        <v>0</v>
      </c>
      <c r="BH380" s="257">
        <f>IF(N380="sníž. přenesená",J380,0)</f>
        <v>0</v>
      </c>
      <c r="BI380" s="257">
        <f>IF(N380="nulová",J380,0)</f>
        <v>0</v>
      </c>
      <c r="BJ380" s="17" t="s">
        <v>14</v>
      </c>
      <c r="BK380" s="257">
        <f>ROUND(I380*H380,2)</f>
        <v>0</v>
      </c>
      <c r="BL380" s="17" t="s">
        <v>317</v>
      </c>
      <c r="BM380" s="256" t="s">
        <v>1637</v>
      </c>
    </row>
    <row r="381" s="13" customFormat="1">
      <c r="A381" s="13"/>
      <c r="B381" s="262"/>
      <c r="C381" s="263"/>
      <c r="D381" s="258" t="s">
        <v>263</v>
      </c>
      <c r="E381" s="264" t="s">
        <v>1</v>
      </c>
      <c r="F381" s="265" t="s">
        <v>1638</v>
      </c>
      <c r="G381" s="263"/>
      <c r="H381" s="266">
        <v>1575.5999999999999</v>
      </c>
      <c r="I381" s="267"/>
      <c r="J381" s="263"/>
      <c r="K381" s="263"/>
      <c r="L381" s="268"/>
      <c r="M381" s="269"/>
      <c r="N381" s="270"/>
      <c r="O381" s="270"/>
      <c r="P381" s="270"/>
      <c r="Q381" s="270"/>
      <c r="R381" s="270"/>
      <c r="S381" s="270"/>
      <c r="T381" s="271"/>
      <c r="U381" s="13"/>
      <c r="V381" s="13"/>
      <c r="W381" s="13"/>
      <c r="X381" s="13"/>
      <c r="Y381" s="13"/>
      <c r="Z381" s="13"/>
      <c r="AA381" s="13"/>
      <c r="AB381" s="13"/>
      <c r="AC381" s="13"/>
      <c r="AD381" s="13"/>
      <c r="AE381" s="13"/>
      <c r="AT381" s="272" t="s">
        <v>263</v>
      </c>
      <c r="AU381" s="272" t="s">
        <v>91</v>
      </c>
      <c r="AV381" s="13" t="s">
        <v>91</v>
      </c>
      <c r="AW381" s="13" t="s">
        <v>36</v>
      </c>
      <c r="AX381" s="13" t="s">
        <v>82</v>
      </c>
      <c r="AY381" s="272" t="s">
        <v>250</v>
      </c>
    </row>
    <row r="382" s="13" customFormat="1">
      <c r="A382" s="13"/>
      <c r="B382" s="262"/>
      <c r="C382" s="263"/>
      <c r="D382" s="258" t="s">
        <v>263</v>
      </c>
      <c r="E382" s="264" t="s">
        <v>1</v>
      </c>
      <c r="F382" s="265" t="s">
        <v>1639</v>
      </c>
      <c r="G382" s="263"/>
      <c r="H382" s="266">
        <v>787.79999999999995</v>
      </c>
      <c r="I382" s="267"/>
      <c r="J382" s="263"/>
      <c r="K382" s="263"/>
      <c r="L382" s="268"/>
      <c r="M382" s="269"/>
      <c r="N382" s="270"/>
      <c r="O382" s="270"/>
      <c r="P382" s="270"/>
      <c r="Q382" s="270"/>
      <c r="R382" s="270"/>
      <c r="S382" s="270"/>
      <c r="T382" s="271"/>
      <c r="U382" s="13"/>
      <c r="V382" s="13"/>
      <c r="W382" s="13"/>
      <c r="X382" s="13"/>
      <c r="Y382" s="13"/>
      <c r="Z382" s="13"/>
      <c r="AA382" s="13"/>
      <c r="AB382" s="13"/>
      <c r="AC382" s="13"/>
      <c r="AD382" s="13"/>
      <c r="AE382" s="13"/>
      <c r="AT382" s="272" t="s">
        <v>263</v>
      </c>
      <c r="AU382" s="272" t="s">
        <v>91</v>
      </c>
      <c r="AV382" s="13" t="s">
        <v>91</v>
      </c>
      <c r="AW382" s="13" t="s">
        <v>36</v>
      </c>
      <c r="AX382" s="13" t="s">
        <v>82</v>
      </c>
      <c r="AY382" s="272" t="s">
        <v>250</v>
      </c>
    </row>
    <row r="383" s="14" customFormat="1">
      <c r="A383" s="14"/>
      <c r="B383" s="273"/>
      <c r="C383" s="274"/>
      <c r="D383" s="258" t="s">
        <v>263</v>
      </c>
      <c r="E383" s="275" t="s">
        <v>1</v>
      </c>
      <c r="F383" s="276" t="s">
        <v>265</v>
      </c>
      <c r="G383" s="274"/>
      <c r="H383" s="277">
        <v>2363.4000000000001</v>
      </c>
      <c r="I383" s="278"/>
      <c r="J383" s="274"/>
      <c r="K383" s="274"/>
      <c r="L383" s="279"/>
      <c r="M383" s="280"/>
      <c r="N383" s="281"/>
      <c r="O383" s="281"/>
      <c r="P383" s="281"/>
      <c r="Q383" s="281"/>
      <c r="R383" s="281"/>
      <c r="S383" s="281"/>
      <c r="T383" s="282"/>
      <c r="U383" s="14"/>
      <c r="V383" s="14"/>
      <c r="W383" s="14"/>
      <c r="X383" s="14"/>
      <c r="Y383" s="14"/>
      <c r="Z383" s="14"/>
      <c r="AA383" s="14"/>
      <c r="AB383" s="14"/>
      <c r="AC383" s="14"/>
      <c r="AD383" s="14"/>
      <c r="AE383" s="14"/>
      <c r="AT383" s="283" t="s">
        <v>263</v>
      </c>
      <c r="AU383" s="283" t="s">
        <v>91</v>
      </c>
      <c r="AV383" s="14" t="s">
        <v>256</v>
      </c>
      <c r="AW383" s="14" t="s">
        <v>36</v>
      </c>
      <c r="AX383" s="14" t="s">
        <v>14</v>
      </c>
      <c r="AY383" s="283" t="s">
        <v>250</v>
      </c>
    </row>
    <row r="384" s="2" customFormat="1" ht="16.5" customHeight="1">
      <c r="A384" s="38"/>
      <c r="B384" s="39"/>
      <c r="C384" s="294" t="s">
        <v>554</v>
      </c>
      <c r="D384" s="294" t="s">
        <v>643</v>
      </c>
      <c r="E384" s="295" t="s">
        <v>1640</v>
      </c>
      <c r="F384" s="296" t="s">
        <v>1641</v>
      </c>
      <c r="G384" s="297" t="s">
        <v>157</v>
      </c>
      <c r="H384" s="298">
        <v>0.82699999999999996</v>
      </c>
      <c r="I384" s="299"/>
      <c r="J384" s="300">
        <f>ROUND(I384*H384,2)</f>
        <v>0</v>
      </c>
      <c r="K384" s="296" t="s">
        <v>1</v>
      </c>
      <c r="L384" s="301"/>
      <c r="M384" s="302" t="s">
        <v>1</v>
      </c>
      <c r="N384" s="303" t="s">
        <v>47</v>
      </c>
      <c r="O384" s="91"/>
      <c r="P384" s="254">
        <f>O384*H384</f>
        <v>0</v>
      </c>
      <c r="Q384" s="254">
        <v>0</v>
      </c>
      <c r="R384" s="254">
        <f>Q384*H384</f>
        <v>0</v>
      </c>
      <c r="S384" s="254">
        <v>0</v>
      </c>
      <c r="T384" s="255">
        <f>S384*H384</f>
        <v>0</v>
      </c>
      <c r="U384" s="38"/>
      <c r="V384" s="38"/>
      <c r="W384" s="38"/>
      <c r="X384" s="38"/>
      <c r="Y384" s="38"/>
      <c r="Z384" s="38"/>
      <c r="AA384" s="38"/>
      <c r="AB384" s="38"/>
      <c r="AC384" s="38"/>
      <c r="AD384" s="38"/>
      <c r="AE384" s="38"/>
      <c r="AR384" s="256" t="s">
        <v>402</v>
      </c>
      <c r="AT384" s="256" t="s">
        <v>643</v>
      </c>
      <c r="AU384" s="256" t="s">
        <v>91</v>
      </c>
      <c r="AY384" s="17" t="s">
        <v>250</v>
      </c>
      <c r="BE384" s="257">
        <f>IF(N384="základní",J384,0)</f>
        <v>0</v>
      </c>
      <c r="BF384" s="257">
        <f>IF(N384="snížená",J384,0)</f>
        <v>0</v>
      </c>
      <c r="BG384" s="257">
        <f>IF(N384="zákl. přenesená",J384,0)</f>
        <v>0</v>
      </c>
      <c r="BH384" s="257">
        <f>IF(N384="sníž. přenesená",J384,0)</f>
        <v>0</v>
      </c>
      <c r="BI384" s="257">
        <f>IF(N384="nulová",J384,0)</f>
        <v>0</v>
      </c>
      <c r="BJ384" s="17" t="s">
        <v>14</v>
      </c>
      <c r="BK384" s="257">
        <f>ROUND(I384*H384,2)</f>
        <v>0</v>
      </c>
      <c r="BL384" s="17" t="s">
        <v>317</v>
      </c>
      <c r="BM384" s="256" t="s">
        <v>1642</v>
      </c>
    </row>
    <row r="385" s="2" customFormat="1">
      <c r="A385" s="38"/>
      <c r="B385" s="39"/>
      <c r="C385" s="40"/>
      <c r="D385" s="258" t="s">
        <v>628</v>
      </c>
      <c r="E385" s="40"/>
      <c r="F385" s="259" t="s">
        <v>1643</v>
      </c>
      <c r="G385" s="40"/>
      <c r="H385" s="40"/>
      <c r="I385" s="156"/>
      <c r="J385" s="40"/>
      <c r="K385" s="40"/>
      <c r="L385" s="44"/>
      <c r="M385" s="260"/>
      <c r="N385" s="261"/>
      <c r="O385" s="91"/>
      <c r="P385" s="91"/>
      <c r="Q385" s="91"/>
      <c r="R385" s="91"/>
      <c r="S385" s="91"/>
      <c r="T385" s="92"/>
      <c r="U385" s="38"/>
      <c r="V385" s="38"/>
      <c r="W385" s="38"/>
      <c r="X385" s="38"/>
      <c r="Y385" s="38"/>
      <c r="Z385" s="38"/>
      <c r="AA385" s="38"/>
      <c r="AB385" s="38"/>
      <c r="AC385" s="38"/>
      <c r="AD385" s="38"/>
      <c r="AE385" s="38"/>
      <c r="AT385" s="17" t="s">
        <v>628</v>
      </c>
      <c r="AU385" s="17" t="s">
        <v>91</v>
      </c>
    </row>
    <row r="386" s="13" customFormat="1">
      <c r="A386" s="13"/>
      <c r="B386" s="262"/>
      <c r="C386" s="263"/>
      <c r="D386" s="258" t="s">
        <v>263</v>
      </c>
      <c r="E386" s="264" t="s">
        <v>1</v>
      </c>
      <c r="F386" s="265" t="s">
        <v>1644</v>
      </c>
      <c r="G386" s="263"/>
      <c r="H386" s="266">
        <v>0.82699999999999996</v>
      </c>
      <c r="I386" s="267"/>
      <c r="J386" s="263"/>
      <c r="K386" s="263"/>
      <c r="L386" s="268"/>
      <c r="M386" s="269"/>
      <c r="N386" s="270"/>
      <c r="O386" s="270"/>
      <c r="P386" s="270"/>
      <c r="Q386" s="270"/>
      <c r="R386" s="270"/>
      <c r="S386" s="270"/>
      <c r="T386" s="271"/>
      <c r="U386" s="13"/>
      <c r="V386" s="13"/>
      <c r="W386" s="13"/>
      <c r="X386" s="13"/>
      <c r="Y386" s="13"/>
      <c r="Z386" s="13"/>
      <c r="AA386" s="13"/>
      <c r="AB386" s="13"/>
      <c r="AC386" s="13"/>
      <c r="AD386" s="13"/>
      <c r="AE386" s="13"/>
      <c r="AT386" s="272" t="s">
        <v>263</v>
      </c>
      <c r="AU386" s="272" t="s">
        <v>91</v>
      </c>
      <c r="AV386" s="13" t="s">
        <v>91</v>
      </c>
      <c r="AW386" s="13" t="s">
        <v>36</v>
      </c>
      <c r="AX386" s="13" t="s">
        <v>82</v>
      </c>
      <c r="AY386" s="272" t="s">
        <v>250</v>
      </c>
    </row>
    <row r="387" s="14" customFormat="1">
      <c r="A387" s="14"/>
      <c r="B387" s="273"/>
      <c r="C387" s="274"/>
      <c r="D387" s="258" t="s">
        <v>263</v>
      </c>
      <c r="E387" s="275" t="s">
        <v>1</v>
      </c>
      <c r="F387" s="276" t="s">
        <v>265</v>
      </c>
      <c r="G387" s="274"/>
      <c r="H387" s="277">
        <v>0.82699999999999996</v>
      </c>
      <c r="I387" s="278"/>
      <c r="J387" s="274"/>
      <c r="K387" s="274"/>
      <c r="L387" s="279"/>
      <c r="M387" s="280"/>
      <c r="N387" s="281"/>
      <c r="O387" s="281"/>
      <c r="P387" s="281"/>
      <c r="Q387" s="281"/>
      <c r="R387" s="281"/>
      <c r="S387" s="281"/>
      <c r="T387" s="282"/>
      <c r="U387" s="14"/>
      <c r="V387" s="14"/>
      <c r="W387" s="14"/>
      <c r="X387" s="14"/>
      <c r="Y387" s="14"/>
      <c r="Z387" s="14"/>
      <c r="AA387" s="14"/>
      <c r="AB387" s="14"/>
      <c r="AC387" s="14"/>
      <c r="AD387" s="14"/>
      <c r="AE387" s="14"/>
      <c r="AT387" s="283" t="s">
        <v>263</v>
      </c>
      <c r="AU387" s="283" t="s">
        <v>91</v>
      </c>
      <c r="AV387" s="14" t="s">
        <v>256</v>
      </c>
      <c r="AW387" s="14" t="s">
        <v>36</v>
      </c>
      <c r="AX387" s="14" t="s">
        <v>14</v>
      </c>
      <c r="AY387" s="283" t="s">
        <v>250</v>
      </c>
    </row>
    <row r="388" s="2" customFormat="1" ht="33" customHeight="1">
      <c r="A388" s="38"/>
      <c r="B388" s="39"/>
      <c r="C388" s="245" t="s">
        <v>558</v>
      </c>
      <c r="D388" s="245" t="s">
        <v>252</v>
      </c>
      <c r="E388" s="246" t="s">
        <v>1645</v>
      </c>
      <c r="F388" s="247" t="s">
        <v>1646</v>
      </c>
      <c r="G388" s="248" t="s">
        <v>168</v>
      </c>
      <c r="H388" s="249">
        <v>346.632</v>
      </c>
      <c r="I388" s="250"/>
      <c r="J388" s="251">
        <f>ROUND(I388*H388,2)</f>
        <v>0</v>
      </c>
      <c r="K388" s="247" t="s">
        <v>1</v>
      </c>
      <c r="L388" s="44"/>
      <c r="M388" s="252" t="s">
        <v>1</v>
      </c>
      <c r="N388" s="253" t="s">
        <v>47</v>
      </c>
      <c r="O388" s="91"/>
      <c r="P388" s="254">
        <f>O388*H388</f>
        <v>0</v>
      </c>
      <c r="Q388" s="254">
        <v>0</v>
      </c>
      <c r="R388" s="254">
        <f>Q388*H388</f>
        <v>0</v>
      </c>
      <c r="S388" s="254">
        <v>0</v>
      </c>
      <c r="T388" s="255">
        <f>S388*H388</f>
        <v>0</v>
      </c>
      <c r="U388" s="38"/>
      <c r="V388" s="38"/>
      <c r="W388" s="38"/>
      <c r="X388" s="38"/>
      <c r="Y388" s="38"/>
      <c r="Z388" s="38"/>
      <c r="AA388" s="38"/>
      <c r="AB388" s="38"/>
      <c r="AC388" s="38"/>
      <c r="AD388" s="38"/>
      <c r="AE388" s="38"/>
      <c r="AR388" s="256" t="s">
        <v>317</v>
      </c>
      <c r="AT388" s="256" t="s">
        <v>252</v>
      </c>
      <c r="AU388" s="256" t="s">
        <v>91</v>
      </c>
      <c r="AY388" s="17" t="s">
        <v>250</v>
      </c>
      <c r="BE388" s="257">
        <f>IF(N388="základní",J388,0)</f>
        <v>0</v>
      </c>
      <c r="BF388" s="257">
        <f>IF(N388="snížená",J388,0)</f>
        <v>0</v>
      </c>
      <c r="BG388" s="257">
        <f>IF(N388="zákl. přenesená",J388,0)</f>
        <v>0</v>
      </c>
      <c r="BH388" s="257">
        <f>IF(N388="sníž. přenesená",J388,0)</f>
        <v>0</v>
      </c>
      <c r="BI388" s="257">
        <f>IF(N388="nulová",J388,0)</f>
        <v>0</v>
      </c>
      <c r="BJ388" s="17" t="s">
        <v>14</v>
      </c>
      <c r="BK388" s="257">
        <f>ROUND(I388*H388,2)</f>
        <v>0</v>
      </c>
      <c r="BL388" s="17" t="s">
        <v>317</v>
      </c>
      <c r="BM388" s="256" t="s">
        <v>1647</v>
      </c>
    </row>
    <row r="389" s="13" customFormat="1">
      <c r="A389" s="13"/>
      <c r="B389" s="262"/>
      <c r="C389" s="263"/>
      <c r="D389" s="258" t="s">
        <v>263</v>
      </c>
      <c r="E389" s="264" t="s">
        <v>1</v>
      </c>
      <c r="F389" s="265" t="s">
        <v>1648</v>
      </c>
      <c r="G389" s="263"/>
      <c r="H389" s="266">
        <v>346.632</v>
      </c>
      <c r="I389" s="267"/>
      <c r="J389" s="263"/>
      <c r="K389" s="263"/>
      <c r="L389" s="268"/>
      <c r="M389" s="269"/>
      <c r="N389" s="270"/>
      <c r="O389" s="270"/>
      <c r="P389" s="270"/>
      <c r="Q389" s="270"/>
      <c r="R389" s="270"/>
      <c r="S389" s="270"/>
      <c r="T389" s="271"/>
      <c r="U389" s="13"/>
      <c r="V389" s="13"/>
      <c r="W389" s="13"/>
      <c r="X389" s="13"/>
      <c r="Y389" s="13"/>
      <c r="Z389" s="13"/>
      <c r="AA389" s="13"/>
      <c r="AB389" s="13"/>
      <c r="AC389" s="13"/>
      <c r="AD389" s="13"/>
      <c r="AE389" s="13"/>
      <c r="AT389" s="272" t="s">
        <v>263</v>
      </c>
      <c r="AU389" s="272" t="s">
        <v>91</v>
      </c>
      <c r="AV389" s="13" t="s">
        <v>91</v>
      </c>
      <c r="AW389" s="13" t="s">
        <v>36</v>
      </c>
      <c r="AX389" s="13" t="s">
        <v>82</v>
      </c>
      <c r="AY389" s="272" t="s">
        <v>250</v>
      </c>
    </row>
    <row r="390" s="14" customFormat="1">
      <c r="A390" s="14"/>
      <c r="B390" s="273"/>
      <c r="C390" s="274"/>
      <c r="D390" s="258" t="s">
        <v>263</v>
      </c>
      <c r="E390" s="275" t="s">
        <v>1</v>
      </c>
      <c r="F390" s="276" t="s">
        <v>265</v>
      </c>
      <c r="G390" s="274"/>
      <c r="H390" s="277">
        <v>346.632</v>
      </c>
      <c r="I390" s="278"/>
      <c r="J390" s="274"/>
      <c r="K390" s="274"/>
      <c r="L390" s="279"/>
      <c r="M390" s="280"/>
      <c r="N390" s="281"/>
      <c r="O390" s="281"/>
      <c r="P390" s="281"/>
      <c r="Q390" s="281"/>
      <c r="R390" s="281"/>
      <c r="S390" s="281"/>
      <c r="T390" s="282"/>
      <c r="U390" s="14"/>
      <c r="V390" s="14"/>
      <c r="W390" s="14"/>
      <c r="X390" s="14"/>
      <c r="Y390" s="14"/>
      <c r="Z390" s="14"/>
      <c r="AA390" s="14"/>
      <c r="AB390" s="14"/>
      <c r="AC390" s="14"/>
      <c r="AD390" s="14"/>
      <c r="AE390" s="14"/>
      <c r="AT390" s="283" t="s">
        <v>263</v>
      </c>
      <c r="AU390" s="283" t="s">
        <v>91</v>
      </c>
      <c r="AV390" s="14" t="s">
        <v>256</v>
      </c>
      <c r="AW390" s="14" t="s">
        <v>36</v>
      </c>
      <c r="AX390" s="14" t="s">
        <v>14</v>
      </c>
      <c r="AY390" s="283" t="s">
        <v>250</v>
      </c>
    </row>
    <row r="391" s="2" customFormat="1" ht="16.5" customHeight="1">
      <c r="A391" s="38"/>
      <c r="B391" s="39"/>
      <c r="C391" s="294" t="s">
        <v>562</v>
      </c>
      <c r="D391" s="294" t="s">
        <v>643</v>
      </c>
      <c r="E391" s="295" t="s">
        <v>1649</v>
      </c>
      <c r="F391" s="296" t="s">
        <v>1650</v>
      </c>
      <c r="G391" s="297" t="s">
        <v>1651</v>
      </c>
      <c r="H391" s="298">
        <v>138.65299999999999</v>
      </c>
      <c r="I391" s="299"/>
      <c r="J391" s="300">
        <f>ROUND(I391*H391,2)</f>
        <v>0</v>
      </c>
      <c r="K391" s="296" t="s">
        <v>1</v>
      </c>
      <c r="L391" s="301"/>
      <c r="M391" s="302" t="s">
        <v>1</v>
      </c>
      <c r="N391" s="303" t="s">
        <v>47</v>
      </c>
      <c r="O391" s="91"/>
      <c r="P391" s="254">
        <f>O391*H391</f>
        <v>0</v>
      </c>
      <c r="Q391" s="254">
        <v>0</v>
      </c>
      <c r="R391" s="254">
        <f>Q391*H391</f>
        <v>0</v>
      </c>
      <c r="S391" s="254">
        <v>0</v>
      </c>
      <c r="T391" s="255">
        <f>S391*H391</f>
        <v>0</v>
      </c>
      <c r="U391" s="38"/>
      <c r="V391" s="38"/>
      <c r="W391" s="38"/>
      <c r="X391" s="38"/>
      <c r="Y391" s="38"/>
      <c r="Z391" s="38"/>
      <c r="AA391" s="38"/>
      <c r="AB391" s="38"/>
      <c r="AC391" s="38"/>
      <c r="AD391" s="38"/>
      <c r="AE391" s="38"/>
      <c r="AR391" s="256" t="s">
        <v>402</v>
      </c>
      <c r="AT391" s="256" t="s">
        <v>643</v>
      </c>
      <c r="AU391" s="256" t="s">
        <v>91</v>
      </c>
      <c r="AY391" s="17" t="s">
        <v>250</v>
      </c>
      <c r="BE391" s="257">
        <f>IF(N391="základní",J391,0)</f>
        <v>0</v>
      </c>
      <c r="BF391" s="257">
        <f>IF(N391="snížená",J391,0)</f>
        <v>0</v>
      </c>
      <c r="BG391" s="257">
        <f>IF(N391="zákl. přenesená",J391,0)</f>
        <v>0</v>
      </c>
      <c r="BH391" s="257">
        <f>IF(N391="sníž. přenesená",J391,0)</f>
        <v>0</v>
      </c>
      <c r="BI391" s="257">
        <f>IF(N391="nulová",J391,0)</f>
        <v>0</v>
      </c>
      <c r="BJ391" s="17" t="s">
        <v>14</v>
      </c>
      <c r="BK391" s="257">
        <f>ROUND(I391*H391,2)</f>
        <v>0</v>
      </c>
      <c r="BL391" s="17" t="s">
        <v>317</v>
      </c>
      <c r="BM391" s="256" t="s">
        <v>1652</v>
      </c>
    </row>
    <row r="392" s="13" customFormat="1">
      <c r="A392" s="13"/>
      <c r="B392" s="262"/>
      <c r="C392" s="263"/>
      <c r="D392" s="258" t="s">
        <v>263</v>
      </c>
      <c r="E392" s="264" t="s">
        <v>1</v>
      </c>
      <c r="F392" s="265" t="s">
        <v>1653</v>
      </c>
      <c r="G392" s="263"/>
      <c r="H392" s="266">
        <v>138.65299999999999</v>
      </c>
      <c r="I392" s="267"/>
      <c r="J392" s="263"/>
      <c r="K392" s="263"/>
      <c r="L392" s="268"/>
      <c r="M392" s="269"/>
      <c r="N392" s="270"/>
      <c r="O392" s="270"/>
      <c r="P392" s="270"/>
      <c r="Q392" s="270"/>
      <c r="R392" s="270"/>
      <c r="S392" s="270"/>
      <c r="T392" s="271"/>
      <c r="U392" s="13"/>
      <c r="V392" s="13"/>
      <c r="W392" s="13"/>
      <c r="X392" s="13"/>
      <c r="Y392" s="13"/>
      <c r="Z392" s="13"/>
      <c r="AA392" s="13"/>
      <c r="AB392" s="13"/>
      <c r="AC392" s="13"/>
      <c r="AD392" s="13"/>
      <c r="AE392" s="13"/>
      <c r="AT392" s="272" t="s">
        <v>263</v>
      </c>
      <c r="AU392" s="272" t="s">
        <v>91</v>
      </c>
      <c r="AV392" s="13" t="s">
        <v>91</v>
      </c>
      <c r="AW392" s="13" t="s">
        <v>36</v>
      </c>
      <c r="AX392" s="13" t="s">
        <v>82</v>
      </c>
      <c r="AY392" s="272" t="s">
        <v>250</v>
      </c>
    </row>
    <row r="393" s="14" customFormat="1">
      <c r="A393" s="14"/>
      <c r="B393" s="273"/>
      <c r="C393" s="274"/>
      <c r="D393" s="258" t="s">
        <v>263</v>
      </c>
      <c r="E393" s="275" t="s">
        <v>1</v>
      </c>
      <c r="F393" s="276" t="s">
        <v>265</v>
      </c>
      <c r="G393" s="274"/>
      <c r="H393" s="277">
        <v>138.65299999999999</v>
      </c>
      <c r="I393" s="278"/>
      <c r="J393" s="274"/>
      <c r="K393" s="274"/>
      <c r="L393" s="279"/>
      <c r="M393" s="280"/>
      <c r="N393" s="281"/>
      <c r="O393" s="281"/>
      <c r="P393" s="281"/>
      <c r="Q393" s="281"/>
      <c r="R393" s="281"/>
      <c r="S393" s="281"/>
      <c r="T393" s="282"/>
      <c r="U393" s="14"/>
      <c r="V393" s="14"/>
      <c r="W393" s="14"/>
      <c r="X393" s="14"/>
      <c r="Y393" s="14"/>
      <c r="Z393" s="14"/>
      <c r="AA393" s="14"/>
      <c r="AB393" s="14"/>
      <c r="AC393" s="14"/>
      <c r="AD393" s="14"/>
      <c r="AE393" s="14"/>
      <c r="AT393" s="283" t="s">
        <v>263</v>
      </c>
      <c r="AU393" s="283" t="s">
        <v>91</v>
      </c>
      <c r="AV393" s="14" t="s">
        <v>256</v>
      </c>
      <c r="AW393" s="14" t="s">
        <v>36</v>
      </c>
      <c r="AX393" s="14" t="s">
        <v>14</v>
      </c>
      <c r="AY393" s="283" t="s">
        <v>250</v>
      </c>
    </row>
    <row r="394" s="2" customFormat="1" ht="44.25" customHeight="1">
      <c r="A394" s="38"/>
      <c r="B394" s="39"/>
      <c r="C394" s="245" t="s">
        <v>566</v>
      </c>
      <c r="D394" s="245" t="s">
        <v>252</v>
      </c>
      <c r="E394" s="246" t="s">
        <v>1654</v>
      </c>
      <c r="F394" s="247" t="s">
        <v>1655</v>
      </c>
      <c r="G394" s="248" t="s">
        <v>157</v>
      </c>
      <c r="H394" s="249">
        <v>6.008</v>
      </c>
      <c r="I394" s="250"/>
      <c r="J394" s="251">
        <f>ROUND(I394*H394,2)</f>
        <v>0</v>
      </c>
      <c r="K394" s="247" t="s">
        <v>1</v>
      </c>
      <c r="L394" s="44"/>
      <c r="M394" s="252" t="s">
        <v>1</v>
      </c>
      <c r="N394" s="253" t="s">
        <v>47</v>
      </c>
      <c r="O394" s="91"/>
      <c r="P394" s="254">
        <f>O394*H394</f>
        <v>0</v>
      </c>
      <c r="Q394" s="254">
        <v>0</v>
      </c>
      <c r="R394" s="254">
        <f>Q394*H394</f>
        <v>0</v>
      </c>
      <c r="S394" s="254">
        <v>0</v>
      </c>
      <c r="T394" s="255">
        <f>S394*H394</f>
        <v>0</v>
      </c>
      <c r="U394" s="38"/>
      <c r="V394" s="38"/>
      <c r="W394" s="38"/>
      <c r="X394" s="38"/>
      <c r="Y394" s="38"/>
      <c r="Z394" s="38"/>
      <c r="AA394" s="38"/>
      <c r="AB394" s="38"/>
      <c r="AC394" s="38"/>
      <c r="AD394" s="38"/>
      <c r="AE394" s="38"/>
      <c r="AR394" s="256" t="s">
        <v>317</v>
      </c>
      <c r="AT394" s="256" t="s">
        <v>252</v>
      </c>
      <c r="AU394" s="256" t="s">
        <v>91</v>
      </c>
      <c r="AY394" s="17" t="s">
        <v>250</v>
      </c>
      <c r="BE394" s="257">
        <f>IF(N394="základní",J394,0)</f>
        <v>0</v>
      </c>
      <c r="BF394" s="257">
        <f>IF(N394="snížená",J394,0)</f>
        <v>0</v>
      </c>
      <c r="BG394" s="257">
        <f>IF(N394="zákl. přenesená",J394,0)</f>
        <v>0</v>
      </c>
      <c r="BH394" s="257">
        <f>IF(N394="sníž. přenesená",J394,0)</f>
        <v>0</v>
      </c>
      <c r="BI394" s="257">
        <f>IF(N394="nulová",J394,0)</f>
        <v>0</v>
      </c>
      <c r="BJ394" s="17" t="s">
        <v>14</v>
      </c>
      <c r="BK394" s="257">
        <f>ROUND(I394*H394,2)</f>
        <v>0</v>
      </c>
      <c r="BL394" s="17" t="s">
        <v>317</v>
      </c>
      <c r="BM394" s="256" t="s">
        <v>1656</v>
      </c>
    </row>
    <row r="395" s="12" customFormat="1" ht="22.8" customHeight="1">
      <c r="A395" s="12"/>
      <c r="B395" s="229"/>
      <c r="C395" s="230"/>
      <c r="D395" s="231" t="s">
        <v>81</v>
      </c>
      <c r="E395" s="243" t="s">
        <v>1657</v>
      </c>
      <c r="F395" s="243" t="s">
        <v>1658</v>
      </c>
      <c r="G395" s="230"/>
      <c r="H395" s="230"/>
      <c r="I395" s="233"/>
      <c r="J395" s="244">
        <f>BK395</f>
        <v>0</v>
      </c>
      <c r="K395" s="230"/>
      <c r="L395" s="235"/>
      <c r="M395" s="236"/>
      <c r="N395" s="237"/>
      <c r="O395" s="237"/>
      <c r="P395" s="238">
        <f>SUM(P396:P398)</f>
        <v>0</v>
      </c>
      <c r="Q395" s="237"/>
      <c r="R395" s="238">
        <f>SUM(R396:R398)</f>
        <v>0</v>
      </c>
      <c r="S395" s="237"/>
      <c r="T395" s="239">
        <f>SUM(T396:T398)</f>
        <v>0</v>
      </c>
      <c r="U395" s="12"/>
      <c r="V395" s="12"/>
      <c r="W395" s="12"/>
      <c r="X395" s="12"/>
      <c r="Y395" s="12"/>
      <c r="Z395" s="12"/>
      <c r="AA395" s="12"/>
      <c r="AB395" s="12"/>
      <c r="AC395" s="12"/>
      <c r="AD395" s="12"/>
      <c r="AE395" s="12"/>
      <c r="AR395" s="240" t="s">
        <v>91</v>
      </c>
      <c r="AT395" s="241" t="s">
        <v>81</v>
      </c>
      <c r="AU395" s="241" t="s">
        <v>14</v>
      </c>
      <c r="AY395" s="240" t="s">
        <v>250</v>
      </c>
      <c r="BK395" s="242">
        <f>SUM(BK396:BK398)</f>
        <v>0</v>
      </c>
    </row>
    <row r="396" s="2" customFormat="1" ht="21.75" customHeight="1">
      <c r="A396" s="38"/>
      <c r="B396" s="39"/>
      <c r="C396" s="245" t="s">
        <v>570</v>
      </c>
      <c r="D396" s="245" t="s">
        <v>252</v>
      </c>
      <c r="E396" s="246" t="s">
        <v>1659</v>
      </c>
      <c r="F396" s="247" t="s">
        <v>1660</v>
      </c>
      <c r="G396" s="248" t="s">
        <v>208</v>
      </c>
      <c r="H396" s="249">
        <v>64.284000000000006</v>
      </c>
      <c r="I396" s="250"/>
      <c r="J396" s="251">
        <f>ROUND(I396*H396,2)</f>
        <v>0</v>
      </c>
      <c r="K396" s="247" t="s">
        <v>1</v>
      </c>
      <c r="L396" s="44"/>
      <c r="M396" s="252" t="s">
        <v>1</v>
      </c>
      <c r="N396" s="253" t="s">
        <v>47</v>
      </c>
      <c r="O396" s="91"/>
      <c r="P396" s="254">
        <f>O396*H396</f>
        <v>0</v>
      </c>
      <c r="Q396" s="254">
        <v>0</v>
      </c>
      <c r="R396" s="254">
        <f>Q396*H396</f>
        <v>0</v>
      </c>
      <c r="S396" s="254">
        <v>0</v>
      </c>
      <c r="T396" s="255">
        <f>S396*H396</f>
        <v>0</v>
      </c>
      <c r="U396" s="38"/>
      <c r="V396" s="38"/>
      <c r="W396" s="38"/>
      <c r="X396" s="38"/>
      <c r="Y396" s="38"/>
      <c r="Z396" s="38"/>
      <c r="AA396" s="38"/>
      <c r="AB396" s="38"/>
      <c r="AC396" s="38"/>
      <c r="AD396" s="38"/>
      <c r="AE396" s="38"/>
      <c r="AR396" s="256" t="s">
        <v>317</v>
      </c>
      <c r="AT396" s="256" t="s">
        <v>252</v>
      </c>
      <c r="AU396" s="256" t="s">
        <v>91</v>
      </c>
      <c r="AY396" s="17" t="s">
        <v>250</v>
      </c>
      <c r="BE396" s="257">
        <f>IF(N396="základní",J396,0)</f>
        <v>0</v>
      </c>
      <c r="BF396" s="257">
        <f>IF(N396="snížená",J396,0)</f>
        <v>0</v>
      </c>
      <c r="BG396" s="257">
        <f>IF(N396="zákl. přenesená",J396,0)</f>
        <v>0</v>
      </c>
      <c r="BH396" s="257">
        <f>IF(N396="sníž. přenesená",J396,0)</f>
        <v>0</v>
      </c>
      <c r="BI396" s="257">
        <f>IF(N396="nulová",J396,0)</f>
        <v>0</v>
      </c>
      <c r="BJ396" s="17" t="s">
        <v>14</v>
      </c>
      <c r="BK396" s="257">
        <f>ROUND(I396*H396,2)</f>
        <v>0</v>
      </c>
      <c r="BL396" s="17" t="s">
        <v>317</v>
      </c>
      <c r="BM396" s="256" t="s">
        <v>1661</v>
      </c>
    </row>
    <row r="397" s="13" customFormat="1">
      <c r="A397" s="13"/>
      <c r="B397" s="262"/>
      <c r="C397" s="263"/>
      <c r="D397" s="258" t="s">
        <v>263</v>
      </c>
      <c r="E397" s="264" t="s">
        <v>1</v>
      </c>
      <c r="F397" s="265" t="s">
        <v>1662</v>
      </c>
      <c r="G397" s="263"/>
      <c r="H397" s="266">
        <v>64.284000000000006</v>
      </c>
      <c r="I397" s="267"/>
      <c r="J397" s="263"/>
      <c r="K397" s="263"/>
      <c r="L397" s="268"/>
      <c r="M397" s="269"/>
      <c r="N397" s="270"/>
      <c r="O397" s="270"/>
      <c r="P397" s="270"/>
      <c r="Q397" s="270"/>
      <c r="R397" s="270"/>
      <c r="S397" s="270"/>
      <c r="T397" s="271"/>
      <c r="U397" s="13"/>
      <c r="V397" s="13"/>
      <c r="W397" s="13"/>
      <c r="X397" s="13"/>
      <c r="Y397" s="13"/>
      <c r="Z397" s="13"/>
      <c r="AA397" s="13"/>
      <c r="AB397" s="13"/>
      <c r="AC397" s="13"/>
      <c r="AD397" s="13"/>
      <c r="AE397" s="13"/>
      <c r="AT397" s="272" t="s">
        <v>263</v>
      </c>
      <c r="AU397" s="272" t="s">
        <v>91</v>
      </c>
      <c r="AV397" s="13" t="s">
        <v>91</v>
      </c>
      <c r="AW397" s="13" t="s">
        <v>36</v>
      </c>
      <c r="AX397" s="13" t="s">
        <v>82</v>
      </c>
      <c r="AY397" s="272" t="s">
        <v>250</v>
      </c>
    </row>
    <row r="398" s="14" customFormat="1">
      <c r="A398" s="14"/>
      <c r="B398" s="273"/>
      <c r="C398" s="274"/>
      <c r="D398" s="258" t="s">
        <v>263</v>
      </c>
      <c r="E398" s="275" t="s">
        <v>1</v>
      </c>
      <c r="F398" s="276" t="s">
        <v>265</v>
      </c>
      <c r="G398" s="274"/>
      <c r="H398" s="277">
        <v>64.284000000000006</v>
      </c>
      <c r="I398" s="278"/>
      <c r="J398" s="274"/>
      <c r="K398" s="274"/>
      <c r="L398" s="279"/>
      <c r="M398" s="308"/>
      <c r="N398" s="309"/>
      <c r="O398" s="309"/>
      <c r="P398" s="309"/>
      <c r="Q398" s="309"/>
      <c r="R398" s="309"/>
      <c r="S398" s="309"/>
      <c r="T398" s="310"/>
      <c r="U398" s="14"/>
      <c r="V398" s="14"/>
      <c r="W398" s="14"/>
      <c r="X398" s="14"/>
      <c r="Y398" s="14"/>
      <c r="Z398" s="14"/>
      <c r="AA398" s="14"/>
      <c r="AB398" s="14"/>
      <c r="AC398" s="14"/>
      <c r="AD398" s="14"/>
      <c r="AE398" s="14"/>
      <c r="AT398" s="283" t="s">
        <v>263</v>
      </c>
      <c r="AU398" s="283" t="s">
        <v>91</v>
      </c>
      <c r="AV398" s="14" t="s">
        <v>256</v>
      </c>
      <c r="AW398" s="14" t="s">
        <v>36</v>
      </c>
      <c r="AX398" s="14" t="s">
        <v>14</v>
      </c>
      <c r="AY398" s="283" t="s">
        <v>250</v>
      </c>
    </row>
    <row r="399" s="2" customFormat="1" ht="6.96" customHeight="1">
      <c r="A399" s="38"/>
      <c r="B399" s="66"/>
      <c r="C399" s="67"/>
      <c r="D399" s="67"/>
      <c r="E399" s="67"/>
      <c r="F399" s="67"/>
      <c r="G399" s="67"/>
      <c r="H399" s="67"/>
      <c r="I399" s="194"/>
      <c r="J399" s="67"/>
      <c r="K399" s="67"/>
      <c r="L399" s="44"/>
      <c r="M399" s="38"/>
      <c r="O399" s="38"/>
      <c r="P399" s="38"/>
      <c r="Q399" s="38"/>
      <c r="R399" s="38"/>
      <c r="S399" s="38"/>
      <c r="T399" s="38"/>
      <c r="U399" s="38"/>
      <c r="V399" s="38"/>
      <c r="W399" s="38"/>
      <c r="X399" s="38"/>
      <c r="Y399" s="38"/>
      <c r="Z399" s="38"/>
      <c r="AA399" s="38"/>
      <c r="AB399" s="38"/>
      <c r="AC399" s="38"/>
      <c r="AD399" s="38"/>
      <c r="AE399" s="38"/>
    </row>
  </sheetData>
  <sheetProtection sheet="1" autoFilter="0" formatColumns="0" formatRows="0" objects="1" scenarios="1" spinCount="100000" saltValue="KFaknKK62jeWchIEQBG/BurZSdhDy1duE1dKPTMBmmLpmBNG/b2nMQEzssZXmOsTzr+YQKeHn7KDo0D2YmBRxQ==" hashValue="crXg9QJ3u1437z9KGybOeoGMIsVTnH1HoEUmR2SsqOtY/qvhIVCERoviWiMwEmNrMgOI+olwgQSXpDZ8bOfJUg==" algorithmName="SHA-512" password="CC35"/>
  <autoFilter ref="C132:K398"/>
  <mergeCells count="12">
    <mergeCell ref="E7:H7"/>
    <mergeCell ref="E9:H9"/>
    <mergeCell ref="E11:H11"/>
    <mergeCell ref="E20:H20"/>
    <mergeCell ref="E29:H29"/>
    <mergeCell ref="E85:H85"/>
    <mergeCell ref="E87:H87"/>
    <mergeCell ref="E89:H89"/>
    <mergeCell ref="E121:H121"/>
    <mergeCell ref="E123:H123"/>
    <mergeCell ref="E125:H12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7"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7"/>
      <c r="L2" s="1"/>
      <c r="M2" s="1"/>
      <c r="N2" s="1"/>
      <c r="O2" s="1"/>
      <c r="P2" s="1"/>
      <c r="Q2" s="1"/>
      <c r="R2" s="1"/>
      <c r="S2" s="1"/>
      <c r="T2" s="1"/>
      <c r="U2" s="1"/>
      <c r="V2" s="1"/>
      <c r="AT2" s="17" t="s">
        <v>101</v>
      </c>
    </row>
    <row r="3" s="1" customFormat="1" ht="6.96" customHeight="1">
      <c r="B3" s="149"/>
      <c r="C3" s="150"/>
      <c r="D3" s="150"/>
      <c r="E3" s="150"/>
      <c r="F3" s="150"/>
      <c r="G3" s="150"/>
      <c r="H3" s="150"/>
      <c r="I3" s="151"/>
      <c r="J3" s="150"/>
      <c r="K3" s="150"/>
      <c r="L3" s="20"/>
      <c r="AT3" s="17" t="s">
        <v>91</v>
      </c>
    </row>
    <row r="4" s="1" customFormat="1" ht="24.96" customHeight="1">
      <c r="B4" s="20"/>
      <c r="D4" s="152" t="s">
        <v>162</v>
      </c>
      <c r="I4" s="147"/>
      <c r="L4" s="20"/>
      <c r="M4" s="153" t="s">
        <v>10</v>
      </c>
      <c r="AT4" s="17" t="s">
        <v>4</v>
      </c>
    </row>
    <row r="5" s="1" customFormat="1" ht="6.96" customHeight="1">
      <c r="B5" s="20"/>
      <c r="I5" s="147"/>
      <c r="L5" s="20"/>
    </row>
    <row r="6" s="1" customFormat="1" ht="12" customHeight="1">
      <c r="B6" s="20"/>
      <c r="D6" s="154" t="s">
        <v>16</v>
      </c>
      <c r="I6" s="147"/>
      <c r="L6" s="20"/>
    </row>
    <row r="7" s="1" customFormat="1" ht="16.5" customHeight="1">
      <c r="B7" s="20"/>
      <c r="E7" s="155" t="str">
        <f>'Rekapitulace stavby'!K6</f>
        <v>Strakonická - rozšíření, č. akce 999 170, Praha 5</v>
      </c>
      <c r="F7" s="154"/>
      <c r="G7" s="154"/>
      <c r="H7" s="154"/>
      <c r="I7" s="147"/>
      <c r="L7" s="20"/>
    </row>
    <row r="8" s="1" customFormat="1" ht="12" customHeight="1">
      <c r="B8" s="20"/>
      <c r="D8" s="154" t="s">
        <v>176</v>
      </c>
      <c r="I8" s="147"/>
      <c r="L8" s="20"/>
    </row>
    <row r="9" s="2" customFormat="1" ht="16.5" customHeight="1">
      <c r="A9" s="38"/>
      <c r="B9" s="44"/>
      <c r="C9" s="38"/>
      <c r="D9" s="38"/>
      <c r="E9" s="155" t="s">
        <v>1343</v>
      </c>
      <c r="F9" s="38"/>
      <c r="G9" s="38"/>
      <c r="H9" s="38"/>
      <c r="I9" s="156"/>
      <c r="J9" s="38"/>
      <c r="K9" s="38"/>
      <c r="L9" s="63"/>
      <c r="S9" s="38"/>
      <c r="T9" s="38"/>
      <c r="U9" s="38"/>
      <c r="V9" s="38"/>
      <c r="W9" s="38"/>
      <c r="X9" s="38"/>
      <c r="Y9" s="38"/>
      <c r="Z9" s="38"/>
      <c r="AA9" s="38"/>
      <c r="AB9" s="38"/>
      <c r="AC9" s="38"/>
      <c r="AD9" s="38"/>
      <c r="AE9" s="38"/>
    </row>
    <row r="10" s="2" customFormat="1" ht="12" customHeight="1">
      <c r="A10" s="38"/>
      <c r="B10" s="44"/>
      <c r="C10" s="38"/>
      <c r="D10" s="154" t="s">
        <v>1344</v>
      </c>
      <c r="E10" s="38"/>
      <c r="F10" s="38"/>
      <c r="G10" s="38"/>
      <c r="H10" s="38"/>
      <c r="I10" s="156"/>
      <c r="J10" s="38"/>
      <c r="K10" s="38"/>
      <c r="L10" s="63"/>
      <c r="S10" s="38"/>
      <c r="T10" s="38"/>
      <c r="U10" s="38"/>
      <c r="V10" s="38"/>
      <c r="W10" s="38"/>
      <c r="X10" s="38"/>
      <c r="Y10" s="38"/>
      <c r="Z10" s="38"/>
      <c r="AA10" s="38"/>
      <c r="AB10" s="38"/>
      <c r="AC10" s="38"/>
      <c r="AD10" s="38"/>
      <c r="AE10" s="38"/>
    </row>
    <row r="11" s="2" customFormat="1" ht="16.5" customHeight="1">
      <c r="A11" s="38"/>
      <c r="B11" s="44"/>
      <c r="C11" s="38"/>
      <c r="D11" s="38"/>
      <c r="E11" s="157" t="s">
        <v>1663</v>
      </c>
      <c r="F11" s="38"/>
      <c r="G11" s="38"/>
      <c r="H11" s="38"/>
      <c r="I11" s="156"/>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156"/>
      <c r="J12" s="38"/>
      <c r="K12" s="38"/>
      <c r="L12" s="63"/>
      <c r="S12" s="38"/>
      <c r="T12" s="38"/>
      <c r="U12" s="38"/>
      <c r="V12" s="38"/>
      <c r="W12" s="38"/>
      <c r="X12" s="38"/>
      <c r="Y12" s="38"/>
      <c r="Z12" s="38"/>
      <c r="AA12" s="38"/>
      <c r="AB12" s="38"/>
      <c r="AC12" s="38"/>
      <c r="AD12" s="38"/>
      <c r="AE12" s="38"/>
    </row>
    <row r="13" s="2" customFormat="1" ht="12" customHeight="1">
      <c r="A13" s="38"/>
      <c r="B13" s="44"/>
      <c r="C13" s="38"/>
      <c r="D13" s="154" t="s">
        <v>18</v>
      </c>
      <c r="E13" s="38"/>
      <c r="F13" s="141" t="s">
        <v>1</v>
      </c>
      <c r="G13" s="38"/>
      <c r="H13" s="38"/>
      <c r="I13" s="158" t="s">
        <v>19</v>
      </c>
      <c r="J13" s="141" t="s">
        <v>1</v>
      </c>
      <c r="K13" s="38"/>
      <c r="L13" s="63"/>
      <c r="S13" s="38"/>
      <c r="T13" s="38"/>
      <c r="U13" s="38"/>
      <c r="V13" s="38"/>
      <c r="W13" s="38"/>
      <c r="X13" s="38"/>
      <c r="Y13" s="38"/>
      <c r="Z13" s="38"/>
      <c r="AA13" s="38"/>
      <c r="AB13" s="38"/>
      <c r="AC13" s="38"/>
      <c r="AD13" s="38"/>
      <c r="AE13" s="38"/>
    </row>
    <row r="14" s="2" customFormat="1" ht="12" customHeight="1">
      <c r="A14" s="38"/>
      <c r="B14" s="44"/>
      <c r="C14" s="38"/>
      <c r="D14" s="154" t="s">
        <v>20</v>
      </c>
      <c r="E14" s="38"/>
      <c r="F14" s="141" t="s">
        <v>21</v>
      </c>
      <c r="G14" s="38"/>
      <c r="H14" s="38"/>
      <c r="I14" s="158" t="s">
        <v>22</v>
      </c>
      <c r="J14" s="159" t="str">
        <f>'Rekapitulace stavby'!AN8</f>
        <v>10. 1. 2020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56"/>
      <c r="J15" s="38"/>
      <c r="K15" s="38"/>
      <c r="L15" s="63"/>
      <c r="S15" s="38"/>
      <c r="T15" s="38"/>
      <c r="U15" s="38"/>
      <c r="V15" s="38"/>
      <c r="W15" s="38"/>
      <c r="X15" s="38"/>
      <c r="Y15" s="38"/>
      <c r="Z15" s="38"/>
      <c r="AA15" s="38"/>
      <c r="AB15" s="38"/>
      <c r="AC15" s="38"/>
      <c r="AD15" s="38"/>
      <c r="AE15" s="38"/>
    </row>
    <row r="16" s="2" customFormat="1" ht="12" customHeight="1">
      <c r="A16" s="38"/>
      <c r="B16" s="44"/>
      <c r="C16" s="38"/>
      <c r="D16" s="154" t="s">
        <v>24</v>
      </c>
      <c r="E16" s="38"/>
      <c r="F16" s="38"/>
      <c r="G16" s="38"/>
      <c r="H16" s="38"/>
      <c r="I16" s="158" t="s">
        <v>25</v>
      </c>
      <c r="J16" s="141" t="s">
        <v>26</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
        <v>27</v>
      </c>
      <c r="F17" s="38"/>
      <c r="G17" s="38"/>
      <c r="H17" s="38"/>
      <c r="I17" s="158" t="s">
        <v>28</v>
      </c>
      <c r="J17" s="141" t="s">
        <v>29</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56"/>
      <c r="J18" s="38"/>
      <c r="K18" s="38"/>
      <c r="L18" s="63"/>
      <c r="S18" s="38"/>
      <c r="T18" s="38"/>
      <c r="U18" s="38"/>
      <c r="V18" s="38"/>
      <c r="W18" s="38"/>
      <c r="X18" s="38"/>
      <c r="Y18" s="38"/>
      <c r="Z18" s="38"/>
      <c r="AA18" s="38"/>
      <c r="AB18" s="38"/>
      <c r="AC18" s="38"/>
      <c r="AD18" s="38"/>
      <c r="AE18" s="38"/>
    </row>
    <row r="19" s="2" customFormat="1" ht="12" customHeight="1">
      <c r="A19" s="38"/>
      <c r="B19" s="44"/>
      <c r="C19" s="38"/>
      <c r="D19" s="154" t="s">
        <v>30</v>
      </c>
      <c r="E19" s="38"/>
      <c r="F19" s="38"/>
      <c r="G19" s="38"/>
      <c r="H19" s="38"/>
      <c r="I19" s="158" t="s">
        <v>25</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8" t="s">
        <v>28</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56"/>
      <c r="J21" s="38"/>
      <c r="K21" s="38"/>
      <c r="L21" s="63"/>
      <c r="S21" s="38"/>
      <c r="T21" s="38"/>
      <c r="U21" s="38"/>
      <c r="V21" s="38"/>
      <c r="W21" s="38"/>
      <c r="X21" s="38"/>
      <c r="Y21" s="38"/>
      <c r="Z21" s="38"/>
      <c r="AA21" s="38"/>
      <c r="AB21" s="38"/>
      <c r="AC21" s="38"/>
      <c r="AD21" s="38"/>
      <c r="AE21" s="38"/>
    </row>
    <row r="22" s="2" customFormat="1" ht="12" customHeight="1">
      <c r="A22" s="38"/>
      <c r="B22" s="44"/>
      <c r="C22" s="38"/>
      <c r="D22" s="154" t="s">
        <v>32</v>
      </c>
      <c r="E22" s="38"/>
      <c r="F22" s="38"/>
      <c r="G22" s="38"/>
      <c r="H22" s="38"/>
      <c r="I22" s="158" t="s">
        <v>25</v>
      </c>
      <c r="J22" s="141" t="s">
        <v>33</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
        <v>34</v>
      </c>
      <c r="F23" s="38"/>
      <c r="G23" s="38"/>
      <c r="H23" s="38"/>
      <c r="I23" s="158" t="s">
        <v>28</v>
      </c>
      <c r="J23" s="141" t="s">
        <v>35</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56"/>
      <c r="J24" s="38"/>
      <c r="K24" s="38"/>
      <c r="L24" s="63"/>
      <c r="S24" s="38"/>
      <c r="T24" s="38"/>
      <c r="U24" s="38"/>
      <c r="V24" s="38"/>
      <c r="W24" s="38"/>
      <c r="X24" s="38"/>
      <c r="Y24" s="38"/>
      <c r="Z24" s="38"/>
      <c r="AA24" s="38"/>
      <c r="AB24" s="38"/>
      <c r="AC24" s="38"/>
      <c r="AD24" s="38"/>
      <c r="AE24" s="38"/>
    </row>
    <row r="25" s="2" customFormat="1" ht="12" customHeight="1">
      <c r="A25" s="38"/>
      <c r="B25" s="44"/>
      <c r="C25" s="38"/>
      <c r="D25" s="154" t="s">
        <v>37</v>
      </c>
      <c r="E25" s="38"/>
      <c r="F25" s="38"/>
      <c r="G25" s="38"/>
      <c r="H25" s="38"/>
      <c r="I25" s="158" t="s">
        <v>25</v>
      </c>
      <c r="J25" s="141" t="s">
        <v>38</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
        <v>39</v>
      </c>
      <c r="F26" s="38"/>
      <c r="G26" s="38"/>
      <c r="H26" s="38"/>
      <c r="I26" s="158" t="s">
        <v>28</v>
      </c>
      <c r="J26" s="141" t="s">
        <v>40</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56"/>
      <c r="J27" s="38"/>
      <c r="K27" s="38"/>
      <c r="L27" s="63"/>
      <c r="S27" s="38"/>
      <c r="T27" s="38"/>
      <c r="U27" s="38"/>
      <c r="V27" s="38"/>
      <c r="W27" s="38"/>
      <c r="X27" s="38"/>
      <c r="Y27" s="38"/>
      <c r="Z27" s="38"/>
      <c r="AA27" s="38"/>
      <c r="AB27" s="38"/>
      <c r="AC27" s="38"/>
      <c r="AD27" s="38"/>
      <c r="AE27" s="38"/>
    </row>
    <row r="28" s="2" customFormat="1" ht="12" customHeight="1">
      <c r="A28" s="38"/>
      <c r="B28" s="44"/>
      <c r="C28" s="38"/>
      <c r="D28" s="154" t="s">
        <v>41</v>
      </c>
      <c r="E28" s="38"/>
      <c r="F28" s="38"/>
      <c r="G28" s="38"/>
      <c r="H28" s="38"/>
      <c r="I28" s="156"/>
      <c r="J28" s="38"/>
      <c r="K28" s="38"/>
      <c r="L28" s="63"/>
      <c r="S28" s="38"/>
      <c r="T28" s="38"/>
      <c r="U28" s="38"/>
      <c r="V28" s="38"/>
      <c r="W28" s="38"/>
      <c r="X28" s="38"/>
      <c r="Y28" s="38"/>
      <c r="Z28" s="38"/>
      <c r="AA28" s="38"/>
      <c r="AB28" s="38"/>
      <c r="AC28" s="38"/>
      <c r="AD28" s="38"/>
      <c r="AE28" s="38"/>
    </row>
    <row r="29" s="8" customFormat="1" ht="16.5" customHeight="1">
      <c r="A29" s="160"/>
      <c r="B29" s="161"/>
      <c r="C29" s="160"/>
      <c r="D29" s="160"/>
      <c r="E29" s="162" t="s">
        <v>1</v>
      </c>
      <c r="F29" s="162"/>
      <c r="G29" s="162"/>
      <c r="H29" s="162"/>
      <c r="I29" s="163"/>
      <c r="J29" s="160"/>
      <c r="K29" s="160"/>
      <c r="L29" s="164"/>
      <c r="S29" s="160"/>
      <c r="T29" s="160"/>
      <c r="U29" s="160"/>
      <c r="V29" s="160"/>
      <c r="W29" s="160"/>
      <c r="X29" s="160"/>
      <c r="Y29" s="160"/>
      <c r="Z29" s="160"/>
      <c r="AA29" s="160"/>
      <c r="AB29" s="160"/>
      <c r="AC29" s="160"/>
      <c r="AD29" s="160"/>
      <c r="AE29" s="160"/>
    </row>
    <row r="30" s="2" customFormat="1" ht="6.96" customHeight="1">
      <c r="A30" s="38"/>
      <c r="B30" s="44"/>
      <c r="C30" s="38"/>
      <c r="D30" s="38"/>
      <c r="E30" s="38"/>
      <c r="F30" s="38"/>
      <c r="G30" s="38"/>
      <c r="H30" s="38"/>
      <c r="I30" s="156"/>
      <c r="J30" s="38"/>
      <c r="K30" s="38"/>
      <c r="L30" s="63"/>
      <c r="S30" s="38"/>
      <c r="T30" s="38"/>
      <c r="U30" s="38"/>
      <c r="V30" s="38"/>
      <c r="W30" s="38"/>
      <c r="X30" s="38"/>
      <c r="Y30" s="38"/>
      <c r="Z30" s="38"/>
      <c r="AA30" s="38"/>
      <c r="AB30" s="38"/>
      <c r="AC30" s="38"/>
      <c r="AD30" s="38"/>
      <c r="AE30" s="38"/>
    </row>
    <row r="31" s="2" customFormat="1" ht="6.96" customHeight="1">
      <c r="A31" s="38"/>
      <c r="B31" s="44"/>
      <c r="C31" s="38"/>
      <c r="D31" s="165"/>
      <c r="E31" s="165"/>
      <c r="F31" s="165"/>
      <c r="G31" s="165"/>
      <c r="H31" s="165"/>
      <c r="I31" s="166"/>
      <c r="J31" s="165"/>
      <c r="K31" s="165"/>
      <c r="L31" s="63"/>
      <c r="S31" s="38"/>
      <c r="T31" s="38"/>
      <c r="U31" s="38"/>
      <c r="V31" s="38"/>
      <c r="W31" s="38"/>
      <c r="X31" s="38"/>
      <c r="Y31" s="38"/>
      <c r="Z31" s="38"/>
      <c r="AA31" s="38"/>
      <c r="AB31" s="38"/>
      <c r="AC31" s="38"/>
      <c r="AD31" s="38"/>
      <c r="AE31" s="38"/>
    </row>
    <row r="32" s="2" customFormat="1" ht="25.44" customHeight="1">
      <c r="A32" s="38"/>
      <c r="B32" s="44"/>
      <c r="C32" s="38"/>
      <c r="D32" s="167" t="s">
        <v>42</v>
      </c>
      <c r="E32" s="38"/>
      <c r="F32" s="38"/>
      <c r="G32" s="38"/>
      <c r="H32" s="38"/>
      <c r="I32" s="156"/>
      <c r="J32" s="168">
        <f>ROUND(J133, 2)</f>
        <v>0</v>
      </c>
      <c r="K32" s="38"/>
      <c r="L32" s="63"/>
      <c r="S32" s="38"/>
      <c r="T32" s="38"/>
      <c r="U32" s="38"/>
      <c r="V32" s="38"/>
      <c r="W32" s="38"/>
      <c r="X32" s="38"/>
      <c r="Y32" s="38"/>
      <c r="Z32" s="38"/>
      <c r="AA32" s="38"/>
      <c r="AB32" s="38"/>
      <c r="AC32" s="38"/>
      <c r="AD32" s="38"/>
      <c r="AE32" s="38"/>
    </row>
    <row r="33" s="2" customFormat="1" ht="6.96" customHeight="1">
      <c r="A33" s="38"/>
      <c r="B33" s="44"/>
      <c r="C33" s="38"/>
      <c r="D33" s="165"/>
      <c r="E33" s="165"/>
      <c r="F33" s="165"/>
      <c r="G33" s="165"/>
      <c r="H33" s="165"/>
      <c r="I33" s="166"/>
      <c r="J33" s="165"/>
      <c r="K33" s="165"/>
      <c r="L33" s="63"/>
      <c r="S33" s="38"/>
      <c r="T33" s="38"/>
      <c r="U33" s="38"/>
      <c r="V33" s="38"/>
      <c r="W33" s="38"/>
      <c r="X33" s="38"/>
      <c r="Y33" s="38"/>
      <c r="Z33" s="38"/>
      <c r="AA33" s="38"/>
      <c r="AB33" s="38"/>
      <c r="AC33" s="38"/>
      <c r="AD33" s="38"/>
      <c r="AE33" s="38"/>
    </row>
    <row r="34" s="2" customFormat="1" ht="14.4" customHeight="1">
      <c r="A34" s="38"/>
      <c r="B34" s="44"/>
      <c r="C34" s="38"/>
      <c r="D34" s="38"/>
      <c r="E34" s="38"/>
      <c r="F34" s="169" t="s">
        <v>44</v>
      </c>
      <c r="G34" s="38"/>
      <c r="H34" s="38"/>
      <c r="I34" s="170" t="s">
        <v>43</v>
      </c>
      <c r="J34" s="169" t="s">
        <v>45</v>
      </c>
      <c r="K34" s="38"/>
      <c r="L34" s="63"/>
      <c r="S34" s="38"/>
      <c r="T34" s="38"/>
      <c r="U34" s="38"/>
      <c r="V34" s="38"/>
      <c r="W34" s="38"/>
      <c r="X34" s="38"/>
      <c r="Y34" s="38"/>
      <c r="Z34" s="38"/>
      <c r="AA34" s="38"/>
      <c r="AB34" s="38"/>
      <c r="AC34" s="38"/>
      <c r="AD34" s="38"/>
      <c r="AE34" s="38"/>
    </row>
    <row r="35" s="2" customFormat="1" ht="14.4" customHeight="1">
      <c r="A35" s="38"/>
      <c r="B35" s="44"/>
      <c r="C35" s="38"/>
      <c r="D35" s="171" t="s">
        <v>46</v>
      </c>
      <c r="E35" s="154" t="s">
        <v>47</v>
      </c>
      <c r="F35" s="172">
        <f>ROUND((SUM(BE133:BE396)),  2)</f>
        <v>0</v>
      </c>
      <c r="G35" s="38"/>
      <c r="H35" s="38"/>
      <c r="I35" s="173">
        <v>0.20999999999999999</v>
      </c>
      <c r="J35" s="172">
        <f>ROUND(((SUM(BE133:BE396))*I35),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4" t="s">
        <v>48</v>
      </c>
      <c r="F36" s="172">
        <f>ROUND((SUM(BF133:BF396)),  2)</f>
        <v>0</v>
      </c>
      <c r="G36" s="38"/>
      <c r="H36" s="38"/>
      <c r="I36" s="173">
        <v>0.14999999999999999</v>
      </c>
      <c r="J36" s="172">
        <f>ROUND(((SUM(BF133:BF396))*I36),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4" t="s">
        <v>49</v>
      </c>
      <c r="F37" s="172">
        <f>ROUND((SUM(BG133:BG396)),  2)</f>
        <v>0</v>
      </c>
      <c r="G37" s="38"/>
      <c r="H37" s="38"/>
      <c r="I37" s="173">
        <v>0.20999999999999999</v>
      </c>
      <c r="J37" s="172">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4" t="s">
        <v>50</v>
      </c>
      <c r="F38" s="172">
        <f>ROUND((SUM(BH133:BH396)),  2)</f>
        <v>0</v>
      </c>
      <c r="G38" s="38"/>
      <c r="H38" s="38"/>
      <c r="I38" s="173">
        <v>0.14999999999999999</v>
      </c>
      <c r="J38" s="172">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4" t="s">
        <v>51</v>
      </c>
      <c r="F39" s="172">
        <f>ROUND((SUM(BI133:BI396)),  2)</f>
        <v>0</v>
      </c>
      <c r="G39" s="38"/>
      <c r="H39" s="38"/>
      <c r="I39" s="173">
        <v>0</v>
      </c>
      <c r="J39" s="172">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56"/>
      <c r="J40" s="38"/>
      <c r="K40" s="38"/>
      <c r="L40" s="63"/>
      <c r="S40" s="38"/>
      <c r="T40" s="38"/>
      <c r="U40" s="38"/>
      <c r="V40" s="38"/>
      <c r="W40" s="38"/>
      <c r="X40" s="38"/>
      <c r="Y40" s="38"/>
      <c r="Z40" s="38"/>
      <c r="AA40" s="38"/>
      <c r="AB40" s="38"/>
      <c r="AC40" s="38"/>
      <c r="AD40" s="38"/>
      <c r="AE40" s="38"/>
    </row>
    <row r="41" s="2" customFormat="1" ht="25.44" customHeight="1">
      <c r="A41" s="38"/>
      <c r="B41" s="44"/>
      <c r="C41" s="174"/>
      <c r="D41" s="175" t="s">
        <v>52</v>
      </c>
      <c r="E41" s="176"/>
      <c r="F41" s="176"/>
      <c r="G41" s="177" t="s">
        <v>53</v>
      </c>
      <c r="H41" s="178" t="s">
        <v>54</v>
      </c>
      <c r="I41" s="179"/>
      <c r="J41" s="180">
        <f>SUM(J32:J39)</f>
        <v>0</v>
      </c>
      <c r="K41" s="181"/>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156"/>
      <c r="J42" s="38"/>
      <c r="K42" s="38"/>
      <c r="L42" s="63"/>
      <c r="S42" s="38"/>
      <c r="T42" s="38"/>
      <c r="U42" s="38"/>
      <c r="V42" s="38"/>
      <c r="W42" s="38"/>
      <c r="X42" s="38"/>
      <c r="Y42" s="38"/>
      <c r="Z42" s="38"/>
      <c r="AA42" s="38"/>
      <c r="AB42" s="38"/>
      <c r="AC42" s="38"/>
      <c r="AD42" s="38"/>
      <c r="AE42" s="38"/>
    </row>
    <row r="43" s="1" customFormat="1" ht="14.4" customHeight="1">
      <c r="B43" s="20"/>
      <c r="I43" s="147"/>
      <c r="L43" s="20"/>
    </row>
    <row r="44" s="1" customFormat="1" ht="14.4" customHeight="1">
      <c r="B44" s="20"/>
      <c r="I44" s="147"/>
      <c r="L44" s="20"/>
    </row>
    <row r="45" s="1" customFormat="1" ht="14.4" customHeight="1">
      <c r="B45" s="20"/>
      <c r="I45" s="147"/>
      <c r="L45" s="20"/>
    </row>
    <row r="46" s="1" customFormat="1" ht="14.4" customHeight="1">
      <c r="B46" s="20"/>
      <c r="I46" s="147"/>
      <c r="L46" s="20"/>
    </row>
    <row r="47" s="1" customFormat="1" ht="14.4" customHeight="1">
      <c r="B47" s="20"/>
      <c r="I47" s="147"/>
      <c r="L47" s="20"/>
    </row>
    <row r="48" s="1" customFormat="1" ht="14.4" customHeight="1">
      <c r="B48" s="20"/>
      <c r="I48" s="147"/>
      <c r="L48" s="20"/>
    </row>
    <row r="49" s="1" customFormat="1" ht="14.4" customHeight="1">
      <c r="B49" s="20"/>
      <c r="I49" s="147"/>
      <c r="L49" s="20"/>
    </row>
    <row r="50" s="2" customFormat="1" ht="14.4" customHeight="1">
      <c r="B50" s="63"/>
      <c r="D50" s="182" t="s">
        <v>55</v>
      </c>
      <c r="E50" s="183"/>
      <c r="F50" s="183"/>
      <c r="G50" s="182" t="s">
        <v>56</v>
      </c>
      <c r="H50" s="183"/>
      <c r="I50" s="184"/>
      <c r="J50" s="183"/>
      <c r="K50" s="18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5" t="s">
        <v>57</v>
      </c>
      <c r="E61" s="186"/>
      <c r="F61" s="187" t="s">
        <v>58</v>
      </c>
      <c r="G61" s="185" t="s">
        <v>57</v>
      </c>
      <c r="H61" s="186"/>
      <c r="I61" s="188"/>
      <c r="J61" s="189" t="s">
        <v>58</v>
      </c>
      <c r="K61" s="18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2" t="s">
        <v>59</v>
      </c>
      <c r="E65" s="190"/>
      <c r="F65" s="190"/>
      <c r="G65" s="182" t="s">
        <v>60</v>
      </c>
      <c r="H65" s="190"/>
      <c r="I65" s="191"/>
      <c r="J65" s="190"/>
      <c r="K65" s="19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5" t="s">
        <v>57</v>
      </c>
      <c r="E76" s="186"/>
      <c r="F76" s="187" t="s">
        <v>58</v>
      </c>
      <c r="G76" s="185" t="s">
        <v>57</v>
      </c>
      <c r="H76" s="186"/>
      <c r="I76" s="188"/>
      <c r="J76" s="189" t="s">
        <v>58</v>
      </c>
      <c r="K76" s="186"/>
      <c r="L76" s="63"/>
      <c r="S76" s="38"/>
      <c r="T76" s="38"/>
      <c r="U76" s="38"/>
      <c r="V76" s="38"/>
      <c r="W76" s="38"/>
      <c r="X76" s="38"/>
      <c r="Y76" s="38"/>
      <c r="Z76" s="38"/>
      <c r="AA76" s="38"/>
      <c r="AB76" s="38"/>
      <c r="AC76" s="38"/>
      <c r="AD76" s="38"/>
      <c r="AE76" s="38"/>
    </row>
    <row r="77" s="2" customFormat="1" ht="14.4" customHeight="1">
      <c r="A77" s="38"/>
      <c r="B77" s="192"/>
      <c r="C77" s="193"/>
      <c r="D77" s="193"/>
      <c r="E77" s="193"/>
      <c r="F77" s="193"/>
      <c r="G77" s="193"/>
      <c r="H77" s="193"/>
      <c r="I77" s="194"/>
      <c r="J77" s="193"/>
      <c r="K77" s="193"/>
      <c r="L77" s="63"/>
      <c r="S77" s="38"/>
      <c r="T77" s="38"/>
      <c r="U77" s="38"/>
      <c r="V77" s="38"/>
      <c r="W77" s="38"/>
      <c r="X77" s="38"/>
      <c r="Y77" s="38"/>
      <c r="Z77" s="38"/>
      <c r="AA77" s="38"/>
      <c r="AB77" s="38"/>
      <c r="AC77" s="38"/>
      <c r="AD77" s="38"/>
      <c r="AE77" s="38"/>
    </row>
    <row r="81" s="2" customFormat="1" ht="6.96" customHeight="1">
      <c r="A81" s="38"/>
      <c r="B81" s="195"/>
      <c r="C81" s="196"/>
      <c r="D81" s="196"/>
      <c r="E81" s="196"/>
      <c r="F81" s="196"/>
      <c r="G81" s="196"/>
      <c r="H81" s="196"/>
      <c r="I81" s="197"/>
      <c r="J81" s="196"/>
      <c r="K81" s="196"/>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156"/>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56"/>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56"/>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98" t="str">
        <f>E7</f>
        <v>Strakonická - rozšíření, č. akce 999 170, Praha 5</v>
      </c>
      <c r="F85" s="32"/>
      <c r="G85" s="32"/>
      <c r="H85" s="32"/>
      <c r="I85" s="156"/>
      <c r="J85" s="40"/>
      <c r="K85" s="40"/>
      <c r="L85" s="63"/>
      <c r="S85" s="38"/>
      <c r="T85" s="38"/>
      <c r="U85" s="38"/>
      <c r="V85" s="38"/>
      <c r="W85" s="38"/>
      <c r="X85" s="38"/>
      <c r="Y85" s="38"/>
      <c r="Z85" s="38"/>
      <c r="AA85" s="38"/>
      <c r="AB85" s="38"/>
      <c r="AC85" s="38"/>
      <c r="AD85" s="38"/>
      <c r="AE85" s="38"/>
    </row>
    <row r="86" s="1" customFormat="1" ht="12" customHeight="1">
      <c r="B86" s="21"/>
      <c r="C86" s="32" t="s">
        <v>176</v>
      </c>
      <c r="D86" s="22"/>
      <c r="E86" s="22"/>
      <c r="F86" s="22"/>
      <c r="G86" s="22"/>
      <c r="H86" s="22"/>
      <c r="I86" s="147"/>
      <c r="J86" s="22"/>
      <c r="K86" s="22"/>
      <c r="L86" s="20"/>
    </row>
    <row r="87" s="2" customFormat="1" ht="16.5" customHeight="1">
      <c r="A87" s="38"/>
      <c r="B87" s="39"/>
      <c r="C87" s="40"/>
      <c r="D87" s="40"/>
      <c r="E87" s="198" t="s">
        <v>1343</v>
      </c>
      <c r="F87" s="40"/>
      <c r="G87" s="40"/>
      <c r="H87" s="40"/>
      <c r="I87" s="156"/>
      <c r="J87" s="40"/>
      <c r="K87" s="40"/>
      <c r="L87" s="63"/>
      <c r="S87" s="38"/>
      <c r="T87" s="38"/>
      <c r="U87" s="38"/>
      <c r="V87" s="38"/>
      <c r="W87" s="38"/>
      <c r="X87" s="38"/>
      <c r="Y87" s="38"/>
      <c r="Z87" s="38"/>
      <c r="AA87" s="38"/>
      <c r="AB87" s="38"/>
      <c r="AC87" s="38"/>
      <c r="AD87" s="38"/>
      <c r="AE87" s="38"/>
    </row>
    <row r="88" s="2" customFormat="1" ht="12" customHeight="1">
      <c r="A88" s="38"/>
      <c r="B88" s="39"/>
      <c r="C88" s="32" t="s">
        <v>1344</v>
      </c>
      <c r="D88" s="40"/>
      <c r="E88" s="40"/>
      <c r="F88" s="40"/>
      <c r="G88" s="40"/>
      <c r="H88" s="40"/>
      <c r="I88" s="156"/>
      <c r="J88" s="40"/>
      <c r="K88" s="40"/>
      <c r="L88" s="63"/>
      <c r="S88" s="38"/>
      <c r="T88" s="38"/>
      <c r="U88" s="38"/>
      <c r="V88" s="38"/>
      <c r="W88" s="38"/>
      <c r="X88" s="38"/>
      <c r="Y88" s="38"/>
      <c r="Z88" s="38"/>
      <c r="AA88" s="38"/>
      <c r="AB88" s="38"/>
      <c r="AC88" s="38"/>
      <c r="AD88" s="38"/>
      <c r="AE88" s="38"/>
    </row>
    <row r="89" s="2" customFormat="1" ht="16.5" customHeight="1">
      <c r="A89" s="38"/>
      <c r="B89" s="39"/>
      <c r="C89" s="40"/>
      <c r="D89" s="40"/>
      <c r="E89" s="76" t="str">
        <f>E11</f>
        <v>SO 200.2 - Opěrná zeď č. 2</v>
      </c>
      <c r="F89" s="40"/>
      <c r="G89" s="40"/>
      <c r="H89" s="40"/>
      <c r="I89" s="156"/>
      <c r="J89" s="40"/>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156"/>
      <c r="J90" s="40"/>
      <c r="K90" s="40"/>
      <c r="L90" s="63"/>
      <c r="S90" s="38"/>
      <c r="T90" s="38"/>
      <c r="U90" s="38"/>
      <c r="V90" s="38"/>
      <c r="W90" s="38"/>
      <c r="X90" s="38"/>
      <c r="Y90" s="38"/>
      <c r="Z90" s="38"/>
      <c r="AA90" s="38"/>
      <c r="AB90" s="38"/>
      <c r="AC90" s="38"/>
      <c r="AD90" s="38"/>
      <c r="AE90" s="38"/>
    </row>
    <row r="91" s="2" customFormat="1" ht="12" customHeight="1">
      <c r="A91" s="38"/>
      <c r="B91" s="39"/>
      <c r="C91" s="32" t="s">
        <v>20</v>
      </c>
      <c r="D91" s="40"/>
      <c r="E91" s="40"/>
      <c r="F91" s="27" t="str">
        <f>F14</f>
        <v>ulice Strakonická</v>
      </c>
      <c r="G91" s="40"/>
      <c r="H91" s="40"/>
      <c r="I91" s="158" t="s">
        <v>22</v>
      </c>
      <c r="J91" s="79" t="str">
        <f>IF(J14="","",J14)</f>
        <v>10. 1. 2020</v>
      </c>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156"/>
      <c r="J92" s="40"/>
      <c r="K92" s="40"/>
      <c r="L92" s="63"/>
      <c r="S92" s="38"/>
      <c r="T92" s="38"/>
      <c r="U92" s="38"/>
      <c r="V92" s="38"/>
      <c r="W92" s="38"/>
      <c r="X92" s="38"/>
      <c r="Y92" s="38"/>
      <c r="Z92" s="38"/>
      <c r="AA92" s="38"/>
      <c r="AB92" s="38"/>
      <c r="AC92" s="38"/>
      <c r="AD92" s="38"/>
      <c r="AE92" s="38"/>
    </row>
    <row r="93" s="2" customFormat="1" ht="15.15" customHeight="1">
      <c r="A93" s="38"/>
      <c r="B93" s="39"/>
      <c r="C93" s="32" t="s">
        <v>24</v>
      </c>
      <c r="D93" s="40"/>
      <c r="E93" s="40"/>
      <c r="F93" s="27" t="str">
        <f>E17</f>
        <v>Technická správa komunikací hl. m. Prahy a.s.</v>
      </c>
      <c r="G93" s="40"/>
      <c r="H93" s="40"/>
      <c r="I93" s="158" t="s">
        <v>32</v>
      </c>
      <c r="J93" s="36" t="str">
        <f>E23</f>
        <v>DIPRO, spol s r.o.</v>
      </c>
      <c r="K93" s="40"/>
      <c r="L93" s="63"/>
      <c r="S93" s="38"/>
      <c r="T93" s="38"/>
      <c r="U93" s="38"/>
      <c r="V93" s="38"/>
      <c r="W93" s="38"/>
      <c r="X93" s="38"/>
      <c r="Y93" s="38"/>
      <c r="Z93" s="38"/>
      <c r="AA93" s="38"/>
      <c r="AB93" s="38"/>
      <c r="AC93" s="38"/>
      <c r="AD93" s="38"/>
      <c r="AE93" s="38"/>
    </row>
    <row r="94" s="2" customFormat="1" ht="15.15" customHeight="1">
      <c r="A94" s="38"/>
      <c r="B94" s="39"/>
      <c r="C94" s="32" t="s">
        <v>30</v>
      </c>
      <c r="D94" s="40"/>
      <c r="E94" s="40"/>
      <c r="F94" s="27" t="str">
        <f>IF(E20="","",E20)</f>
        <v>Vyplň údaj</v>
      </c>
      <c r="G94" s="40"/>
      <c r="H94" s="40"/>
      <c r="I94" s="158" t="s">
        <v>37</v>
      </c>
      <c r="J94" s="36" t="str">
        <f>E26</f>
        <v>TMI Building s.r.o.</v>
      </c>
      <c r="K94" s="4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156"/>
      <c r="J95" s="40"/>
      <c r="K95" s="40"/>
      <c r="L95" s="63"/>
      <c r="S95" s="38"/>
      <c r="T95" s="38"/>
      <c r="U95" s="38"/>
      <c r="V95" s="38"/>
      <c r="W95" s="38"/>
      <c r="X95" s="38"/>
      <c r="Y95" s="38"/>
      <c r="Z95" s="38"/>
      <c r="AA95" s="38"/>
      <c r="AB95" s="38"/>
      <c r="AC95" s="38"/>
      <c r="AD95" s="38"/>
      <c r="AE95" s="38"/>
    </row>
    <row r="96" s="2" customFormat="1" ht="29.28" customHeight="1">
      <c r="A96" s="38"/>
      <c r="B96" s="39"/>
      <c r="C96" s="199" t="s">
        <v>224</v>
      </c>
      <c r="D96" s="200"/>
      <c r="E96" s="200"/>
      <c r="F96" s="200"/>
      <c r="G96" s="200"/>
      <c r="H96" s="200"/>
      <c r="I96" s="201"/>
      <c r="J96" s="202" t="s">
        <v>225</v>
      </c>
      <c r="K96" s="200"/>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156"/>
      <c r="J97" s="40"/>
      <c r="K97" s="40"/>
      <c r="L97" s="63"/>
      <c r="S97" s="38"/>
      <c r="T97" s="38"/>
      <c r="U97" s="38"/>
      <c r="V97" s="38"/>
      <c r="W97" s="38"/>
      <c r="X97" s="38"/>
      <c r="Y97" s="38"/>
      <c r="Z97" s="38"/>
      <c r="AA97" s="38"/>
      <c r="AB97" s="38"/>
      <c r="AC97" s="38"/>
      <c r="AD97" s="38"/>
      <c r="AE97" s="38"/>
    </row>
    <row r="98" s="2" customFormat="1" ht="22.8" customHeight="1">
      <c r="A98" s="38"/>
      <c r="B98" s="39"/>
      <c r="C98" s="203" t="s">
        <v>226</v>
      </c>
      <c r="D98" s="40"/>
      <c r="E98" s="40"/>
      <c r="F98" s="40"/>
      <c r="G98" s="40"/>
      <c r="H98" s="40"/>
      <c r="I98" s="156"/>
      <c r="J98" s="110">
        <f>J133</f>
        <v>0</v>
      </c>
      <c r="K98" s="40"/>
      <c r="L98" s="63"/>
      <c r="S98" s="38"/>
      <c r="T98" s="38"/>
      <c r="U98" s="38"/>
      <c r="V98" s="38"/>
      <c r="W98" s="38"/>
      <c r="X98" s="38"/>
      <c r="Y98" s="38"/>
      <c r="Z98" s="38"/>
      <c r="AA98" s="38"/>
      <c r="AB98" s="38"/>
      <c r="AC98" s="38"/>
      <c r="AD98" s="38"/>
      <c r="AE98" s="38"/>
      <c r="AU98" s="17" t="s">
        <v>227</v>
      </c>
    </row>
    <row r="99" s="9" customFormat="1" ht="24.96" customHeight="1">
      <c r="A99" s="9"/>
      <c r="B99" s="204"/>
      <c r="C99" s="205"/>
      <c r="D99" s="206" t="s">
        <v>228</v>
      </c>
      <c r="E99" s="207"/>
      <c r="F99" s="207"/>
      <c r="G99" s="207"/>
      <c r="H99" s="207"/>
      <c r="I99" s="208"/>
      <c r="J99" s="209">
        <f>J134</f>
        <v>0</v>
      </c>
      <c r="K99" s="205"/>
      <c r="L99" s="210"/>
      <c r="S99" s="9"/>
      <c r="T99" s="9"/>
      <c r="U99" s="9"/>
      <c r="V99" s="9"/>
      <c r="W99" s="9"/>
      <c r="X99" s="9"/>
      <c r="Y99" s="9"/>
      <c r="Z99" s="9"/>
      <c r="AA99" s="9"/>
      <c r="AB99" s="9"/>
      <c r="AC99" s="9"/>
      <c r="AD99" s="9"/>
      <c r="AE99" s="9"/>
    </row>
    <row r="100" s="10" customFormat="1" ht="19.92" customHeight="1">
      <c r="A100" s="10"/>
      <c r="B100" s="211"/>
      <c r="C100" s="133"/>
      <c r="D100" s="212" t="s">
        <v>229</v>
      </c>
      <c r="E100" s="213"/>
      <c r="F100" s="213"/>
      <c r="G100" s="213"/>
      <c r="H100" s="213"/>
      <c r="I100" s="214"/>
      <c r="J100" s="215">
        <f>J135</f>
        <v>0</v>
      </c>
      <c r="K100" s="133"/>
      <c r="L100" s="216"/>
      <c r="S100" s="10"/>
      <c r="T100" s="10"/>
      <c r="U100" s="10"/>
      <c r="V100" s="10"/>
      <c r="W100" s="10"/>
      <c r="X100" s="10"/>
      <c r="Y100" s="10"/>
      <c r="Z100" s="10"/>
      <c r="AA100" s="10"/>
      <c r="AB100" s="10"/>
      <c r="AC100" s="10"/>
      <c r="AD100" s="10"/>
      <c r="AE100" s="10"/>
    </row>
    <row r="101" s="10" customFormat="1" ht="19.92" customHeight="1">
      <c r="A101" s="10"/>
      <c r="B101" s="211"/>
      <c r="C101" s="133"/>
      <c r="D101" s="212" t="s">
        <v>1346</v>
      </c>
      <c r="E101" s="213"/>
      <c r="F101" s="213"/>
      <c r="G101" s="213"/>
      <c r="H101" s="213"/>
      <c r="I101" s="214"/>
      <c r="J101" s="215">
        <f>J175</f>
        <v>0</v>
      </c>
      <c r="K101" s="133"/>
      <c r="L101" s="216"/>
      <c r="S101" s="10"/>
      <c r="T101" s="10"/>
      <c r="U101" s="10"/>
      <c r="V101" s="10"/>
      <c r="W101" s="10"/>
      <c r="X101" s="10"/>
      <c r="Y101" s="10"/>
      <c r="Z101" s="10"/>
      <c r="AA101" s="10"/>
      <c r="AB101" s="10"/>
      <c r="AC101" s="10"/>
      <c r="AD101" s="10"/>
      <c r="AE101" s="10"/>
    </row>
    <row r="102" s="10" customFormat="1" ht="19.92" customHeight="1">
      <c r="A102" s="10"/>
      <c r="B102" s="211"/>
      <c r="C102" s="133"/>
      <c r="D102" s="212" t="s">
        <v>1347</v>
      </c>
      <c r="E102" s="213"/>
      <c r="F102" s="213"/>
      <c r="G102" s="213"/>
      <c r="H102" s="213"/>
      <c r="I102" s="214"/>
      <c r="J102" s="215">
        <f>J206</f>
        <v>0</v>
      </c>
      <c r="K102" s="133"/>
      <c r="L102" s="216"/>
      <c r="S102" s="10"/>
      <c r="T102" s="10"/>
      <c r="U102" s="10"/>
      <c r="V102" s="10"/>
      <c r="W102" s="10"/>
      <c r="X102" s="10"/>
      <c r="Y102" s="10"/>
      <c r="Z102" s="10"/>
      <c r="AA102" s="10"/>
      <c r="AB102" s="10"/>
      <c r="AC102" s="10"/>
      <c r="AD102" s="10"/>
      <c r="AE102" s="10"/>
    </row>
    <row r="103" s="10" customFormat="1" ht="19.92" customHeight="1">
      <c r="A103" s="10"/>
      <c r="B103" s="211"/>
      <c r="C103" s="133"/>
      <c r="D103" s="212" t="s">
        <v>1348</v>
      </c>
      <c r="E103" s="213"/>
      <c r="F103" s="213"/>
      <c r="G103" s="213"/>
      <c r="H103" s="213"/>
      <c r="I103" s="214"/>
      <c r="J103" s="215">
        <f>J249</f>
        <v>0</v>
      </c>
      <c r="K103" s="133"/>
      <c r="L103" s="216"/>
      <c r="S103" s="10"/>
      <c r="T103" s="10"/>
      <c r="U103" s="10"/>
      <c r="V103" s="10"/>
      <c r="W103" s="10"/>
      <c r="X103" s="10"/>
      <c r="Y103" s="10"/>
      <c r="Z103" s="10"/>
      <c r="AA103" s="10"/>
      <c r="AB103" s="10"/>
      <c r="AC103" s="10"/>
      <c r="AD103" s="10"/>
      <c r="AE103" s="10"/>
    </row>
    <row r="104" s="10" customFormat="1" ht="19.92" customHeight="1">
      <c r="A104" s="10"/>
      <c r="B104" s="211"/>
      <c r="C104" s="133"/>
      <c r="D104" s="212" t="s">
        <v>230</v>
      </c>
      <c r="E104" s="213"/>
      <c r="F104" s="213"/>
      <c r="G104" s="213"/>
      <c r="H104" s="213"/>
      <c r="I104" s="214"/>
      <c r="J104" s="215">
        <f>J255</f>
        <v>0</v>
      </c>
      <c r="K104" s="133"/>
      <c r="L104" s="216"/>
      <c r="S104" s="10"/>
      <c r="T104" s="10"/>
      <c r="U104" s="10"/>
      <c r="V104" s="10"/>
      <c r="W104" s="10"/>
      <c r="X104" s="10"/>
      <c r="Y104" s="10"/>
      <c r="Z104" s="10"/>
      <c r="AA104" s="10"/>
      <c r="AB104" s="10"/>
      <c r="AC104" s="10"/>
      <c r="AD104" s="10"/>
      <c r="AE104" s="10"/>
    </row>
    <row r="105" s="10" customFormat="1" ht="19.92" customHeight="1">
      <c r="A105" s="10"/>
      <c r="B105" s="211"/>
      <c r="C105" s="133"/>
      <c r="D105" s="212" t="s">
        <v>1349</v>
      </c>
      <c r="E105" s="213"/>
      <c r="F105" s="213"/>
      <c r="G105" s="213"/>
      <c r="H105" s="213"/>
      <c r="I105" s="214"/>
      <c r="J105" s="215">
        <f>J262</f>
        <v>0</v>
      </c>
      <c r="K105" s="133"/>
      <c r="L105" s="216"/>
      <c r="S105" s="10"/>
      <c r="T105" s="10"/>
      <c r="U105" s="10"/>
      <c r="V105" s="10"/>
      <c r="W105" s="10"/>
      <c r="X105" s="10"/>
      <c r="Y105" s="10"/>
      <c r="Z105" s="10"/>
      <c r="AA105" s="10"/>
      <c r="AB105" s="10"/>
      <c r="AC105" s="10"/>
      <c r="AD105" s="10"/>
      <c r="AE105" s="10"/>
    </row>
    <row r="106" s="10" customFormat="1" ht="19.92" customHeight="1">
      <c r="A106" s="10"/>
      <c r="B106" s="211"/>
      <c r="C106" s="133"/>
      <c r="D106" s="212" t="s">
        <v>232</v>
      </c>
      <c r="E106" s="213"/>
      <c r="F106" s="213"/>
      <c r="G106" s="213"/>
      <c r="H106" s="213"/>
      <c r="I106" s="214"/>
      <c r="J106" s="215">
        <f>J271</f>
        <v>0</v>
      </c>
      <c r="K106" s="133"/>
      <c r="L106" s="216"/>
      <c r="S106" s="10"/>
      <c r="T106" s="10"/>
      <c r="U106" s="10"/>
      <c r="V106" s="10"/>
      <c r="W106" s="10"/>
      <c r="X106" s="10"/>
      <c r="Y106" s="10"/>
      <c r="Z106" s="10"/>
      <c r="AA106" s="10"/>
      <c r="AB106" s="10"/>
      <c r="AC106" s="10"/>
      <c r="AD106" s="10"/>
      <c r="AE106" s="10"/>
    </row>
    <row r="107" s="10" customFormat="1" ht="19.92" customHeight="1">
      <c r="A107" s="10"/>
      <c r="B107" s="211"/>
      <c r="C107" s="133"/>
      <c r="D107" s="212" t="s">
        <v>233</v>
      </c>
      <c r="E107" s="213"/>
      <c r="F107" s="213"/>
      <c r="G107" s="213"/>
      <c r="H107" s="213"/>
      <c r="I107" s="214"/>
      <c r="J107" s="215">
        <f>J334</f>
        <v>0</v>
      </c>
      <c r="K107" s="133"/>
      <c r="L107" s="216"/>
      <c r="S107" s="10"/>
      <c r="T107" s="10"/>
      <c r="U107" s="10"/>
      <c r="V107" s="10"/>
      <c r="W107" s="10"/>
      <c r="X107" s="10"/>
      <c r="Y107" s="10"/>
      <c r="Z107" s="10"/>
      <c r="AA107" s="10"/>
      <c r="AB107" s="10"/>
      <c r="AC107" s="10"/>
      <c r="AD107" s="10"/>
      <c r="AE107" s="10"/>
    </row>
    <row r="108" s="10" customFormat="1" ht="19.92" customHeight="1">
      <c r="A108" s="10"/>
      <c r="B108" s="211"/>
      <c r="C108" s="133"/>
      <c r="D108" s="212" t="s">
        <v>234</v>
      </c>
      <c r="E108" s="213"/>
      <c r="F108" s="213"/>
      <c r="G108" s="213"/>
      <c r="H108" s="213"/>
      <c r="I108" s="214"/>
      <c r="J108" s="215">
        <f>J347</f>
        <v>0</v>
      </c>
      <c r="K108" s="133"/>
      <c r="L108" s="216"/>
      <c r="S108" s="10"/>
      <c r="T108" s="10"/>
      <c r="U108" s="10"/>
      <c r="V108" s="10"/>
      <c r="W108" s="10"/>
      <c r="X108" s="10"/>
      <c r="Y108" s="10"/>
      <c r="Z108" s="10"/>
      <c r="AA108" s="10"/>
      <c r="AB108" s="10"/>
      <c r="AC108" s="10"/>
      <c r="AD108" s="10"/>
      <c r="AE108" s="10"/>
    </row>
    <row r="109" s="9" customFormat="1" ht="24.96" customHeight="1">
      <c r="A109" s="9"/>
      <c r="B109" s="204"/>
      <c r="C109" s="205"/>
      <c r="D109" s="206" t="s">
        <v>1350</v>
      </c>
      <c r="E109" s="207"/>
      <c r="F109" s="207"/>
      <c r="G109" s="207"/>
      <c r="H109" s="207"/>
      <c r="I109" s="208"/>
      <c r="J109" s="209">
        <f>J370</f>
        <v>0</v>
      </c>
      <c r="K109" s="205"/>
      <c r="L109" s="210"/>
      <c r="S109" s="9"/>
      <c r="T109" s="9"/>
      <c r="U109" s="9"/>
      <c r="V109" s="9"/>
      <c r="W109" s="9"/>
      <c r="X109" s="9"/>
      <c r="Y109" s="9"/>
      <c r="Z109" s="9"/>
      <c r="AA109" s="9"/>
      <c r="AB109" s="9"/>
      <c r="AC109" s="9"/>
      <c r="AD109" s="9"/>
      <c r="AE109" s="9"/>
    </row>
    <row r="110" s="10" customFormat="1" ht="19.92" customHeight="1">
      <c r="A110" s="10"/>
      <c r="B110" s="211"/>
      <c r="C110" s="133"/>
      <c r="D110" s="212" t="s">
        <v>1351</v>
      </c>
      <c r="E110" s="213"/>
      <c r="F110" s="213"/>
      <c r="G110" s="213"/>
      <c r="H110" s="213"/>
      <c r="I110" s="214"/>
      <c r="J110" s="215">
        <f>J371</f>
        <v>0</v>
      </c>
      <c r="K110" s="133"/>
      <c r="L110" s="216"/>
      <c r="S110" s="10"/>
      <c r="T110" s="10"/>
      <c r="U110" s="10"/>
      <c r="V110" s="10"/>
      <c r="W110" s="10"/>
      <c r="X110" s="10"/>
      <c r="Y110" s="10"/>
      <c r="Z110" s="10"/>
      <c r="AA110" s="10"/>
      <c r="AB110" s="10"/>
      <c r="AC110" s="10"/>
      <c r="AD110" s="10"/>
      <c r="AE110" s="10"/>
    </row>
    <row r="111" s="10" customFormat="1" ht="19.92" customHeight="1">
      <c r="A111" s="10"/>
      <c r="B111" s="211"/>
      <c r="C111" s="133"/>
      <c r="D111" s="212" t="s">
        <v>1352</v>
      </c>
      <c r="E111" s="213"/>
      <c r="F111" s="213"/>
      <c r="G111" s="213"/>
      <c r="H111" s="213"/>
      <c r="I111" s="214"/>
      <c r="J111" s="215">
        <f>J393</f>
        <v>0</v>
      </c>
      <c r="K111" s="133"/>
      <c r="L111" s="216"/>
      <c r="S111" s="10"/>
      <c r="T111" s="10"/>
      <c r="U111" s="10"/>
      <c r="V111" s="10"/>
      <c r="W111" s="10"/>
      <c r="X111" s="10"/>
      <c r="Y111" s="10"/>
      <c r="Z111" s="10"/>
      <c r="AA111" s="10"/>
      <c r="AB111" s="10"/>
      <c r="AC111" s="10"/>
      <c r="AD111" s="10"/>
      <c r="AE111" s="10"/>
    </row>
    <row r="112" s="2" customFormat="1" ht="21.84" customHeight="1">
      <c r="A112" s="38"/>
      <c r="B112" s="39"/>
      <c r="C112" s="40"/>
      <c r="D112" s="40"/>
      <c r="E112" s="40"/>
      <c r="F112" s="40"/>
      <c r="G112" s="40"/>
      <c r="H112" s="40"/>
      <c r="I112" s="156"/>
      <c r="J112" s="40"/>
      <c r="K112" s="40"/>
      <c r="L112" s="63"/>
      <c r="S112" s="38"/>
      <c r="T112" s="38"/>
      <c r="U112" s="38"/>
      <c r="V112" s="38"/>
      <c r="W112" s="38"/>
      <c r="X112" s="38"/>
      <c r="Y112" s="38"/>
      <c r="Z112" s="38"/>
      <c r="AA112" s="38"/>
      <c r="AB112" s="38"/>
      <c r="AC112" s="38"/>
      <c r="AD112" s="38"/>
      <c r="AE112" s="38"/>
    </row>
    <row r="113" s="2" customFormat="1" ht="6.96" customHeight="1">
      <c r="A113" s="38"/>
      <c r="B113" s="66"/>
      <c r="C113" s="67"/>
      <c r="D113" s="67"/>
      <c r="E113" s="67"/>
      <c r="F113" s="67"/>
      <c r="G113" s="67"/>
      <c r="H113" s="67"/>
      <c r="I113" s="194"/>
      <c r="J113" s="67"/>
      <c r="K113" s="67"/>
      <c r="L113" s="63"/>
      <c r="S113" s="38"/>
      <c r="T113" s="38"/>
      <c r="U113" s="38"/>
      <c r="V113" s="38"/>
      <c r="W113" s="38"/>
      <c r="X113" s="38"/>
      <c r="Y113" s="38"/>
      <c r="Z113" s="38"/>
      <c r="AA113" s="38"/>
      <c r="AB113" s="38"/>
      <c r="AC113" s="38"/>
      <c r="AD113" s="38"/>
      <c r="AE113" s="38"/>
    </row>
    <row r="117" s="2" customFormat="1" ht="6.96" customHeight="1">
      <c r="A117" s="38"/>
      <c r="B117" s="68"/>
      <c r="C117" s="69"/>
      <c r="D117" s="69"/>
      <c r="E117" s="69"/>
      <c r="F117" s="69"/>
      <c r="G117" s="69"/>
      <c r="H117" s="69"/>
      <c r="I117" s="197"/>
      <c r="J117" s="69"/>
      <c r="K117" s="69"/>
      <c r="L117" s="63"/>
      <c r="S117" s="38"/>
      <c r="T117" s="38"/>
      <c r="U117" s="38"/>
      <c r="V117" s="38"/>
      <c r="W117" s="38"/>
      <c r="X117" s="38"/>
      <c r="Y117" s="38"/>
      <c r="Z117" s="38"/>
      <c r="AA117" s="38"/>
      <c r="AB117" s="38"/>
      <c r="AC117" s="38"/>
      <c r="AD117" s="38"/>
      <c r="AE117" s="38"/>
    </row>
    <row r="118" s="2" customFormat="1" ht="24.96" customHeight="1">
      <c r="A118" s="38"/>
      <c r="B118" s="39"/>
      <c r="C118" s="23" t="s">
        <v>235</v>
      </c>
      <c r="D118" s="40"/>
      <c r="E118" s="40"/>
      <c r="F118" s="40"/>
      <c r="G118" s="40"/>
      <c r="H118" s="40"/>
      <c r="I118" s="156"/>
      <c r="J118" s="40"/>
      <c r="K118" s="40"/>
      <c r="L118" s="63"/>
      <c r="S118" s="38"/>
      <c r="T118" s="38"/>
      <c r="U118" s="38"/>
      <c r="V118" s="38"/>
      <c r="W118" s="38"/>
      <c r="X118" s="38"/>
      <c r="Y118" s="38"/>
      <c r="Z118" s="38"/>
      <c r="AA118" s="38"/>
      <c r="AB118" s="38"/>
      <c r="AC118" s="38"/>
      <c r="AD118" s="38"/>
      <c r="AE118" s="38"/>
    </row>
    <row r="119" s="2" customFormat="1" ht="6.96" customHeight="1">
      <c r="A119" s="38"/>
      <c r="B119" s="39"/>
      <c r="C119" s="40"/>
      <c r="D119" s="40"/>
      <c r="E119" s="40"/>
      <c r="F119" s="40"/>
      <c r="G119" s="40"/>
      <c r="H119" s="40"/>
      <c r="I119" s="156"/>
      <c r="J119" s="40"/>
      <c r="K119" s="40"/>
      <c r="L119" s="63"/>
      <c r="S119" s="38"/>
      <c r="T119" s="38"/>
      <c r="U119" s="38"/>
      <c r="V119" s="38"/>
      <c r="W119" s="38"/>
      <c r="X119" s="38"/>
      <c r="Y119" s="38"/>
      <c r="Z119" s="38"/>
      <c r="AA119" s="38"/>
      <c r="AB119" s="38"/>
      <c r="AC119" s="38"/>
      <c r="AD119" s="38"/>
      <c r="AE119" s="38"/>
    </row>
    <row r="120" s="2" customFormat="1" ht="12" customHeight="1">
      <c r="A120" s="38"/>
      <c r="B120" s="39"/>
      <c r="C120" s="32" t="s">
        <v>16</v>
      </c>
      <c r="D120" s="40"/>
      <c r="E120" s="40"/>
      <c r="F120" s="40"/>
      <c r="G120" s="40"/>
      <c r="H120" s="40"/>
      <c r="I120" s="156"/>
      <c r="J120" s="40"/>
      <c r="K120" s="40"/>
      <c r="L120" s="63"/>
      <c r="S120" s="38"/>
      <c r="T120" s="38"/>
      <c r="U120" s="38"/>
      <c r="V120" s="38"/>
      <c r="W120" s="38"/>
      <c r="X120" s="38"/>
      <c r="Y120" s="38"/>
      <c r="Z120" s="38"/>
      <c r="AA120" s="38"/>
      <c r="AB120" s="38"/>
      <c r="AC120" s="38"/>
      <c r="AD120" s="38"/>
      <c r="AE120" s="38"/>
    </row>
    <row r="121" s="2" customFormat="1" ht="16.5" customHeight="1">
      <c r="A121" s="38"/>
      <c r="B121" s="39"/>
      <c r="C121" s="40"/>
      <c r="D121" s="40"/>
      <c r="E121" s="198" t="str">
        <f>E7</f>
        <v>Strakonická - rozšíření, č. akce 999 170, Praha 5</v>
      </c>
      <c r="F121" s="32"/>
      <c r="G121" s="32"/>
      <c r="H121" s="32"/>
      <c r="I121" s="156"/>
      <c r="J121" s="40"/>
      <c r="K121" s="40"/>
      <c r="L121" s="63"/>
      <c r="S121" s="38"/>
      <c r="T121" s="38"/>
      <c r="U121" s="38"/>
      <c r="V121" s="38"/>
      <c r="W121" s="38"/>
      <c r="X121" s="38"/>
      <c r="Y121" s="38"/>
      <c r="Z121" s="38"/>
      <c r="AA121" s="38"/>
      <c r="AB121" s="38"/>
      <c r="AC121" s="38"/>
      <c r="AD121" s="38"/>
      <c r="AE121" s="38"/>
    </row>
    <row r="122" s="1" customFormat="1" ht="12" customHeight="1">
      <c r="B122" s="21"/>
      <c r="C122" s="32" t="s">
        <v>176</v>
      </c>
      <c r="D122" s="22"/>
      <c r="E122" s="22"/>
      <c r="F122" s="22"/>
      <c r="G122" s="22"/>
      <c r="H122" s="22"/>
      <c r="I122" s="147"/>
      <c r="J122" s="22"/>
      <c r="K122" s="22"/>
      <c r="L122" s="20"/>
    </row>
    <row r="123" s="2" customFormat="1" ht="16.5" customHeight="1">
      <c r="A123" s="38"/>
      <c r="B123" s="39"/>
      <c r="C123" s="40"/>
      <c r="D123" s="40"/>
      <c r="E123" s="198" t="s">
        <v>1343</v>
      </c>
      <c r="F123" s="40"/>
      <c r="G123" s="40"/>
      <c r="H123" s="40"/>
      <c r="I123" s="156"/>
      <c r="J123" s="40"/>
      <c r="K123" s="40"/>
      <c r="L123" s="63"/>
      <c r="S123" s="38"/>
      <c r="T123" s="38"/>
      <c r="U123" s="38"/>
      <c r="V123" s="38"/>
      <c r="W123" s="38"/>
      <c r="X123" s="38"/>
      <c r="Y123" s="38"/>
      <c r="Z123" s="38"/>
      <c r="AA123" s="38"/>
      <c r="AB123" s="38"/>
      <c r="AC123" s="38"/>
      <c r="AD123" s="38"/>
      <c r="AE123" s="38"/>
    </row>
    <row r="124" s="2" customFormat="1" ht="12" customHeight="1">
      <c r="A124" s="38"/>
      <c r="B124" s="39"/>
      <c r="C124" s="32" t="s">
        <v>1344</v>
      </c>
      <c r="D124" s="40"/>
      <c r="E124" s="40"/>
      <c r="F124" s="40"/>
      <c r="G124" s="40"/>
      <c r="H124" s="40"/>
      <c r="I124" s="156"/>
      <c r="J124" s="40"/>
      <c r="K124" s="40"/>
      <c r="L124" s="63"/>
      <c r="S124" s="38"/>
      <c r="T124" s="38"/>
      <c r="U124" s="38"/>
      <c r="V124" s="38"/>
      <c r="W124" s="38"/>
      <c r="X124" s="38"/>
      <c r="Y124" s="38"/>
      <c r="Z124" s="38"/>
      <c r="AA124" s="38"/>
      <c r="AB124" s="38"/>
      <c r="AC124" s="38"/>
      <c r="AD124" s="38"/>
      <c r="AE124" s="38"/>
    </row>
    <row r="125" s="2" customFormat="1" ht="16.5" customHeight="1">
      <c r="A125" s="38"/>
      <c r="B125" s="39"/>
      <c r="C125" s="40"/>
      <c r="D125" s="40"/>
      <c r="E125" s="76" t="str">
        <f>E11</f>
        <v>SO 200.2 - Opěrná zeď č. 2</v>
      </c>
      <c r="F125" s="40"/>
      <c r="G125" s="40"/>
      <c r="H125" s="40"/>
      <c r="I125" s="156"/>
      <c r="J125" s="40"/>
      <c r="K125" s="40"/>
      <c r="L125" s="63"/>
      <c r="S125" s="38"/>
      <c r="T125" s="38"/>
      <c r="U125" s="38"/>
      <c r="V125" s="38"/>
      <c r="W125" s="38"/>
      <c r="X125" s="38"/>
      <c r="Y125" s="38"/>
      <c r="Z125" s="38"/>
      <c r="AA125" s="38"/>
      <c r="AB125" s="38"/>
      <c r="AC125" s="38"/>
      <c r="AD125" s="38"/>
      <c r="AE125" s="38"/>
    </row>
    <row r="126" s="2" customFormat="1" ht="6.96" customHeight="1">
      <c r="A126" s="38"/>
      <c r="B126" s="39"/>
      <c r="C126" s="40"/>
      <c r="D126" s="40"/>
      <c r="E126" s="40"/>
      <c r="F126" s="40"/>
      <c r="G126" s="40"/>
      <c r="H126" s="40"/>
      <c r="I126" s="156"/>
      <c r="J126" s="40"/>
      <c r="K126" s="40"/>
      <c r="L126" s="63"/>
      <c r="S126" s="38"/>
      <c r="T126" s="38"/>
      <c r="U126" s="38"/>
      <c r="V126" s="38"/>
      <c r="W126" s="38"/>
      <c r="X126" s="38"/>
      <c r="Y126" s="38"/>
      <c r="Z126" s="38"/>
      <c r="AA126" s="38"/>
      <c r="AB126" s="38"/>
      <c r="AC126" s="38"/>
      <c r="AD126" s="38"/>
      <c r="AE126" s="38"/>
    </row>
    <row r="127" s="2" customFormat="1" ht="12" customHeight="1">
      <c r="A127" s="38"/>
      <c r="B127" s="39"/>
      <c r="C127" s="32" t="s">
        <v>20</v>
      </c>
      <c r="D127" s="40"/>
      <c r="E127" s="40"/>
      <c r="F127" s="27" t="str">
        <f>F14</f>
        <v>ulice Strakonická</v>
      </c>
      <c r="G127" s="40"/>
      <c r="H127" s="40"/>
      <c r="I127" s="158" t="s">
        <v>22</v>
      </c>
      <c r="J127" s="79" t="str">
        <f>IF(J14="","",J14)</f>
        <v>10. 1. 2020</v>
      </c>
      <c r="K127" s="40"/>
      <c r="L127" s="63"/>
      <c r="S127" s="38"/>
      <c r="T127" s="38"/>
      <c r="U127" s="38"/>
      <c r="V127" s="38"/>
      <c r="W127" s="38"/>
      <c r="X127" s="38"/>
      <c r="Y127" s="38"/>
      <c r="Z127" s="38"/>
      <c r="AA127" s="38"/>
      <c r="AB127" s="38"/>
      <c r="AC127" s="38"/>
      <c r="AD127" s="38"/>
      <c r="AE127" s="38"/>
    </row>
    <row r="128" s="2" customFormat="1" ht="6.96" customHeight="1">
      <c r="A128" s="38"/>
      <c r="B128" s="39"/>
      <c r="C128" s="40"/>
      <c r="D128" s="40"/>
      <c r="E128" s="40"/>
      <c r="F128" s="40"/>
      <c r="G128" s="40"/>
      <c r="H128" s="40"/>
      <c r="I128" s="156"/>
      <c r="J128" s="40"/>
      <c r="K128" s="40"/>
      <c r="L128" s="63"/>
      <c r="S128" s="38"/>
      <c r="T128" s="38"/>
      <c r="U128" s="38"/>
      <c r="V128" s="38"/>
      <c r="W128" s="38"/>
      <c r="X128" s="38"/>
      <c r="Y128" s="38"/>
      <c r="Z128" s="38"/>
      <c r="AA128" s="38"/>
      <c r="AB128" s="38"/>
      <c r="AC128" s="38"/>
      <c r="AD128" s="38"/>
      <c r="AE128" s="38"/>
    </row>
    <row r="129" s="2" customFormat="1" ht="15.15" customHeight="1">
      <c r="A129" s="38"/>
      <c r="B129" s="39"/>
      <c r="C129" s="32" t="s">
        <v>24</v>
      </c>
      <c r="D129" s="40"/>
      <c r="E129" s="40"/>
      <c r="F129" s="27" t="str">
        <f>E17</f>
        <v>Technická správa komunikací hl. m. Prahy a.s.</v>
      </c>
      <c r="G129" s="40"/>
      <c r="H129" s="40"/>
      <c r="I129" s="158" t="s">
        <v>32</v>
      </c>
      <c r="J129" s="36" t="str">
        <f>E23</f>
        <v>DIPRO, spol s r.o.</v>
      </c>
      <c r="K129" s="40"/>
      <c r="L129" s="63"/>
      <c r="S129" s="38"/>
      <c r="T129" s="38"/>
      <c r="U129" s="38"/>
      <c r="V129" s="38"/>
      <c r="W129" s="38"/>
      <c r="X129" s="38"/>
      <c r="Y129" s="38"/>
      <c r="Z129" s="38"/>
      <c r="AA129" s="38"/>
      <c r="AB129" s="38"/>
      <c r="AC129" s="38"/>
      <c r="AD129" s="38"/>
      <c r="AE129" s="38"/>
    </row>
    <row r="130" s="2" customFormat="1" ht="15.15" customHeight="1">
      <c r="A130" s="38"/>
      <c r="B130" s="39"/>
      <c r="C130" s="32" t="s">
        <v>30</v>
      </c>
      <c r="D130" s="40"/>
      <c r="E130" s="40"/>
      <c r="F130" s="27" t="str">
        <f>IF(E20="","",E20)</f>
        <v>Vyplň údaj</v>
      </c>
      <c r="G130" s="40"/>
      <c r="H130" s="40"/>
      <c r="I130" s="158" t="s">
        <v>37</v>
      </c>
      <c r="J130" s="36" t="str">
        <f>E26</f>
        <v>TMI Building s.r.o.</v>
      </c>
      <c r="K130" s="40"/>
      <c r="L130" s="63"/>
      <c r="S130" s="38"/>
      <c r="T130" s="38"/>
      <c r="U130" s="38"/>
      <c r="V130" s="38"/>
      <c r="W130" s="38"/>
      <c r="X130" s="38"/>
      <c r="Y130" s="38"/>
      <c r="Z130" s="38"/>
      <c r="AA130" s="38"/>
      <c r="AB130" s="38"/>
      <c r="AC130" s="38"/>
      <c r="AD130" s="38"/>
      <c r="AE130" s="38"/>
    </row>
    <row r="131" s="2" customFormat="1" ht="10.32" customHeight="1">
      <c r="A131" s="38"/>
      <c r="B131" s="39"/>
      <c r="C131" s="40"/>
      <c r="D131" s="40"/>
      <c r="E131" s="40"/>
      <c r="F131" s="40"/>
      <c r="G131" s="40"/>
      <c r="H131" s="40"/>
      <c r="I131" s="156"/>
      <c r="J131" s="40"/>
      <c r="K131" s="40"/>
      <c r="L131" s="63"/>
      <c r="S131" s="38"/>
      <c r="T131" s="38"/>
      <c r="U131" s="38"/>
      <c r="V131" s="38"/>
      <c r="W131" s="38"/>
      <c r="X131" s="38"/>
      <c r="Y131" s="38"/>
      <c r="Z131" s="38"/>
      <c r="AA131" s="38"/>
      <c r="AB131" s="38"/>
      <c r="AC131" s="38"/>
      <c r="AD131" s="38"/>
      <c r="AE131" s="38"/>
    </row>
    <row r="132" s="11" customFormat="1" ht="29.28" customHeight="1">
      <c r="A132" s="217"/>
      <c r="B132" s="218"/>
      <c r="C132" s="219" t="s">
        <v>236</v>
      </c>
      <c r="D132" s="220" t="s">
        <v>67</v>
      </c>
      <c r="E132" s="220" t="s">
        <v>63</v>
      </c>
      <c r="F132" s="220" t="s">
        <v>64</v>
      </c>
      <c r="G132" s="220" t="s">
        <v>237</v>
      </c>
      <c r="H132" s="220" t="s">
        <v>238</v>
      </c>
      <c r="I132" s="221" t="s">
        <v>239</v>
      </c>
      <c r="J132" s="220" t="s">
        <v>225</v>
      </c>
      <c r="K132" s="222" t="s">
        <v>240</v>
      </c>
      <c r="L132" s="223"/>
      <c r="M132" s="100" t="s">
        <v>1</v>
      </c>
      <c r="N132" s="101" t="s">
        <v>46</v>
      </c>
      <c r="O132" s="101" t="s">
        <v>241</v>
      </c>
      <c r="P132" s="101" t="s">
        <v>242</v>
      </c>
      <c r="Q132" s="101" t="s">
        <v>243</v>
      </c>
      <c r="R132" s="101" t="s">
        <v>244</v>
      </c>
      <c r="S132" s="101" t="s">
        <v>245</v>
      </c>
      <c r="T132" s="102" t="s">
        <v>246</v>
      </c>
      <c r="U132" s="217"/>
      <c r="V132" s="217"/>
      <c r="W132" s="217"/>
      <c r="X132" s="217"/>
      <c r="Y132" s="217"/>
      <c r="Z132" s="217"/>
      <c r="AA132" s="217"/>
      <c r="AB132" s="217"/>
      <c r="AC132" s="217"/>
      <c r="AD132" s="217"/>
      <c r="AE132" s="217"/>
    </row>
    <row r="133" s="2" customFormat="1" ht="22.8" customHeight="1">
      <c r="A133" s="38"/>
      <c r="B133" s="39"/>
      <c r="C133" s="107" t="s">
        <v>247</v>
      </c>
      <c r="D133" s="40"/>
      <c r="E133" s="40"/>
      <c r="F133" s="40"/>
      <c r="G133" s="40"/>
      <c r="H133" s="40"/>
      <c r="I133" s="156"/>
      <c r="J133" s="224">
        <f>BK133</f>
        <v>0</v>
      </c>
      <c r="K133" s="40"/>
      <c r="L133" s="44"/>
      <c r="M133" s="103"/>
      <c r="N133" s="225"/>
      <c r="O133" s="104"/>
      <c r="P133" s="226">
        <f>P134+P370</f>
        <v>0</v>
      </c>
      <c r="Q133" s="104"/>
      <c r="R133" s="226">
        <f>R134+R370</f>
        <v>0</v>
      </c>
      <c r="S133" s="104"/>
      <c r="T133" s="227">
        <f>T134+T370</f>
        <v>0</v>
      </c>
      <c r="U133" s="38"/>
      <c r="V133" s="38"/>
      <c r="W133" s="38"/>
      <c r="X133" s="38"/>
      <c r="Y133" s="38"/>
      <c r="Z133" s="38"/>
      <c r="AA133" s="38"/>
      <c r="AB133" s="38"/>
      <c r="AC133" s="38"/>
      <c r="AD133" s="38"/>
      <c r="AE133" s="38"/>
      <c r="AT133" s="17" t="s">
        <v>81</v>
      </c>
      <c r="AU133" s="17" t="s">
        <v>227</v>
      </c>
      <c r="BK133" s="228">
        <f>BK134+BK370</f>
        <v>0</v>
      </c>
    </row>
    <row r="134" s="12" customFormat="1" ht="25.92" customHeight="1">
      <c r="A134" s="12"/>
      <c r="B134" s="229"/>
      <c r="C134" s="230"/>
      <c r="D134" s="231" t="s">
        <v>81</v>
      </c>
      <c r="E134" s="232" t="s">
        <v>248</v>
      </c>
      <c r="F134" s="232" t="s">
        <v>249</v>
      </c>
      <c r="G134" s="230"/>
      <c r="H134" s="230"/>
      <c r="I134" s="233"/>
      <c r="J134" s="234">
        <f>BK134</f>
        <v>0</v>
      </c>
      <c r="K134" s="230"/>
      <c r="L134" s="235"/>
      <c r="M134" s="236"/>
      <c r="N134" s="237"/>
      <c r="O134" s="237"/>
      <c r="P134" s="238">
        <f>P135+P175+P206+P249+P255+P262+P271+P334+P347</f>
        <v>0</v>
      </c>
      <c r="Q134" s="237"/>
      <c r="R134" s="238">
        <f>R135+R175+R206+R249+R255+R262+R271+R334+R347</f>
        <v>0</v>
      </c>
      <c r="S134" s="237"/>
      <c r="T134" s="239">
        <f>T135+T175+T206+T249+T255+T262+T271+T334+T347</f>
        <v>0</v>
      </c>
      <c r="U134" s="12"/>
      <c r="V134" s="12"/>
      <c r="W134" s="12"/>
      <c r="X134" s="12"/>
      <c r="Y134" s="12"/>
      <c r="Z134" s="12"/>
      <c r="AA134" s="12"/>
      <c r="AB134" s="12"/>
      <c r="AC134" s="12"/>
      <c r="AD134" s="12"/>
      <c r="AE134" s="12"/>
      <c r="AR134" s="240" t="s">
        <v>14</v>
      </c>
      <c r="AT134" s="241" t="s">
        <v>81</v>
      </c>
      <c r="AU134" s="241" t="s">
        <v>82</v>
      </c>
      <c r="AY134" s="240" t="s">
        <v>250</v>
      </c>
      <c r="BK134" s="242">
        <f>BK135+BK175+BK206+BK249+BK255+BK262+BK271+BK334+BK347</f>
        <v>0</v>
      </c>
    </row>
    <row r="135" s="12" customFormat="1" ht="22.8" customHeight="1">
      <c r="A135" s="12"/>
      <c r="B135" s="229"/>
      <c r="C135" s="230"/>
      <c r="D135" s="231" t="s">
        <v>81</v>
      </c>
      <c r="E135" s="243" t="s">
        <v>14</v>
      </c>
      <c r="F135" s="243" t="s">
        <v>251</v>
      </c>
      <c r="G135" s="230"/>
      <c r="H135" s="230"/>
      <c r="I135" s="233"/>
      <c r="J135" s="244">
        <f>BK135</f>
        <v>0</v>
      </c>
      <c r="K135" s="230"/>
      <c r="L135" s="235"/>
      <c r="M135" s="236"/>
      <c r="N135" s="237"/>
      <c r="O135" s="237"/>
      <c r="P135" s="238">
        <f>SUM(P136:P174)</f>
        <v>0</v>
      </c>
      <c r="Q135" s="237"/>
      <c r="R135" s="238">
        <f>SUM(R136:R174)</f>
        <v>0</v>
      </c>
      <c r="S135" s="237"/>
      <c r="T135" s="239">
        <f>SUM(T136:T174)</f>
        <v>0</v>
      </c>
      <c r="U135" s="12"/>
      <c r="V135" s="12"/>
      <c r="W135" s="12"/>
      <c r="X135" s="12"/>
      <c r="Y135" s="12"/>
      <c r="Z135" s="12"/>
      <c r="AA135" s="12"/>
      <c r="AB135" s="12"/>
      <c r="AC135" s="12"/>
      <c r="AD135" s="12"/>
      <c r="AE135" s="12"/>
      <c r="AR135" s="240" t="s">
        <v>14</v>
      </c>
      <c r="AT135" s="241" t="s">
        <v>81</v>
      </c>
      <c r="AU135" s="241" t="s">
        <v>14</v>
      </c>
      <c r="AY135" s="240" t="s">
        <v>250</v>
      </c>
      <c r="BK135" s="242">
        <f>SUM(BK136:BK174)</f>
        <v>0</v>
      </c>
    </row>
    <row r="136" s="2" customFormat="1" ht="33" customHeight="1">
      <c r="A136" s="38"/>
      <c r="B136" s="39"/>
      <c r="C136" s="245" t="s">
        <v>14</v>
      </c>
      <c r="D136" s="245" t="s">
        <v>252</v>
      </c>
      <c r="E136" s="246" t="s">
        <v>1353</v>
      </c>
      <c r="F136" s="247" t="s">
        <v>1354</v>
      </c>
      <c r="G136" s="248" t="s">
        <v>208</v>
      </c>
      <c r="H136" s="249">
        <v>2518.1999999999998</v>
      </c>
      <c r="I136" s="250"/>
      <c r="J136" s="251">
        <f>ROUND(I136*H136,2)</f>
        <v>0</v>
      </c>
      <c r="K136" s="247" t="s">
        <v>1</v>
      </c>
      <c r="L136" s="44"/>
      <c r="M136" s="252" t="s">
        <v>1</v>
      </c>
      <c r="N136" s="253" t="s">
        <v>47</v>
      </c>
      <c r="O136" s="91"/>
      <c r="P136" s="254">
        <f>O136*H136</f>
        <v>0</v>
      </c>
      <c r="Q136" s="254">
        <v>0</v>
      </c>
      <c r="R136" s="254">
        <f>Q136*H136</f>
        <v>0</v>
      </c>
      <c r="S136" s="254">
        <v>0</v>
      </c>
      <c r="T136" s="255">
        <f>S136*H136</f>
        <v>0</v>
      </c>
      <c r="U136" s="38"/>
      <c r="V136" s="38"/>
      <c r="W136" s="38"/>
      <c r="X136" s="38"/>
      <c r="Y136" s="38"/>
      <c r="Z136" s="38"/>
      <c r="AA136" s="38"/>
      <c r="AB136" s="38"/>
      <c r="AC136" s="38"/>
      <c r="AD136" s="38"/>
      <c r="AE136" s="38"/>
      <c r="AR136" s="256" t="s">
        <v>256</v>
      </c>
      <c r="AT136" s="256" t="s">
        <v>252</v>
      </c>
      <c r="AU136" s="256" t="s">
        <v>91</v>
      </c>
      <c r="AY136" s="17" t="s">
        <v>250</v>
      </c>
      <c r="BE136" s="257">
        <f>IF(N136="základní",J136,0)</f>
        <v>0</v>
      </c>
      <c r="BF136" s="257">
        <f>IF(N136="snížená",J136,0)</f>
        <v>0</v>
      </c>
      <c r="BG136" s="257">
        <f>IF(N136="zákl. přenesená",J136,0)</f>
        <v>0</v>
      </c>
      <c r="BH136" s="257">
        <f>IF(N136="sníž. přenesená",J136,0)</f>
        <v>0</v>
      </c>
      <c r="BI136" s="257">
        <f>IF(N136="nulová",J136,0)</f>
        <v>0</v>
      </c>
      <c r="BJ136" s="17" t="s">
        <v>14</v>
      </c>
      <c r="BK136" s="257">
        <f>ROUND(I136*H136,2)</f>
        <v>0</v>
      </c>
      <c r="BL136" s="17" t="s">
        <v>256</v>
      </c>
      <c r="BM136" s="256" t="s">
        <v>1664</v>
      </c>
    </row>
    <row r="137" s="2" customFormat="1">
      <c r="A137" s="38"/>
      <c r="B137" s="39"/>
      <c r="C137" s="40"/>
      <c r="D137" s="258" t="s">
        <v>628</v>
      </c>
      <c r="E137" s="40"/>
      <c r="F137" s="259" t="s">
        <v>1356</v>
      </c>
      <c r="G137" s="40"/>
      <c r="H137" s="40"/>
      <c r="I137" s="156"/>
      <c r="J137" s="40"/>
      <c r="K137" s="40"/>
      <c r="L137" s="44"/>
      <c r="M137" s="260"/>
      <c r="N137" s="261"/>
      <c r="O137" s="91"/>
      <c r="P137" s="91"/>
      <c r="Q137" s="91"/>
      <c r="R137" s="91"/>
      <c r="S137" s="91"/>
      <c r="T137" s="92"/>
      <c r="U137" s="38"/>
      <c r="V137" s="38"/>
      <c r="W137" s="38"/>
      <c r="X137" s="38"/>
      <c r="Y137" s="38"/>
      <c r="Z137" s="38"/>
      <c r="AA137" s="38"/>
      <c r="AB137" s="38"/>
      <c r="AC137" s="38"/>
      <c r="AD137" s="38"/>
      <c r="AE137" s="38"/>
      <c r="AT137" s="17" t="s">
        <v>628</v>
      </c>
      <c r="AU137" s="17" t="s">
        <v>91</v>
      </c>
    </row>
    <row r="138" s="13" customFormat="1">
      <c r="A138" s="13"/>
      <c r="B138" s="262"/>
      <c r="C138" s="263"/>
      <c r="D138" s="258" t="s">
        <v>263</v>
      </c>
      <c r="E138" s="264" t="s">
        <v>1</v>
      </c>
      <c r="F138" s="265" t="s">
        <v>1665</v>
      </c>
      <c r="G138" s="263"/>
      <c r="H138" s="266">
        <v>2518.1999999999998</v>
      </c>
      <c r="I138" s="267"/>
      <c r="J138" s="263"/>
      <c r="K138" s="263"/>
      <c r="L138" s="268"/>
      <c r="M138" s="269"/>
      <c r="N138" s="270"/>
      <c r="O138" s="270"/>
      <c r="P138" s="270"/>
      <c r="Q138" s="270"/>
      <c r="R138" s="270"/>
      <c r="S138" s="270"/>
      <c r="T138" s="271"/>
      <c r="U138" s="13"/>
      <c r="V138" s="13"/>
      <c r="W138" s="13"/>
      <c r="X138" s="13"/>
      <c r="Y138" s="13"/>
      <c r="Z138" s="13"/>
      <c r="AA138" s="13"/>
      <c r="AB138" s="13"/>
      <c r="AC138" s="13"/>
      <c r="AD138" s="13"/>
      <c r="AE138" s="13"/>
      <c r="AT138" s="272" t="s">
        <v>263</v>
      </c>
      <c r="AU138" s="272" t="s">
        <v>91</v>
      </c>
      <c r="AV138" s="13" t="s">
        <v>91</v>
      </c>
      <c r="AW138" s="13" t="s">
        <v>36</v>
      </c>
      <c r="AX138" s="13" t="s">
        <v>82</v>
      </c>
      <c r="AY138" s="272" t="s">
        <v>250</v>
      </c>
    </row>
    <row r="139" s="14" customFormat="1">
      <c r="A139" s="14"/>
      <c r="B139" s="273"/>
      <c r="C139" s="274"/>
      <c r="D139" s="258" t="s">
        <v>263</v>
      </c>
      <c r="E139" s="275" t="s">
        <v>1</v>
      </c>
      <c r="F139" s="276" t="s">
        <v>265</v>
      </c>
      <c r="G139" s="274"/>
      <c r="H139" s="277">
        <v>2518.1999999999998</v>
      </c>
      <c r="I139" s="278"/>
      <c r="J139" s="274"/>
      <c r="K139" s="274"/>
      <c r="L139" s="279"/>
      <c r="M139" s="280"/>
      <c r="N139" s="281"/>
      <c r="O139" s="281"/>
      <c r="P139" s="281"/>
      <c r="Q139" s="281"/>
      <c r="R139" s="281"/>
      <c r="S139" s="281"/>
      <c r="T139" s="282"/>
      <c r="U139" s="14"/>
      <c r="V139" s="14"/>
      <c r="W139" s="14"/>
      <c r="X139" s="14"/>
      <c r="Y139" s="14"/>
      <c r="Z139" s="14"/>
      <c r="AA139" s="14"/>
      <c r="AB139" s="14"/>
      <c r="AC139" s="14"/>
      <c r="AD139" s="14"/>
      <c r="AE139" s="14"/>
      <c r="AT139" s="283" t="s">
        <v>263</v>
      </c>
      <c r="AU139" s="283" t="s">
        <v>91</v>
      </c>
      <c r="AV139" s="14" t="s">
        <v>256</v>
      </c>
      <c r="AW139" s="14" t="s">
        <v>36</v>
      </c>
      <c r="AX139" s="14" t="s">
        <v>14</v>
      </c>
      <c r="AY139" s="283" t="s">
        <v>250</v>
      </c>
    </row>
    <row r="140" s="2" customFormat="1" ht="16.5" customHeight="1">
      <c r="A140" s="38"/>
      <c r="B140" s="39"/>
      <c r="C140" s="294" t="s">
        <v>91</v>
      </c>
      <c r="D140" s="294" t="s">
        <v>643</v>
      </c>
      <c r="E140" s="295" t="s">
        <v>1358</v>
      </c>
      <c r="F140" s="296" t="s">
        <v>1359</v>
      </c>
      <c r="G140" s="297" t="s">
        <v>157</v>
      </c>
      <c r="H140" s="298">
        <v>29.507999999999999</v>
      </c>
      <c r="I140" s="299"/>
      <c r="J140" s="300">
        <f>ROUND(I140*H140,2)</f>
        <v>0</v>
      </c>
      <c r="K140" s="296" t="s">
        <v>1</v>
      </c>
      <c r="L140" s="301"/>
      <c r="M140" s="302" t="s">
        <v>1</v>
      </c>
      <c r="N140" s="303" t="s">
        <v>47</v>
      </c>
      <c r="O140" s="91"/>
      <c r="P140" s="254">
        <f>O140*H140</f>
        <v>0</v>
      </c>
      <c r="Q140" s="254">
        <v>0</v>
      </c>
      <c r="R140" s="254">
        <f>Q140*H140</f>
        <v>0</v>
      </c>
      <c r="S140" s="254">
        <v>0</v>
      </c>
      <c r="T140" s="255">
        <f>S140*H140</f>
        <v>0</v>
      </c>
      <c r="U140" s="38"/>
      <c r="V140" s="38"/>
      <c r="W140" s="38"/>
      <c r="X140" s="38"/>
      <c r="Y140" s="38"/>
      <c r="Z140" s="38"/>
      <c r="AA140" s="38"/>
      <c r="AB140" s="38"/>
      <c r="AC140" s="38"/>
      <c r="AD140" s="38"/>
      <c r="AE140" s="38"/>
      <c r="AR140" s="256" t="s">
        <v>285</v>
      </c>
      <c r="AT140" s="256" t="s">
        <v>643</v>
      </c>
      <c r="AU140" s="256" t="s">
        <v>91</v>
      </c>
      <c r="AY140" s="17" t="s">
        <v>250</v>
      </c>
      <c r="BE140" s="257">
        <f>IF(N140="základní",J140,0)</f>
        <v>0</v>
      </c>
      <c r="BF140" s="257">
        <f>IF(N140="snížená",J140,0)</f>
        <v>0</v>
      </c>
      <c r="BG140" s="257">
        <f>IF(N140="zákl. přenesená",J140,0)</f>
        <v>0</v>
      </c>
      <c r="BH140" s="257">
        <f>IF(N140="sníž. přenesená",J140,0)</f>
        <v>0</v>
      </c>
      <c r="BI140" s="257">
        <f>IF(N140="nulová",J140,0)</f>
        <v>0</v>
      </c>
      <c r="BJ140" s="17" t="s">
        <v>14</v>
      </c>
      <c r="BK140" s="257">
        <f>ROUND(I140*H140,2)</f>
        <v>0</v>
      </c>
      <c r="BL140" s="17" t="s">
        <v>256</v>
      </c>
      <c r="BM140" s="256" t="s">
        <v>1666</v>
      </c>
    </row>
    <row r="141" s="2" customFormat="1">
      <c r="A141" s="38"/>
      <c r="B141" s="39"/>
      <c r="C141" s="40"/>
      <c r="D141" s="258" t="s">
        <v>628</v>
      </c>
      <c r="E141" s="40"/>
      <c r="F141" s="259" t="s">
        <v>1361</v>
      </c>
      <c r="G141" s="40"/>
      <c r="H141" s="40"/>
      <c r="I141" s="156"/>
      <c r="J141" s="40"/>
      <c r="K141" s="40"/>
      <c r="L141" s="44"/>
      <c r="M141" s="260"/>
      <c r="N141" s="261"/>
      <c r="O141" s="91"/>
      <c r="P141" s="91"/>
      <c r="Q141" s="91"/>
      <c r="R141" s="91"/>
      <c r="S141" s="91"/>
      <c r="T141" s="92"/>
      <c r="U141" s="38"/>
      <c r="V141" s="38"/>
      <c r="W141" s="38"/>
      <c r="X141" s="38"/>
      <c r="Y141" s="38"/>
      <c r="Z141" s="38"/>
      <c r="AA141" s="38"/>
      <c r="AB141" s="38"/>
      <c r="AC141" s="38"/>
      <c r="AD141" s="38"/>
      <c r="AE141" s="38"/>
      <c r="AT141" s="17" t="s">
        <v>628</v>
      </c>
      <c r="AU141" s="17" t="s">
        <v>91</v>
      </c>
    </row>
    <row r="142" s="2" customFormat="1" ht="21.75" customHeight="1">
      <c r="A142" s="38"/>
      <c r="B142" s="39"/>
      <c r="C142" s="245" t="s">
        <v>115</v>
      </c>
      <c r="D142" s="245" t="s">
        <v>252</v>
      </c>
      <c r="E142" s="246" t="s">
        <v>1362</v>
      </c>
      <c r="F142" s="247" t="s">
        <v>1363</v>
      </c>
      <c r="G142" s="248" t="s">
        <v>168</v>
      </c>
      <c r="H142" s="249">
        <v>369.75</v>
      </c>
      <c r="I142" s="250"/>
      <c r="J142" s="251">
        <f>ROUND(I142*H142,2)</f>
        <v>0</v>
      </c>
      <c r="K142" s="247" t="s">
        <v>1</v>
      </c>
      <c r="L142" s="44"/>
      <c r="M142" s="252" t="s">
        <v>1</v>
      </c>
      <c r="N142" s="253" t="s">
        <v>47</v>
      </c>
      <c r="O142" s="91"/>
      <c r="P142" s="254">
        <f>O142*H142</f>
        <v>0</v>
      </c>
      <c r="Q142" s="254">
        <v>0</v>
      </c>
      <c r="R142" s="254">
        <f>Q142*H142</f>
        <v>0</v>
      </c>
      <c r="S142" s="254">
        <v>0</v>
      </c>
      <c r="T142" s="255">
        <f>S142*H142</f>
        <v>0</v>
      </c>
      <c r="U142" s="38"/>
      <c r="V142" s="38"/>
      <c r="W142" s="38"/>
      <c r="X142" s="38"/>
      <c r="Y142" s="38"/>
      <c r="Z142" s="38"/>
      <c r="AA142" s="38"/>
      <c r="AB142" s="38"/>
      <c r="AC142" s="38"/>
      <c r="AD142" s="38"/>
      <c r="AE142" s="38"/>
      <c r="AR142" s="256" t="s">
        <v>256</v>
      </c>
      <c r="AT142" s="256" t="s">
        <v>252</v>
      </c>
      <c r="AU142" s="256" t="s">
        <v>91</v>
      </c>
      <c r="AY142" s="17" t="s">
        <v>250</v>
      </c>
      <c r="BE142" s="257">
        <f>IF(N142="základní",J142,0)</f>
        <v>0</v>
      </c>
      <c r="BF142" s="257">
        <f>IF(N142="snížená",J142,0)</f>
        <v>0</v>
      </c>
      <c r="BG142" s="257">
        <f>IF(N142="zákl. přenesená",J142,0)</f>
        <v>0</v>
      </c>
      <c r="BH142" s="257">
        <f>IF(N142="sníž. přenesená",J142,0)</f>
        <v>0</v>
      </c>
      <c r="BI142" s="257">
        <f>IF(N142="nulová",J142,0)</f>
        <v>0</v>
      </c>
      <c r="BJ142" s="17" t="s">
        <v>14</v>
      </c>
      <c r="BK142" s="257">
        <f>ROUND(I142*H142,2)</f>
        <v>0</v>
      </c>
      <c r="BL142" s="17" t="s">
        <v>256</v>
      </c>
      <c r="BM142" s="256" t="s">
        <v>1667</v>
      </c>
    </row>
    <row r="143" s="2" customFormat="1">
      <c r="A143" s="38"/>
      <c r="B143" s="39"/>
      <c r="C143" s="40"/>
      <c r="D143" s="258" t="s">
        <v>628</v>
      </c>
      <c r="E143" s="40"/>
      <c r="F143" s="259" t="s">
        <v>1365</v>
      </c>
      <c r="G143" s="40"/>
      <c r="H143" s="40"/>
      <c r="I143" s="156"/>
      <c r="J143" s="40"/>
      <c r="K143" s="40"/>
      <c r="L143" s="44"/>
      <c r="M143" s="260"/>
      <c r="N143" s="261"/>
      <c r="O143" s="91"/>
      <c r="P143" s="91"/>
      <c r="Q143" s="91"/>
      <c r="R143" s="91"/>
      <c r="S143" s="91"/>
      <c r="T143" s="92"/>
      <c r="U143" s="38"/>
      <c r="V143" s="38"/>
      <c r="W143" s="38"/>
      <c r="X143" s="38"/>
      <c r="Y143" s="38"/>
      <c r="Z143" s="38"/>
      <c r="AA143" s="38"/>
      <c r="AB143" s="38"/>
      <c r="AC143" s="38"/>
      <c r="AD143" s="38"/>
      <c r="AE143" s="38"/>
      <c r="AT143" s="17" t="s">
        <v>628</v>
      </c>
      <c r="AU143" s="17" t="s">
        <v>91</v>
      </c>
    </row>
    <row r="144" s="13" customFormat="1">
      <c r="A144" s="13"/>
      <c r="B144" s="262"/>
      <c r="C144" s="263"/>
      <c r="D144" s="258" t="s">
        <v>263</v>
      </c>
      <c r="E144" s="264" t="s">
        <v>1</v>
      </c>
      <c r="F144" s="265" t="s">
        <v>1668</v>
      </c>
      <c r="G144" s="263"/>
      <c r="H144" s="266">
        <v>369.75</v>
      </c>
      <c r="I144" s="267"/>
      <c r="J144" s="263"/>
      <c r="K144" s="263"/>
      <c r="L144" s="268"/>
      <c r="M144" s="269"/>
      <c r="N144" s="270"/>
      <c r="O144" s="270"/>
      <c r="P144" s="270"/>
      <c r="Q144" s="270"/>
      <c r="R144" s="270"/>
      <c r="S144" s="270"/>
      <c r="T144" s="271"/>
      <c r="U144" s="13"/>
      <c r="V144" s="13"/>
      <c r="W144" s="13"/>
      <c r="X144" s="13"/>
      <c r="Y144" s="13"/>
      <c r="Z144" s="13"/>
      <c r="AA144" s="13"/>
      <c r="AB144" s="13"/>
      <c r="AC144" s="13"/>
      <c r="AD144" s="13"/>
      <c r="AE144" s="13"/>
      <c r="AT144" s="272" t="s">
        <v>263</v>
      </c>
      <c r="AU144" s="272" t="s">
        <v>91</v>
      </c>
      <c r="AV144" s="13" t="s">
        <v>91</v>
      </c>
      <c r="AW144" s="13" t="s">
        <v>36</v>
      </c>
      <c r="AX144" s="13" t="s">
        <v>82</v>
      </c>
      <c r="AY144" s="272" t="s">
        <v>250</v>
      </c>
    </row>
    <row r="145" s="14" customFormat="1">
      <c r="A145" s="14"/>
      <c r="B145" s="273"/>
      <c r="C145" s="274"/>
      <c r="D145" s="258" t="s">
        <v>263</v>
      </c>
      <c r="E145" s="275" t="s">
        <v>1</v>
      </c>
      <c r="F145" s="276" t="s">
        <v>265</v>
      </c>
      <c r="G145" s="274"/>
      <c r="H145" s="277">
        <v>369.75</v>
      </c>
      <c r="I145" s="278"/>
      <c r="J145" s="274"/>
      <c r="K145" s="274"/>
      <c r="L145" s="279"/>
      <c r="M145" s="280"/>
      <c r="N145" s="281"/>
      <c r="O145" s="281"/>
      <c r="P145" s="281"/>
      <c r="Q145" s="281"/>
      <c r="R145" s="281"/>
      <c r="S145" s="281"/>
      <c r="T145" s="282"/>
      <c r="U145" s="14"/>
      <c r="V145" s="14"/>
      <c r="W145" s="14"/>
      <c r="X145" s="14"/>
      <c r="Y145" s="14"/>
      <c r="Z145" s="14"/>
      <c r="AA145" s="14"/>
      <c r="AB145" s="14"/>
      <c r="AC145" s="14"/>
      <c r="AD145" s="14"/>
      <c r="AE145" s="14"/>
      <c r="AT145" s="283" t="s">
        <v>263</v>
      </c>
      <c r="AU145" s="283" t="s">
        <v>91</v>
      </c>
      <c r="AV145" s="14" t="s">
        <v>256</v>
      </c>
      <c r="AW145" s="14" t="s">
        <v>36</v>
      </c>
      <c r="AX145" s="14" t="s">
        <v>14</v>
      </c>
      <c r="AY145" s="283" t="s">
        <v>250</v>
      </c>
    </row>
    <row r="146" s="2" customFormat="1" ht="55.5" customHeight="1">
      <c r="A146" s="38"/>
      <c r="B146" s="39"/>
      <c r="C146" s="245" t="s">
        <v>273</v>
      </c>
      <c r="D146" s="245" t="s">
        <v>252</v>
      </c>
      <c r="E146" s="246" t="s">
        <v>1367</v>
      </c>
      <c r="F146" s="247" t="s">
        <v>1368</v>
      </c>
      <c r="G146" s="248" t="s">
        <v>208</v>
      </c>
      <c r="H146" s="249">
        <v>2630.268</v>
      </c>
      <c r="I146" s="250"/>
      <c r="J146" s="251">
        <f>ROUND(I146*H146,2)</f>
        <v>0</v>
      </c>
      <c r="K146" s="247" t="s">
        <v>1</v>
      </c>
      <c r="L146" s="44"/>
      <c r="M146" s="252" t="s">
        <v>1</v>
      </c>
      <c r="N146" s="253" t="s">
        <v>47</v>
      </c>
      <c r="O146" s="91"/>
      <c r="P146" s="254">
        <f>O146*H146</f>
        <v>0</v>
      </c>
      <c r="Q146" s="254">
        <v>0</v>
      </c>
      <c r="R146" s="254">
        <f>Q146*H146</f>
        <v>0</v>
      </c>
      <c r="S146" s="254">
        <v>0</v>
      </c>
      <c r="T146" s="255">
        <f>S146*H146</f>
        <v>0</v>
      </c>
      <c r="U146" s="38"/>
      <c r="V146" s="38"/>
      <c r="W146" s="38"/>
      <c r="X146" s="38"/>
      <c r="Y146" s="38"/>
      <c r="Z146" s="38"/>
      <c r="AA146" s="38"/>
      <c r="AB146" s="38"/>
      <c r="AC146" s="38"/>
      <c r="AD146" s="38"/>
      <c r="AE146" s="38"/>
      <c r="AR146" s="256" t="s">
        <v>256</v>
      </c>
      <c r="AT146" s="256" t="s">
        <v>252</v>
      </c>
      <c r="AU146" s="256" t="s">
        <v>91</v>
      </c>
      <c r="AY146" s="17" t="s">
        <v>250</v>
      </c>
      <c r="BE146" s="257">
        <f>IF(N146="základní",J146,0)</f>
        <v>0</v>
      </c>
      <c r="BF146" s="257">
        <f>IF(N146="snížená",J146,0)</f>
        <v>0</v>
      </c>
      <c r="BG146" s="257">
        <f>IF(N146="zákl. přenesená",J146,0)</f>
        <v>0</v>
      </c>
      <c r="BH146" s="257">
        <f>IF(N146="sníž. přenesená",J146,0)</f>
        <v>0</v>
      </c>
      <c r="BI146" s="257">
        <f>IF(N146="nulová",J146,0)</f>
        <v>0</v>
      </c>
      <c r="BJ146" s="17" t="s">
        <v>14</v>
      </c>
      <c r="BK146" s="257">
        <f>ROUND(I146*H146,2)</f>
        <v>0</v>
      </c>
      <c r="BL146" s="17" t="s">
        <v>256</v>
      </c>
      <c r="BM146" s="256" t="s">
        <v>1669</v>
      </c>
    </row>
    <row r="147" s="2" customFormat="1">
      <c r="A147" s="38"/>
      <c r="B147" s="39"/>
      <c r="C147" s="40"/>
      <c r="D147" s="258" t="s">
        <v>628</v>
      </c>
      <c r="E147" s="40"/>
      <c r="F147" s="259" t="s">
        <v>1370</v>
      </c>
      <c r="G147" s="40"/>
      <c r="H147" s="40"/>
      <c r="I147" s="156"/>
      <c r="J147" s="40"/>
      <c r="K147" s="40"/>
      <c r="L147" s="44"/>
      <c r="M147" s="260"/>
      <c r="N147" s="261"/>
      <c r="O147" s="91"/>
      <c r="P147" s="91"/>
      <c r="Q147" s="91"/>
      <c r="R147" s="91"/>
      <c r="S147" s="91"/>
      <c r="T147" s="92"/>
      <c r="U147" s="38"/>
      <c r="V147" s="38"/>
      <c r="W147" s="38"/>
      <c r="X147" s="38"/>
      <c r="Y147" s="38"/>
      <c r="Z147" s="38"/>
      <c r="AA147" s="38"/>
      <c r="AB147" s="38"/>
      <c r="AC147" s="38"/>
      <c r="AD147" s="38"/>
      <c r="AE147" s="38"/>
      <c r="AT147" s="17" t="s">
        <v>628</v>
      </c>
      <c r="AU147" s="17" t="s">
        <v>91</v>
      </c>
    </row>
    <row r="148" s="13" customFormat="1">
      <c r="A148" s="13"/>
      <c r="B148" s="262"/>
      <c r="C148" s="263"/>
      <c r="D148" s="258" t="s">
        <v>263</v>
      </c>
      <c r="E148" s="264" t="s">
        <v>1</v>
      </c>
      <c r="F148" s="265" t="s">
        <v>1665</v>
      </c>
      <c r="G148" s="263"/>
      <c r="H148" s="266">
        <v>2518.1999999999998</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263</v>
      </c>
      <c r="AU148" s="272" t="s">
        <v>91</v>
      </c>
      <c r="AV148" s="13" t="s">
        <v>91</v>
      </c>
      <c r="AW148" s="13" t="s">
        <v>36</v>
      </c>
      <c r="AX148" s="13" t="s">
        <v>82</v>
      </c>
      <c r="AY148" s="272" t="s">
        <v>250</v>
      </c>
    </row>
    <row r="149" s="13" customFormat="1">
      <c r="A149" s="13"/>
      <c r="B149" s="262"/>
      <c r="C149" s="263"/>
      <c r="D149" s="258" t="s">
        <v>263</v>
      </c>
      <c r="E149" s="264" t="s">
        <v>1</v>
      </c>
      <c r="F149" s="265" t="s">
        <v>1670</v>
      </c>
      <c r="G149" s="263"/>
      <c r="H149" s="266">
        <v>112.068</v>
      </c>
      <c r="I149" s="267"/>
      <c r="J149" s="263"/>
      <c r="K149" s="263"/>
      <c r="L149" s="268"/>
      <c r="M149" s="269"/>
      <c r="N149" s="270"/>
      <c r="O149" s="270"/>
      <c r="P149" s="270"/>
      <c r="Q149" s="270"/>
      <c r="R149" s="270"/>
      <c r="S149" s="270"/>
      <c r="T149" s="271"/>
      <c r="U149" s="13"/>
      <c r="V149" s="13"/>
      <c r="W149" s="13"/>
      <c r="X149" s="13"/>
      <c r="Y149" s="13"/>
      <c r="Z149" s="13"/>
      <c r="AA149" s="13"/>
      <c r="AB149" s="13"/>
      <c r="AC149" s="13"/>
      <c r="AD149" s="13"/>
      <c r="AE149" s="13"/>
      <c r="AT149" s="272" t="s">
        <v>263</v>
      </c>
      <c r="AU149" s="272" t="s">
        <v>91</v>
      </c>
      <c r="AV149" s="13" t="s">
        <v>91</v>
      </c>
      <c r="AW149" s="13" t="s">
        <v>36</v>
      </c>
      <c r="AX149" s="13" t="s">
        <v>82</v>
      </c>
      <c r="AY149" s="272" t="s">
        <v>250</v>
      </c>
    </row>
    <row r="150" s="14" customFormat="1">
      <c r="A150" s="14"/>
      <c r="B150" s="273"/>
      <c r="C150" s="274"/>
      <c r="D150" s="258" t="s">
        <v>263</v>
      </c>
      <c r="E150" s="275" t="s">
        <v>1</v>
      </c>
      <c r="F150" s="276" t="s">
        <v>265</v>
      </c>
      <c r="G150" s="274"/>
      <c r="H150" s="277">
        <v>2630.268</v>
      </c>
      <c r="I150" s="278"/>
      <c r="J150" s="274"/>
      <c r="K150" s="274"/>
      <c r="L150" s="279"/>
      <c r="M150" s="280"/>
      <c r="N150" s="281"/>
      <c r="O150" s="281"/>
      <c r="P150" s="281"/>
      <c r="Q150" s="281"/>
      <c r="R150" s="281"/>
      <c r="S150" s="281"/>
      <c r="T150" s="282"/>
      <c r="U150" s="14"/>
      <c r="V150" s="14"/>
      <c r="W150" s="14"/>
      <c r="X150" s="14"/>
      <c r="Y150" s="14"/>
      <c r="Z150" s="14"/>
      <c r="AA150" s="14"/>
      <c r="AB150" s="14"/>
      <c r="AC150" s="14"/>
      <c r="AD150" s="14"/>
      <c r="AE150" s="14"/>
      <c r="AT150" s="283" t="s">
        <v>263</v>
      </c>
      <c r="AU150" s="283" t="s">
        <v>91</v>
      </c>
      <c r="AV150" s="14" t="s">
        <v>256</v>
      </c>
      <c r="AW150" s="14" t="s">
        <v>36</v>
      </c>
      <c r="AX150" s="14" t="s">
        <v>14</v>
      </c>
      <c r="AY150" s="283" t="s">
        <v>250</v>
      </c>
    </row>
    <row r="151" s="2" customFormat="1" ht="55.5" customHeight="1">
      <c r="A151" s="38"/>
      <c r="B151" s="39"/>
      <c r="C151" s="245" t="s">
        <v>277</v>
      </c>
      <c r="D151" s="245" t="s">
        <v>252</v>
      </c>
      <c r="E151" s="246" t="s">
        <v>595</v>
      </c>
      <c r="F151" s="247" t="s">
        <v>596</v>
      </c>
      <c r="G151" s="248" t="s">
        <v>208</v>
      </c>
      <c r="H151" s="249">
        <v>1553.6089999999999</v>
      </c>
      <c r="I151" s="250"/>
      <c r="J151" s="251">
        <f>ROUND(I151*H151,2)</f>
        <v>0</v>
      </c>
      <c r="K151" s="247" t="s">
        <v>1</v>
      </c>
      <c r="L151" s="44"/>
      <c r="M151" s="252" t="s">
        <v>1</v>
      </c>
      <c r="N151" s="253" t="s">
        <v>47</v>
      </c>
      <c r="O151" s="91"/>
      <c r="P151" s="254">
        <f>O151*H151</f>
        <v>0</v>
      </c>
      <c r="Q151" s="254">
        <v>0</v>
      </c>
      <c r="R151" s="254">
        <f>Q151*H151</f>
        <v>0</v>
      </c>
      <c r="S151" s="254">
        <v>0</v>
      </c>
      <c r="T151" s="255">
        <f>S151*H151</f>
        <v>0</v>
      </c>
      <c r="U151" s="38"/>
      <c r="V151" s="38"/>
      <c r="W151" s="38"/>
      <c r="X151" s="38"/>
      <c r="Y151" s="38"/>
      <c r="Z151" s="38"/>
      <c r="AA151" s="38"/>
      <c r="AB151" s="38"/>
      <c r="AC151" s="38"/>
      <c r="AD151" s="38"/>
      <c r="AE151" s="38"/>
      <c r="AR151" s="256" t="s">
        <v>256</v>
      </c>
      <c r="AT151" s="256" t="s">
        <v>252</v>
      </c>
      <c r="AU151" s="256" t="s">
        <v>91</v>
      </c>
      <c r="AY151" s="17" t="s">
        <v>250</v>
      </c>
      <c r="BE151" s="257">
        <f>IF(N151="základní",J151,0)</f>
        <v>0</v>
      </c>
      <c r="BF151" s="257">
        <f>IF(N151="snížená",J151,0)</f>
        <v>0</v>
      </c>
      <c r="BG151" s="257">
        <f>IF(N151="zákl. přenesená",J151,0)</f>
        <v>0</v>
      </c>
      <c r="BH151" s="257">
        <f>IF(N151="sníž. přenesená",J151,0)</f>
        <v>0</v>
      </c>
      <c r="BI151" s="257">
        <f>IF(N151="nulová",J151,0)</f>
        <v>0</v>
      </c>
      <c r="BJ151" s="17" t="s">
        <v>14</v>
      </c>
      <c r="BK151" s="257">
        <f>ROUND(I151*H151,2)</f>
        <v>0</v>
      </c>
      <c r="BL151" s="17" t="s">
        <v>256</v>
      </c>
      <c r="BM151" s="256" t="s">
        <v>1671</v>
      </c>
    </row>
    <row r="152" s="2" customFormat="1">
      <c r="A152" s="38"/>
      <c r="B152" s="39"/>
      <c r="C152" s="40"/>
      <c r="D152" s="258" t="s">
        <v>628</v>
      </c>
      <c r="E152" s="40"/>
      <c r="F152" s="259" t="s">
        <v>1373</v>
      </c>
      <c r="G152" s="40"/>
      <c r="H152" s="40"/>
      <c r="I152" s="156"/>
      <c r="J152" s="40"/>
      <c r="K152" s="40"/>
      <c r="L152" s="44"/>
      <c r="M152" s="260"/>
      <c r="N152" s="261"/>
      <c r="O152" s="91"/>
      <c r="P152" s="91"/>
      <c r="Q152" s="91"/>
      <c r="R152" s="91"/>
      <c r="S152" s="91"/>
      <c r="T152" s="92"/>
      <c r="U152" s="38"/>
      <c r="V152" s="38"/>
      <c r="W152" s="38"/>
      <c r="X152" s="38"/>
      <c r="Y152" s="38"/>
      <c r="Z152" s="38"/>
      <c r="AA152" s="38"/>
      <c r="AB152" s="38"/>
      <c r="AC152" s="38"/>
      <c r="AD152" s="38"/>
      <c r="AE152" s="38"/>
      <c r="AT152" s="17" t="s">
        <v>628</v>
      </c>
      <c r="AU152" s="17" t="s">
        <v>91</v>
      </c>
    </row>
    <row r="153" s="13" customFormat="1">
      <c r="A153" s="13"/>
      <c r="B153" s="262"/>
      <c r="C153" s="263"/>
      <c r="D153" s="258" t="s">
        <v>263</v>
      </c>
      <c r="E153" s="264" t="s">
        <v>1</v>
      </c>
      <c r="F153" s="265" t="s">
        <v>1670</v>
      </c>
      <c r="G153" s="263"/>
      <c r="H153" s="266">
        <v>112.068</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263</v>
      </c>
      <c r="AU153" s="272" t="s">
        <v>91</v>
      </c>
      <c r="AV153" s="13" t="s">
        <v>91</v>
      </c>
      <c r="AW153" s="13" t="s">
        <v>36</v>
      </c>
      <c r="AX153" s="13" t="s">
        <v>82</v>
      </c>
      <c r="AY153" s="272" t="s">
        <v>250</v>
      </c>
    </row>
    <row r="154" s="13" customFormat="1">
      <c r="A154" s="13"/>
      <c r="B154" s="262"/>
      <c r="C154" s="263"/>
      <c r="D154" s="258" t="s">
        <v>263</v>
      </c>
      <c r="E154" s="264" t="s">
        <v>1</v>
      </c>
      <c r="F154" s="265" t="s">
        <v>1672</v>
      </c>
      <c r="G154" s="263"/>
      <c r="H154" s="266">
        <v>1441.5409999999999</v>
      </c>
      <c r="I154" s="267"/>
      <c r="J154" s="263"/>
      <c r="K154" s="263"/>
      <c r="L154" s="268"/>
      <c r="M154" s="269"/>
      <c r="N154" s="270"/>
      <c r="O154" s="270"/>
      <c r="P154" s="270"/>
      <c r="Q154" s="270"/>
      <c r="R154" s="270"/>
      <c r="S154" s="270"/>
      <c r="T154" s="271"/>
      <c r="U154" s="13"/>
      <c r="V154" s="13"/>
      <c r="W154" s="13"/>
      <c r="X154" s="13"/>
      <c r="Y154" s="13"/>
      <c r="Z154" s="13"/>
      <c r="AA154" s="13"/>
      <c r="AB154" s="13"/>
      <c r="AC154" s="13"/>
      <c r="AD154" s="13"/>
      <c r="AE154" s="13"/>
      <c r="AT154" s="272" t="s">
        <v>263</v>
      </c>
      <c r="AU154" s="272" t="s">
        <v>91</v>
      </c>
      <c r="AV154" s="13" t="s">
        <v>91</v>
      </c>
      <c r="AW154" s="13" t="s">
        <v>36</v>
      </c>
      <c r="AX154" s="13" t="s">
        <v>82</v>
      </c>
      <c r="AY154" s="272" t="s">
        <v>250</v>
      </c>
    </row>
    <row r="155" s="14" customFormat="1">
      <c r="A155" s="14"/>
      <c r="B155" s="273"/>
      <c r="C155" s="274"/>
      <c r="D155" s="258" t="s">
        <v>263</v>
      </c>
      <c r="E155" s="275" t="s">
        <v>1</v>
      </c>
      <c r="F155" s="276" t="s">
        <v>265</v>
      </c>
      <c r="G155" s="274"/>
      <c r="H155" s="277">
        <v>1553.6089999999999</v>
      </c>
      <c r="I155" s="278"/>
      <c r="J155" s="274"/>
      <c r="K155" s="274"/>
      <c r="L155" s="279"/>
      <c r="M155" s="280"/>
      <c r="N155" s="281"/>
      <c r="O155" s="281"/>
      <c r="P155" s="281"/>
      <c r="Q155" s="281"/>
      <c r="R155" s="281"/>
      <c r="S155" s="281"/>
      <c r="T155" s="282"/>
      <c r="U155" s="14"/>
      <c r="V155" s="14"/>
      <c r="W155" s="14"/>
      <c r="X155" s="14"/>
      <c r="Y155" s="14"/>
      <c r="Z155" s="14"/>
      <c r="AA155" s="14"/>
      <c r="AB155" s="14"/>
      <c r="AC155" s="14"/>
      <c r="AD155" s="14"/>
      <c r="AE155" s="14"/>
      <c r="AT155" s="283" t="s">
        <v>263</v>
      </c>
      <c r="AU155" s="283" t="s">
        <v>91</v>
      </c>
      <c r="AV155" s="14" t="s">
        <v>256</v>
      </c>
      <c r="AW155" s="14" t="s">
        <v>36</v>
      </c>
      <c r="AX155" s="14" t="s">
        <v>14</v>
      </c>
      <c r="AY155" s="283" t="s">
        <v>250</v>
      </c>
    </row>
    <row r="156" s="2" customFormat="1" ht="33" customHeight="1">
      <c r="A156" s="38"/>
      <c r="B156" s="39"/>
      <c r="C156" s="245" t="s">
        <v>256</v>
      </c>
      <c r="D156" s="245" t="s">
        <v>252</v>
      </c>
      <c r="E156" s="246" t="s">
        <v>625</v>
      </c>
      <c r="F156" s="247" t="s">
        <v>626</v>
      </c>
      <c r="G156" s="248" t="s">
        <v>157</v>
      </c>
      <c r="H156" s="249">
        <v>2796.4960000000001</v>
      </c>
      <c r="I156" s="250"/>
      <c r="J156" s="251">
        <f>ROUND(I156*H156,2)</f>
        <v>0</v>
      </c>
      <c r="K156" s="247" t="s">
        <v>255</v>
      </c>
      <c r="L156" s="44"/>
      <c r="M156" s="252" t="s">
        <v>1</v>
      </c>
      <c r="N156" s="253" t="s">
        <v>47</v>
      </c>
      <c r="O156" s="91"/>
      <c r="P156" s="254">
        <f>O156*H156</f>
        <v>0</v>
      </c>
      <c r="Q156" s="254">
        <v>0</v>
      </c>
      <c r="R156" s="254">
        <f>Q156*H156</f>
        <v>0</v>
      </c>
      <c r="S156" s="254">
        <v>0</v>
      </c>
      <c r="T156" s="255">
        <f>S156*H156</f>
        <v>0</v>
      </c>
      <c r="U156" s="38"/>
      <c r="V156" s="38"/>
      <c r="W156" s="38"/>
      <c r="X156" s="38"/>
      <c r="Y156" s="38"/>
      <c r="Z156" s="38"/>
      <c r="AA156" s="38"/>
      <c r="AB156" s="38"/>
      <c r="AC156" s="38"/>
      <c r="AD156" s="38"/>
      <c r="AE156" s="38"/>
      <c r="AR156" s="256" t="s">
        <v>256</v>
      </c>
      <c r="AT156" s="256" t="s">
        <v>252</v>
      </c>
      <c r="AU156" s="256" t="s">
        <v>91</v>
      </c>
      <c r="AY156" s="17" t="s">
        <v>250</v>
      </c>
      <c r="BE156" s="257">
        <f>IF(N156="základní",J156,0)</f>
        <v>0</v>
      </c>
      <c r="BF156" s="257">
        <f>IF(N156="snížená",J156,0)</f>
        <v>0</v>
      </c>
      <c r="BG156" s="257">
        <f>IF(N156="zákl. přenesená",J156,0)</f>
        <v>0</v>
      </c>
      <c r="BH156" s="257">
        <f>IF(N156="sníž. přenesená",J156,0)</f>
        <v>0</v>
      </c>
      <c r="BI156" s="257">
        <f>IF(N156="nulová",J156,0)</f>
        <v>0</v>
      </c>
      <c r="BJ156" s="17" t="s">
        <v>14</v>
      </c>
      <c r="BK156" s="257">
        <f>ROUND(I156*H156,2)</f>
        <v>0</v>
      </c>
      <c r="BL156" s="17" t="s">
        <v>256</v>
      </c>
      <c r="BM156" s="256" t="s">
        <v>1673</v>
      </c>
    </row>
    <row r="157" s="2" customFormat="1">
      <c r="A157" s="38"/>
      <c r="B157" s="39"/>
      <c r="C157" s="40"/>
      <c r="D157" s="258" t="s">
        <v>628</v>
      </c>
      <c r="E157" s="40"/>
      <c r="F157" s="259" t="s">
        <v>1376</v>
      </c>
      <c r="G157" s="40"/>
      <c r="H157" s="40"/>
      <c r="I157" s="156"/>
      <c r="J157" s="40"/>
      <c r="K157" s="40"/>
      <c r="L157" s="44"/>
      <c r="M157" s="260"/>
      <c r="N157" s="261"/>
      <c r="O157" s="91"/>
      <c r="P157" s="91"/>
      <c r="Q157" s="91"/>
      <c r="R157" s="91"/>
      <c r="S157" s="91"/>
      <c r="T157" s="92"/>
      <c r="U157" s="38"/>
      <c r="V157" s="38"/>
      <c r="W157" s="38"/>
      <c r="X157" s="38"/>
      <c r="Y157" s="38"/>
      <c r="Z157" s="38"/>
      <c r="AA157" s="38"/>
      <c r="AB157" s="38"/>
      <c r="AC157" s="38"/>
      <c r="AD157" s="38"/>
      <c r="AE157" s="38"/>
      <c r="AT157" s="17" t="s">
        <v>628</v>
      </c>
      <c r="AU157" s="17" t="s">
        <v>91</v>
      </c>
    </row>
    <row r="158" s="13" customFormat="1">
      <c r="A158" s="13"/>
      <c r="B158" s="262"/>
      <c r="C158" s="263"/>
      <c r="D158" s="258" t="s">
        <v>263</v>
      </c>
      <c r="E158" s="264" t="s">
        <v>1</v>
      </c>
      <c r="F158" s="265" t="s">
        <v>1670</v>
      </c>
      <c r="G158" s="263"/>
      <c r="H158" s="266">
        <v>112.068</v>
      </c>
      <c r="I158" s="267"/>
      <c r="J158" s="263"/>
      <c r="K158" s="263"/>
      <c r="L158" s="268"/>
      <c r="M158" s="269"/>
      <c r="N158" s="270"/>
      <c r="O158" s="270"/>
      <c r="P158" s="270"/>
      <c r="Q158" s="270"/>
      <c r="R158" s="270"/>
      <c r="S158" s="270"/>
      <c r="T158" s="271"/>
      <c r="U158" s="13"/>
      <c r="V158" s="13"/>
      <c r="W158" s="13"/>
      <c r="X158" s="13"/>
      <c r="Y158" s="13"/>
      <c r="Z158" s="13"/>
      <c r="AA158" s="13"/>
      <c r="AB158" s="13"/>
      <c r="AC158" s="13"/>
      <c r="AD158" s="13"/>
      <c r="AE158" s="13"/>
      <c r="AT158" s="272" t="s">
        <v>263</v>
      </c>
      <c r="AU158" s="272" t="s">
        <v>91</v>
      </c>
      <c r="AV158" s="13" t="s">
        <v>91</v>
      </c>
      <c r="AW158" s="13" t="s">
        <v>36</v>
      </c>
      <c r="AX158" s="13" t="s">
        <v>82</v>
      </c>
      <c r="AY158" s="272" t="s">
        <v>250</v>
      </c>
    </row>
    <row r="159" s="13" customFormat="1">
      <c r="A159" s="13"/>
      <c r="B159" s="262"/>
      <c r="C159" s="263"/>
      <c r="D159" s="258" t="s">
        <v>263</v>
      </c>
      <c r="E159" s="264" t="s">
        <v>1</v>
      </c>
      <c r="F159" s="265" t="s">
        <v>1672</v>
      </c>
      <c r="G159" s="263"/>
      <c r="H159" s="266">
        <v>1441.5409999999999</v>
      </c>
      <c r="I159" s="267"/>
      <c r="J159" s="263"/>
      <c r="K159" s="263"/>
      <c r="L159" s="268"/>
      <c r="M159" s="269"/>
      <c r="N159" s="270"/>
      <c r="O159" s="270"/>
      <c r="P159" s="270"/>
      <c r="Q159" s="270"/>
      <c r="R159" s="270"/>
      <c r="S159" s="270"/>
      <c r="T159" s="271"/>
      <c r="U159" s="13"/>
      <c r="V159" s="13"/>
      <c r="W159" s="13"/>
      <c r="X159" s="13"/>
      <c r="Y159" s="13"/>
      <c r="Z159" s="13"/>
      <c r="AA159" s="13"/>
      <c r="AB159" s="13"/>
      <c r="AC159" s="13"/>
      <c r="AD159" s="13"/>
      <c r="AE159" s="13"/>
      <c r="AT159" s="272" t="s">
        <v>263</v>
      </c>
      <c r="AU159" s="272" t="s">
        <v>91</v>
      </c>
      <c r="AV159" s="13" t="s">
        <v>91</v>
      </c>
      <c r="AW159" s="13" t="s">
        <v>36</v>
      </c>
      <c r="AX159" s="13" t="s">
        <v>82</v>
      </c>
      <c r="AY159" s="272" t="s">
        <v>250</v>
      </c>
    </row>
    <row r="160" s="14" customFormat="1">
      <c r="A160" s="14"/>
      <c r="B160" s="273"/>
      <c r="C160" s="274"/>
      <c r="D160" s="258" t="s">
        <v>263</v>
      </c>
      <c r="E160" s="275" t="s">
        <v>1</v>
      </c>
      <c r="F160" s="276" t="s">
        <v>265</v>
      </c>
      <c r="G160" s="274"/>
      <c r="H160" s="277">
        <v>1553.6089999999999</v>
      </c>
      <c r="I160" s="278"/>
      <c r="J160" s="274"/>
      <c r="K160" s="274"/>
      <c r="L160" s="279"/>
      <c r="M160" s="280"/>
      <c r="N160" s="281"/>
      <c r="O160" s="281"/>
      <c r="P160" s="281"/>
      <c r="Q160" s="281"/>
      <c r="R160" s="281"/>
      <c r="S160" s="281"/>
      <c r="T160" s="282"/>
      <c r="U160" s="14"/>
      <c r="V160" s="14"/>
      <c r="W160" s="14"/>
      <c r="X160" s="14"/>
      <c r="Y160" s="14"/>
      <c r="Z160" s="14"/>
      <c r="AA160" s="14"/>
      <c r="AB160" s="14"/>
      <c r="AC160" s="14"/>
      <c r="AD160" s="14"/>
      <c r="AE160" s="14"/>
      <c r="AT160" s="283" t="s">
        <v>263</v>
      </c>
      <c r="AU160" s="283" t="s">
        <v>91</v>
      </c>
      <c r="AV160" s="14" t="s">
        <v>256</v>
      </c>
      <c r="AW160" s="14" t="s">
        <v>36</v>
      </c>
      <c r="AX160" s="14" t="s">
        <v>82</v>
      </c>
      <c r="AY160" s="283" t="s">
        <v>250</v>
      </c>
    </row>
    <row r="161" s="13" customFormat="1">
      <c r="A161" s="13"/>
      <c r="B161" s="262"/>
      <c r="C161" s="263"/>
      <c r="D161" s="258" t="s">
        <v>263</v>
      </c>
      <c r="E161" s="264" t="s">
        <v>1</v>
      </c>
      <c r="F161" s="265" t="s">
        <v>1674</v>
      </c>
      <c r="G161" s="263"/>
      <c r="H161" s="266">
        <v>2796.4960000000001</v>
      </c>
      <c r="I161" s="267"/>
      <c r="J161" s="263"/>
      <c r="K161" s="263"/>
      <c r="L161" s="268"/>
      <c r="M161" s="269"/>
      <c r="N161" s="270"/>
      <c r="O161" s="270"/>
      <c r="P161" s="270"/>
      <c r="Q161" s="270"/>
      <c r="R161" s="270"/>
      <c r="S161" s="270"/>
      <c r="T161" s="271"/>
      <c r="U161" s="13"/>
      <c r="V161" s="13"/>
      <c r="W161" s="13"/>
      <c r="X161" s="13"/>
      <c r="Y161" s="13"/>
      <c r="Z161" s="13"/>
      <c r="AA161" s="13"/>
      <c r="AB161" s="13"/>
      <c r="AC161" s="13"/>
      <c r="AD161" s="13"/>
      <c r="AE161" s="13"/>
      <c r="AT161" s="272" t="s">
        <v>263</v>
      </c>
      <c r="AU161" s="272" t="s">
        <v>91</v>
      </c>
      <c r="AV161" s="13" t="s">
        <v>91</v>
      </c>
      <c r="AW161" s="13" t="s">
        <v>36</v>
      </c>
      <c r="AX161" s="13" t="s">
        <v>82</v>
      </c>
      <c r="AY161" s="272" t="s">
        <v>250</v>
      </c>
    </row>
    <row r="162" s="14" customFormat="1">
      <c r="A162" s="14"/>
      <c r="B162" s="273"/>
      <c r="C162" s="274"/>
      <c r="D162" s="258" t="s">
        <v>263</v>
      </c>
      <c r="E162" s="275" t="s">
        <v>1</v>
      </c>
      <c r="F162" s="276" t="s">
        <v>265</v>
      </c>
      <c r="G162" s="274"/>
      <c r="H162" s="277">
        <v>2796.4960000000001</v>
      </c>
      <c r="I162" s="278"/>
      <c r="J162" s="274"/>
      <c r="K162" s="274"/>
      <c r="L162" s="279"/>
      <c r="M162" s="280"/>
      <c r="N162" s="281"/>
      <c r="O162" s="281"/>
      <c r="P162" s="281"/>
      <c r="Q162" s="281"/>
      <c r="R162" s="281"/>
      <c r="S162" s="281"/>
      <c r="T162" s="282"/>
      <c r="U162" s="14"/>
      <c r="V162" s="14"/>
      <c r="W162" s="14"/>
      <c r="X162" s="14"/>
      <c r="Y162" s="14"/>
      <c r="Z162" s="14"/>
      <c r="AA162" s="14"/>
      <c r="AB162" s="14"/>
      <c r="AC162" s="14"/>
      <c r="AD162" s="14"/>
      <c r="AE162" s="14"/>
      <c r="AT162" s="283" t="s">
        <v>263</v>
      </c>
      <c r="AU162" s="283" t="s">
        <v>91</v>
      </c>
      <c r="AV162" s="14" t="s">
        <v>256</v>
      </c>
      <c r="AW162" s="14" t="s">
        <v>36</v>
      </c>
      <c r="AX162" s="14" t="s">
        <v>14</v>
      </c>
      <c r="AY162" s="283" t="s">
        <v>250</v>
      </c>
    </row>
    <row r="163" s="2" customFormat="1" ht="33" customHeight="1">
      <c r="A163" s="38"/>
      <c r="B163" s="39"/>
      <c r="C163" s="245" t="s">
        <v>281</v>
      </c>
      <c r="D163" s="245" t="s">
        <v>252</v>
      </c>
      <c r="E163" s="246" t="s">
        <v>633</v>
      </c>
      <c r="F163" s="247" t="s">
        <v>634</v>
      </c>
      <c r="G163" s="248" t="s">
        <v>208</v>
      </c>
      <c r="H163" s="249">
        <v>1553.6089999999999</v>
      </c>
      <c r="I163" s="250"/>
      <c r="J163" s="251">
        <f>ROUND(I163*H163,2)</f>
        <v>0</v>
      </c>
      <c r="K163" s="247" t="s">
        <v>1</v>
      </c>
      <c r="L163" s="44"/>
      <c r="M163" s="252" t="s">
        <v>1</v>
      </c>
      <c r="N163" s="253" t="s">
        <v>47</v>
      </c>
      <c r="O163" s="91"/>
      <c r="P163" s="254">
        <f>O163*H163</f>
        <v>0</v>
      </c>
      <c r="Q163" s="254">
        <v>0</v>
      </c>
      <c r="R163" s="254">
        <f>Q163*H163</f>
        <v>0</v>
      </c>
      <c r="S163" s="254">
        <v>0</v>
      </c>
      <c r="T163" s="255">
        <f>S163*H163</f>
        <v>0</v>
      </c>
      <c r="U163" s="38"/>
      <c r="V163" s="38"/>
      <c r="W163" s="38"/>
      <c r="X163" s="38"/>
      <c r="Y163" s="38"/>
      <c r="Z163" s="38"/>
      <c r="AA163" s="38"/>
      <c r="AB163" s="38"/>
      <c r="AC163" s="38"/>
      <c r="AD163" s="38"/>
      <c r="AE163" s="38"/>
      <c r="AR163" s="256" t="s">
        <v>256</v>
      </c>
      <c r="AT163" s="256" t="s">
        <v>252</v>
      </c>
      <c r="AU163" s="256" t="s">
        <v>91</v>
      </c>
      <c r="AY163" s="17" t="s">
        <v>250</v>
      </c>
      <c r="BE163" s="257">
        <f>IF(N163="základní",J163,0)</f>
        <v>0</v>
      </c>
      <c r="BF163" s="257">
        <f>IF(N163="snížená",J163,0)</f>
        <v>0</v>
      </c>
      <c r="BG163" s="257">
        <f>IF(N163="zákl. přenesená",J163,0)</f>
        <v>0</v>
      </c>
      <c r="BH163" s="257">
        <f>IF(N163="sníž. přenesená",J163,0)</f>
        <v>0</v>
      </c>
      <c r="BI163" s="257">
        <f>IF(N163="nulová",J163,0)</f>
        <v>0</v>
      </c>
      <c r="BJ163" s="17" t="s">
        <v>14</v>
      </c>
      <c r="BK163" s="257">
        <f>ROUND(I163*H163,2)</f>
        <v>0</v>
      </c>
      <c r="BL163" s="17" t="s">
        <v>256</v>
      </c>
      <c r="BM163" s="256" t="s">
        <v>1675</v>
      </c>
    </row>
    <row r="164" s="2" customFormat="1">
      <c r="A164" s="38"/>
      <c r="B164" s="39"/>
      <c r="C164" s="40"/>
      <c r="D164" s="258" t="s">
        <v>628</v>
      </c>
      <c r="E164" s="40"/>
      <c r="F164" s="259" t="s">
        <v>1376</v>
      </c>
      <c r="G164" s="40"/>
      <c r="H164" s="40"/>
      <c r="I164" s="156"/>
      <c r="J164" s="40"/>
      <c r="K164" s="40"/>
      <c r="L164" s="44"/>
      <c r="M164" s="260"/>
      <c r="N164" s="261"/>
      <c r="O164" s="91"/>
      <c r="P164" s="91"/>
      <c r="Q164" s="91"/>
      <c r="R164" s="91"/>
      <c r="S164" s="91"/>
      <c r="T164" s="92"/>
      <c r="U164" s="38"/>
      <c r="V164" s="38"/>
      <c r="W164" s="38"/>
      <c r="X164" s="38"/>
      <c r="Y164" s="38"/>
      <c r="Z164" s="38"/>
      <c r="AA164" s="38"/>
      <c r="AB164" s="38"/>
      <c r="AC164" s="38"/>
      <c r="AD164" s="38"/>
      <c r="AE164" s="38"/>
      <c r="AT164" s="17" t="s">
        <v>628</v>
      </c>
      <c r="AU164" s="17" t="s">
        <v>91</v>
      </c>
    </row>
    <row r="165" s="13" customFormat="1">
      <c r="A165" s="13"/>
      <c r="B165" s="262"/>
      <c r="C165" s="263"/>
      <c r="D165" s="258" t="s">
        <v>263</v>
      </c>
      <c r="E165" s="264" t="s">
        <v>1</v>
      </c>
      <c r="F165" s="265" t="s">
        <v>1670</v>
      </c>
      <c r="G165" s="263"/>
      <c r="H165" s="266">
        <v>112.068</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263</v>
      </c>
      <c r="AU165" s="272" t="s">
        <v>91</v>
      </c>
      <c r="AV165" s="13" t="s">
        <v>91</v>
      </c>
      <c r="AW165" s="13" t="s">
        <v>36</v>
      </c>
      <c r="AX165" s="13" t="s">
        <v>82</v>
      </c>
      <c r="AY165" s="272" t="s">
        <v>250</v>
      </c>
    </row>
    <row r="166" s="13" customFormat="1">
      <c r="A166" s="13"/>
      <c r="B166" s="262"/>
      <c r="C166" s="263"/>
      <c r="D166" s="258" t="s">
        <v>263</v>
      </c>
      <c r="E166" s="264" t="s">
        <v>1</v>
      </c>
      <c r="F166" s="265" t="s">
        <v>1672</v>
      </c>
      <c r="G166" s="263"/>
      <c r="H166" s="266">
        <v>1441.5409999999999</v>
      </c>
      <c r="I166" s="267"/>
      <c r="J166" s="263"/>
      <c r="K166" s="263"/>
      <c r="L166" s="268"/>
      <c r="M166" s="269"/>
      <c r="N166" s="270"/>
      <c r="O166" s="270"/>
      <c r="P166" s="270"/>
      <c r="Q166" s="270"/>
      <c r="R166" s="270"/>
      <c r="S166" s="270"/>
      <c r="T166" s="271"/>
      <c r="U166" s="13"/>
      <c r="V166" s="13"/>
      <c r="W166" s="13"/>
      <c r="X166" s="13"/>
      <c r="Y166" s="13"/>
      <c r="Z166" s="13"/>
      <c r="AA166" s="13"/>
      <c r="AB166" s="13"/>
      <c r="AC166" s="13"/>
      <c r="AD166" s="13"/>
      <c r="AE166" s="13"/>
      <c r="AT166" s="272" t="s">
        <v>263</v>
      </c>
      <c r="AU166" s="272" t="s">
        <v>91</v>
      </c>
      <c r="AV166" s="13" t="s">
        <v>91</v>
      </c>
      <c r="AW166" s="13" t="s">
        <v>36</v>
      </c>
      <c r="AX166" s="13" t="s">
        <v>82</v>
      </c>
      <c r="AY166" s="272" t="s">
        <v>250</v>
      </c>
    </row>
    <row r="167" s="14" customFormat="1">
      <c r="A167" s="14"/>
      <c r="B167" s="273"/>
      <c r="C167" s="274"/>
      <c r="D167" s="258" t="s">
        <v>263</v>
      </c>
      <c r="E167" s="275" t="s">
        <v>1</v>
      </c>
      <c r="F167" s="276" t="s">
        <v>265</v>
      </c>
      <c r="G167" s="274"/>
      <c r="H167" s="277">
        <v>1553.6089999999999</v>
      </c>
      <c r="I167" s="278"/>
      <c r="J167" s="274"/>
      <c r="K167" s="274"/>
      <c r="L167" s="279"/>
      <c r="M167" s="280"/>
      <c r="N167" s="281"/>
      <c r="O167" s="281"/>
      <c r="P167" s="281"/>
      <c r="Q167" s="281"/>
      <c r="R167" s="281"/>
      <c r="S167" s="281"/>
      <c r="T167" s="282"/>
      <c r="U167" s="14"/>
      <c r="V167" s="14"/>
      <c r="W167" s="14"/>
      <c r="X167" s="14"/>
      <c r="Y167" s="14"/>
      <c r="Z167" s="14"/>
      <c r="AA167" s="14"/>
      <c r="AB167" s="14"/>
      <c r="AC167" s="14"/>
      <c r="AD167" s="14"/>
      <c r="AE167" s="14"/>
      <c r="AT167" s="283" t="s">
        <v>263</v>
      </c>
      <c r="AU167" s="283" t="s">
        <v>91</v>
      </c>
      <c r="AV167" s="14" t="s">
        <v>256</v>
      </c>
      <c r="AW167" s="14" t="s">
        <v>36</v>
      </c>
      <c r="AX167" s="14" t="s">
        <v>14</v>
      </c>
      <c r="AY167" s="283" t="s">
        <v>250</v>
      </c>
    </row>
    <row r="168" s="2" customFormat="1" ht="33" customHeight="1">
      <c r="A168" s="38"/>
      <c r="B168" s="39"/>
      <c r="C168" s="245" t="s">
        <v>285</v>
      </c>
      <c r="D168" s="245" t="s">
        <v>252</v>
      </c>
      <c r="E168" s="246" t="s">
        <v>1379</v>
      </c>
      <c r="F168" s="247" t="s">
        <v>1380</v>
      </c>
      <c r="G168" s="248" t="s">
        <v>208</v>
      </c>
      <c r="H168" s="249">
        <v>1614.989</v>
      </c>
      <c r="I168" s="250"/>
      <c r="J168" s="251">
        <f>ROUND(I168*H168,2)</f>
        <v>0</v>
      </c>
      <c r="K168" s="247" t="s">
        <v>1</v>
      </c>
      <c r="L168" s="44"/>
      <c r="M168" s="252" t="s">
        <v>1</v>
      </c>
      <c r="N168" s="253" t="s">
        <v>47</v>
      </c>
      <c r="O168" s="91"/>
      <c r="P168" s="254">
        <f>O168*H168</f>
        <v>0</v>
      </c>
      <c r="Q168" s="254">
        <v>0</v>
      </c>
      <c r="R168" s="254">
        <f>Q168*H168</f>
        <v>0</v>
      </c>
      <c r="S168" s="254">
        <v>0</v>
      </c>
      <c r="T168" s="255">
        <f>S168*H168</f>
        <v>0</v>
      </c>
      <c r="U168" s="38"/>
      <c r="V168" s="38"/>
      <c r="W168" s="38"/>
      <c r="X168" s="38"/>
      <c r="Y168" s="38"/>
      <c r="Z168" s="38"/>
      <c r="AA168" s="38"/>
      <c r="AB168" s="38"/>
      <c r="AC168" s="38"/>
      <c r="AD168" s="38"/>
      <c r="AE168" s="38"/>
      <c r="AR168" s="256" t="s">
        <v>256</v>
      </c>
      <c r="AT168" s="256" t="s">
        <v>252</v>
      </c>
      <c r="AU168" s="256" t="s">
        <v>91</v>
      </c>
      <c r="AY168" s="17" t="s">
        <v>250</v>
      </c>
      <c r="BE168" s="257">
        <f>IF(N168="základní",J168,0)</f>
        <v>0</v>
      </c>
      <c r="BF168" s="257">
        <f>IF(N168="snížená",J168,0)</f>
        <v>0</v>
      </c>
      <c r="BG168" s="257">
        <f>IF(N168="zákl. přenesená",J168,0)</f>
        <v>0</v>
      </c>
      <c r="BH168" s="257">
        <f>IF(N168="sníž. přenesená",J168,0)</f>
        <v>0</v>
      </c>
      <c r="BI168" s="257">
        <f>IF(N168="nulová",J168,0)</f>
        <v>0</v>
      </c>
      <c r="BJ168" s="17" t="s">
        <v>14</v>
      </c>
      <c r="BK168" s="257">
        <f>ROUND(I168*H168,2)</f>
        <v>0</v>
      </c>
      <c r="BL168" s="17" t="s">
        <v>256</v>
      </c>
      <c r="BM168" s="256" t="s">
        <v>1676</v>
      </c>
    </row>
    <row r="169" s="2" customFormat="1">
      <c r="A169" s="38"/>
      <c r="B169" s="39"/>
      <c r="C169" s="40"/>
      <c r="D169" s="258" t="s">
        <v>628</v>
      </c>
      <c r="E169" s="40"/>
      <c r="F169" s="259" t="s">
        <v>1382</v>
      </c>
      <c r="G169" s="40"/>
      <c r="H169" s="40"/>
      <c r="I169" s="156"/>
      <c r="J169" s="40"/>
      <c r="K169" s="40"/>
      <c r="L169" s="44"/>
      <c r="M169" s="260"/>
      <c r="N169" s="261"/>
      <c r="O169" s="91"/>
      <c r="P169" s="91"/>
      <c r="Q169" s="91"/>
      <c r="R169" s="91"/>
      <c r="S169" s="91"/>
      <c r="T169" s="92"/>
      <c r="U169" s="38"/>
      <c r="V169" s="38"/>
      <c r="W169" s="38"/>
      <c r="X169" s="38"/>
      <c r="Y169" s="38"/>
      <c r="Z169" s="38"/>
      <c r="AA169" s="38"/>
      <c r="AB169" s="38"/>
      <c r="AC169" s="38"/>
      <c r="AD169" s="38"/>
      <c r="AE169" s="38"/>
      <c r="AT169" s="17" t="s">
        <v>628</v>
      </c>
      <c r="AU169" s="17" t="s">
        <v>91</v>
      </c>
    </row>
    <row r="170" s="13" customFormat="1">
      <c r="A170" s="13"/>
      <c r="B170" s="262"/>
      <c r="C170" s="263"/>
      <c r="D170" s="258" t="s">
        <v>263</v>
      </c>
      <c r="E170" s="264" t="s">
        <v>1</v>
      </c>
      <c r="F170" s="265" t="s">
        <v>1677</v>
      </c>
      <c r="G170" s="263"/>
      <c r="H170" s="266">
        <v>1506.223</v>
      </c>
      <c r="I170" s="267"/>
      <c r="J170" s="263"/>
      <c r="K170" s="263"/>
      <c r="L170" s="268"/>
      <c r="M170" s="269"/>
      <c r="N170" s="270"/>
      <c r="O170" s="270"/>
      <c r="P170" s="270"/>
      <c r="Q170" s="270"/>
      <c r="R170" s="270"/>
      <c r="S170" s="270"/>
      <c r="T170" s="271"/>
      <c r="U170" s="13"/>
      <c r="V170" s="13"/>
      <c r="W170" s="13"/>
      <c r="X170" s="13"/>
      <c r="Y170" s="13"/>
      <c r="Z170" s="13"/>
      <c r="AA170" s="13"/>
      <c r="AB170" s="13"/>
      <c r="AC170" s="13"/>
      <c r="AD170" s="13"/>
      <c r="AE170" s="13"/>
      <c r="AT170" s="272" t="s">
        <v>263</v>
      </c>
      <c r="AU170" s="272" t="s">
        <v>91</v>
      </c>
      <c r="AV170" s="13" t="s">
        <v>91</v>
      </c>
      <c r="AW170" s="13" t="s">
        <v>36</v>
      </c>
      <c r="AX170" s="13" t="s">
        <v>82</v>
      </c>
      <c r="AY170" s="272" t="s">
        <v>250</v>
      </c>
    </row>
    <row r="171" s="13" customFormat="1">
      <c r="A171" s="13"/>
      <c r="B171" s="262"/>
      <c r="C171" s="263"/>
      <c r="D171" s="258" t="s">
        <v>263</v>
      </c>
      <c r="E171" s="264" t="s">
        <v>1</v>
      </c>
      <c r="F171" s="265" t="s">
        <v>1678</v>
      </c>
      <c r="G171" s="263"/>
      <c r="H171" s="266">
        <v>108.76600000000001</v>
      </c>
      <c r="I171" s="267"/>
      <c r="J171" s="263"/>
      <c r="K171" s="263"/>
      <c r="L171" s="268"/>
      <c r="M171" s="269"/>
      <c r="N171" s="270"/>
      <c r="O171" s="270"/>
      <c r="P171" s="270"/>
      <c r="Q171" s="270"/>
      <c r="R171" s="270"/>
      <c r="S171" s="270"/>
      <c r="T171" s="271"/>
      <c r="U171" s="13"/>
      <c r="V171" s="13"/>
      <c r="W171" s="13"/>
      <c r="X171" s="13"/>
      <c r="Y171" s="13"/>
      <c r="Z171" s="13"/>
      <c r="AA171" s="13"/>
      <c r="AB171" s="13"/>
      <c r="AC171" s="13"/>
      <c r="AD171" s="13"/>
      <c r="AE171" s="13"/>
      <c r="AT171" s="272" t="s">
        <v>263</v>
      </c>
      <c r="AU171" s="272" t="s">
        <v>91</v>
      </c>
      <c r="AV171" s="13" t="s">
        <v>91</v>
      </c>
      <c r="AW171" s="13" t="s">
        <v>36</v>
      </c>
      <c r="AX171" s="13" t="s">
        <v>82</v>
      </c>
      <c r="AY171" s="272" t="s">
        <v>250</v>
      </c>
    </row>
    <row r="172" s="14" customFormat="1">
      <c r="A172" s="14"/>
      <c r="B172" s="273"/>
      <c r="C172" s="274"/>
      <c r="D172" s="258" t="s">
        <v>263</v>
      </c>
      <c r="E172" s="275" t="s">
        <v>1</v>
      </c>
      <c r="F172" s="276" t="s">
        <v>265</v>
      </c>
      <c r="G172" s="274"/>
      <c r="H172" s="277">
        <v>1614.989</v>
      </c>
      <c r="I172" s="278"/>
      <c r="J172" s="274"/>
      <c r="K172" s="274"/>
      <c r="L172" s="279"/>
      <c r="M172" s="280"/>
      <c r="N172" s="281"/>
      <c r="O172" s="281"/>
      <c r="P172" s="281"/>
      <c r="Q172" s="281"/>
      <c r="R172" s="281"/>
      <c r="S172" s="281"/>
      <c r="T172" s="282"/>
      <c r="U172" s="14"/>
      <c r="V172" s="14"/>
      <c r="W172" s="14"/>
      <c r="X172" s="14"/>
      <c r="Y172" s="14"/>
      <c r="Z172" s="14"/>
      <c r="AA172" s="14"/>
      <c r="AB172" s="14"/>
      <c r="AC172" s="14"/>
      <c r="AD172" s="14"/>
      <c r="AE172" s="14"/>
      <c r="AT172" s="283" t="s">
        <v>263</v>
      </c>
      <c r="AU172" s="283" t="s">
        <v>91</v>
      </c>
      <c r="AV172" s="14" t="s">
        <v>256</v>
      </c>
      <c r="AW172" s="14" t="s">
        <v>36</v>
      </c>
      <c r="AX172" s="14" t="s">
        <v>14</v>
      </c>
      <c r="AY172" s="283" t="s">
        <v>250</v>
      </c>
    </row>
    <row r="173" s="2" customFormat="1" ht="16.5" customHeight="1">
      <c r="A173" s="38"/>
      <c r="B173" s="39"/>
      <c r="C173" s="294" t="s">
        <v>289</v>
      </c>
      <c r="D173" s="294" t="s">
        <v>643</v>
      </c>
      <c r="E173" s="295" t="s">
        <v>1385</v>
      </c>
      <c r="F173" s="296" t="s">
        <v>1386</v>
      </c>
      <c r="G173" s="297" t="s">
        <v>157</v>
      </c>
      <c r="H173" s="298">
        <v>968.99400000000003</v>
      </c>
      <c r="I173" s="299"/>
      <c r="J173" s="300">
        <f>ROUND(I173*H173,2)</f>
        <v>0</v>
      </c>
      <c r="K173" s="296" t="s">
        <v>1</v>
      </c>
      <c r="L173" s="301"/>
      <c r="M173" s="302" t="s">
        <v>1</v>
      </c>
      <c r="N173" s="303" t="s">
        <v>47</v>
      </c>
      <c r="O173" s="91"/>
      <c r="P173" s="254">
        <f>O173*H173</f>
        <v>0</v>
      </c>
      <c r="Q173" s="254">
        <v>0</v>
      </c>
      <c r="R173" s="254">
        <f>Q173*H173</f>
        <v>0</v>
      </c>
      <c r="S173" s="254">
        <v>0</v>
      </c>
      <c r="T173" s="255">
        <f>S173*H173</f>
        <v>0</v>
      </c>
      <c r="U173" s="38"/>
      <c r="V173" s="38"/>
      <c r="W173" s="38"/>
      <c r="X173" s="38"/>
      <c r="Y173" s="38"/>
      <c r="Z173" s="38"/>
      <c r="AA173" s="38"/>
      <c r="AB173" s="38"/>
      <c r="AC173" s="38"/>
      <c r="AD173" s="38"/>
      <c r="AE173" s="38"/>
      <c r="AR173" s="256" t="s">
        <v>285</v>
      </c>
      <c r="AT173" s="256" t="s">
        <v>643</v>
      </c>
      <c r="AU173" s="256" t="s">
        <v>91</v>
      </c>
      <c r="AY173" s="17" t="s">
        <v>250</v>
      </c>
      <c r="BE173" s="257">
        <f>IF(N173="základní",J173,0)</f>
        <v>0</v>
      </c>
      <c r="BF173" s="257">
        <f>IF(N173="snížená",J173,0)</f>
        <v>0</v>
      </c>
      <c r="BG173" s="257">
        <f>IF(N173="zákl. přenesená",J173,0)</f>
        <v>0</v>
      </c>
      <c r="BH173" s="257">
        <f>IF(N173="sníž. přenesená",J173,0)</f>
        <v>0</v>
      </c>
      <c r="BI173" s="257">
        <f>IF(N173="nulová",J173,0)</f>
        <v>0</v>
      </c>
      <c r="BJ173" s="17" t="s">
        <v>14</v>
      </c>
      <c r="BK173" s="257">
        <f>ROUND(I173*H173,2)</f>
        <v>0</v>
      </c>
      <c r="BL173" s="17" t="s">
        <v>256</v>
      </c>
      <c r="BM173" s="256" t="s">
        <v>1679</v>
      </c>
    </row>
    <row r="174" s="2" customFormat="1">
      <c r="A174" s="38"/>
      <c r="B174" s="39"/>
      <c r="C174" s="40"/>
      <c r="D174" s="258" t="s">
        <v>628</v>
      </c>
      <c r="E174" s="40"/>
      <c r="F174" s="259" t="s">
        <v>1388</v>
      </c>
      <c r="G174" s="40"/>
      <c r="H174" s="40"/>
      <c r="I174" s="156"/>
      <c r="J174" s="40"/>
      <c r="K174" s="40"/>
      <c r="L174" s="44"/>
      <c r="M174" s="260"/>
      <c r="N174" s="261"/>
      <c r="O174" s="91"/>
      <c r="P174" s="91"/>
      <c r="Q174" s="91"/>
      <c r="R174" s="91"/>
      <c r="S174" s="91"/>
      <c r="T174" s="92"/>
      <c r="U174" s="38"/>
      <c r="V174" s="38"/>
      <c r="W174" s="38"/>
      <c r="X174" s="38"/>
      <c r="Y174" s="38"/>
      <c r="Z174" s="38"/>
      <c r="AA174" s="38"/>
      <c r="AB174" s="38"/>
      <c r="AC174" s="38"/>
      <c r="AD174" s="38"/>
      <c r="AE174" s="38"/>
      <c r="AT174" s="17" t="s">
        <v>628</v>
      </c>
      <c r="AU174" s="17" t="s">
        <v>91</v>
      </c>
    </row>
    <row r="175" s="12" customFormat="1" ht="22.8" customHeight="1">
      <c r="A175" s="12"/>
      <c r="B175" s="229"/>
      <c r="C175" s="230"/>
      <c r="D175" s="231" t="s">
        <v>81</v>
      </c>
      <c r="E175" s="243" t="s">
        <v>91</v>
      </c>
      <c r="F175" s="243" t="s">
        <v>1389</v>
      </c>
      <c r="G175" s="230"/>
      <c r="H175" s="230"/>
      <c r="I175" s="233"/>
      <c r="J175" s="244">
        <f>BK175</f>
        <v>0</v>
      </c>
      <c r="K175" s="230"/>
      <c r="L175" s="235"/>
      <c r="M175" s="236"/>
      <c r="N175" s="237"/>
      <c r="O175" s="237"/>
      <c r="P175" s="238">
        <f>SUM(P176:P205)</f>
        <v>0</v>
      </c>
      <c r="Q175" s="237"/>
      <c r="R175" s="238">
        <f>SUM(R176:R205)</f>
        <v>0</v>
      </c>
      <c r="S175" s="237"/>
      <c r="T175" s="239">
        <f>SUM(T176:T205)</f>
        <v>0</v>
      </c>
      <c r="U175" s="12"/>
      <c r="V175" s="12"/>
      <c r="W175" s="12"/>
      <c r="X175" s="12"/>
      <c r="Y175" s="12"/>
      <c r="Z175" s="12"/>
      <c r="AA175" s="12"/>
      <c r="AB175" s="12"/>
      <c r="AC175" s="12"/>
      <c r="AD175" s="12"/>
      <c r="AE175" s="12"/>
      <c r="AR175" s="240" t="s">
        <v>14</v>
      </c>
      <c r="AT175" s="241" t="s">
        <v>81</v>
      </c>
      <c r="AU175" s="241" t="s">
        <v>14</v>
      </c>
      <c r="AY175" s="240" t="s">
        <v>250</v>
      </c>
      <c r="BK175" s="242">
        <f>SUM(BK176:BK205)</f>
        <v>0</v>
      </c>
    </row>
    <row r="176" s="2" customFormat="1" ht="44.25" customHeight="1">
      <c r="A176" s="38"/>
      <c r="B176" s="39"/>
      <c r="C176" s="245" t="s">
        <v>293</v>
      </c>
      <c r="D176" s="245" t="s">
        <v>252</v>
      </c>
      <c r="E176" s="246" t="s">
        <v>1390</v>
      </c>
      <c r="F176" s="247" t="s">
        <v>1391</v>
      </c>
      <c r="G176" s="248" t="s">
        <v>179</v>
      </c>
      <c r="H176" s="249">
        <v>90</v>
      </c>
      <c r="I176" s="250"/>
      <c r="J176" s="251">
        <f>ROUND(I176*H176,2)</f>
        <v>0</v>
      </c>
      <c r="K176" s="247" t="s">
        <v>1</v>
      </c>
      <c r="L176" s="44"/>
      <c r="M176" s="252" t="s">
        <v>1</v>
      </c>
      <c r="N176" s="253" t="s">
        <v>47</v>
      </c>
      <c r="O176" s="91"/>
      <c r="P176" s="254">
        <f>O176*H176</f>
        <v>0</v>
      </c>
      <c r="Q176" s="254">
        <v>0</v>
      </c>
      <c r="R176" s="254">
        <f>Q176*H176</f>
        <v>0</v>
      </c>
      <c r="S176" s="254">
        <v>0</v>
      </c>
      <c r="T176" s="255">
        <f>S176*H176</f>
        <v>0</v>
      </c>
      <c r="U176" s="38"/>
      <c r="V176" s="38"/>
      <c r="W176" s="38"/>
      <c r="X176" s="38"/>
      <c r="Y176" s="38"/>
      <c r="Z176" s="38"/>
      <c r="AA176" s="38"/>
      <c r="AB176" s="38"/>
      <c r="AC176" s="38"/>
      <c r="AD176" s="38"/>
      <c r="AE176" s="38"/>
      <c r="AR176" s="256" t="s">
        <v>256</v>
      </c>
      <c r="AT176" s="256" t="s">
        <v>252</v>
      </c>
      <c r="AU176" s="256" t="s">
        <v>91</v>
      </c>
      <c r="AY176" s="17" t="s">
        <v>250</v>
      </c>
      <c r="BE176" s="257">
        <f>IF(N176="základní",J176,0)</f>
        <v>0</v>
      </c>
      <c r="BF176" s="257">
        <f>IF(N176="snížená",J176,0)</f>
        <v>0</v>
      </c>
      <c r="BG176" s="257">
        <f>IF(N176="zákl. přenesená",J176,0)</f>
        <v>0</v>
      </c>
      <c r="BH176" s="257">
        <f>IF(N176="sníž. přenesená",J176,0)</f>
        <v>0</v>
      </c>
      <c r="BI176" s="257">
        <f>IF(N176="nulová",J176,0)</f>
        <v>0</v>
      </c>
      <c r="BJ176" s="17" t="s">
        <v>14</v>
      </c>
      <c r="BK176" s="257">
        <f>ROUND(I176*H176,2)</f>
        <v>0</v>
      </c>
      <c r="BL176" s="17" t="s">
        <v>256</v>
      </c>
      <c r="BM176" s="256" t="s">
        <v>1680</v>
      </c>
    </row>
    <row r="177" s="2" customFormat="1">
      <c r="A177" s="38"/>
      <c r="B177" s="39"/>
      <c r="C177" s="40"/>
      <c r="D177" s="258" t="s">
        <v>628</v>
      </c>
      <c r="E177" s="40"/>
      <c r="F177" s="259" t="s">
        <v>1393</v>
      </c>
      <c r="G177" s="40"/>
      <c r="H177" s="40"/>
      <c r="I177" s="156"/>
      <c r="J177" s="40"/>
      <c r="K177" s="40"/>
      <c r="L177" s="44"/>
      <c r="M177" s="260"/>
      <c r="N177" s="261"/>
      <c r="O177" s="91"/>
      <c r="P177" s="91"/>
      <c r="Q177" s="91"/>
      <c r="R177" s="91"/>
      <c r="S177" s="91"/>
      <c r="T177" s="92"/>
      <c r="U177" s="38"/>
      <c r="V177" s="38"/>
      <c r="W177" s="38"/>
      <c r="X177" s="38"/>
      <c r="Y177" s="38"/>
      <c r="Z177" s="38"/>
      <c r="AA177" s="38"/>
      <c r="AB177" s="38"/>
      <c r="AC177" s="38"/>
      <c r="AD177" s="38"/>
      <c r="AE177" s="38"/>
      <c r="AT177" s="17" t="s">
        <v>628</v>
      </c>
      <c r="AU177" s="17" t="s">
        <v>91</v>
      </c>
    </row>
    <row r="178" s="13" customFormat="1">
      <c r="A178" s="13"/>
      <c r="B178" s="262"/>
      <c r="C178" s="263"/>
      <c r="D178" s="258" t="s">
        <v>263</v>
      </c>
      <c r="E178" s="264" t="s">
        <v>1</v>
      </c>
      <c r="F178" s="265" t="s">
        <v>1681</v>
      </c>
      <c r="G178" s="263"/>
      <c r="H178" s="266">
        <v>90</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263</v>
      </c>
      <c r="AU178" s="272" t="s">
        <v>91</v>
      </c>
      <c r="AV178" s="13" t="s">
        <v>91</v>
      </c>
      <c r="AW178" s="13" t="s">
        <v>36</v>
      </c>
      <c r="AX178" s="13" t="s">
        <v>82</v>
      </c>
      <c r="AY178" s="272" t="s">
        <v>250</v>
      </c>
    </row>
    <row r="179" s="14" customFormat="1">
      <c r="A179" s="14"/>
      <c r="B179" s="273"/>
      <c r="C179" s="274"/>
      <c r="D179" s="258" t="s">
        <v>263</v>
      </c>
      <c r="E179" s="275" t="s">
        <v>1</v>
      </c>
      <c r="F179" s="276" t="s">
        <v>265</v>
      </c>
      <c r="G179" s="274"/>
      <c r="H179" s="277">
        <v>90</v>
      </c>
      <c r="I179" s="278"/>
      <c r="J179" s="274"/>
      <c r="K179" s="274"/>
      <c r="L179" s="279"/>
      <c r="M179" s="280"/>
      <c r="N179" s="281"/>
      <c r="O179" s="281"/>
      <c r="P179" s="281"/>
      <c r="Q179" s="281"/>
      <c r="R179" s="281"/>
      <c r="S179" s="281"/>
      <c r="T179" s="282"/>
      <c r="U179" s="14"/>
      <c r="V179" s="14"/>
      <c r="W179" s="14"/>
      <c r="X179" s="14"/>
      <c r="Y179" s="14"/>
      <c r="Z179" s="14"/>
      <c r="AA179" s="14"/>
      <c r="AB179" s="14"/>
      <c r="AC179" s="14"/>
      <c r="AD179" s="14"/>
      <c r="AE179" s="14"/>
      <c r="AT179" s="283" t="s">
        <v>263</v>
      </c>
      <c r="AU179" s="283" t="s">
        <v>91</v>
      </c>
      <c r="AV179" s="14" t="s">
        <v>256</v>
      </c>
      <c r="AW179" s="14" t="s">
        <v>36</v>
      </c>
      <c r="AX179" s="14" t="s">
        <v>14</v>
      </c>
      <c r="AY179" s="283" t="s">
        <v>250</v>
      </c>
    </row>
    <row r="180" s="2" customFormat="1" ht="21.75" customHeight="1">
      <c r="A180" s="38"/>
      <c r="B180" s="39"/>
      <c r="C180" s="245" t="s">
        <v>297</v>
      </c>
      <c r="D180" s="245" t="s">
        <v>252</v>
      </c>
      <c r="E180" s="246" t="s">
        <v>1395</v>
      </c>
      <c r="F180" s="247" t="s">
        <v>1396</v>
      </c>
      <c r="G180" s="248" t="s">
        <v>179</v>
      </c>
      <c r="H180" s="249">
        <v>239.285</v>
      </c>
      <c r="I180" s="250"/>
      <c r="J180" s="251">
        <f>ROUND(I180*H180,2)</f>
        <v>0</v>
      </c>
      <c r="K180" s="247" t="s">
        <v>1</v>
      </c>
      <c r="L180" s="44"/>
      <c r="M180" s="252" t="s">
        <v>1</v>
      </c>
      <c r="N180" s="253" t="s">
        <v>47</v>
      </c>
      <c r="O180" s="91"/>
      <c r="P180" s="254">
        <f>O180*H180</f>
        <v>0</v>
      </c>
      <c r="Q180" s="254">
        <v>0</v>
      </c>
      <c r="R180" s="254">
        <f>Q180*H180</f>
        <v>0</v>
      </c>
      <c r="S180" s="254">
        <v>0</v>
      </c>
      <c r="T180" s="255">
        <f>S180*H180</f>
        <v>0</v>
      </c>
      <c r="U180" s="38"/>
      <c r="V180" s="38"/>
      <c r="W180" s="38"/>
      <c r="X180" s="38"/>
      <c r="Y180" s="38"/>
      <c r="Z180" s="38"/>
      <c r="AA180" s="38"/>
      <c r="AB180" s="38"/>
      <c r="AC180" s="38"/>
      <c r="AD180" s="38"/>
      <c r="AE180" s="38"/>
      <c r="AR180" s="256" t="s">
        <v>256</v>
      </c>
      <c r="AT180" s="256" t="s">
        <v>252</v>
      </c>
      <c r="AU180" s="256" t="s">
        <v>91</v>
      </c>
      <c r="AY180" s="17" t="s">
        <v>250</v>
      </c>
      <c r="BE180" s="257">
        <f>IF(N180="základní",J180,0)</f>
        <v>0</v>
      </c>
      <c r="BF180" s="257">
        <f>IF(N180="snížená",J180,0)</f>
        <v>0</v>
      </c>
      <c r="BG180" s="257">
        <f>IF(N180="zákl. přenesená",J180,0)</f>
        <v>0</v>
      </c>
      <c r="BH180" s="257">
        <f>IF(N180="sníž. přenesená",J180,0)</f>
        <v>0</v>
      </c>
      <c r="BI180" s="257">
        <f>IF(N180="nulová",J180,0)</f>
        <v>0</v>
      </c>
      <c r="BJ180" s="17" t="s">
        <v>14</v>
      </c>
      <c r="BK180" s="257">
        <f>ROUND(I180*H180,2)</f>
        <v>0</v>
      </c>
      <c r="BL180" s="17" t="s">
        <v>256</v>
      </c>
      <c r="BM180" s="256" t="s">
        <v>1682</v>
      </c>
    </row>
    <row r="181" s="2" customFormat="1">
      <c r="A181" s="38"/>
      <c r="B181" s="39"/>
      <c r="C181" s="40"/>
      <c r="D181" s="258" t="s">
        <v>628</v>
      </c>
      <c r="E181" s="40"/>
      <c r="F181" s="259" t="s">
        <v>1398</v>
      </c>
      <c r="G181" s="40"/>
      <c r="H181" s="40"/>
      <c r="I181" s="156"/>
      <c r="J181" s="40"/>
      <c r="K181" s="40"/>
      <c r="L181" s="44"/>
      <c r="M181" s="260"/>
      <c r="N181" s="261"/>
      <c r="O181" s="91"/>
      <c r="P181" s="91"/>
      <c r="Q181" s="91"/>
      <c r="R181" s="91"/>
      <c r="S181" s="91"/>
      <c r="T181" s="92"/>
      <c r="U181" s="38"/>
      <c r="V181" s="38"/>
      <c r="W181" s="38"/>
      <c r="X181" s="38"/>
      <c r="Y181" s="38"/>
      <c r="Z181" s="38"/>
      <c r="AA181" s="38"/>
      <c r="AB181" s="38"/>
      <c r="AC181" s="38"/>
      <c r="AD181" s="38"/>
      <c r="AE181" s="38"/>
      <c r="AT181" s="17" t="s">
        <v>628</v>
      </c>
      <c r="AU181" s="17" t="s">
        <v>91</v>
      </c>
    </row>
    <row r="182" s="13" customFormat="1">
      <c r="A182" s="13"/>
      <c r="B182" s="262"/>
      <c r="C182" s="263"/>
      <c r="D182" s="258" t="s">
        <v>263</v>
      </c>
      <c r="E182" s="264" t="s">
        <v>1</v>
      </c>
      <c r="F182" s="265" t="s">
        <v>1683</v>
      </c>
      <c r="G182" s="263"/>
      <c r="H182" s="266">
        <v>217.53200000000001</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263</v>
      </c>
      <c r="AU182" s="272" t="s">
        <v>91</v>
      </c>
      <c r="AV182" s="13" t="s">
        <v>91</v>
      </c>
      <c r="AW182" s="13" t="s">
        <v>36</v>
      </c>
      <c r="AX182" s="13" t="s">
        <v>82</v>
      </c>
      <c r="AY182" s="272" t="s">
        <v>250</v>
      </c>
    </row>
    <row r="183" s="13" customFormat="1">
      <c r="A183" s="13"/>
      <c r="B183" s="262"/>
      <c r="C183" s="263"/>
      <c r="D183" s="258" t="s">
        <v>263</v>
      </c>
      <c r="E183" s="264" t="s">
        <v>1</v>
      </c>
      <c r="F183" s="265" t="s">
        <v>1684</v>
      </c>
      <c r="G183" s="263"/>
      <c r="H183" s="266">
        <v>21.753</v>
      </c>
      <c r="I183" s="267"/>
      <c r="J183" s="263"/>
      <c r="K183" s="263"/>
      <c r="L183" s="268"/>
      <c r="M183" s="269"/>
      <c r="N183" s="270"/>
      <c r="O183" s="270"/>
      <c r="P183" s="270"/>
      <c r="Q183" s="270"/>
      <c r="R183" s="270"/>
      <c r="S183" s="270"/>
      <c r="T183" s="271"/>
      <c r="U183" s="13"/>
      <c r="V183" s="13"/>
      <c r="W183" s="13"/>
      <c r="X183" s="13"/>
      <c r="Y183" s="13"/>
      <c r="Z183" s="13"/>
      <c r="AA183" s="13"/>
      <c r="AB183" s="13"/>
      <c r="AC183" s="13"/>
      <c r="AD183" s="13"/>
      <c r="AE183" s="13"/>
      <c r="AT183" s="272" t="s">
        <v>263</v>
      </c>
      <c r="AU183" s="272" t="s">
        <v>91</v>
      </c>
      <c r="AV183" s="13" t="s">
        <v>91</v>
      </c>
      <c r="AW183" s="13" t="s">
        <v>36</v>
      </c>
      <c r="AX183" s="13" t="s">
        <v>82</v>
      </c>
      <c r="AY183" s="272" t="s">
        <v>250</v>
      </c>
    </row>
    <row r="184" s="14" customFormat="1">
      <c r="A184" s="14"/>
      <c r="B184" s="273"/>
      <c r="C184" s="274"/>
      <c r="D184" s="258" t="s">
        <v>263</v>
      </c>
      <c r="E184" s="275" t="s">
        <v>1</v>
      </c>
      <c r="F184" s="276" t="s">
        <v>265</v>
      </c>
      <c r="G184" s="274"/>
      <c r="H184" s="277">
        <v>239.285</v>
      </c>
      <c r="I184" s="278"/>
      <c r="J184" s="274"/>
      <c r="K184" s="274"/>
      <c r="L184" s="279"/>
      <c r="M184" s="280"/>
      <c r="N184" s="281"/>
      <c r="O184" s="281"/>
      <c r="P184" s="281"/>
      <c r="Q184" s="281"/>
      <c r="R184" s="281"/>
      <c r="S184" s="281"/>
      <c r="T184" s="282"/>
      <c r="U184" s="14"/>
      <c r="V184" s="14"/>
      <c r="W184" s="14"/>
      <c r="X184" s="14"/>
      <c r="Y184" s="14"/>
      <c r="Z184" s="14"/>
      <c r="AA184" s="14"/>
      <c r="AB184" s="14"/>
      <c r="AC184" s="14"/>
      <c r="AD184" s="14"/>
      <c r="AE184" s="14"/>
      <c r="AT184" s="283" t="s">
        <v>263</v>
      </c>
      <c r="AU184" s="283" t="s">
        <v>91</v>
      </c>
      <c r="AV184" s="14" t="s">
        <v>256</v>
      </c>
      <c r="AW184" s="14" t="s">
        <v>36</v>
      </c>
      <c r="AX184" s="14" t="s">
        <v>14</v>
      </c>
      <c r="AY184" s="283" t="s">
        <v>250</v>
      </c>
    </row>
    <row r="185" s="2" customFormat="1" ht="16.5" customHeight="1">
      <c r="A185" s="38"/>
      <c r="B185" s="39"/>
      <c r="C185" s="245" t="s">
        <v>301</v>
      </c>
      <c r="D185" s="245" t="s">
        <v>252</v>
      </c>
      <c r="E185" s="246" t="s">
        <v>1401</v>
      </c>
      <c r="F185" s="247" t="s">
        <v>1402</v>
      </c>
      <c r="G185" s="248" t="s">
        <v>179</v>
      </c>
      <c r="H185" s="249">
        <v>239.285</v>
      </c>
      <c r="I185" s="250"/>
      <c r="J185" s="251">
        <f>ROUND(I185*H185,2)</f>
        <v>0</v>
      </c>
      <c r="K185" s="247" t="s">
        <v>1</v>
      </c>
      <c r="L185" s="44"/>
      <c r="M185" s="252" t="s">
        <v>1</v>
      </c>
      <c r="N185" s="253" t="s">
        <v>47</v>
      </c>
      <c r="O185" s="91"/>
      <c r="P185" s="254">
        <f>O185*H185</f>
        <v>0</v>
      </c>
      <c r="Q185" s="254">
        <v>0</v>
      </c>
      <c r="R185" s="254">
        <f>Q185*H185</f>
        <v>0</v>
      </c>
      <c r="S185" s="254">
        <v>0</v>
      </c>
      <c r="T185" s="255">
        <f>S185*H185</f>
        <v>0</v>
      </c>
      <c r="U185" s="38"/>
      <c r="V185" s="38"/>
      <c r="W185" s="38"/>
      <c r="X185" s="38"/>
      <c r="Y185" s="38"/>
      <c r="Z185" s="38"/>
      <c r="AA185" s="38"/>
      <c r="AB185" s="38"/>
      <c r="AC185" s="38"/>
      <c r="AD185" s="38"/>
      <c r="AE185" s="38"/>
      <c r="AR185" s="256" t="s">
        <v>256</v>
      </c>
      <c r="AT185" s="256" t="s">
        <v>252</v>
      </c>
      <c r="AU185" s="256" t="s">
        <v>91</v>
      </c>
      <c r="AY185" s="17" t="s">
        <v>250</v>
      </c>
      <c r="BE185" s="257">
        <f>IF(N185="základní",J185,0)</f>
        <v>0</v>
      </c>
      <c r="BF185" s="257">
        <f>IF(N185="snížená",J185,0)</f>
        <v>0</v>
      </c>
      <c r="BG185" s="257">
        <f>IF(N185="zákl. přenesená",J185,0)</f>
        <v>0</v>
      </c>
      <c r="BH185" s="257">
        <f>IF(N185="sníž. přenesená",J185,0)</f>
        <v>0</v>
      </c>
      <c r="BI185" s="257">
        <f>IF(N185="nulová",J185,0)</f>
        <v>0</v>
      </c>
      <c r="BJ185" s="17" t="s">
        <v>14</v>
      </c>
      <c r="BK185" s="257">
        <f>ROUND(I185*H185,2)</f>
        <v>0</v>
      </c>
      <c r="BL185" s="17" t="s">
        <v>256</v>
      </c>
      <c r="BM185" s="256" t="s">
        <v>1685</v>
      </c>
    </row>
    <row r="186" s="2" customFormat="1">
      <c r="A186" s="38"/>
      <c r="B186" s="39"/>
      <c r="C186" s="40"/>
      <c r="D186" s="258" t="s">
        <v>628</v>
      </c>
      <c r="E186" s="40"/>
      <c r="F186" s="259" t="s">
        <v>1404</v>
      </c>
      <c r="G186" s="40"/>
      <c r="H186" s="40"/>
      <c r="I186" s="156"/>
      <c r="J186" s="40"/>
      <c r="K186" s="40"/>
      <c r="L186" s="44"/>
      <c r="M186" s="260"/>
      <c r="N186" s="261"/>
      <c r="O186" s="91"/>
      <c r="P186" s="91"/>
      <c r="Q186" s="91"/>
      <c r="R186" s="91"/>
      <c r="S186" s="91"/>
      <c r="T186" s="92"/>
      <c r="U186" s="38"/>
      <c r="V186" s="38"/>
      <c r="W186" s="38"/>
      <c r="X186" s="38"/>
      <c r="Y186" s="38"/>
      <c r="Z186" s="38"/>
      <c r="AA186" s="38"/>
      <c r="AB186" s="38"/>
      <c r="AC186" s="38"/>
      <c r="AD186" s="38"/>
      <c r="AE186" s="38"/>
      <c r="AT186" s="17" t="s">
        <v>628</v>
      </c>
      <c r="AU186" s="17" t="s">
        <v>91</v>
      </c>
    </row>
    <row r="187" s="13" customFormat="1">
      <c r="A187" s="13"/>
      <c r="B187" s="262"/>
      <c r="C187" s="263"/>
      <c r="D187" s="258" t="s">
        <v>263</v>
      </c>
      <c r="E187" s="264" t="s">
        <v>1</v>
      </c>
      <c r="F187" s="265" t="s">
        <v>1683</v>
      </c>
      <c r="G187" s="263"/>
      <c r="H187" s="266">
        <v>217.53200000000001</v>
      </c>
      <c r="I187" s="267"/>
      <c r="J187" s="263"/>
      <c r="K187" s="263"/>
      <c r="L187" s="268"/>
      <c r="M187" s="269"/>
      <c r="N187" s="270"/>
      <c r="O187" s="270"/>
      <c r="P187" s="270"/>
      <c r="Q187" s="270"/>
      <c r="R187" s="270"/>
      <c r="S187" s="270"/>
      <c r="T187" s="271"/>
      <c r="U187" s="13"/>
      <c r="V187" s="13"/>
      <c r="W187" s="13"/>
      <c r="X187" s="13"/>
      <c r="Y187" s="13"/>
      <c r="Z187" s="13"/>
      <c r="AA187" s="13"/>
      <c r="AB187" s="13"/>
      <c r="AC187" s="13"/>
      <c r="AD187" s="13"/>
      <c r="AE187" s="13"/>
      <c r="AT187" s="272" t="s">
        <v>263</v>
      </c>
      <c r="AU187" s="272" t="s">
        <v>91</v>
      </c>
      <c r="AV187" s="13" t="s">
        <v>91</v>
      </c>
      <c r="AW187" s="13" t="s">
        <v>36</v>
      </c>
      <c r="AX187" s="13" t="s">
        <v>82</v>
      </c>
      <c r="AY187" s="272" t="s">
        <v>250</v>
      </c>
    </row>
    <row r="188" s="13" customFormat="1">
      <c r="A188" s="13"/>
      <c r="B188" s="262"/>
      <c r="C188" s="263"/>
      <c r="D188" s="258" t="s">
        <v>263</v>
      </c>
      <c r="E188" s="264" t="s">
        <v>1</v>
      </c>
      <c r="F188" s="265" t="s">
        <v>1684</v>
      </c>
      <c r="G188" s="263"/>
      <c r="H188" s="266">
        <v>21.753</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263</v>
      </c>
      <c r="AU188" s="272" t="s">
        <v>91</v>
      </c>
      <c r="AV188" s="13" t="s">
        <v>91</v>
      </c>
      <c r="AW188" s="13" t="s">
        <v>36</v>
      </c>
      <c r="AX188" s="13" t="s">
        <v>82</v>
      </c>
      <c r="AY188" s="272" t="s">
        <v>250</v>
      </c>
    </row>
    <row r="189" s="14" customFormat="1">
      <c r="A189" s="14"/>
      <c r="B189" s="273"/>
      <c r="C189" s="274"/>
      <c r="D189" s="258" t="s">
        <v>263</v>
      </c>
      <c r="E189" s="275" t="s">
        <v>1</v>
      </c>
      <c r="F189" s="276" t="s">
        <v>265</v>
      </c>
      <c r="G189" s="274"/>
      <c r="H189" s="277">
        <v>239.285</v>
      </c>
      <c r="I189" s="278"/>
      <c r="J189" s="274"/>
      <c r="K189" s="274"/>
      <c r="L189" s="279"/>
      <c r="M189" s="280"/>
      <c r="N189" s="281"/>
      <c r="O189" s="281"/>
      <c r="P189" s="281"/>
      <c r="Q189" s="281"/>
      <c r="R189" s="281"/>
      <c r="S189" s="281"/>
      <c r="T189" s="282"/>
      <c r="U189" s="14"/>
      <c r="V189" s="14"/>
      <c r="W189" s="14"/>
      <c r="X189" s="14"/>
      <c r="Y189" s="14"/>
      <c r="Z189" s="14"/>
      <c r="AA189" s="14"/>
      <c r="AB189" s="14"/>
      <c r="AC189" s="14"/>
      <c r="AD189" s="14"/>
      <c r="AE189" s="14"/>
      <c r="AT189" s="283" t="s">
        <v>263</v>
      </c>
      <c r="AU189" s="283" t="s">
        <v>91</v>
      </c>
      <c r="AV189" s="14" t="s">
        <v>256</v>
      </c>
      <c r="AW189" s="14" t="s">
        <v>36</v>
      </c>
      <c r="AX189" s="14" t="s">
        <v>14</v>
      </c>
      <c r="AY189" s="283" t="s">
        <v>250</v>
      </c>
    </row>
    <row r="190" s="2" customFormat="1" ht="33" customHeight="1">
      <c r="A190" s="38"/>
      <c r="B190" s="39"/>
      <c r="C190" s="245" t="s">
        <v>306</v>
      </c>
      <c r="D190" s="245" t="s">
        <v>252</v>
      </c>
      <c r="E190" s="246" t="s">
        <v>1405</v>
      </c>
      <c r="F190" s="247" t="s">
        <v>1406</v>
      </c>
      <c r="G190" s="248" t="s">
        <v>179</v>
      </c>
      <c r="H190" s="249">
        <v>396</v>
      </c>
      <c r="I190" s="250"/>
      <c r="J190" s="251">
        <f>ROUND(I190*H190,2)</f>
        <v>0</v>
      </c>
      <c r="K190" s="247" t="s">
        <v>1</v>
      </c>
      <c r="L190" s="44"/>
      <c r="M190" s="252" t="s">
        <v>1</v>
      </c>
      <c r="N190" s="253" t="s">
        <v>47</v>
      </c>
      <c r="O190" s="91"/>
      <c r="P190" s="254">
        <f>O190*H190</f>
        <v>0</v>
      </c>
      <c r="Q190" s="254">
        <v>0</v>
      </c>
      <c r="R190" s="254">
        <f>Q190*H190</f>
        <v>0</v>
      </c>
      <c r="S190" s="254">
        <v>0</v>
      </c>
      <c r="T190" s="255">
        <f>S190*H190</f>
        <v>0</v>
      </c>
      <c r="U190" s="38"/>
      <c r="V190" s="38"/>
      <c r="W190" s="38"/>
      <c r="X190" s="38"/>
      <c r="Y190" s="38"/>
      <c r="Z190" s="38"/>
      <c r="AA190" s="38"/>
      <c r="AB190" s="38"/>
      <c r="AC190" s="38"/>
      <c r="AD190" s="38"/>
      <c r="AE190" s="38"/>
      <c r="AR190" s="256" t="s">
        <v>256</v>
      </c>
      <c r="AT190" s="256" t="s">
        <v>252</v>
      </c>
      <c r="AU190" s="256" t="s">
        <v>91</v>
      </c>
      <c r="AY190" s="17" t="s">
        <v>250</v>
      </c>
      <c r="BE190" s="257">
        <f>IF(N190="základní",J190,0)</f>
        <v>0</v>
      </c>
      <c r="BF190" s="257">
        <f>IF(N190="snížená",J190,0)</f>
        <v>0</v>
      </c>
      <c r="BG190" s="257">
        <f>IF(N190="zákl. přenesená",J190,0)</f>
        <v>0</v>
      </c>
      <c r="BH190" s="257">
        <f>IF(N190="sníž. přenesená",J190,0)</f>
        <v>0</v>
      </c>
      <c r="BI190" s="257">
        <f>IF(N190="nulová",J190,0)</f>
        <v>0</v>
      </c>
      <c r="BJ190" s="17" t="s">
        <v>14</v>
      </c>
      <c r="BK190" s="257">
        <f>ROUND(I190*H190,2)</f>
        <v>0</v>
      </c>
      <c r="BL190" s="17" t="s">
        <v>256</v>
      </c>
      <c r="BM190" s="256" t="s">
        <v>1686</v>
      </c>
    </row>
    <row r="191" s="13" customFormat="1">
      <c r="A191" s="13"/>
      <c r="B191" s="262"/>
      <c r="C191" s="263"/>
      <c r="D191" s="258" t="s">
        <v>263</v>
      </c>
      <c r="E191" s="264" t="s">
        <v>1</v>
      </c>
      <c r="F191" s="265" t="s">
        <v>1687</v>
      </c>
      <c r="G191" s="263"/>
      <c r="H191" s="266">
        <v>396</v>
      </c>
      <c r="I191" s="267"/>
      <c r="J191" s="263"/>
      <c r="K191" s="263"/>
      <c r="L191" s="268"/>
      <c r="M191" s="269"/>
      <c r="N191" s="270"/>
      <c r="O191" s="270"/>
      <c r="P191" s="270"/>
      <c r="Q191" s="270"/>
      <c r="R191" s="270"/>
      <c r="S191" s="270"/>
      <c r="T191" s="271"/>
      <c r="U191" s="13"/>
      <c r="V191" s="13"/>
      <c r="W191" s="13"/>
      <c r="X191" s="13"/>
      <c r="Y191" s="13"/>
      <c r="Z191" s="13"/>
      <c r="AA191" s="13"/>
      <c r="AB191" s="13"/>
      <c r="AC191" s="13"/>
      <c r="AD191" s="13"/>
      <c r="AE191" s="13"/>
      <c r="AT191" s="272" t="s">
        <v>263</v>
      </c>
      <c r="AU191" s="272" t="s">
        <v>91</v>
      </c>
      <c r="AV191" s="13" t="s">
        <v>91</v>
      </c>
      <c r="AW191" s="13" t="s">
        <v>36</v>
      </c>
      <c r="AX191" s="13" t="s">
        <v>82</v>
      </c>
      <c r="AY191" s="272" t="s">
        <v>250</v>
      </c>
    </row>
    <row r="192" s="14" customFormat="1">
      <c r="A192" s="14"/>
      <c r="B192" s="273"/>
      <c r="C192" s="274"/>
      <c r="D192" s="258" t="s">
        <v>263</v>
      </c>
      <c r="E192" s="275" t="s">
        <v>1</v>
      </c>
      <c r="F192" s="276" t="s">
        <v>265</v>
      </c>
      <c r="G192" s="274"/>
      <c r="H192" s="277">
        <v>396</v>
      </c>
      <c r="I192" s="278"/>
      <c r="J192" s="274"/>
      <c r="K192" s="274"/>
      <c r="L192" s="279"/>
      <c r="M192" s="280"/>
      <c r="N192" s="281"/>
      <c r="O192" s="281"/>
      <c r="P192" s="281"/>
      <c r="Q192" s="281"/>
      <c r="R192" s="281"/>
      <c r="S192" s="281"/>
      <c r="T192" s="282"/>
      <c r="U192" s="14"/>
      <c r="V192" s="14"/>
      <c r="W192" s="14"/>
      <c r="X192" s="14"/>
      <c r="Y192" s="14"/>
      <c r="Z192" s="14"/>
      <c r="AA192" s="14"/>
      <c r="AB192" s="14"/>
      <c r="AC192" s="14"/>
      <c r="AD192" s="14"/>
      <c r="AE192" s="14"/>
      <c r="AT192" s="283" t="s">
        <v>263</v>
      </c>
      <c r="AU192" s="283" t="s">
        <v>91</v>
      </c>
      <c r="AV192" s="14" t="s">
        <v>256</v>
      </c>
      <c r="AW192" s="14" t="s">
        <v>36</v>
      </c>
      <c r="AX192" s="14" t="s">
        <v>14</v>
      </c>
      <c r="AY192" s="283" t="s">
        <v>250</v>
      </c>
    </row>
    <row r="193" s="2" customFormat="1" ht="33" customHeight="1">
      <c r="A193" s="38"/>
      <c r="B193" s="39"/>
      <c r="C193" s="245" t="s">
        <v>310</v>
      </c>
      <c r="D193" s="245" t="s">
        <v>252</v>
      </c>
      <c r="E193" s="246" t="s">
        <v>1409</v>
      </c>
      <c r="F193" s="247" t="s">
        <v>1410</v>
      </c>
      <c r="G193" s="248" t="s">
        <v>179</v>
      </c>
      <c r="H193" s="249">
        <v>396</v>
      </c>
      <c r="I193" s="250"/>
      <c r="J193" s="251">
        <f>ROUND(I193*H193,2)</f>
        <v>0</v>
      </c>
      <c r="K193" s="247" t="s">
        <v>1</v>
      </c>
      <c r="L193" s="44"/>
      <c r="M193" s="252" t="s">
        <v>1</v>
      </c>
      <c r="N193" s="253" t="s">
        <v>47</v>
      </c>
      <c r="O193" s="91"/>
      <c r="P193" s="254">
        <f>O193*H193</f>
        <v>0</v>
      </c>
      <c r="Q193" s="254">
        <v>0</v>
      </c>
      <c r="R193" s="254">
        <f>Q193*H193</f>
        <v>0</v>
      </c>
      <c r="S193" s="254">
        <v>0</v>
      </c>
      <c r="T193" s="255">
        <f>S193*H193</f>
        <v>0</v>
      </c>
      <c r="U193" s="38"/>
      <c r="V193" s="38"/>
      <c r="W193" s="38"/>
      <c r="X193" s="38"/>
      <c r="Y193" s="38"/>
      <c r="Z193" s="38"/>
      <c r="AA193" s="38"/>
      <c r="AB193" s="38"/>
      <c r="AC193" s="38"/>
      <c r="AD193" s="38"/>
      <c r="AE193" s="38"/>
      <c r="AR193" s="256" t="s">
        <v>256</v>
      </c>
      <c r="AT193" s="256" t="s">
        <v>252</v>
      </c>
      <c r="AU193" s="256" t="s">
        <v>91</v>
      </c>
      <c r="AY193" s="17" t="s">
        <v>250</v>
      </c>
      <c r="BE193" s="257">
        <f>IF(N193="základní",J193,0)</f>
        <v>0</v>
      </c>
      <c r="BF193" s="257">
        <f>IF(N193="snížená",J193,0)</f>
        <v>0</v>
      </c>
      <c r="BG193" s="257">
        <f>IF(N193="zákl. přenesená",J193,0)</f>
        <v>0</v>
      </c>
      <c r="BH193" s="257">
        <f>IF(N193="sníž. přenesená",J193,0)</f>
        <v>0</v>
      </c>
      <c r="BI193" s="257">
        <f>IF(N193="nulová",J193,0)</f>
        <v>0</v>
      </c>
      <c r="BJ193" s="17" t="s">
        <v>14</v>
      </c>
      <c r="BK193" s="257">
        <f>ROUND(I193*H193,2)</f>
        <v>0</v>
      </c>
      <c r="BL193" s="17" t="s">
        <v>256</v>
      </c>
      <c r="BM193" s="256" t="s">
        <v>1688</v>
      </c>
    </row>
    <row r="194" s="13" customFormat="1">
      <c r="A194" s="13"/>
      <c r="B194" s="262"/>
      <c r="C194" s="263"/>
      <c r="D194" s="258" t="s">
        <v>263</v>
      </c>
      <c r="E194" s="264" t="s">
        <v>1</v>
      </c>
      <c r="F194" s="265" t="s">
        <v>1687</v>
      </c>
      <c r="G194" s="263"/>
      <c r="H194" s="266">
        <v>396</v>
      </c>
      <c r="I194" s="267"/>
      <c r="J194" s="263"/>
      <c r="K194" s="263"/>
      <c r="L194" s="268"/>
      <c r="M194" s="269"/>
      <c r="N194" s="270"/>
      <c r="O194" s="270"/>
      <c r="P194" s="270"/>
      <c r="Q194" s="270"/>
      <c r="R194" s="270"/>
      <c r="S194" s="270"/>
      <c r="T194" s="271"/>
      <c r="U194" s="13"/>
      <c r="V194" s="13"/>
      <c r="W194" s="13"/>
      <c r="X194" s="13"/>
      <c r="Y194" s="13"/>
      <c r="Z194" s="13"/>
      <c r="AA194" s="13"/>
      <c r="AB194" s="13"/>
      <c r="AC194" s="13"/>
      <c r="AD194" s="13"/>
      <c r="AE194" s="13"/>
      <c r="AT194" s="272" t="s">
        <v>263</v>
      </c>
      <c r="AU194" s="272" t="s">
        <v>91</v>
      </c>
      <c r="AV194" s="13" t="s">
        <v>91</v>
      </c>
      <c r="AW194" s="13" t="s">
        <v>36</v>
      </c>
      <c r="AX194" s="13" t="s">
        <v>82</v>
      </c>
      <c r="AY194" s="272" t="s">
        <v>250</v>
      </c>
    </row>
    <row r="195" s="14" customFormat="1">
      <c r="A195" s="14"/>
      <c r="B195" s="273"/>
      <c r="C195" s="274"/>
      <c r="D195" s="258" t="s">
        <v>263</v>
      </c>
      <c r="E195" s="275" t="s">
        <v>1</v>
      </c>
      <c r="F195" s="276" t="s">
        <v>265</v>
      </c>
      <c r="G195" s="274"/>
      <c r="H195" s="277">
        <v>396</v>
      </c>
      <c r="I195" s="278"/>
      <c r="J195" s="274"/>
      <c r="K195" s="274"/>
      <c r="L195" s="279"/>
      <c r="M195" s="280"/>
      <c r="N195" s="281"/>
      <c r="O195" s="281"/>
      <c r="P195" s="281"/>
      <c r="Q195" s="281"/>
      <c r="R195" s="281"/>
      <c r="S195" s="281"/>
      <c r="T195" s="282"/>
      <c r="U195" s="14"/>
      <c r="V195" s="14"/>
      <c r="W195" s="14"/>
      <c r="X195" s="14"/>
      <c r="Y195" s="14"/>
      <c r="Z195" s="14"/>
      <c r="AA195" s="14"/>
      <c r="AB195" s="14"/>
      <c r="AC195" s="14"/>
      <c r="AD195" s="14"/>
      <c r="AE195" s="14"/>
      <c r="AT195" s="283" t="s">
        <v>263</v>
      </c>
      <c r="AU195" s="283" t="s">
        <v>91</v>
      </c>
      <c r="AV195" s="14" t="s">
        <v>256</v>
      </c>
      <c r="AW195" s="14" t="s">
        <v>36</v>
      </c>
      <c r="AX195" s="14" t="s">
        <v>14</v>
      </c>
      <c r="AY195" s="283" t="s">
        <v>250</v>
      </c>
    </row>
    <row r="196" s="2" customFormat="1" ht="16.5" customHeight="1">
      <c r="A196" s="38"/>
      <c r="B196" s="39"/>
      <c r="C196" s="294" t="s">
        <v>8</v>
      </c>
      <c r="D196" s="294" t="s">
        <v>643</v>
      </c>
      <c r="E196" s="295" t="s">
        <v>1413</v>
      </c>
      <c r="F196" s="296" t="s">
        <v>1414</v>
      </c>
      <c r="G196" s="297" t="s">
        <v>208</v>
      </c>
      <c r="H196" s="298">
        <v>112.068</v>
      </c>
      <c r="I196" s="299"/>
      <c r="J196" s="300">
        <f>ROUND(I196*H196,2)</f>
        <v>0</v>
      </c>
      <c r="K196" s="296" t="s">
        <v>1</v>
      </c>
      <c r="L196" s="301"/>
      <c r="M196" s="302" t="s">
        <v>1</v>
      </c>
      <c r="N196" s="303" t="s">
        <v>47</v>
      </c>
      <c r="O196" s="91"/>
      <c r="P196" s="254">
        <f>O196*H196</f>
        <v>0</v>
      </c>
      <c r="Q196" s="254">
        <v>0</v>
      </c>
      <c r="R196" s="254">
        <f>Q196*H196</f>
        <v>0</v>
      </c>
      <c r="S196" s="254">
        <v>0</v>
      </c>
      <c r="T196" s="255">
        <f>S196*H196</f>
        <v>0</v>
      </c>
      <c r="U196" s="38"/>
      <c r="V196" s="38"/>
      <c r="W196" s="38"/>
      <c r="X196" s="38"/>
      <c r="Y196" s="38"/>
      <c r="Z196" s="38"/>
      <c r="AA196" s="38"/>
      <c r="AB196" s="38"/>
      <c r="AC196" s="38"/>
      <c r="AD196" s="38"/>
      <c r="AE196" s="38"/>
      <c r="AR196" s="256" t="s">
        <v>285</v>
      </c>
      <c r="AT196" s="256" t="s">
        <v>643</v>
      </c>
      <c r="AU196" s="256" t="s">
        <v>91</v>
      </c>
      <c r="AY196" s="17" t="s">
        <v>250</v>
      </c>
      <c r="BE196" s="257">
        <f>IF(N196="základní",J196,0)</f>
        <v>0</v>
      </c>
      <c r="BF196" s="257">
        <f>IF(N196="snížená",J196,0)</f>
        <v>0</v>
      </c>
      <c r="BG196" s="257">
        <f>IF(N196="zákl. přenesená",J196,0)</f>
        <v>0</v>
      </c>
      <c r="BH196" s="257">
        <f>IF(N196="sníž. přenesená",J196,0)</f>
        <v>0</v>
      </c>
      <c r="BI196" s="257">
        <f>IF(N196="nulová",J196,0)</f>
        <v>0</v>
      </c>
      <c r="BJ196" s="17" t="s">
        <v>14</v>
      </c>
      <c r="BK196" s="257">
        <f>ROUND(I196*H196,2)</f>
        <v>0</v>
      </c>
      <c r="BL196" s="17" t="s">
        <v>256</v>
      </c>
      <c r="BM196" s="256" t="s">
        <v>1689</v>
      </c>
    </row>
    <row r="197" s="2" customFormat="1">
      <c r="A197" s="38"/>
      <c r="B197" s="39"/>
      <c r="C197" s="40"/>
      <c r="D197" s="258" t="s">
        <v>628</v>
      </c>
      <c r="E197" s="40"/>
      <c r="F197" s="259" t="s">
        <v>1416</v>
      </c>
      <c r="G197" s="40"/>
      <c r="H197" s="40"/>
      <c r="I197" s="156"/>
      <c r="J197" s="40"/>
      <c r="K197" s="40"/>
      <c r="L197" s="44"/>
      <c r="M197" s="260"/>
      <c r="N197" s="261"/>
      <c r="O197" s="91"/>
      <c r="P197" s="91"/>
      <c r="Q197" s="91"/>
      <c r="R197" s="91"/>
      <c r="S197" s="91"/>
      <c r="T197" s="92"/>
      <c r="U197" s="38"/>
      <c r="V197" s="38"/>
      <c r="W197" s="38"/>
      <c r="X197" s="38"/>
      <c r="Y197" s="38"/>
      <c r="Z197" s="38"/>
      <c r="AA197" s="38"/>
      <c r="AB197" s="38"/>
      <c r="AC197" s="38"/>
      <c r="AD197" s="38"/>
      <c r="AE197" s="38"/>
      <c r="AT197" s="17" t="s">
        <v>628</v>
      </c>
      <c r="AU197" s="17" t="s">
        <v>91</v>
      </c>
    </row>
    <row r="198" s="2" customFormat="1" ht="16.5" customHeight="1">
      <c r="A198" s="38"/>
      <c r="B198" s="39"/>
      <c r="C198" s="245" t="s">
        <v>317</v>
      </c>
      <c r="D198" s="245" t="s">
        <v>252</v>
      </c>
      <c r="E198" s="246" t="s">
        <v>1417</v>
      </c>
      <c r="F198" s="247" t="s">
        <v>1418</v>
      </c>
      <c r="G198" s="248" t="s">
        <v>157</v>
      </c>
      <c r="H198" s="249">
        <v>28.016999999999999</v>
      </c>
      <c r="I198" s="250"/>
      <c r="J198" s="251">
        <f>ROUND(I198*H198,2)</f>
        <v>0</v>
      </c>
      <c r="K198" s="247" t="s">
        <v>1</v>
      </c>
      <c r="L198" s="44"/>
      <c r="M198" s="252" t="s">
        <v>1</v>
      </c>
      <c r="N198" s="253" t="s">
        <v>47</v>
      </c>
      <c r="O198" s="91"/>
      <c r="P198" s="254">
        <f>O198*H198</f>
        <v>0</v>
      </c>
      <c r="Q198" s="254">
        <v>0</v>
      </c>
      <c r="R198" s="254">
        <f>Q198*H198</f>
        <v>0</v>
      </c>
      <c r="S198" s="254">
        <v>0</v>
      </c>
      <c r="T198" s="255">
        <f>S198*H198</f>
        <v>0</v>
      </c>
      <c r="U198" s="38"/>
      <c r="V198" s="38"/>
      <c r="W198" s="38"/>
      <c r="X198" s="38"/>
      <c r="Y198" s="38"/>
      <c r="Z198" s="38"/>
      <c r="AA198" s="38"/>
      <c r="AB198" s="38"/>
      <c r="AC198" s="38"/>
      <c r="AD198" s="38"/>
      <c r="AE198" s="38"/>
      <c r="AR198" s="256" t="s">
        <v>256</v>
      </c>
      <c r="AT198" s="256" t="s">
        <v>252</v>
      </c>
      <c r="AU198" s="256" t="s">
        <v>91</v>
      </c>
      <c r="AY198" s="17" t="s">
        <v>250</v>
      </c>
      <c r="BE198" s="257">
        <f>IF(N198="základní",J198,0)</f>
        <v>0</v>
      </c>
      <c r="BF198" s="257">
        <f>IF(N198="snížená",J198,0)</f>
        <v>0</v>
      </c>
      <c r="BG198" s="257">
        <f>IF(N198="zákl. přenesená",J198,0)</f>
        <v>0</v>
      </c>
      <c r="BH198" s="257">
        <f>IF(N198="sníž. přenesená",J198,0)</f>
        <v>0</v>
      </c>
      <c r="BI198" s="257">
        <f>IF(N198="nulová",J198,0)</f>
        <v>0</v>
      </c>
      <c r="BJ198" s="17" t="s">
        <v>14</v>
      </c>
      <c r="BK198" s="257">
        <f>ROUND(I198*H198,2)</f>
        <v>0</v>
      </c>
      <c r="BL198" s="17" t="s">
        <v>256</v>
      </c>
      <c r="BM198" s="256" t="s">
        <v>1690</v>
      </c>
    </row>
    <row r="199" s="2" customFormat="1">
      <c r="A199" s="38"/>
      <c r="B199" s="39"/>
      <c r="C199" s="40"/>
      <c r="D199" s="258" t="s">
        <v>628</v>
      </c>
      <c r="E199" s="40"/>
      <c r="F199" s="259" t="s">
        <v>1420</v>
      </c>
      <c r="G199" s="40"/>
      <c r="H199" s="40"/>
      <c r="I199" s="156"/>
      <c r="J199" s="40"/>
      <c r="K199" s="40"/>
      <c r="L199" s="44"/>
      <c r="M199" s="260"/>
      <c r="N199" s="261"/>
      <c r="O199" s="91"/>
      <c r="P199" s="91"/>
      <c r="Q199" s="91"/>
      <c r="R199" s="91"/>
      <c r="S199" s="91"/>
      <c r="T199" s="92"/>
      <c r="U199" s="38"/>
      <c r="V199" s="38"/>
      <c r="W199" s="38"/>
      <c r="X199" s="38"/>
      <c r="Y199" s="38"/>
      <c r="Z199" s="38"/>
      <c r="AA199" s="38"/>
      <c r="AB199" s="38"/>
      <c r="AC199" s="38"/>
      <c r="AD199" s="38"/>
      <c r="AE199" s="38"/>
      <c r="AT199" s="17" t="s">
        <v>628</v>
      </c>
      <c r="AU199" s="17" t="s">
        <v>91</v>
      </c>
    </row>
    <row r="200" s="13" customFormat="1">
      <c r="A200" s="13"/>
      <c r="B200" s="262"/>
      <c r="C200" s="263"/>
      <c r="D200" s="258" t="s">
        <v>263</v>
      </c>
      <c r="E200" s="264" t="s">
        <v>1</v>
      </c>
      <c r="F200" s="265" t="s">
        <v>1691</v>
      </c>
      <c r="G200" s="263"/>
      <c r="H200" s="266">
        <v>28.016999999999999</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263</v>
      </c>
      <c r="AU200" s="272" t="s">
        <v>91</v>
      </c>
      <c r="AV200" s="13" t="s">
        <v>91</v>
      </c>
      <c r="AW200" s="13" t="s">
        <v>36</v>
      </c>
      <c r="AX200" s="13" t="s">
        <v>82</v>
      </c>
      <c r="AY200" s="272" t="s">
        <v>250</v>
      </c>
    </row>
    <row r="201" s="14" customFormat="1">
      <c r="A201" s="14"/>
      <c r="B201" s="273"/>
      <c r="C201" s="274"/>
      <c r="D201" s="258" t="s">
        <v>263</v>
      </c>
      <c r="E201" s="275" t="s">
        <v>1</v>
      </c>
      <c r="F201" s="276" t="s">
        <v>265</v>
      </c>
      <c r="G201" s="274"/>
      <c r="H201" s="277">
        <v>28.016999999999999</v>
      </c>
      <c r="I201" s="278"/>
      <c r="J201" s="274"/>
      <c r="K201" s="274"/>
      <c r="L201" s="279"/>
      <c r="M201" s="280"/>
      <c r="N201" s="281"/>
      <c r="O201" s="281"/>
      <c r="P201" s="281"/>
      <c r="Q201" s="281"/>
      <c r="R201" s="281"/>
      <c r="S201" s="281"/>
      <c r="T201" s="282"/>
      <c r="U201" s="14"/>
      <c r="V201" s="14"/>
      <c r="W201" s="14"/>
      <c r="X201" s="14"/>
      <c r="Y201" s="14"/>
      <c r="Z201" s="14"/>
      <c r="AA201" s="14"/>
      <c r="AB201" s="14"/>
      <c r="AC201" s="14"/>
      <c r="AD201" s="14"/>
      <c r="AE201" s="14"/>
      <c r="AT201" s="283" t="s">
        <v>263</v>
      </c>
      <c r="AU201" s="283" t="s">
        <v>91</v>
      </c>
      <c r="AV201" s="14" t="s">
        <v>256</v>
      </c>
      <c r="AW201" s="14" t="s">
        <v>36</v>
      </c>
      <c r="AX201" s="14" t="s">
        <v>14</v>
      </c>
      <c r="AY201" s="283" t="s">
        <v>250</v>
      </c>
    </row>
    <row r="202" s="2" customFormat="1" ht="33" customHeight="1">
      <c r="A202" s="38"/>
      <c r="B202" s="39"/>
      <c r="C202" s="245" t="s">
        <v>321</v>
      </c>
      <c r="D202" s="245" t="s">
        <v>252</v>
      </c>
      <c r="E202" s="246" t="s">
        <v>1422</v>
      </c>
      <c r="F202" s="247" t="s">
        <v>1423</v>
      </c>
      <c r="G202" s="248" t="s">
        <v>179</v>
      </c>
      <c r="H202" s="249">
        <v>36</v>
      </c>
      <c r="I202" s="250"/>
      <c r="J202" s="251">
        <f>ROUND(I202*H202,2)</f>
        <v>0</v>
      </c>
      <c r="K202" s="247" t="s">
        <v>1</v>
      </c>
      <c r="L202" s="44"/>
      <c r="M202" s="252" t="s">
        <v>1</v>
      </c>
      <c r="N202" s="253" t="s">
        <v>47</v>
      </c>
      <c r="O202" s="91"/>
      <c r="P202" s="254">
        <f>O202*H202</f>
        <v>0</v>
      </c>
      <c r="Q202" s="254">
        <v>0</v>
      </c>
      <c r="R202" s="254">
        <f>Q202*H202</f>
        <v>0</v>
      </c>
      <c r="S202" s="254">
        <v>0</v>
      </c>
      <c r="T202" s="255">
        <f>S202*H202</f>
        <v>0</v>
      </c>
      <c r="U202" s="38"/>
      <c r="V202" s="38"/>
      <c r="W202" s="38"/>
      <c r="X202" s="38"/>
      <c r="Y202" s="38"/>
      <c r="Z202" s="38"/>
      <c r="AA202" s="38"/>
      <c r="AB202" s="38"/>
      <c r="AC202" s="38"/>
      <c r="AD202" s="38"/>
      <c r="AE202" s="38"/>
      <c r="AR202" s="256" t="s">
        <v>256</v>
      </c>
      <c r="AT202" s="256" t="s">
        <v>252</v>
      </c>
      <c r="AU202" s="256" t="s">
        <v>91</v>
      </c>
      <c r="AY202" s="17" t="s">
        <v>250</v>
      </c>
      <c r="BE202" s="257">
        <f>IF(N202="základní",J202,0)</f>
        <v>0</v>
      </c>
      <c r="BF202" s="257">
        <f>IF(N202="snížená",J202,0)</f>
        <v>0</v>
      </c>
      <c r="BG202" s="257">
        <f>IF(N202="zákl. přenesená",J202,0)</f>
        <v>0</v>
      </c>
      <c r="BH202" s="257">
        <f>IF(N202="sníž. přenesená",J202,0)</f>
        <v>0</v>
      </c>
      <c r="BI202" s="257">
        <f>IF(N202="nulová",J202,0)</f>
        <v>0</v>
      </c>
      <c r="BJ202" s="17" t="s">
        <v>14</v>
      </c>
      <c r="BK202" s="257">
        <f>ROUND(I202*H202,2)</f>
        <v>0</v>
      </c>
      <c r="BL202" s="17" t="s">
        <v>256</v>
      </c>
      <c r="BM202" s="256" t="s">
        <v>1692</v>
      </c>
    </row>
    <row r="203" s="2" customFormat="1">
      <c r="A203" s="38"/>
      <c r="B203" s="39"/>
      <c r="C203" s="40"/>
      <c r="D203" s="258" t="s">
        <v>628</v>
      </c>
      <c r="E203" s="40"/>
      <c r="F203" s="259" t="s">
        <v>1425</v>
      </c>
      <c r="G203" s="40"/>
      <c r="H203" s="40"/>
      <c r="I203" s="156"/>
      <c r="J203" s="40"/>
      <c r="K203" s="40"/>
      <c r="L203" s="44"/>
      <c r="M203" s="260"/>
      <c r="N203" s="261"/>
      <c r="O203" s="91"/>
      <c r="P203" s="91"/>
      <c r="Q203" s="91"/>
      <c r="R203" s="91"/>
      <c r="S203" s="91"/>
      <c r="T203" s="92"/>
      <c r="U203" s="38"/>
      <c r="V203" s="38"/>
      <c r="W203" s="38"/>
      <c r="X203" s="38"/>
      <c r="Y203" s="38"/>
      <c r="Z203" s="38"/>
      <c r="AA203" s="38"/>
      <c r="AB203" s="38"/>
      <c r="AC203" s="38"/>
      <c r="AD203" s="38"/>
      <c r="AE203" s="38"/>
      <c r="AT203" s="17" t="s">
        <v>628</v>
      </c>
      <c r="AU203" s="17" t="s">
        <v>91</v>
      </c>
    </row>
    <row r="204" s="13" customFormat="1">
      <c r="A204" s="13"/>
      <c r="B204" s="262"/>
      <c r="C204" s="263"/>
      <c r="D204" s="258" t="s">
        <v>263</v>
      </c>
      <c r="E204" s="264" t="s">
        <v>1</v>
      </c>
      <c r="F204" s="265" t="s">
        <v>1693</v>
      </c>
      <c r="G204" s="263"/>
      <c r="H204" s="266">
        <v>36</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263</v>
      </c>
      <c r="AU204" s="272" t="s">
        <v>91</v>
      </c>
      <c r="AV204" s="13" t="s">
        <v>91</v>
      </c>
      <c r="AW204" s="13" t="s">
        <v>36</v>
      </c>
      <c r="AX204" s="13" t="s">
        <v>82</v>
      </c>
      <c r="AY204" s="272" t="s">
        <v>250</v>
      </c>
    </row>
    <row r="205" s="14" customFormat="1">
      <c r="A205" s="14"/>
      <c r="B205" s="273"/>
      <c r="C205" s="274"/>
      <c r="D205" s="258" t="s">
        <v>263</v>
      </c>
      <c r="E205" s="275" t="s">
        <v>1</v>
      </c>
      <c r="F205" s="276" t="s">
        <v>265</v>
      </c>
      <c r="G205" s="274"/>
      <c r="H205" s="277">
        <v>36</v>
      </c>
      <c r="I205" s="278"/>
      <c r="J205" s="274"/>
      <c r="K205" s="274"/>
      <c r="L205" s="279"/>
      <c r="M205" s="280"/>
      <c r="N205" s="281"/>
      <c r="O205" s="281"/>
      <c r="P205" s="281"/>
      <c r="Q205" s="281"/>
      <c r="R205" s="281"/>
      <c r="S205" s="281"/>
      <c r="T205" s="282"/>
      <c r="U205" s="14"/>
      <c r="V205" s="14"/>
      <c r="W205" s="14"/>
      <c r="X205" s="14"/>
      <c r="Y205" s="14"/>
      <c r="Z205" s="14"/>
      <c r="AA205" s="14"/>
      <c r="AB205" s="14"/>
      <c r="AC205" s="14"/>
      <c r="AD205" s="14"/>
      <c r="AE205" s="14"/>
      <c r="AT205" s="283" t="s">
        <v>263</v>
      </c>
      <c r="AU205" s="283" t="s">
        <v>91</v>
      </c>
      <c r="AV205" s="14" t="s">
        <v>256</v>
      </c>
      <c r="AW205" s="14" t="s">
        <v>36</v>
      </c>
      <c r="AX205" s="14" t="s">
        <v>14</v>
      </c>
      <c r="AY205" s="283" t="s">
        <v>250</v>
      </c>
    </row>
    <row r="206" s="12" customFormat="1" ht="22.8" customHeight="1">
      <c r="A206" s="12"/>
      <c r="B206" s="229"/>
      <c r="C206" s="230"/>
      <c r="D206" s="231" t="s">
        <v>81</v>
      </c>
      <c r="E206" s="243" t="s">
        <v>115</v>
      </c>
      <c r="F206" s="243" t="s">
        <v>1427</v>
      </c>
      <c r="G206" s="230"/>
      <c r="H206" s="230"/>
      <c r="I206" s="233"/>
      <c r="J206" s="244">
        <f>BK206</f>
        <v>0</v>
      </c>
      <c r="K206" s="230"/>
      <c r="L206" s="235"/>
      <c r="M206" s="236"/>
      <c r="N206" s="237"/>
      <c r="O206" s="237"/>
      <c r="P206" s="238">
        <f>SUM(P207:P248)</f>
        <v>0</v>
      </c>
      <c r="Q206" s="237"/>
      <c r="R206" s="238">
        <f>SUM(R207:R248)</f>
        <v>0</v>
      </c>
      <c r="S206" s="237"/>
      <c r="T206" s="239">
        <f>SUM(T207:T248)</f>
        <v>0</v>
      </c>
      <c r="U206" s="12"/>
      <c r="V206" s="12"/>
      <c r="W206" s="12"/>
      <c r="X206" s="12"/>
      <c r="Y206" s="12"/>
      <c r="Z206" s="12"/>
      <c r="AA206" s="12"/>
      <c r="AB206" s="12"/>
      <c r="AC206" s="12"/>
      <c r="AD206" s="12"/>
      <c r="AE206" s="12"/>
      <c r="AR206" s="240" t="s">
        <v>14</v>
      </c>
      <c r="AT206" s="241" t="s">
        <v>81</v>
      </c>
      <c r="AU206" s="241" t="s">
        <v>14</v>
      </c>
      <c r="AY206" s="240" t="s">
        <v>250</v>
      </c>
      <c r="BK206" s="242">
        <f>SUM(BK207:BK248)</f>
        <v>0</v>
      </c>
    </row>
    <row r="207" s="2" customFormat="1" ht="21.75" customHeight="1">
      <c r="A207" s="38"/>
      <c r="B207" s="39"/>
      <c r="C207" s="245" t="s">
        <v>325</v>
      </c>
      <c r="D207" s="245" t="s">
        <v>252</v>
      </c>
      <c r="E207" s="246" t="s">
        <v>1428</v>
      </c>
      <c r="F207" s="247" t="s">
        <v>1429</v>
      </c>
      <c r="G207" s="248" t="s">
        <v>208</v>
      </c>
      <c r="H207" s="249">
        <v>43.506</v>
      </c>
      <c r="I207" s="250"/>
      <c r="J207" s="251">
        <f>ROUND(I207*H207,2)</f>
        <v>0</v>
      </c>
      <c r="K207" s="247" t="s">
        <v>1</v>
      </c>
      <c r="L207" s="44"/>
      <c r="M207" s="252" t="s">
        <v>1</v>
      </c>
      <c r="N207" s="253" t="s">
        <v>47</v>
      </c>
      <c r="O207" s="91"/>
      <c r="P207" s="254">
        <f>O207*H207</f>
        <v>0</v>
      </c>
      <c r="Q207" s="254">
        <v>0</v>
      </c>
      <c r="R207" s="254">
        <f>Q207*H207</f>
        <v>0</v>
      </c>
      <c r="S207" s="254">
        <v>0</v>
      </c>
      <c r="T207" s="255">
        <f>S207*H207</f>
        <v>0</v>
      </c>
      <c r="U207" s="38"/>
      <c r="V207" s="38"/>
      <c r="W207" s="38"/>
      <c r="X207" s="38"/>
      <c r="Y207" s="38"/>
      <c r="Z207" s="38"/>
      <c r="AA207" s="38"/>
      <c r="AB207" s="38"/>
      <c r="AC207" s="38"/>
      <c r="AD207" s="38"/>
      <c r="AE207" s="38"/>
      <c r="AR207" s="256" t="s">
        <v>256</v>
      </c>
      <c r="AT207" s="256" t="s">
        <v>252</v>
      </c>
      <c r="AU207" s="256" t="s">
        <v>91</v>
      </c>
      <c r="AY207" s="17" t="s">
        <v>250</v>
      </c>
      <c r="BE207" s="257">
        <f>IF(N207="základní",J207,0)</f>
        <v>0</v>
      </c>
      <c r="BF207" s="257">
        <f>IF(N207="snížená",J207,0)</f>
        <v>0</v>
      </c>
      <c r="BG207" s="257">
        <f>IF(N207="zákl. přenesená",J207,0)</f>
        <v>0</v>
      </c>
      <c r="BH207" s="257">
        <f>IF(N207="sníž. přenesená",J207,0)</f>
        <v>0</v>
      </c>
      <c r="BI207" s="257">
        <f>IF(N207="nulová",J207,0)</f>
        <v>0</v>
      </c>
      <c r="BJ207" s="17" t="s">
        <v>14</v>
      </c>
      <c r="BK207" s="257">
        <f>ROUND(I207*H207,2)</f>
        <v>0</v>
      </c>
      <c r="BL207" s="17" t="s">
        <v>256</v>
      </c>
      <c r="BM207" s="256" t="s">
        <v>1694</v>
      </c>
    </row>
    <row r="208" s="2" customFormat="1">
      <c r="A208" s="38"/>
      <c r="B208" s="39"/>
      <c r="C208" s="40"/>
      <c r="D208" s="258" t="s">
        <v>628</v>
      </c>
      <c r="E208" s="40"/>
      <c r="F208" s="259" t="s">
        <v>1431</v>
      </c>
      <c r="G208" s="40"/>
      <c r="H208" s="40"/>
      <c r="I208" s="156"/>
      <c r="J208" s="40"/>
      <c r="K208" s="40"/>
      <c r="L208" s="44"/>
      <c r="M208" s="260"/>
      <c r="N208" s="261"/>
      <c r="O208" s="91"/>
      <c r="P208" s="91"/>
      <c r="Q208" s="91"/>
      <c r="R208" s="91"/>
      <c r="S208" s="91"/>
      <c r="T208" s="92"/>
      <c r="U208" s="38"/>
      <c r="V208" s="38"/>
      <c r="W208" s="38"/>
      <c r="X208" s="38"/>
      <c r="Y208" s="38"/>
      <c r="Z208" s="38"/>
      <c r="AA208" s="38"/>
      <c r="AB208" s="38"/>
      <c r="AC208" s="38"/>
      <c r="AD208" s="38"/>
      <c r="AE208" s="38"/>
      <c r="AT208" s="17" t="s">
        <v>628</v>
      </c>
      <c r="AU208" s="17" t="s">
        <v>91</v>
      </c>
    </row>
    <row r="209" s="13" customFormat="1">
      <c r="A209" s="13"/>
      <c r="B209" s="262"/>
      <c r="C209" s="263"/>
      <c r="D209" s="258" t="s">
        <v>263</v>
      </c>
      <c r="E209" s="264" t="s">
        <v>1</v>
      </c>
      <c r="F209" s="265" t="s">
        <v>1695</v>
      </c>
      <c r="G209" s="263"/>
      <c r="H209" s="266">
        <v>43.506</v>
      </c>
      <c r="I209" s="267"/>
      <c r="J209" s="263"/>
      <c r="K209" s="263"/>
      <c r="L209" s="268"/>
      <c r="M209" s="269"/>
      <c r="N209" s="270"/>
      <c r="O209" s="270"/>
      <c r="P209" s="270"/>
      <c r="Q209" s="270"/>
      <c r="R209" s="270"/>
      <c r="S209" s="270"/>
      <c r="T209" s="271"/>
      <c r="U209" s="13"/>
      <c r="V209" s="13"/>
      <c r="W209" s="13"/>
      <c r="X209" s="13"/>
      <c r="Y209" s="13"/>
      <c r="Z209" s="13"/>
      <c r="AA209" s="13"/>
      <c r="AB209" s="13"/>
      <c r="AC209" s="13"/>
      <c r="AD209" s="13"/>
      <c r="AE209" s="13"/>
      <c r="AT209" s="272" t="s">
        <v>263</v>
      </c>
      <c r="AU209" s="272" t="s">
        <v>91</v>
      </c>
      <c r="AV209" s="13" t="s">
        <v>91</v>
      </c>
      <c r="AW209" s="13" t="s">
        <v>36</v>
      </c>
      <c r="AX209" s="13" t="s">
        <v>82</v>
      </c>
      <c r="AY209" s="272" t="s">
        <v>250</v>
      </c>
    </row>
    <row r="210" s="14" customFormat="1">
      <c r="A210" s="14"/>
      <c r="B210" s="273"/>
      <c r="C210" s="274"/>
      <c r="D210" s="258" t="s">
        <v>263</v>
      </c>
      <c r="E210" s="275" t="s">
        <v>1</v>
      </c>
      <c r="F210" s="276" t="s">
        <v>265</v>
      </c>
      <c r="G210" s="274"/>
      <c r="H210" s="277">
        <v>43.506</v>
      </c>
      <c r="I210" s="278"/>
      <c r="J210" s="274"/>
      <c r="K210" s="274"/>
      <c r="L210" s="279"/>
      <c r="M210" s="280"/>
      <c r="N210" s="281"/>
      <c r="O210" s="281"/>
      <c r="P210" s="281"/>
      <c r="Q210" s="281"/>
      <c r="R210" s="281"/>
      <c r="S210" s="281"/>
      <c r="T210" s="282"/>
      <c r="U210" s="14"/>
      <c r="V210" s="14"/>
      <c r="W210" s="14"/>
      <c r="X210" s="14"/>
      <c r="Y210" s="14"/>
      <c r="Z210" s="14"/>
      <c r="AA210" s="14"/>
      <c r="AB210" s="14"/>
      <c r="AC210" s="14"/>
      <c r="AD210" s="14"/>
      <c r="AE210" s="14"/>
      <c r="AT210" s="283" t="s">
        <v>263</v>
      </c>
      <c r="AU210" s="283" t="s">
        <v>91</v>
      </c>
      <c r="AV210" s="14" t="s">
        <v>256</v>
      </c>
      <c r="AW210" s="14" t="s">
        <v>36</v>
      </c>
      <c r="AX210" s="14" t="s">
        <v>14</v>
      </c>
      <c r="AY210" s="283" t="s">
        <v>250</v>
      </c>
    </row>
    <row r="211" s="2" customFormat="1" ht="21.75" customHeight="1">
      <c r="A211" s="38"/>
      <c r="B211" s="39"/>
      <c r="C211" s="245" t="s">
        <v>331</v>
      </c>
      <c r="D211" s="245" t="s">
        <v>252</v>
      </c>
      <c r="E211" s="246" t="s">
        <v>1433</v>
      </c>
      <c r="F211" s="247" t="s">
        <v>1434</v>
      </c>
      <c r="G211" s="248" t="s">
        <v>168</v>
      </c>
      <c r="H211" s="249">
        <v>174.02600000000001</v>
      </c>
      <c r="I211" s="250"/>
      <c r="J211" s="251">
        <f>ROUND(I211*H211,2)</f>
        <v>0</v>
      </c>
      <c r="K211" s="247" t="s">
        <v>1</v>
      </c>
      <c r="L211" s="44"/>
      <c r="M211" s="252" t="s">
        <v>1</v>
      </c>
      <c r="N211" s="253" t="s">
        <v>47</v>
      </c>
      <c r="O211" s="91"/>
      <c r="P211" s="254">
        <f>O211*H211</f>
        <v>0</v>
      </c>
      <c r="Q211" s="254">
        <v>0</v>
      </c>
      <c r="R211" s="254">
        <f>Q211*H211</f>
        <v>0</v>
      </c>
      <c r="S211" s="254">
        <v>0</v>
      </c>
      <c r="T211" s="255">
        <f>S211*H211</f>
        <v>0</v>
      </c>
      <c r="U211" s="38"/>
      <c r="V211" s="38"/>
      <c r="W211" s="38"/>
      <c r="X211" s="38"/>
      <c r="Y211" s="38"/>
      <c r="Z211" s="38"/>
      <c r="AA211" s="38"/>
      <c r="AB211" s="38"/>
      <c r="AC211" s="38"/>
      <c r="AD211" s="38"/>
      <c r="AE211" s="38"/>
      <c r="AR211" s="256" t="s">
        <v>256</v>
      </c>
      <c r="AT211" s="256" t="s">
        <v>252</v>
      </c>
      <c r="AU211" s="256" t="s">
        <v>91</v>
      </c>
      <c r="AY211" s="17" t="s">
        <v>250</v>
      </c>
      <c r="BE211" s="257">
        <f>IF(N211="základní",J211,0)</f>
        <v>0</v>
      </c>
      <c r="BF211" s="257">
        <f>IF(N211="snížená",J211,0)</f>
        <v>0</v>
      </c>
      <c r="BG211" s="257">
        <f>IF(N211="zákl. přenesená",J211,0)</f>
        <v>0</v>
      </c>
      <c r="BH211" s="257">
        <f>IF(N211="sníž. přenesená",J211,0)</f>
        <v>0</v>
      </c>
      <c r="BI211" s="257">
        <f>IF(N211="nulová",J211,0)</f>
        <v>0</v>
      </c>
      <c r="BJ211" s="17" t="s">
        <v>14</v>
      </c>
      <c r="BK211" s="257">
        <f>ROUND(I211*H211,2)</f>
        <v>0</v>
      </c>
      <c r="BL211" s="17" t="s">
        <v>256</v>
      </c>
      <c r="BM211" s="256" t="s">
        <v>1696</v>
      </c>
    </row>
    <row r="212" s="13" customFormat="1">
      <c r="A212" s="13"/>
      <c r="B212" s="262"/>
      <c r="C212" s="263"/>
      <c r="D212" s="258" t="s">
        <v>263</v>
      </c>
      <c r="E212" s="264" t="s">
        <v>1</v>
      </c>
      <c r="F212" s="265" t="s">
        <v>1697</v>
      </c>
      <c r="G212" s="263"/>
      <c r="H212" s="266">
        <v>174.02600000000001</v>
      </c>
      <c r="I212" s="267"/>
      <c r="J212" s="263"/>
      <c r="K212" s="263"/>
      <c r="L212" s="268"/>
      <c r="M212" s="269"/>
      <c r="N212" s="270"/>
      <c r="O212" s="270"/>
      <c r="P212" s="270"/>
      <c r="Q212" s="270"/>
      <c r="R212" s="270"/>
      <c r="S212" s="270"/>
      <c r="T212" s="271"/>
      <c r="U212" s="13"/>
      <c r="V212" s="13"/>
      <c r="W212" s="13"/>
      <c r="X212" s="13"/>
      <c r="Y212" s="13"/>
      <c r="Z212" s="13"/>
      <c r="AA212" s="13"/>
      <c r="AB212" s="13"/>
      <c r="AC212" s="13"/>
      <c r="AD212" s="13"/>
      <c r="AE212" s="13"/>
      <c r="AT212" s="272" t="s">
        <v>263</v>
      </c>
      <c r="AU212" s="272" t="s">
        <v>91</v>
      </c>
      <c r="AV212" s="13" t="s">
        <v>91</v>
      </c>
      <c r="AW212" s="13" t="s">
        <v>36</v>
      </c>
      <c r="AX212" s="13" t="s">
        <v>82</v>
      </c>
      <c r="AY212" s="272" t="s">
        <v>250</v>
      </c>
    </row>
    <row r="213" s="14" customFormat="1">
      <c r="A213" s="14"/>
      <c r="B213" s="273"/>
      <c r="C213" s="274"/>
      <c r="D213" s="258" t="s">
        <v>263</v>
      </c>
      <c r="E213" s="275" t="s">
        <v>1</v>
      </c>
      <c r="F213" s="276" t="s">
        <v>265</v>
      </c>
      <c r="G213" s="274"/>
      <c r="H213" s="277">
        <v>174.02600000000001</v>
      </c>
      <c r="I213" s="278"/>
      <c r="J213" s="274"/>
      <c r="K213" s="274"/>
      <c r="L213" s="279"/>
      <c r="M213" s="280"/>
      <c r="N213" s="281"/>
      <c r="O213" s="281"/>
      <c r="P213" s="281"/>
      <c r="Q213" s="281"/>
      <c r="R213" s="281"/>
      <c r="S213" s="281"/>
      <c r="T213" s="282"/>
      <c r="U213" s="14"/>
      <c r="V213" s="14"/>
      <c r="W213" s="14"/>
      <c r="X213" s="14"/>
      <c r="Y213" s="14"/>
      <c r="Z213" s="14"/>
      <c r="AA213" s="14"/>
      <c r="AB213" s="14"/>
      <c r="AC213" s="14"/>
      <c r="AD213" s="14"/>
      <c r="AE213" s="14"/>
      <c r="AT213" s="283" t="s">
        <v>263</v>
      </c>
      <c r="AU213" s="283" t="s">
        <v>91</v>
      </c>
      <c r="AV213" s="14" t="s">
        <v>256</v>
      </c>
      <c r="AW213" s="14" t="s">
        <v>36</v>
      </c>
      <c r="AX213" s="14" t="s">
        <v>14</v>
      </c>
      <c r="AY213" s="283" t="s">
        <v>250</v>
      </c>
    </row>
    <row r="214" s="2" customFormat="1" ht="33" customHeight="1">
      <c r="A214" s="38"/>
      <c r="B214" s="39"/>
      <c r="C214" s="245" t="s">
        <v>336</v>
      </c>
      <c r="D214" s="245" t="s">
        <v>252</v>
      </c>
      <c r="E214" s="246" t="s">
        <v>1437</v>
      </c>
      <c r="F214" s="247" t="s">
        <v>1438</v>
      </c>
      <c r="G214" s="248" t="s">
        <v>168</v>
      </c>
      <c r="H214" s="249">
        <v>174.02600000000001</v>
      </c>
      <c r="I214" s="250"/>
      <c r="J214" s="251">
        <f>ROUND(I214*H214,2)</f>
        <v>0</v>
      </c>
      <c r="K214" s="247" t="s">
        <v>1</v>
      </c>
      <c r="L214" s="44"/>
      <c r="M214" s="252" t="s">
        <v>1</v>
      </c>
      <c r="N214" s="253" t="s">
        <v>47</v>
      </c>
      <c r="O214" s="91"/>
      <c r="P214" s="254">
        <f>O214*H214</f>
        <v>0</v>
      </c>
      <c r="Q214" s="254">
        <v>0</v>
      </c>
      <c r="R214" s="254">
        <f>Q214*H214</f>
        <v>0</v>
      </c>
      <c r="S214" s="254">
        <v>0</v>
      </c>
      <c r="T214" s="255">
        <f>S214*H214</f>
        <v>0</v>
      </c>
      <c r="U214" s="38"/>
      <c r="V214" s="38"/>
      <c r="W214" s="38"/>
      <c r="X214" s="38"/>
      <c r="Y214" s="38"/>
      <c r="Z214" s="38"/>
      <c r="AA214" s="38"/>
      <c r="AB214" s="38"/>
      <c r="AC214" s="38"/>
      <c r="AD214" s="38"/>
      <c r="AE214" s="38"/>
      <c r="AR214" s="256" t="s">
        <v>256</v>
      </c>
      <c r="AT214" s="256" t="s">
        <v>252</v>
      </c>
      <c r="AU214" s="256" t="s">
        <v>91</v>
      </c>
      <c r="AY214" s="17" t="s">
        <v>250</v>
      </c>
      <c r="BE214" s="257">
        <f>IF(N214="základní",J214,0)</f>
        <v>0</v>
      </c>
      <c r="BF214" s="257">
        <f>IF(N214="snížená",J214,0)</f>
        <v>0</v>
      </c>
      <c r="BG214" s="257">
        <f>IF(N214="zákl. přenesená",J214,0)</f>
        <v>0</v>
      </c>
      <c r="BH214" s="257">
        <f>IF(N214="sníž. přenesená",J214,0)</f>
        <v>0</v>
      </c>
      <c r="BI214" s="257">
        <f>IF(N214="nulová",J214,0)</f>
        <v>0</v>
      </c>
      <c r="BJ214" s="17" t="s">
        <v>14</v>
      </c>
      <c r="BK214" s="257">
        <f>ROUND(I214*H214,2)</f>
        <v>0</v>
      </c>
      <c r="BL214" s="17" t="s">
        <v>256</v>
      </c>
      <c r="BM214" s="256" t="s">
        <v>1698</v>
      </c>
    </row>
    <row r="215" s="13" customFormat="1">
      <c r="A215" s="13"/>
      <c r="B215" s="262"/>
      <c r="C215" s="263"/>
      <c r="D215" s="258" t="s">
        <v>263</v>
      </c>
      <c r="E215" s="264" t="s">
        <v>1</v>
      </c>
      <c r="F215" s="265" t="s">
        <v>1697</v>
      </c>
      <c r="G215" s="263"/>
      <c r="H215" s="266">
        <v>174.02600000000001</v>
      </c>
      <c r="I215" s="267"/>
      <c r="J215" s="263"/>
      <c r="K215" s="263"/>
      <c r="L215" s="268"/>
      <c r="M215" s="269"/>
      <c r="N215" s="270"/>
      <c r="O215" s="270"/>
      <c r="P215" s="270"/>
      <c r="Q215" s="270"/>
      <c r="R215" s="270"/>
      <c r="S215" s="270"/>
      <c r="T215" s="271"/>
      <c r="U215" s="13"/>
      <c r="V215" s="13"/>
      <c r="W215" s="13"/>
      <c r="X215" s="13"/>
      <c r="Y215" s="13"/>
      <c r="Z215" s="13"/>
      <c r="AA215" s="13"/>
      <c r="AB215" s="13"/>
      <c r="AC215" s="13"/>
      <c r="AD215" s="13"/>
      <c r="AE215" s="13"/>
      <c r="AT215" s="272" t="s">
        <v>263</v>
      </c>
      <c r="AU215" s="272" t="s">
        <v>91</v>
      </c>
      <c r="AV215" s="13" t="s">
        <v>91</v>
      </c>
      <c r="AW215" s="13" t="s">
        <v>36</v>
      </c>
      <c r="AX215" s="13" t="s">
        <v>82</v>
      </c>
      <c r="AY215" s="272" t="s">
        <v>250</v>
      </c>
    </row>
    <row r="216" s="14" customFormat="1">
      <c r="A216" s="14"/>
      <c r="B216" s="273"/>
      <c r="C216" s="274"/>
      <c r="D216" s="258" t="s">
        <v>263</v>
      </c>
      <c r="E216" s="275" t="s">
        <v>1</v>
      </c>
      <c r="F216" s="276" t="s">
        <v>265</v>
      </c>
      <c r="G216" s="274"/>
      <c r="H216" s="277">
        <v>174.02600000000001</v>
      </c>
      <c r="I216" s="278"/>
      <c r="J216" s="274"/>
      <c r="K216" s="274"/>
      <c r="L216" s="279"/>
      <c r="M216" s="280"/>
      <c r="N216" s="281"/>
      <c r="O216" s="281"/>
      <c r="P216" s="281"/>
      <c r="Q216" s="281"/>
      <c r="R216" s="281"/>
      <c r="S216" s="281"/>
      <c r="T216" s="282"/>
      <c r="U216" s="14"/>
      <c r="V216" s="14"/>
      <c r="W216" s="14"/>
      <c r="X216" s="14"/>
      <c r="Y216" s="14"/>
      <c r="Z216" s="14"/>
      <c r="AA216" s="14"/>
      <c r="AB216" s="14"/>
      <c r="AC216" s="14"/>
      <c r="AD216" s="14"/>
      <c r="AE216" s="14"/>
      <c r="AT216" s="283" t="s">
        <v>263</v>
      </c>
      <c r="AU216" s="283" t="s">
        <v>91</v>
      </c>
      <c r="AV216" s="14" t="s">
        <v>256</v>
      </c>
      <c r="AW216" s="14" t="s">
        <v>36</v>
      </c>
      <c r="AX216" s="14" t="s">
        <v>14</v>
      </c>
      <c r="AY216" s="283" t="s">
        <v>250</v>
      </c>
    </row>
    <row r="217" s="2" customFormat="1" ht="21.75" customHeight="1">
      <c r="A217" s="38"/>
      <c r="B217" s="39"/>
      <c r="C217" s="245" t="s">
        <v>7</v>
      </c>
      <c r="D217" s="245" t="s">
        <v>252</v>
      </c>
      <c r="E217" s="246" t="s">
        <v>1440</v>
      </c>
      <c r="F217" s="247" t="s">
        <v>1441</v>
      </c>
      <c r="G217" s="248" t="s">
        <v>157</v>
      </c>
      <c r="H217" s="249">
        <v>6.5259999999999998</v>
      </c>
      <c r="I217" s="250"/>
      <c r="J217" s="251">
        <f>ROUND(I217*H217,2)</f>
        <v>0</v>
      </c>
      <c r="K217" s="247" t="s">
        <v>1</v>
      </c>
      <c r="L217" s="44"/>
      <c r="M217" s="252" t="s">
        <v>1</v>
      </c>
      <c r="N217" s="253" t="s">
        <v>47</v>
      </c>
      <c r="O217" s="91"/>
      <c r="P217" s="254">
        <f>O217*H217</f>
        <v>0</v>
      </c>
      <c r="Q217" s="254">
        <v>0</v>
      </c>
      <c r="R217" s="254">
        <f>Q217*H217</f>
        <v>0</v>
      </c>
      <c r="S217" s="254">
        <v>0</v>
      </c>
      <c r="T217" s="255">
        <f>S217*H217</f>
        <v>0</v>
      </c>
      <c r="U217" s="38"/>
      <c r="V217" s="38"/>
      <c r="W217" s="38"/>
      <c r="X217" s="38"/>
      <c r="Y217" s="38"/>
      <c r="Z217" s="38"/>
      <c r="AA217" s="38"/>
      <c r="AB217" s="38"/>
      <c r="AC217" s="38"/>
      <c r="AD217" s="38"/>
      <c r="AE217" s="38"/>
      <c r="AR217" s="256" t="s">
        <v>256</v>
      </c>
      <c r="AT217" s="256" t="s">
        <v>252</v>
      </c>
      <c r="AU217" s="256" t="s">
        <v>91</v>
      </c>
      <c r="AY217" s="17" t="s">
        <v>250</v>
      </c>
      <c r="BE217" s="257">
        <f>IF(N217="základní",J217,0)</f>
        <v>0</v>
      </c>
      <c r="BF217" s="257">
        <f>IF(N217="snížená",J217,0)</f>
        <v>0</v>
      </c>
      <c r="BG217" s="257">
        <f>IF(N217="zákl. přenesená",J217,0)</f>
        <v>0</v>
      </c>
      <c r="BH217" s="257">
        <f>IF(N217="sníž. přenesená",J217,0)</f>
        <v>0</v>
      </c>
      <c r="BI217" s="257">
        <f>IF(N217="nulová",J217,0)</f>
        <v>0</v>
      </c>
      <c r="BJ217" s="17" t="s">
        <v>14</v>
      </c>
      <c r="BK217" s="257">
        <f>ROUND(I217*H217,2)</f>
        <v>0</v>
      </c>
      <c r="BL217" s="17" t="s">
        <v>256</v>
      </c>
      <c r="BM217" s="256" t="s">
        <v>1699</v>
      </c>
    </row>
    <row r="218" s="2" customFormat="1">
      <c r="A218" s="38"/>
      <c r="B218" s="39"/>
      <c r="C218" s="40"/>
      <c r="D218" s="258" t="s">
        <v>628</v>
      </c>
      <c r="E218" s="40"/>
      <c r="F218" s="259" t="s">
        <v>1443</v>
      </c>
      <c r="G218" s="40"/>
      <c r="H218" s="40"/>
      <c r="I218" s="156"/>
      <c r="J218" s="40"/>
      <c r="K218" s="40"/>
      <c r="L218" s="44"/>
      <c r="M218" s="260"/>
      <c r="N218" s="261"/>
      <c r="O218" s="91"/>
      <c r="P218" s="91"/>
      <c r="Q218" s="91"/>
      <c r="R218" s="91"/>
      <c r="S218" s="91"/>
      <c r="T218" s="92"/>
      <c r="U218" s="38"/>
      <c r="V218" s="38"/>
      <c r="W218" s="38"/>
      <c r="X218" s="38"/>
      <c r="Y218" s="38"/>
      <c r="Z218" s="38"/>
      <c r="AA218" s="38"/>
      <c r="AB218" s="38"/>
      <c r="AC218" s="38"/>
      <c r="AD218" s="38"/>
      <c r="AE218" s="38"/>
      <c r="AT218" s="17" t="s">
        <v>628</v>
      </c>
      <c r="AU218" s="17" t="s">
        <v>91</v>
      </c>
    </row>
    <row r="219" s="2" customFormat="1" ht="21.75" customHeight="1">
      <c r="A219" s="38"/>
      <c r="B219" s="39"/>
      <c r="C219" s="245" t="s">
        <v>347</v>
      </c>
      <c r="D219" s="245" t="s">
        <v>252</v>
      </c>
      <c r="E219" s="246" t="s">
        <v>1444</v>
      </c>
      <c r="F219" s="247" t="s">
        <v>1445</v>
      </c>
      <c r="G219" s="248" t="s">
        <v>208</v>
      </c>
      <c r="H219" s="249">
        <v>65.260000000000005</v>
      </c>
      <c r="I219" s="250"/>
      <c r="J219" s="251">
        <f>ROUND(I219*H219,2)</f>
        <v>0</v>
      </c>
      <c r="K219" s="247" t="s">
        <v>1</v>
      </c>
      <c r="L219" s="44"/>
      <c r="M219" s="252" t="s">
        <v>1</v>
      </c>
      <c r="N219" s="253" t="s">
        <v>47</v>
      </c>
      <c r="O219" s="91"/>
      <c r="P219" s="254">
        <f>O219*H219</f>
        <v>0</v>
      </c>
      <c r="Q219" s="254">
        <v>0</v>
      </c>
      <c r="R219" s="254">
        <f>Q219*H219</f>
        <v>0</v>
      </c>
      <c r="S219" s="254">
        <v>0</v>
      </c>
      <c r="T219" s="255">
        <f>S219*H219</f>
        <v>0</v>
      </c>
      <c r="U219" s="38"/>
      <c r="V219" s="38"/>
      <c r="W219" s="38"/>
      <c r="X219" s="38"/>
      <c r="Y219" s="38"/>
      <c r="Z219" s="38"/>
      <c r="AA219" s="38"/>
      <c r="AB219" s="38"/>
      <c r="AC219" s="38"/>
      <c r="AD219" s="38"/>
      <c r="AE219" s="38"/>
      <c r="AR219" s="256" t="s">
        <v>256</v>
      </c>
      <c r="AT219" s="256" t="s">
        <v>252</v>
      </c>
      <c r="AU219" s="256" t="s">
        <v>91</v>
      </c>
      <c r="AY219" s="17" t="s">
        <v>250</v>
      </c>
      <c r="BE219" s="257">
        <f>IF(N219="základní",J219,0)</f>
        <v>0</v>
      </c>
      <c r="BF219" s="257">
        <f>IF(N219="snížená",J219,0)</f>
        <v>0</v>
      </c>
      <c r="BG219" s="257">
        <f>IF(N219="zákl. přenesená",J219,0)</f>
        <v>0</v>
      </c>
      <c r="BH219" s="257">
        <f>IF(N219="sníž. přenesená",J219,0)</f>
        <v>0</v>
      </c>
      <c r="BI219" s="257">
        <f>IF(N219="nulová",J219,0)</f>
        <v>0</v>
      </c>
      <c r="BJ219" s="17" t="s">
        <v>14</v>
      </c>
      <c r="BK219" s="257">
        <f>ROUND(I219*H219,2)</f>
        <v>0</v>
      </c>
      <c r="BL219" s="17" t="s">
        <v>256</v>
      </c>
      <c r="BM219" s="256" t="s">
        <v>1700</v>
      </c>
    </row>
    <row r="220" s="2" customFormat="1">
      <c r="A220" s="38"/>
      <c r="B220" s="39"/>
      <c r="C220" s="40"/>
      <c r="D220" s="258" t="s">
        <v>628</v>
      </c>
      <c r="E220" s="40"/>
      <c r="F220" s="259" t="s">
        <v>1447</v>
      </c>
      <c r="G220" s="40"/>
      <c r="H220" s="40"/>
      <c r="I220" s="156"/>
      <c r="J220" s="40"/>
      <c r="K220" s="40"/>
      <c r="L220" s="44"/>
      <c r="M220" s="260"/>
      <c r="N220" s="261"/>
      <c r="O220" s="91"/>
      <c r="P220" s="91"/>
      <c r="Q220" s="91"/>
      <c r="R220" s="91"/>
      <c r="S220" s="91"/>
      <c r="T220" s="92"/>
      <c r="U220" s="38"/>
      <c r="V220" s="38"/>
      <c r="W220" s="38"/>
      <c r="X220" s="38"/>
      <c r="Y220" s="38"/>
      <c r="Z220" s="38"/>
      <c r="AA220" s="38"/>
      <c r="AB220" s="38"/>
      <c r="AC220" s="38"/>
      <c r="AD220" s="38"/>
      <c r="AE220" s="38"/>
      <c r="AT220" s="17" t="s">
        <v>628</v>
      </c>
      <c r="AU220" s="17" t="s">
        <v>91</v>
      </c>
    </row>
    <row r="221" s="13" customFormat="1">
      <c r="A221" s="13"/>
      <c r="B221" s="262"/>
      <c r="C221" s="263"/>
      <c r="D221" s="258" t="s">
        <v>263</v>
      </c>
      <c r="E221" s="264" t="s">
        <v>1</v>
      </c>
      <c r="F221" s="265" t="s">
        <v>1701</v>
      </c>
      <c r="G221" s="263"/>
      <c r="H221" s="266">
        <v>65.260000000000005</v>
      </c>
      <c r="I221" s="267"/>
      <c r="J221" s="263"/>
      <c r="K221" s="263"/>
      <c r="L221" s="268"/>
      <c r="M221" s="269"/>
      <c r="N221" s="270"/>
      <c r="O221" s="270"/>
      <c r="P221" s="270"/>
      <c r="Q221" s="270"/>
      <c r="R221" s="270"/>
      <c r="S221" s="270"/>
      <c r="T221" s="271"/>
      <c r="U221" s="13"/>
      <c r="V221" s="13"/>
      <c r="W221" s="13"/>
      <c r="X221" s="13"/>
      <c r="Y221" s="13"/>
      <c r="Z221" s="13"/>
      <c r="AA221" s="13"/>
      <c r="AB221" s="13"/>
      <c r="AC221" s="13"/>
      <c r="AD221" s="13"/>
      <c r="AE221" s="13"/>
      <c r="AT221" s="272" t="s">
        <v>263</v>
      </c>
      <c r="AU221" s="272" t="s">
        <v>91</v>
      </c>
      <c r="AV221" s="13" t="s">
        <v>91</v>
      </c>
      <c r="AW221" s="13" t="s">
        <v>36</v>
      </c>
      <c r="AX221" s="13" t="s">
        <v>82</v>
      </c>
      <c r="AY221" s="272" t="s">
        <v>250</v>
      </c>
    </row>
    <row r="222" s="14" customFormat="1">
      <c r="A222" s="14"/>
      <c r="B222" s="273"/>
      <c r="C222" s="274"/>
      <c r="D222" s="258" t="s">
        <v>263</v>
      </c>
      <c r="E222" s="275" t="s">
        <v>1</v>
      </c>
      <c r="F222" s="276" t="s">
        <v>265</v>
      </c>
      <c r="G222" s="274"/>
      <c r="H222" s="277">
        <v>65.260000000000005</v>
      </c>
      <c r="I222" s="278"/>
      <c r="J222" s="274"/>
      <c r="K222" s="274"/>
      <c r="L222" s="279"/>
      <c r="M222" s="280"/>
      <c r="N222" s="281"/>
      <c r="O222" s="281"/>
      <c r="P222" s="281"/>
      <c r="Q222" s="281"/>
      <c r="R222" s="281"/>
      <c r="S222" s="281"/>
      <c r="T222" s="282"/>
      <c r="U222" s="14"/>
      <c r="V222" s="14"/>
      <c r="W222" s="14"/>
      <c r="X222" s="14"/>
      <c r="Y222" s="14"/>
      <c r="Z222" s="14"/>
      <c r="AA222" s="14"/>
      <c r="AB222" s="14"/>
      <c r="AC222" s="14"/>
      <c r="AD222" s="14"/>
      <c r="AE222" s="14"/>
      <c r="AT222" s="283" t="s">
        <v>263</v>
      </c>
      <c r="AU222" s="283" t="s">
        <v>91</v>
      </c>
      <c r="AV222" s="14" t="s">
        <v>256</v>
      </c>
      <c r="AW222" s="14" t="s">
        <v>36</v>
      </c>
      <c r="AX222" s="14" t="s">
        <v>14</v>
      </c>
      <c r="AY222" s="283" t="s">
        <v>250</v>
      </c>
    </row>
    <row r="223" s="2" customFormat="1" ht="21.75" customHeight="1">
      <c r="A223" s="38"/>
      <c r="B223" s="39"/>
      <c r="C223" s="245" t="s">
        <v>352</v>
      </c>
      <c r="D223" s="245" t="s">
        <v>252</v>
      </c>
      <c r="E223" s="246" t="s">
        <v>1449</v>
      </c>
      <c r="F223" s="247" t="s">
        <v>1450</v>
      </c>
      <c r="G223" s="248" t="s">
        <v>208</v>
      </c>
      <c r="H223" s="249">
        <v>28.279</v>
      </c>
      <c r="I223" s="250"/>
      <c r="J223" s="251">
        <f>ROUND(I223*H223,2)</f>
        <v>0</v>
      </c>
      <c r="K223" s="247" t="s">
        <v>1</v>
      </c>
      <c r="L223" s="44"/>
      <c r="M223" s="252" t="s">
        <v>1</v>
      </c>
      <c r="N223" s="253" t="s">
        <v>47</v>
      </c>
      <c r="O223" s="91"/>
      <c r="P223" s="254">
        <f>O223*H223</f>
        <v>0</v>
      </c>
      <c r="Q223" s="254">
        <v>0</v>
      </c>
      <c r="R223" s="254">
        <f>Q223*H223</f>
        <v>0</v>
      </c>
      <c r="S223" s="254">
        <v>0</v>
      </c>
      <c r="T223" s="255">
        <f>S223*H223</f>
        <v>0</v>
      </c>
      <c r="U223" s="38"/>
      <c r="V223" s="38"/>
      <c r="W223" s="38"/>
      <c r="X223" s="38"/>
      <c r="Y223" s="38"/>
      <c r="Z223" s="38"/>
      <c r="AA223" s="38"/>
      <c r="AB223" s="38"/>
      <c r="AC223" s="38"/>
      <c r="AD223" s="38"/>
      <c r="AE223" s="38"/>
      <c r="AR223" s="256" t="s">
        <v>256</v>
      </c>
      <c r="AT223" s="256" t="s">
        <v>252</v>
      </c>
      <c r="AU223" s="256" t="s">
        <v>91</v>
      </c>
      <c r="AY223" s="17" t="s">
        <v>250</v>
      </c>
      <c r="BE223" s="257">
        <f>IF(N223="základní",J223,0)</f>
        <v>0</v>
      </c>
      <c r="BF223" s="257">
        <f>IF(N223="snížená",J223,0)</f>
        <v>0</v>
      </c>
      <c r="BG223" s="257">
        <f>IF(N223="zákl. přenesená",J223,0)</f>
        <v>0</v>
      </c>
      <c r="BH223" s="257">
        <f>IF(N223="sníž. přenesená",J223,0)</f>
        <v>0</v>
      </c>
      <c r="BI223" s="257">
        <f>IF(N223="nulová",J223,0)</f>
        <v>0</v>
      </c>
      <c r="BJ223" s="17" t="s">
        <v>14</v>
      </c>
      <c r="BK223" s="257">
        <f>ROUND(I223*H223,2)</f>
        <v>0</v>
      </c>
      <c r="BL223" s="17" t="s">
        <v>256</v>
      </c>
      <c r="BM223" s="256" t="s">
        <v>1702</v>
      </c>
    </row>
    <row r="224" s="2" customFormat="1">
      <c r="A224" s="38"/>
      <c r="B224" s="39"/>
      <c r="C224" s="40"/>
      <c r="D224" s="258" t="s">
        <v>628</v>
      </c>
      <c r="E224" s="40"/>
      <c r="F224" s="259" t="s">
        <v>1452</v>
      </c>
      <c r="G224" s="40"/>
      <c r="H224" s="40"/>
      <c r="I224" s="156"/>
      <c r="J224" s="40"/>
      <c r="K224" s="40"/>
      <c r="L224" s="44"/>
      <c r="M224" s="260"/>
      <c r="N224" s="261"/>
      <c r="O224" s="91"/>
      <c r="P224" s="91"/>
      <c r="Q224" s="91"/>
      <c r="R224" s="91"/>
      <c r="S224" s="91"/>
      <c r="T224" s="92"/>
      <c r="U224" s="38"/>
      <c r="V224" s="38"/>
      <c r="W224" s="38"/>
      <c r="X224" s="38"/>
      <c r="Y224" s="38"/>
      <c r="Z224" s="38"/>
      <c r="AA224" s="38"/>
      <c r="AB224" s="38"/>
      <c r="AC224" s="38"/>
      <c r="AD224" s="38"/>
      <c r="AE224" s="38"/>
      <c r="AT224" s="17" t="s">
        <v>628</v>
      </c>
      <c r="AU224" s="17" t="s">
        <v>91</v>
      </c>
    </row>
    <row r="225" s="13" customFormat="1">
      <c r="A225" s="13"/>
      <c r="B225" s="262"/>
      <c r="C225" s="263"/>
      <c r="D225" s="258" t="s">
        <v>263</v>
      </c>
      <c r="E225" s="264" t="s">
        <v>1</v>
      </c>
      <c r="F225" s="265" t="s">
        <v>1703</v>
      </c>
      <c r="G225" s="263"/>
      <c r="H225" s="266">
        <v>28.279</v>
      </c>
      <c r="I225" s="267"/>
      <c r="J225" s="263"/>
      <c r="K225" s="263"/>
      <c r="L225" s="268"/>
      <c r="M225" s="269"/>
      <c r="N225" s="270"/>
      <c r="O225" s="270"/>
      <c r="P225" s="270"/>
      <c r="Q225" s="270"/>
      <c r="R225" s="270"/>
      <c r="S225" s="270"/>
      <c r="T225" s="271"/>
      <c r="U225" s="13"/>
      <c r="V225" s="13"/>
      <c r="W225" s="13"/>
      <c r="X225" s="13"/>
      <c r="Y225" s="13"/>
      <c r="Z225" s="13"/>
      <c r="AA225" s="13"/>
      <c r="AB225" s="13"/>
      <c r="AC225" s="13"/>
      <c r="AD225" s="13"/>
      <c r="AE225" s="13"/>
      <c r="AT225" s="272" t="s">
        <v>263</v>
      </c>
      <c r="AU225" s="272" t="s">
        <v>91</v>
      </c>
      <c r="AV225" s="13" t="s">
        <v>91</v>
      </c>
      <c r="AW225" s="13" t="s">
        <v>36</v>
      </c>
      <c r="AX225" s="13" t="s">
        <v>82</v>
      </c>
      <c r="AY225" s="272" t="s">
        <v>250</v>
      </c>
    </row>
    <row r="226" s="14" customFormat="1">
      <c r="A226" s="14"/>
      <c r="B226" s="273"/>
      <c r="C226" s="274"/>
      <c r="D226" s="258" t="s">
        <v>263</v>
      </c>
      <c r="E226" s="275" t="s">
        <v>1</v>
      </c>
      <c r="F226" s="276" t="s">
        <v>265</v>
      </c>
      <c r="G226" s="274"/>
      <c r="H226" s="277">
        <v>28.279</v>
      </c>
      <c r="I226" s="278"/>
      <c r="J226" s="274"/>
      <c r="K226" s="274"/>
      <c r="L226" s="279"/>
      <c r="M226" s="280"/>
      <c r="N226" s="281"/>
      <c r="O226" s="281"/>
      <c r="P226" s="281"/>
      <c r="Q226" s="281"/>
      <c r="R226" s="281"/>
      <c r="S226" s="281"/>
      <c r="T226" s="282"/>
      <c r="U226" s="14"/>
      <c r="V226" s="14"/>
      <c r="W226" s="14"/>
      <c r="X226" s="14"/>
      <c r="Y226" s="14"/>
      <c r="Z226" s="14"/>
      <c r="AA226" s="14"/>
      <c r="AB226" s="14"/>
      <c r="AC226" s="14"/>
      <c r="AD226" s="14"/>
      <c r="AE226" s="14"/>
      <c r="AT226" s="283" t="s">
        <v>263</v>
      </c>
      <c r="AU226" s="283" t="s">
        <v>91</v>
      </c>
      <c r="AV226" s="14" t="s">
        <v>256</v>
      </c>
      <c r="AW226" s="14" t="s">
        <v>36</v>
      </c>
      <c r="AX226" s="14" t="s">
        <v>14</v>
      </c>
      <c r="AY226" s="283" t="s">
        <v>250</v>
      </c>
    </row>
    <row r="227" s="2" customFormat="1" ht="21.75" customHeight="1">
      <c r="A227" s="38"/>
      <c r="B227" s="39"/>
      <c r="C227" s="245" t="s">
        <v>192</v>
      </c>
      <c r="D227" s="245" t="s">
        <v>252</v>
      </c>
      <c r="E227" s="246" t="s">
        <v>1454</v>
      </c>
      <c r="F227" s="247" t="s">
        <v>1455</v>
      </c>
      <c r="G227" s="248" t="s">
        <v>208</v>
      </c>
      <c r="H227" s="249">
        <v>101.696</v>
      </c>
      <c r="I227" s="250"/>
      <c r="J227" s="251">
        <f>ROUND(I227*H227,2)</f>
        <v>0</v>
      </c>
      <c r="K227" s="247" t="s">
        <v>1</v>
      </c>
      <c r="L227" s="44"/>
      <c r="M227" s="252" t="s">
        <v>1</v>
      </c>
      <c r="N227" s="253" t="s">
        <v>47</v>
      </c>
      <c r="O227" s="91"/>
      <c r="P227" s="254">
        <f>O227*H227</f>
        <v>0</v>
      </c>
      <c r="Q227" s="254">
        <v>0</v>
      </c>
      <c r="R227" s="254">
        <f>Q227*H227</f>
        <v>0</v>
      </c>
      <c r="S227" s="254">
        <v>0</v>
      </c>
      <c r="T227" s="255">
        <f>S227*H227</f>
        <v>0</v>
      </c>
      <c r="U227" s="38"/>
      <c r="V227" s="38"/>
      <c r="W227" s="38"/>
      <c r="X227" s="38"/>
      <c r="Y227" s="38"/>
      <c r="Z227" s="38"/>
      <c r="AA227" s="38"/>
      <c r="AB227" s="38"/>
      <c r="AC227" s="38"/>
      <c r="AD227" s="38"/>
      <c r="AE227" s="38"/>
      <c r="AR227" s="256" t="s">
        <v>256</v>
      </c>
      <c r="AT227" s="256" t="s">
        <v>252</v>
      </c>
      <c r="AU227" s="256" t="s">
        <v>91</v>
      </c>
      <c r="AY227" s="17" t="s">
        <v>250</v>
      </c>
      <c r="BE227" s="257">
        <f>IF(N227="základní",J227,0)</f>
        <v>0</v>
      </c>
      <c r="BF227" s="257">
        <f>IF(N227="snížená",J227,0)</f>
        <v>0</v>
      </c>
      <c r="BG227" s="257">
        <f>IF(N227="zákl. přenesená",J227,0)</f>
        <v>0</v>
      </c>
      <c r="BH227" s="257">
        <f>IF(N227="sníž. přenesená",J227,0)</f>
        <v>0</v>
      </c>
      <c r="BI227" s="257">
        <f>IF(N227="nulová",J227,0)</f>
        <v>0</v>
      </c>
      <c r="BJ227" s="17" t="s">
        <v>14</v>
      </c>
      <c r="BK227" s="257">
        <f>ROUND(I227*H227,2)</f>
        <v>0</v>
      </c>
      <c r="BL227" s="17" t="s">
        <v>256</v>
      </c>
      <c r="BM227" s="256" t="s">
        <v>1704</v>
      </c>
    </row>
    <row r="228" s="2" customFormat="1">
      <c r="A228" s="38"/>
      <c r="B228" s="39"/>
      <c r="C228" s="40"/>
      <c r="D228" s="258" t="s">
        <v>628</v>
      </c>
      <c r="E228" s="40"/>
      <c r="F228" s="259" t="s">
        <v>1705</v>
      </c>
      <c r="G228" s="40"/>
      <c r="H228" s="40"/>
      <c r="I228" s="156"/>
      <c r="J228" s="40"/>
      <c r="K228" s="40"/>
      <c r="L228" s="44"/>
      <c r="M228" s="260"/>
      <c r="N228" s="261"/>
      <c r="O228" s="91"/>
      <c r="P228" s="91"/>
      <c r="Q228" s="91"/>
      <c r="R228" s="91"/>
      <c r="S228" s="91"/>
      <c r="T228" s="92"/>
      <c r="U228" s="38"/>
      <c r="V228" s="38"/>
      <c r="W228" s="38"/>
      <c r="X228" s="38"/>
      <c r="Y228" s="38"/>
      <c r="Z228" s="38"/>
      <c r="AA228" s="38"/>
      <c r="AB228" s="38"/>
      <c r="AC228" s="38"/>
      <c r="AD228" s="38"/>
      <c r="AE228" s="38"/>
      <c r="AT228" s="17" t="s">
        <v>628</v>
      </c>
      <c r="AU228" s="17" t="s">
        <v>91</v>
      </c>
    </row>
    <row r="229" s="13" customFormat="1">
      <c r="A229" s="13"/>
      <c r="B229" s="262"/>
      <c r="C229" s="263"/>
      <c r="D229" s="258" t="s">
        <v>263</v>
      </c>
      <c r="E229" s="264" t="s">
        <v>1</v>
      </c>
      <c r="F229" s="265" t="s">
        <v>1706</v>
      </c>
      <c r="G229" s="263"/>
      <c r="H229" s="266">
        <v>101.696</v>
      </c>
      <c r="I229" s="267"/>
      <c r="J229" s="263"/>
      <c r="K229" s="263"/>
      <c r="L229" s="268"/>
      <c r="M229" s="269"/>
      <c r="N229" s="270"/>
      <c r="O229" s="270"/>
      <c r="P229" s="270"/>
      <c r="Q229" s="270"/>
      <c r="R229" s="270"/>
      <c r="S229" s="270"/>
      <c r="T229" s="271"/>
      <c r="U229" s="13"/>
      <c r="V229" s="13"/>
      <c r="W229" s="13"/>
      <c r="X229" s="13"/>
      <c r="Y229" s="13"/>
      <c r="Z229" s="13"/>
      <c r="AA229" s="13"/>
      <c r="AB229" s="13"/>
      <c r="AC229" s="13"/>
      <c r="AD229" s="13"/>
      <c r="AE229" s="13"/>
      <c r="AT229" s="272" t="s">
        <v>263</v>
      </c>
      <c r="AU229" s="272" t="s">
        <v>91</v>
      </c>
      <c r="AV229" s="13" t="s">
        <v>91</v>
      </c>
      <c r="AW229" s="13" t="s">
        <v>36</v>
      </c>
      <c r="AX229" s="13" t="s">
        <v>82</v>
      </c>
      <c r="AY229" s="272" t="s">
        <v>250</v>
      </c>
    </row>
    <row r="230" s="14" customFormat="1">
      <c r="A230" s="14"/>
      <c r="B230" s="273"/>
      <c r="C230" s="274"/>
      <c r="D230" s="258" t="s">
        <v>263</v>
      </c>
      <c r="E230" s="275" t="s">
        <v>1</v>
      </c>
      <c r="F230" s="276" t="s">
        <v>265</v>
      </c>
      <c r="G230" s="274"/>
      <c r="H230" s="277">
        <v>101.696</v>
      </c>
      <c r="I230" s="278"/>
      <c r="J230" s="274"/>
      <c r="K230" s="274"/>
      <c r="L230" s="279"/>
      <c r="M230" s="280"/>
      <c r="N230" s="281"/>
      <c r="O230" s="281"/>
      <c r="P230" s="281"/>
      <c r="Q230" s="281"/>
      <c r="R230" s="281"/>
      <c r="S230" s="281"/>
      <c r="T230" s="282"/>
      <c r="U230" s="14"/>
      <c r="V230" s="14"/>
      <c r="W230" s="14"/>
      <c r="X230" s="14"/>
      <c r="Y230" s="14"/>
      <c r="Z230" s="14"/>
      <c r="AA230" s="14"/>
      <c r="AB230" s="14"/>
      <c r="AC230" s="14"/>
      <c r="AD230" s="14"/>
      <c r="AE230" s="14"/>
      <c r="AT230" s="283" t="s">
        <v>263</v>
      </c>
      <c r="AU230" s="283" t="s">
        <v>91</v>
      </c>
      <c r="AV230" s="14" t="s">
        <v>256</v>
      </c>
      <c r="AW230" s="14" t="s">
        <v>36</v>
      </c>
      <c r="AX230" s="14" t="s">
        <v>14</v>
      </c>
      <c r="AY230" s="283" t="s">
        <v>250</v>
      </c>
    </row>
    <row r="231" s="2" customFormat="1" ht="21.75" customHeight="1">
      <c r="A231" s="38"/>
      <c r="B231" s="39"/>
      <c r="C231" s="245" t="s">
        <v>362</v>
      </c>
      <c r="D231" s="245" t="s">
        <v>252</v>
      </c>
      <c r="E231" s="246" t="s">
        <v>1459</v>
      </c>
      <c r="F231" s="247" t="s">
        <v>1460</v>
      </c>
      <c r="G231" s="248" t="s">
        <v>208</v>
      </c>
      <c r="H231" s="249">
        <v>282.79199999999997</v>
      </c>
      <c r="I231" s="250"/>
      <c r="J231" s="251">
        <f>ROUND(I231*H231,2)</f>
        <v>0</v>
      </c>
      <c r="K231" s="247" t="s">
        <v>1</v>
      </c>
      <c r="L231" s="44"/>
      <c r="M231" s="252" t="s">
        <v>1</v>
      </c>
      <c r="N231" s="253" t="s">
        <v>47</v>
      </c>
      <c r="O231" s="91"/>
      <c r="P231" s="254">
        <f>O231*H231</f>
        <v>0</v>
      </c>
      <c r="Q231" s="254">
        <v>0</v>
      </c>
      <c r="R231" s="254">
        <f>Q231*H231</f>
        <v>0</v>
      </c>
      <c r="S231" s="254">
        <v>0</v>
      </c>
      <c r="T231" s="255">
        <f>S231*H231</f>
        <v>0</v>
      </c>
      <c r="U231" s="38"/>
      <c r="V231" s="38"/>
      <c r="W231" s="38"/>
      <c r="X231" s="38"/>
      <c r="Y231" s="38"/>
      <c r="Z231" s="38"/>
      <c r="AA231" s="38"/>
      <c r="AB231" s="38"/>
      <c r="AC231" s="38"/>
      <c r="AD231" s="38"/>
      <c r="AE231" s="38"/>
      <c r="AR231" s="256" t="s">
        <v>256</v>
      </c>
      <c r="AT231" s="256" t="s">
        <v>252</v>
      </c>
      <c r="AU231" s="256" t="s">
        <v>91</v>
      </c>
      <c r="AY231" s="17" t="s">
        <v>250</v>
      </c>
      <c r="BE231" s="257">
        <f>IF(N231="základní",J231,0)</f>
        <v>0</v>
      </c>
      <c r="BF231" s="257">
        <f>IF(N231="snížená",J231,0)</f>
        <v>0</v>
      </c>
      <c r="BG231" s="257">
        <f>IF(N231="zákl. přenesená",J231,0)</f>
        <v>0</v>
      </c>
      <c r="BH231" s="257">
        <f>IF(N231="sníž. přenesená",J231,0)</f>
        <v>0</v>
      </c>
      <c r="BI231" s="257">
        <f>IF(N231="nulová",J231,0)</f>
        <v>0</v>
      </c>
      <c r="BJ231" s="17" t="s">
        <v>14</v>
      </c>
      <c r="BK231" s="257">
        <f>ROUND(I231*H231,2)</f>
        <v>0</v>
      </c>
      <c r="BL231" s="17" t="s">
        <v>256</v>
      </c>
      <c r="BM231" s="256" t="s">
        <v>1707</v>
      </c>
    </row>
    <row r="232" s="2" customFormat="1">
      <c r="A232" s="38"/>
      <c r="B232" s="39"/>
      <c r="C232" s="40"/>
      <c r="D232" s="258" t="s">
        <v>628</v>
      </c>
      <c r="E232" s="40"/>
      <c r="F232" s="259" t="s">
        <v>1462</v>
      </c>
      <c r="G232" s="40"/>
      <c r="H232" s="40"/>
      <c r="I232" s="156"/>
      <c r="J232" s="40"/>
      <c r="K232" s="40"/>
      <c r="L232" s="44"/>
      <c r="M232" s="260"/>
      <c r="N232" s="261"/>
      <c r="O232" s="91"/>
      <c r="P232" s="91"/>
      <c r="Q232" s="91"/>
      <c r="R232" s="91"/>
      <c r="S232" s="91"/>
      <c r="T232" s="92"/>
      <c r="U232" s="38"/>
      <c r="V232" s="38"/>
      <c r="W232" s="38"/>
      <c r="X232" s="38"/>
      <c r="Y232" s="38"/>
      <c r="Z232" s="38"/>
      <c r="AA232" s="38"/>
      <c r="AB232" s="38"/>
      <c r="AC232" s="38"/>
      <c r="AD232" s="38"/>
      <c r="AE232" s="38"/>
      <c r="AT232" s="17" t="s">
        <v>628</v>
      </c>
      <c r="AU232" s="17" t="s">
        <v>91</v>
      </c>
    </row>
    <row r="233" s="13" customFormat="1">
      <c r="A233" s="13"/>
      <c r="B233" s="262"/>
      <c r="C233" s="263"/>
      <c r="D233" s="258" t="s">
        <v>263</v>
      </c>
      <c r="E233" s="264" t="s">
        <v>1</v>
      </c>
      <c r="F233" s="265" t="s">
        <v>1708</v>
      </c>
      <c r="G233" s="263"/>
      <c r="H233" s="266">
        <v>282.79199999999997</v>
      </c>
      <c r="I233" s="267"/>
      <c r="J233" s="263"/>
      <c r="K233" s="263"/>
      <c r="L233" s="268"/>
      <c r="M233" s="269"/>
      <c r="N233" s="270"/>
      <c r="O233" s="270"/>
      <c r="P233" s="270"/>
      <c r="Q233" s="270"/>
      <c r="R233" s="270"/>
      <c r="S233" s="270"/>
      <c r="T233" s="271"/>
      <c r="U233" s="13"/>
      <c r="V233" s="13"/>
      <c r="W233" s="13"/>
      <c r="X233" s="13"/>
      <c r="Y233" s="13"/>
      <c r="Z233" s="13"/>
      <c r="AA233" s="13"/>
      <c r="AB233" s="13"/>
      <c r="AC233" s="13"/>
      <c r="AD233" s="13"/>
      <c r="AE233" s="13"/>
      <c r="AT233" s="272" t="s">
        <v>263</v>
      </c>
      <c r="AU233" s="272" t="s">
        <v>91</v>
      </c>
      <c r="AV233" s="13" t="s">
        <v>91</v>
      </c>
      <c r="AW233" s="13" t="s">
        <v>36</v>
      </c>
      <c r="AX233" s="13" t="s">
        <v>82</v>
      </c>
      <c r="AY233" s="272" t="s">
        <v>250</v>
      </c>
    </row>
    <row r="234" s="14" customFormat="1">
      <c r="A234" s="14"/>
      <c r="B234" s="273"/>
      <c r="C234" s="274"/>
      <c r="D234" s="258" t="s">
        <v>263</v>
      </c>
      <c r="E234" s="275" t="s">
        <v>1</v>
      </c>
      <c r="F234" s="276" t="s">
        <v>265</v>
      </c>
      <c r="G234" s="274"/>
      <c r="H234" s="277">
        <v>282.79199999999997</v>
      </c>
      <c r="I234" s="278"/>
      <c r="J234" s="274"/>
      <c r="K234" s="274"/>
      <c r="L234" s="279"/>
      <c r="M234" s="280"/>
      <c r="N234" s="281"/>
      <c r="O234" s="281"/>
      <c r="P234" s="281"/>
      <c r="Q234" s="281"/>
      <c r="R234" s="281"/>
      <c r="S234" s="281"/>
      <c r="T234" s="282"/>
      <c r="U234" s="14"/>
      <c r="V234" s="14"/>
      <c r="W234" s="14"/>
      <c r="X234" s="14"/>
      <c r="Y234" s="14"/>
      <c r="Z234" s="14"/>
      <c r="AA234" s="14"/>
      <c r="AB234" s="14"/>
      <c r="AC234" s="14"/>
      <c r="AD234" s="14"/>
      <c r="AE234" s="14"/>
      <c r="AT234" s="283" t="s">
        <v>263</v>
      </c>
      <c r="AU234" s="283" t="s">
        <v>91</v>
      </c>
      <c r="AV234" s="14" t="s">
        <v>256</v>
      </c>
      <c r="AW234" s="14" t="s">
        <v>36</v>
      </c>
      <c r="AX234" s="14" t="s">
        <v>14</v>
      </c>
      <c r="AY234" s="283" t="s">
        <v>250</v>
      </c>
    </row>
    <row r="235" s="2" customFormat="1" ht="21.75" customHeight="1">
      <c r="A235" s="38"/>
      <c r="B235" s="39"/>
      <c r="C235" s="245" t="s">
        <v>368</v>
      </c>
      <c r="D235" s="245" t="s">
        <v>252</v>
      </c>
      <c r="E235" s="246" t="s">
        <v>1464</v>
      </c>
      <c r="F235" s="247" t="s">
        <v>1465</v>
      </c>
      <c r="G235" s="248" t="s">
        <v>168</v>
      </c>
      <c r="H235" s="249">
        <v>696.10199999999998</v>
      </c>
      <c r="I235" s="250"/>
      <c r="J235" s="251">
        <f>ROUND(I235*H235,2)</f>
        <v>0</v>
      </c>
      <c r="K235" s="247" t="s">
        <v>1</v>
      </c>
      <c r="L235" s="44"/>
      <c r="M235" s="252" t="s">
        <v>1</v>
      </c>
      <c r="N235" s="253" t="s">
        <v>47</v>
      </c>
      <c r="O235" s="91"/>
      <c r="P235" s="254">
        <f>O235*H235</f>
        <v>0</v>
      </c>
      <c r="Q235" s="254">
        <v>0</v>
      </c>
      <c r="R235" s="254">
        <f>Q235*H235</f>
        <v>0</v>
      </c>
      <c r="S235" s="254">
        <v>0</v>
      </c>
      <c r="T235" s="255">
        <f>S235*H235</f>
        <v>0</v>
      </c>
      <c r="U235" s="38"/>
      <c r="V235" s="38"/>
      <c r="W235" s="38"/>
      <c r="X235" s="38"/>
      <c r="Y235" s="38"/>
      <c r="Z235" s="38"/>
      <c r="AA235" s="38"/>
      <c r="AB235" s="38"/>
      <c r="AC235" s="38"/>
      <c r="AD235" s="38"/>
      <c r="AE235" s="38"/>
      <c r="AR235" s="256" t="s">
        <v>256</v>
      </c>
      <c r="AT235" s="256" t="s">
        <v>252</v>
      </c>
      <c r="AU235" s="256" t="s">
        <v>91</v>
      </c>
      <c r="AY235" s="17" t="s">
        <v>250</v>
      </c>
      <c r="BE235" s="257">
        <f>IF(N235="základní",J235,0)</f>
        <v>0</v>
      </c>
      <c r="BF235" s="257">
        <f>IF(N235="snížená",J235,0)</f>
        <v>0</v>
      </c>
      <c r="BG235" s="257">
        <f>IF(N235="zákl. přenesená",J235,0)</f>
        <v>0</v>
      </c>
      <c r="BH235" s="257">
        <f>IF(N235="sníž. přenesená",J235,0)</f>
        <v>0</v>
      </c>
      <c r="BI235" s="257">
        <f>IF(N235="nulová",J235,0)</f>
        <v>0</v>
      </c>
      <c r="BJ235" s="17" t="s">
        <v>14</v>
      </c>
      <c r="BK235" s="257">
        <f>ROUND(I235*H235,2)</f>
        <v>0</v>
      </c>
      <c r="BL235" s="17" t="s">
        <v>256</v>
      </c>
      <c r="BM235" s="256" t="s">
        <v>1709</v>
      </c>
    </row>
    <row r="236" s="13" customFormat="1">
      <c r="A236" s="13"/>
      <c r="B236" s="262"/>
      <c r="C236" s="263"/>
      <c r="D236" s="258" t="s">
        <v>263</v>
      </c>
      <c r="E236" s="264" t="s">
        <v>1</v>
      </c>
      <c r="F236" s="265" t="s">
        <v>1710</v>
      </c>
      <c r="G236" s="263"/>
      <c r="H236" s="266">
        <v>696.10199999999998</v>
      </c>
      <c r="I236" s="267"/>
      <c r="J236" s="263"/>
      <c r="K236" s="263"/>
      <c r="L236" s="268"/>
      <c r="M236" s="269"/>
      <c r="N236" s="270"/>
      <c r="O236" s="270"/>
      <c r="P236" s="270"/>
      <c r="Q236" s="270"/>
      <c r="R236" s="270"/>
      <c r="S236" s="270"/>
      <c r="T236" s="271"/>
      <c r="U236" s="13"/>
      <c r="V236" s="13"/>
      <c r="W236" s="13"/>
      <c r="X236" s="13"/>
      <c r="Y236" s="13"/>
      <c r="Z236" s="13"/>
      <c r="AA236" s="13"/>
      <c r="AB236" s="13"/>
      <c r="AC236" s="13"/>
      <c r="AD236" s="13"/>
      <c r="AE236" s="13"/>
      <c r="AT236" s="272" t="s">
        <v>263</v>
      </c>
      <c r="AU236" s="272" t="s">
        <v>91</v>
      </c>
      <c r="AV236" s="13" t="s">
        <v>91</v>
      </c>
      <c r="AW236" s="13" t="s">
        <v>36</v>
      </c>
      <c r="AX236" s="13" t="s">
        <v>82</v>
      </c>
      <c r="AY236" s="272" t="s">
        <v>250</v>
      </c>
    </row>
    <row r="237" s="14" customFormat="1">
      <c r="A237" s="14"/>
      <c r="B237" s="273"/>
      <c r="C237" s="274"/>
      <c r="D237" s="258" t="s">
        <v>263</v>
      </c>
      <c r="E237" s="275" t="s">
        <v>1</v>
      </c>
      <c r="F237" s="276" t="s">
        <v>265</v>
      </c>
      <c r="G237" s="274"/>
      <c r="H237" s="277">
        <v>696.10199999999998</v>
      </c>
      <c r="I237" s="278"/>
      <c r="J237" s="274"/>
      <c r="K237" s="274"/>
      <c r="L237" s="279"/>
      <c r="M237" s="280"/>
      <c r="N237" s="281"/>
      <c r="O237" s="281"/>
      <c r="P237" s="281"/>
      <c r="Q237" s="281"/>
      <c r="R237" s="281"/>
      <c r="S237" s="281"/>
      <c r="T237" s="282"/>
      <c r="U237" s="14"/>
      <c r="V237" s="14"/>
      <c r="W237" s="14"/>
      <c r="X237" s="14"/>
      <c r="Y237" s="14"/>
      <c r="Z237" s="14"/>
      <c r="AA237" s="14"/>
      <c r="AB237" s="14"/>
      <c r="AC237" s="14"/>
      <c r="AD237" s="14"/>
      <c r="AE237" s="14"/>
      <c r="AT237" s="283" t="s">
        <v>263</v>
      </c>
      <c r="AU237" s="283" t="s">
        <v>91</v>
      </c>
      <c r="AV237" s="14" t="s">
        <v>256</v>
      </c>
      <c r="AW237" s="14" t="s">
        <v>36</v>
      </c>
      <c r="AX237" s="14" t="s">
        <v>14</v>
      </c>
      <c r="AY237" s="283" t="s">
        <v>250</v>
      </c>
    </row>
    <row r="238" s="2" customFormat="1" ht="21.75" customHeight="1">
      <c r="A238" s="38"/>
      <c r="B238" s="39"/>
      <c r="C238" s="245" t="s">
        <v>374</v>
      </c>
      <c r="D238" s="245" t="s">
        <v>252</v>
      </c>
      <c r="E238" s="246" t="s">
        <v>1468</v>
      </c>
      <c r="F238" s="247" t="s">
        <v>1469</v>
      </c>
      <c r="G238" s="248" t="s">
        <v>168</v>
      </c>
      <c r="H238" s="249">
        <v>696.10199999999998</v>
      </c>
      <c r="I238" s="250"/>
      <c r="J238" s="251">
        <f>ROUND(I238*H238,2)</f>
        <v>0</v>
      </c>
      <c r="K238" s="247" t="s">
        <v>1</v>
      </c>
      <c r="L238" s="44"/>
      <c r="M238" s="252" t="s">
        <v>1</v>
      </c>
      <c r="N238" s="253" t="s">
        <v>47</v>
      </c>
      <c r="O238" s="91"/>
      <c r="P238" s="254">
        <f>O238*H238</f>
        <v>0</v>
      </c>
      <c r="Q238" s="254">
        <v>0</v>
      </c>
      <c r="R238" s="254">
        <f>Q238*H238</f>
        <v>0</v>
      </c>
      <c r="S238" s="254">
        <v>0</v>
      </c>
      <c r="T238" s="255">
        <f>S238*H238</f>
        <v>0</v>
      </c>
      <c r="U238" s="38"/>
      <c r="V238" s="38"/>
      <c r="W238" s="38"/>
      <c r="X238" s="38"/>
      <c r="Y238" s="38"/>
      <c r="Z238" s="38"/>
      <c r="AA238" s="38"/>
      <c r="AB238" s="38"/>
      <c r="AC238" s="38"/>
      <c r="AD238" s="38"/>
      <c r="AE238" s="38"/>
      <c r="AR238" s="256" t="s">
        <v>256</v>
      </c>
      <c r="AT238" s="256" t="s">
        <v>252</v>
      </c>
      <c r="AU238" s="256" t="s">
        <v>91</v>
      </c>
      <c r="AY238" s="17" t="s">
        <v>250</v>
      </c>
      <c r="BE238" s="257">
        <f>IF(N238="základní",J238,0)</f>
        <v>0</v>
      </c>
      <c r="BF238" s="257">
        <f>IF(N238="snížená",J238,0)</f>
        <v>0</v>
      </c>
      <c r="BG238" s="257">
        <f>IF(N238="zákl. přenesená",J238,0)</f>
        <v>0</v>
      </c>
      <c r="BH238" s="257">
        <f>IF(N238="sníž. přenesená",J238,0)</f>
        <v>0</v>
      </c>
      <c r="BI238" s="257">
        <f>IF(N238="nulová",J238,0)</f>
        <v>0</v>
      </c>
      <c r="BJ238" s="17" t="s">
        <v>14</v>
      </c>
      <c r="BK238" s="257">
        <f>ROUND(I238*H238,2)</f>
        <v>0</v>
      </c>
      <c r="BL238" s="17" t="s">
        <v>256</v>
      </c>
      <c r="BM238" s="256" t="s">
        <v>1711</v>
      </c>
    </row>
    <row r="239" s="13" customFormat="1">
      <c r="A239" s="13"/>
      <c r="B239" s="262"/>
      <c r="C239" s="263"/>
      <c r="D239" s="258" t="s">
        <v>263</v>
      </c>
      <c r="E239" s="264" t="s">
        <v>1</v>
      </c>
      <c r="F239" s="265" t="s">
        <v>1710</v>
      </c>
      <c r="G239" s="263"/>
      <c r="H239" s="266">
        <v>696.10199999999998</v>
      </c>
      <c r="I239" s="267"/>
      <c r="J239" s="263"/>
      <c r="K239" s="263"/>
      <c r="L239" s="268"/>
      <c r="M239" s="269"/>
      <c r="N239" s="270"/>
      <c r="O239" s="270"/>
      <c r="P239" s="270"/>
      <c r="Q239" s="270"/>
      <c r="R239" s="270"/>
      <c r="S239" s="270"/>
      <c r="T239" s="271"/>
      <c r="U239" s="13"/>
      <c r="V239" s="13"/>
      <c r="W239" s="13"/>
      <c r="X239" s="13"/>
      <c r="Y239" s="13"/>
      <c r="Z239" s="13"/>
      <c r="AA239" s="13"/>
      <c r="AB239" s="13"/>
      <c r="AC239" s="13"/>
      <c r="AD239" s="13"/>
      <c r="AE239" s="13"/>
      <c r="AT239" s="272" t="s">
        <v>263</v>
      </c>
      <c r="AU239" s="272" t="s">
        <v>91</v>
      </c>
      <c r="AV239" s="13" t="s">
        <v>91</v>
      </c>
      <c r="AW239" s="13" t="s">
        <v>36</v>
      </c>
      <c r="AX239" s="13" t="s">
        <v>82</v>
      </c>
      <c r="AY239" s="272" t="s">
        <v>250</v>
      </c>
    </row>
    <row r="240" s="14" customFormat="1">
      <c r="A240" s="14"/>
      <c r="B240" s="273"/>
      <c r="C240" s="274"/>
      <c r="D240" s="258" t="s">
        <v>263</v>
      </c>
      <c r="E240" s="275" t="s">
        <v>1</v>
      </c>
      <c r="F240" s="276" t="s">
        <v>265</v>
      </c>
      <c r="G240" s="274"/>
      <c r="H240" s="277">
        <v>696.10199999999998</v>
      </c>
      <c r="I240" s="278"/>
      <c r="J240" s="274"/>
      <c r="K240" s="274"/>
      <c r="L240" s="279"/>
      <c r="M240" s="280"/>
      <c r="N240" s="281"/>
      <c r="O240" s="281"/>
      <c r="P240" s="281"/>
      <c r="Q240" s="281"/>
      <c r="R240" s="281"/>
      <c r="S240" s="281"/>
      <c r="T240" s="282"/>
      <c r="U240" s="14"/>
      <c r="V240" s="14"/>
      <c r="W240" s="14"/>
      <c r="X240" s="14"/>
      <c r="Y240" s="14"/>
      <c r="Z240" s="14"/>
      <c r="AA240" s="14"/>
      <c r="AB240" s="14"/>
      <c r="AC240" s="14"/>
      <c r="AD240" s="14"/>
      <c r="AE240" s="14"/>
      <c r="AT240" s="283" t="s">
        <v>263</v>
      </c>
      <c r="AU240" s="283" t="s">
        <v>91</v>
      </c>
      <c r="AV240" s="14" t="s">
        <v>256</v>
      </c>
      <c r="AW240" s="14" t="s">
        <v>36</v>
      </c>
      <c r="AX240" s="14" t="s">
        <v>14</v>
      </c>
      <c r="AY240" s="283" t="s">
        <v>250</v>
      </c>
    </row>
    <row r="241" s="2" customFormat="1" ht="21.75" customHeight="1">
      <c r="A241" s="38"/>
      <c r="B241" s="39"/>
      <c r="C241" s="245" t="s">
        <v>379</v>
      </c>
      <c r="D241" s="245" t="s">
        <v>252</v>
      </c>
      <c r="E241" s="246" t="s">
        <v>1471</v>
      </c>
      <c r="F241" s="247" t="s">
        <v>1472</v>
      </c>
      <c r="G241" s="248" t="s">
        <v>157</v>
      </c>
      <c r="H241" s="249">
        <v>42.418999999999997</v>
      </c>
      <c r="I241" s="250"/>
      <c r="J241" s="251">
        <f>ROUND(I241*H241,2)</f>
        <v>0</v>
      </c>
      <c r="K241" s="247" t="s">
        <v>1</v>
      </c>
      <c r="L241" s="44"/>
      <c r="M241" s="252" t="s">
        <v>1</v>
      </c>
      <c r="N241" s="253" t="s">
        <v>47</v>
      </c>
      <c r="O241" s="91"/>
      <c r="P241" s="254">
        <f>O241*H241</f>
        <v>0</v>
      </c>
      <c r="Q241" s="254">
        <v>0</v>
      </c>
      <c r="R241" s="254">
        <f>Q241*H241</f>
        <v>0</v>
      </c>
      <c r="S241" s="254">
        <v>0</v>
      </c>
      <c r="T241" s="255">
        <f>S241*H241</f>
        <v>0</v>
      </c>
      <c r="U241" s="38"/>
      <c r="V241" s="38"/>
      <c r="W241" s="38"/>
      <c r="X241" s="38"/>
      <c r="Y241" s="38"/>
      <c r="Z241" s="38"/>
      <c r="AA241" s="38"/>
      <c r="AB241" s="38"/>
      <c r="AC241" s="38"/>
      <c r="AD241" s="38"/>
      <c r="AE241" s="38"/>
      <c r="AR241" s="256" t="s">
        <v>256</v>
      </c>
      <c r="AT241" s="256" t="s">
        <v>252</v>
      </c>
      <c r="AU241" s="256" t="s">
        <v>91</v>
      </c>
      <c r="AY241" s="17" t="s">
        <v>250</v>
      </c>
      <c r="BE241" s="257">
        <f>IF(N241="základní",J241,0)</f>
        <v>0</v>
      </c>
      <c r="BF241" s="257">
        <f>IF(N241="snížená",J241,0)</f>
        <v>0</v>
      </c>
      <c r="BG241" s="257">
        <f>IF(N241="zákl. přenesená",J241,0)</f>
        <v>0</v>
      </c>
      <c r="BH241" s="257">
        <f>IF(N241="sníž. přenesená",J241,0)</f>
        <v>0</v>
      </c>
      <c r="BI241" s="257">
        <f>IF(N241="nulová",J241,0)</f>
        <v>0</v>
      </c>
      <c r="BJ241" s="17" t="s">
        <v>14</v>
      </c>
      <c r="BK241" s="257">
        <f>ROUND(I241*H241,2)</f>
        <v>0</v>
      </c>
      <c r="BL241" s="17" t="s">
        <v>256</v>
      </c>
      <c r="BM241" s="256" t="s">
        <v>1712</v>
      </c>
    </row>
    <row r="242" s="2" customFormat="1">
      <c r="A242" s="38"/>
      <c r="B242" s="39"/>
      <c r="C242" s="40"/>
      <c r="D242" s="258" t="s">
        <v>628</v>
      </c>
      <c r="E242" s="40"/>
      <c r="F242" s="259" t="s">
        <v>1474</v>
      </c>
      <c r="G242" s="40"/>
      <c r="H242" s="40"/>
      <c r="I242" s="156"/>
      <c r="J242" s="40"/>
      <c r="K242" s="40"/>
      <c r="L242" s="44"/>
      <c r="M242" s="260"/>
      <c r="N242" s="261"/>
      <c r="O242" s="91"/>
      <c r="P242" s="91"/>
      <c r="Q242" s="91"/>
      <c r="R242" s="91"/>
      <c r="S242" s="91"/>
      <c r="T242" s="92"/>
      <c r="U242" s="38"/>
      <c r="V242" s="38"/>
      <c r="W242" s="38"/>
      <c r="X242" s="38"/>
      <c r="Y242" s="38"/>
      <c r="Z242" s="38"/>
      <c r="AA242" s="38"/>
      <c r="AB242" s="38"/>
      <c r="AC242" s="38"/>
      <c r="AD242" s="38"/>
      <c r="AE242" s="38"/>
      <c r="AT242" s="17" t="s">
        <v>628</v>
      </c>
      <c r="AU242" s="17" t="s">
        <v>91</v>
      </c>
    </row>
    <row r="243" s="13" customFormat="1">
      <c r="A243" s="13"/>
      <c r="B243" s="262"/>
      <c r="C243" s="263"/>
      <c r="D243" s="258" t="s">
        <v>263</v>
      </c>
      <c r="E243" s="264" t="s">
        <v>1</v>
      </c>
      <c r="F243" s="265" t="s">
        <v>1713</v>
      </c>
      <c r="G243" s="263"/>
      <c r="H243" s="266">
        <v>42.418999999999997</v>
      </c>
      <c r="I243" s="267"/>
      <c r="J243" s="263"/>
      <c r="K243" s="263"/>
      <c r="L243" s="268"/>
      <c r="M243" s="269"/>
      <c r="N243" s="270"/>
      <c r="O243" s="270"/>
      <c r="P243" s="270"/>
      <c r="Q243" s="270"/>
      <c r="R243" s="270"/>
      <c r="S243" s="270"/>
      <c r="T243" s="271"/>
      <c r="U243" s="13"/>
      <c r="V243" s="13"/>
      <c r="W243" s="13"/>
      <c r="X243" s="13"/>
      <c r="Y243" s="13"/>
      <c r="Z243" s="13"/>
      <c r="AA243" s="13"/>
      <c r="AB243" s="13"/>
      <c r="AC243" s="13"/>
      <c r="AD243" s="13"/>
      <c r="AE243" s="13"/>
      <c r="AT243" s="272" t="s">
        <v>263</v>
      </c>
      <c r="AU243" s="272" t="s">
        <v>91</v>
      </c>
      <c r="AV243" s="13" t="s">
        <v>91</v>
      </c>
      <c r="AW243" s="13" t="s">
        <v>36</v>
      </c>
      <c r="AX243" s="13" t="s">
        <v>82</v>
      </c>
      <c r="AY243" s="272" t="s">
        <v>250</v>
      </c>
    </row>
    <row r="244" s="14" customFormat="1">
      <c r="A244" s="14"/>
      <c r="B244" s="273"/>
      <c r="C244" s="274"/>
      <c r="D244" s="258" t="s">
        <v>263</v>
      </c>
      <c r="E244" s="275" t="s">
        <v>1</v>
      </c>
      <c r="F244" s="276" t="s">
        <v>265</v>
      </c>
      <c r="G244" s="274"/>
      <c r="H244" s="277">
        <v>42.418999999999997</v>
      </c>
      <c r="I244" s="278"/>
      <c r="J244" s="274"/>
      <c r="K244" s="274"/>
      <c r="L244" s="279"/>
      <c r="M244" s="280"/>
      <c r="N244" s="281"/>
      <c r="O244" s="281"/>
      <c r="P244" s="281"/>
      <c r="Q244" s="281"/>
      <c r="R244" s="281"/>
      <c r="S244" s="281"/>
      <c r="T244" s="282"/>
      <c r="U244" s="14"/>
      <c r="V244" s="14"/>
      <c r="W244" s="14"/>
      <c r="X244" s="14"/>
      <c r="Y244" s="14"/>
      <c r="Z244" s="14"/>
      <c r="AA244" s="14"/>
      <c r="AB244" s="14"/>
      <c r="AC244" s="14"/>
      <c r="AD244" s="14"/>
      <c r="AE244" s="14"/>
      <c r="AT244" s="283" t="s">
        <v>263</v>
      </c>
      <c r="AU244" s="283" t="s">
        <v>91</v>
      </c>
      <c r="AV244" s="14" t="s">
        <v>256</v>
      </c>
      <c r="AW244" s="14" t="s">
        <v>36</v>
      </c>
      <c r="AX244" s="14" t="s">
        <v>14</v>
      </c>
      <c r="AY244" s="283" t="s">
        <v>250</v>
      </c>
    </row>
    <row r="245" s="2" customFormat="1" ht="21.75" customHeight="1">
      <c r="A245" s="38"/>
      <c r="B245" s="39"/>
      <c r="C245" s="245" t="s">
        <v>384</v>
      </c>
      <c r="D245" s="245" t="s">
        <v>252</v>
      </c>
      <c r="E245" s="246" t="s">
        <v>1475</v>
      </c>
      <c r="F245" s="247" t="s">
        <v>1476</v>
      </c>
      <c r="G245" s="248" t="s">
        <v>179</v>
      </c>
      <c r="H245" s="249">
        <v>36</v>
      </c>
      <c r="I245" s="250"/>
      <c r="J245" s="251">
        <f>ROUND(I245*H245,2)</f>
        <v>0</v>
      </c>
      <c r="K245" s="247" t="s">
        <v>1</v>
      </c>
      <c r="L245" s="44"/>
      <c r="M245" s="252" t="s">
        <v>1</v>
      </c>
      <c r="N245" s="253" t="s">
        <v>47</v>
      </c>
      <c r="O245" s="91"/>
      <c r="P245" s="254">
        <f>O245*H245</f>
        <v>0</v>
      </c>
      <c r="Q245" s="254">
        <v>0</v>
      </c>
      <c r="R245" s="254">
        <f>Q245*H245</f>
        <v>0</v>
      </c>
      <c r="S245" s="254">
        <v>0</v>
      </c>
      <c r="T245" s="255">
        <f>S245*H245</f>
        <v>0</v>
      </c>
      <c r="U245" s="38"/>
      <c r="V245" s="38"/>
      <c r="W245" s="38"/>
      <c r="X245" s="38"/>
      <c r="Y245" s="38"/>
      <c r="Z245" s="38"/>
      <c r="AA245" s="38"/>
      <c r="AB245" s="38"/>
      <c r="AC245" s="38"/>
      <c r="AD245" s="38"/>
      <c r="AE245" s="38"/>
      <c r="AR245" s="256" t="s">
        <v>256</v>
      </c>
      <c r="AT245" s="256" t="s">
        <v>252</v>
      </c>
      <c r="AU245" s="256" t="s">
        <v>91</v>
      </c>
      <c r="AY245" s="17" t="s">
        <v>250</v>
      </c>
      <c r="BE245" s="257">
        <f>IF(N245="základní",J245,0)</f>
        <v>0</v>
      </c>
      <c r="BF245" s="257">
        <f>IF(N245="snížená",J245,0)</f>
        <v>0</v>
      </c>
      <c r="BG245" s="257">
        <f>IF(N245="zákl. přenesená",J245,0)</f>
        <v>0</v>
      </c>
      <c r="BH245" s="257">
        <f>IF(N245="sníž. přenesená",J245,0)</f>
        <v>0</v>
      </c>
      <c r="BI245" s="257">
        <f>IF(N245="nulová",J245,0)</f>
        <v>0</v>
      </c>
      <c r="BJ245" s="17" t="s">
        <v>14</v>
      </c>
      <c r="BK245" s="257">
        <f>ROUND(I245*H245,2)</f>
        <v>0</v>
      </c>
      <c r="BL245" s="17" t="s">
        <v>256</v>
      </c>
      <c r="BM245" s="256" t="s">
        <v>1714</v>
      </c>
    </row>
    <row r="246" s="2" customFormat="1">
      <c r="A246" s="38"/>
      <c r="B246" s="39"/>
      <c r="C246" s="40"/>
      <c r="D246" s="258" t="s">
        <v>628</v>
      </c>
      <c r="E246" s="40"/>
      <c r="F246" s="259" t="s">
        <v>1478</v>
      </c>
      <c r="G246" s="40"/>
      <c r="H246" s="40"/>
      <c r="I246" s="156"/>
      <c r="J246" s="40"/>
      <c r="K246" s="40"/>
      <c r="L246" s="44"/>
      <c r="M246" s="260"/>
      <c r="N246" s="261"/>
      <c r="O246" s="91"/>
      <c r="P246" s="91"/>
      <c r="Q246" s="91"/>
      <c r="R246" s="91"/>
      <c r="S246" s="91"/>
      <c r="T246" s="92"/>
      <c r="U246" s="38"/>
      <c r="V246" s="38"/>
      <c r="W246" s="38"/>
      <c r="X246" s="38"/>
      <c r="Y246" s="38"/>
      <c r="Z246" s="38"/>
      <c r="AA246" s="38"/>
      <c r="AB246" s="38"/>
      <c r="AC246" s="38"/>
      <c r="AD246" s="38"/>
      <c r="AE246" s="38"/>
      <c r="AT246" s="17" t="s">
        <v>628</v>
      </c>
      <c r="AU246" s="17" t="s">
        <v>91</v>
      </c>
    </row>
    <row r="247" s="13" customFormat="1">
      <c r="A247" s="13"/>
      <c r="B247" s="262"/>
      <c r="C247" s="263"/>
      <c r="D247" s="258" t="s">
        <v>263</v>
      </c>
      <c r="E247" s="264" t="s">
        <v>1</v>
      </c>
      <c r="F247" s="265" t="s">
        <v>1715</v>
      </c>
      <c r="G247" s="263"/>
      <c r="H247" s="266">
        <v>36</v>
      </c>
      <c r="I247" s="267"/>
      <c r="J247" s="263"/>
      <c r="K247" s="263"/>
      <c r="L247" s="268"/>
      <c r="M247" s="269"/>
      <c r="N247" s="270"/>
      <c r="O247" s="270"/>
      <c r="P247" s="270"/>
      <c r="Q247" s="270"/>
      <c r="R247" s="270"/>
      <c r="S247" s="270"/>
      <c r="T247" s="271"/>
      <c r="U247" s="13"/>
      <c r="V247" s="13"/>
      <c r="W247" s="13"/>
      <c r="X247" s="13"/>
      <c r="Y247" s="13"/>
      <c r="Z247" s="13"/>
      <c r="AA247" s="13"/>
      <c r="AB247" s="13"/>
      <c r="AC247" s="13"/>
      <c r="AD247" s="13"/>
      <c r="AE247" s="13"/>
      <c r="AT247" s="272" t="s">
        <v>263</v>
      </c>
      <c r="AU247" s="272" t="s">
        <v>91</v>
      </c>
      <c r="AV247" s="13" t="s">
        <v>91</v>
      </c>
      <c r="AW247" s="13" t="s">
        <v>36</v>
      </c>
      <c r="AX247" s="13" t="s">
        <v>82</v>
      </c>
      <c r="AY247" s="272" t="s">
        <v>250</v>
      </c>
    </row>
    <row r="248" s="14" customFormat="1">
      <c r="A248" s="14"/>
      <c r="B248" s="273"/>
      <c r="C248" s="274"/>
      <c r="D248" s="258" t="s">
        <v>263</v>
      </c>
      <c r="E248" s="275" t="s">
        <v>1</v>
      </c>
      <c r="F248" s="276" t="s">
        <v>265</v>
      </c>
      <c r="G248" s="274"/>
      <c r="H248" s="277">
        <v>36</v>
      </c>
      <c r="I248" s="278"/>
      <c r="J248" s="274"/>
      <c r="K248" s="274"/>
      <c r="L248" s="279"/>
      <c r="M248" s="280"/>
      <c r="N248" s="281"/>
      <c r="O248" s="281"/>
      <c r="P248" s="281"/>
      <c r="Q248" s="281"/>
      <c r="R248" s="281"/>
      <c r="S248" s="281"/>
      <c r="T248" s="282"/>
      <c r="U248" s="14"/>
      <c r="V248" s="14"/>
      <c r="W248" s="14"/>
      <c r="X248" s="14"/>
      <c r="Y248" s="14"/>
      <c r="Z248" s="14"/>
      <c r="AA248" s="14"/>
      <c r="AB248" s="14"/>
      <c r="AC248" s="14"/>
      <c r="AD248" s="14"/>
      <c r="AE248" s="14"/>
      <c r="AT248" s="283" t="s">
        <v>263</v>
      </c>
      <c r="AU248" s="283" t="s">
        <v>91</v>
      </c>
      <c r="AV248" s="14" t="s">
        <v>256</v>
      </c>
      <c r="AW248" s="14" t="s">
        <v>36</v>
      </c>
      <c r="AX248" s="14" t="s">
        <v>14</v>
      </c>
      <c r="AY248" s="283" t="s">
        <v>250</v>
      </c>
    </row>
    <row r="249" s="12" customFormat="1" ht="22.8" customHeight="1">
      <c r="A249" s="12"/>
      <c r="B249" s="229"/>
      <c r="C249" s="230"/>
      <c r="D249" s="231" t="s">
        <v>81</v>
      </c>
      <c r="E249" s="243" t="s">
        <v>256</v>
      </c>
      <c r="F249" s="243" t="s">
        <v>1480</v>
      </c>
      <c r="G249" s="230"/>
      <c r="H249" s="230"/>
      <c r="I249" s="233"/>
      <c r="J249" s="244">
        <f>BK249</f>
        <v>0</v>
      </c>
      <c r="K249" s="230"/>
      <c r="L249" s="235"/>
      <c r="M249" s="236"/>
      <c r="N249" s="237"/>
      <c r="O249" s="237"/>
      <c r="P249" s="238">
        <f>SUM(P250:P254)</f>
        <v>0</v>
      </c>
      <c r="Q249" s="237"/>
      <c r="R249" s="238">
        <f>SUM(R250:R254)</f>
        <v>0</v>
      </c>
      <c r="S249" s="237"/>
      <c r="T249" s="239">
        <f>SUM(T250:T254)</f>
        <v>0</v>
      </c>
      <c r="U249" s="12"/>
      <c r="V249" s="12"/>
      <c r="W249" s="12"/>
      <c r="X249" s="12"/>
      <c r="Y249" s="12"/>
      <c r="Z249" s="12"/>
      <c r="AA249" s="12"/>
      <c r="AB249" s="12"/>
      <c r="AC249" s="12"/>
      <c r="AD249" s="12"/>
      <c r="AE249" s="12"/>
      <c r="AR249" s="240" t="s">
        <v>14</v>
      </c>
      <c r="AT249" s="241" t="s">
        <v>81</v>
      </c>
      <c r="AU249" s="241" t="s">
        <v>14</v>
      </c>
      <c r="AY249" s="240" t="s">
        <v>250</v>
      </c>
      <c r="BK249" s="242">
        <f>SUM(BK250:BK254)</f>
        <v>0</v>
      </c>
    </row>
    <row r="250" s="2" customFormat="1" ht="44.25" customHeight="1">
      <c r="A250" s="38"/>
      <c r="B250" s="39"/>
      <c r="C250" s="245" t="s">
        <v>389</v>
      </c>
      <c r="D250" s="245" t="s">
        <v>252</v>
      </c>
      <c r="E250" s="246" t="s">
        <v>1481</v>
      </c>
      <c r="F250" s="247" t="s">
        <v>1482</v>
      </c>
      <c r="G250" s="248" t="s">
        <v>168</v>
      </c>
      <c r="H250" s="249">
        <v>282.79199999999997</v>
      </c>
      <c r="I250" s="250"/>
      <c r="J250" s="251">
        <f>ROUND(I250*H250,2)</f>
        <v>0</v>
      </c>
      <c r="K250" s="247" t="s">
        <v>1</v>
      </c>
      <c r="L250" s="44"/>
      <c r="M250" s="252" t="s">
        <v>1</v>
      </c>
      <c r="N250" s="253" t="s">
        <v>47</v>
      </c>
      <c r="O250" s="91"/>
      <c r="P250" s="254">
        <f>O250*H250</f>
        <v>0</v>
      </c>
      <c r="Q250" s="254">
        <v>0</v>
      </c>
      <c r="R250" s="254">
        <f>Q250*H250</f>
        <v>0</v>
      </c>
      <c r="S250" s="254">
        <v>0</v>
      </c>
      <c r="T250" s="255">
        <f>S250*H250</f>
        <v>0</v>
      </c>
      <c r="U250" s="38"/>
      <c r="V250" s="38"/>
      <c r="W250" s="38"/>
      <c r="X250" s="38"/>
      <c r="Y250" s="38"/>
      <c r="Z250" s="38"/>
      <c r="AA250" s="38"/>
      <c r="AB250" s="38"/>
      <c r="AC250" s="38"/>
      <c r="AD250" s="38"/>
      <c r="AE250" s="38"/>
      <c r="AR250" s="256" t="s">
        <v>256</v>
      </c>
      <c r="AT250" s="256" t="s">
        <v>252</v>
      </c>
      <c r="AU250" s="256" t="s">
        <v>91</v>
      </c>
      <c r="AY250" s="17" t="s">
        <v>250</v>
      </c>
      <c r="BE250" s="257">
        <f>IF(N250="základní",J250,0)</f>
        <v>0</v>
      </c>
      <c r="BF250" s="257">
        <f>IF(N250="snížená",J250,0)</f>
        <v>0</v>
      </c>
      <c r="BG250" s="257">
        <f>IF(N250="zákl. přenesená",J250,0)</f>
        <v>0</v>
      </c>
      <c r="BH250" s="257">
        <f>IF(N250="sníž. přenesená",J250,0)</f>
        <v>0</v>
      </c>
      <c r="BI250" s="257">
        <f>IF(N250="nulová",J250,0)</f>
        <v>0</v>
      </c>
      <c r="BJ250" s="17" t="s">
        <v>14</v>
      </c>
      <c r="BK250" s="257">
        <f>ROUND(I250*H250,2)</f>
        <v>0</v>
      </c>
      <c r="BL250" s="17" t="s">
        <v>256</v>
      </c>
      <c r="BM250" s="256" t="s">
        <v>1716</v>
      </c>
    </row>
    <row r="251" s="2" customFormat="1">
      <c r="A251" s="38"/>
      <c r="B251" s="39"/>
      <c r="C251" s="40"/>
      <c r="D251" s="258" t="s">
        <v>628</v>
      </c>
      <c r="E251" s="40"/>
      <c r="F251" s="259" t="s">
        <v>1484</v>
      </c>
      <c r="G251" s="40"/>
      <c r="H251" s="40"/>
      <c r="I251" s="156"/>
      <c r="J251" s="40"/>
      <c r="K251" s="40"/>
      <c r="L251" s="44"/>
      <c r="M251" s="260"/>
      <c r="N251" s="261"/>
      <c r="O251" s="91"/>
      <c r="P251" s="91"/>
      <c r="Q251" s="91"/>
      <c r="R251" s="91"/>
      <c r="S251" s="91"/>
      <c r="T251" s="92"/>
      <c r="U251" s="38"/>
      <c r="V251" s="38"/>
      <c r="W251" s="38"/>
      <c r="X251" s="38"/>
      <c r="Y251" s="38"/>
      <c r="Z251" s="38"/>
      <c r="AA251" s="38"/>
      <c r="AB251" s="38"/>
      <c r="AC251" s="38"/>
      <c r="AD251" s="38"/>
      <c r="AE251" s="38"/>
      <c r="AT251" s="17" t="s">
        <v>628</v>
      </c>
      <c r="AU251" s="17" t="s">
        <v>91</v>
      </c>
    </row>
    <row r="252" s="13" customFormat="1">
      <c r="A252" s="13"/>
      <c r="B252" s="262"/>
      <c r="C252" s="263"/>
      <c r="D252" s="258" t="s">
        <v>263</v>
      </c>
      <c r="E252" s="264" t="s">
        <v>1</v>
      </c>
      <c r="F252" s="265" t="s">
        <v>1717</v>
      </c>
      <c r="G252" s="263"/>
      <c r="H252" s="266">
        <v>282.79199999999997</v>
      </c>
      <c r="I252" s="267"/>
      <c r="J252" s="263"/>
      <c r="K252" s="263"/>
      <c r="L252" s="268"/>
      <c r="M252" s="269"/>
      <c r="N252" s="270"/>
      <c r="O252" s="270"/>
      <c r="P252" s="270"/>
      <c r="Q252" s="270"/>
      <c r="R252" s="270"/>
      <c r="S252" s="270"/>
      <c r="T252" s="271"/>
      <c r="U252" s="13"/>
      <c r="V252" s="13"/>
      <c r="W252" s="13"/>
      <c r="X252" s="13"/>
      <c r="Y252" s="13"/>
      <c r="Z252" s="13"/>
      <c r="AA252" s="13"/>
      <c r="AB252" s="13"/>
      <c r="AC252" s="13"/>
      <c r="AD252" s="13"/>
      <c r="AE252" s="13"/>
      <c r="AT252" s="272" t="s">
        <v>263</v>
      </c>
      <c r="AU252" s="272" t="s">
        <v>91</v>
      </c>
      <c r="AV252" s="13" t="s">
        <v>91</v>
      </c>
      <c r="AW252" s="13" t="s">
        <v>36</v>
      </c>
      <c r="AX252" s="13" t="s">
        <v>82</v>
      </c>
      <c r="AY252" s="272" t="s">
        <v>250</v>
      </c>
    </row>
    <row r="253" s="14" customFormat="1">
      <c r="A253" s="14"/>
      <c r="B253" s="273"/>
      <c r="C253" s="274"/>
      <c r="D253" s="258" t="s">
        <v>263</v>
      </c>
      <c r="E253" s="275" t="s">
        <v>1</v>
      </c>
      <c r="F253" s="276" t="s">
        <v>265</v>
      </c>
      <c r="G253" s="274"/>
      <c r="H253" s="277">
        <v>282.79199999999997</v>
      </c>
      <c r="I253" s="278"/>
      <c r="J253" s="274"/>
      <c r="K253" s="274"/>
      <c r="L253" s="279"/>
      <c r="M253" s="280"/>
      <c r="N253" s="281"/>
      <c r="O253" s="281"/>
      <c r="P253" s="281"/>
      <c r="Q253" s="281"/>
      <c r="R253" s="281"/>
      <c r="S253" s="281"/>
      <c r="T253" s="282"/>
      <c r="U253" s="14"/>
      <c r="V253" s="14"/>
      <c r="W253" s="14"/>
      <c r="X253" s="14"/>
      <c r="Y253" s="14"/>
      <c r="Z253" s="14"/>
      <c r="AA253" s="14"/>
      <c r="AB253" s="14"/>
      <c r="AC253" s="14"/>
      <c r="AD253" s="14"/>
      <c r="AE253" s="14"/>
      <c r="AT253" s="283" t="s">
        <v>263</v>
      </c>
      <c r="AU253" s="283" t="s">
        <v>91</v>
      </c>
      <c r="AV253" s="14" t="s">
        <v>256</v>
      </c>
      <c r="AW253" s="14" t="s">
        <v>36</v>
      </c>
      <c r="AX253" s="14" t="s">
        <v>14</v>
      </c>
      <c r="AY253" s="283" t="s">
        <v>250</v>
      </c>
    </row>
    <row r="254" s="2" customFormat="1" ht="16.5" customHeight="1">
      <c r="A254" s="38"/>
      <c r="B254" s="39"/>
      <c r="C254" s="294" t="s">
        <v>396</v>
      </c>
      <c r="D254" s="294" t="s">
        <v>643</v>
      </c>
      <c r="E254" s="295" t="s">
        <v>1486</v>
      </c>
      <c r="F254" s="296" t="s">
        <v>1487</v>
      </c>
      <c r="G254" s="297" t="s">
        <v>157</v>
      </c>
      <c r="H254" s="298">
        <v>113.116</v>
      </c>
      <c r="I254" s="299"/>
      <c r="J254" s="300">
        <f>ROUND(I254*H254,2)</f>
        <v>0</v>
      </c>
      <c r="K254" s="296" t="s">
        <v>1</v>
      </c>
      <c r="L254" s="301"/>
      <c r="M254" s="302" t="s">
        <v>1</v>
      </c>
      <c r="N254" s="303" t="s">
        <v>47</v>
      </c>
      <c r="O254" s="91"/>
      <c r="P254" s="254">
        <f>O254*H254</f>
        <v>0</v>
      </c>
      <c r="Q254" s="254">
        <v>0</v>
      </c>
      <c r="R254" s="254">
        <f>Q254*H254</f>
        <v>0</v>
      </c>
      <c r="S254" s="254">
        <v>0</v>
      </c>
      <c r="T254" s="255">
        <f>S254*H254</f>
        <v>0</v>
      </c>
      <c r="U254" s="38"/>
      <c r="V254" s="38"/>
      <c r="W254" s="38"/>
      <c r="X254" s="38"/>
      <c r="Y254" s="38"/>
      <c r="Z254" s="38"/>
      <c r="AA254" s="38"/>
      <c r="AB254" s="38"/>
      <c r="AC254" s="38"/>
      <c r="AD254" s="38"/>
      <c r="AE254" s="38"/>
      <c r="AR254" s="256" t="s">
        <v>285</v>
      </c>
      <c r="AT254" s="256" t="s">
        <v>643</v>
      </c>
      <c r="AU254" s="256" t="s">
        <v>91</v>
      </c>
      <c r="AY254" s="17" t="s">
        <v>250</v>
      </c>
      <c r="BE254" s="257">
        <f>IF(N254="základní",J254,0)</f>
        <v>0</v>
      </c>
      <c r="BF254" s="257">
        <f>IF(N254="snížená",J254,0)</f>
        <v>0</v>
      </c>
      <c r="BG254" s="257">
        <f>IF(N254="zákl. přenesená",J254,0)</f>
        <v>0</v>
      </c>
      <c r="BH254" s="257">
        <f>IF(N254="sníž. přenesená",J254,0)</f>
        <v>0</v>
      </c>
      <c r="BI254" s="257">
        <f>IF(N254="nulová",J254,0)</f>
        <v>0</v>
      </c>
      <c r="BJ254" s="17" t="s">
        <v>14</v>
      </c>
      <c r="BK254" s="257">
        <f>ROUND(I254*H254,2)</f>
        <v>0</v>
      </c>
      <c r="BL254" s="17" t="s">
        <v>256</v>
      </c>
      <c r="BM254" s="256" t="s">
        <v>1718</v>
      </c>
    </row>
    <row r="255" s="12" customFormat="1" ht="22.8" customHeight="1">
      <c r="A255" s="12"/>
      <c r="B255" s="229"/>
      <c r="C255" s="230"/>
      <c r="D255" s="231" t="s">
        <v>81</v>
      </c>
      <c r="E255" s="243" t="s">
        <v>273</v>
      </c>
      <c r="F255" s="243" t="s">
        <v>859</v>
      </c>
      <c r="G255" s="230"/>
      <c r="H255" s="230"/>
      <c r="I255" s="233"/>
      <c r="J255" s="244">
        <f>BK255</f>
        <v>0</v>
      </c>
      <c r="K255" s="230"/>
      <c r="L255" s="235"/>
      <c r="M255" s="236"/>
      <c r="N255" s="237"/>
      <c r="O255" s="237"/>
      <c r="P255" s="238">
        <f>SUM(P256:P261)</f>
        <v>0</v>
      </c>
      <c r="Q255" s="237"/>
      <c r="R255" s="238">
        <f>SUM(R256:R261)</f>
        <v>0</v>
      </c>
      <c r="S255" s="237"/>
      <c r="T255" s="239">
        <f>SUM(T256:T261)</f>
        <v>0</v>
      </c>
      <c r="U255" s="12"/>
      <c r="V255" s="12"/>
      <c r="W255" s="12"/>
      <c r="X255" s="12"/>
      <c r="Y255" s="12"/>
      <c r="Z255" s="12"/>
      <c r="AA255" s="12"/>
      <c r="AB255" s="12"/>
      <c r="AC255" s="12"/>
      <c r="AD255" s="12"/>
      <c r="AE255" s="12"/>
      <c r="AR255" s="240" t="s">
        <v>14</v>
      </c>
      <c r="AT255" s="241" t="s">
        <v>81</v>
      </c>
      <c r="AU255" s="241" t="s">
        <v>14</v>
      </c>
      <c r="AY255" s="240" t="s">
        <v>250</v>
      </c>
      <c r="BK255" s="242">
        <f>SUM(BK256:BK261)</f>
        <v>0</v>
      </c>
    </row>
    <row r="256" s="2" customFormat="1" ht="33" customHeight="1">
      <c r="A256" s="38"/>
      <c r="B256" s="39"/>
      <c r="C256" s="245" t="s">
        <v>402</v>
      </c>
      <c r="D256" s="245" t="s">
        <v>252</v>
      </c>
      <c r="E256" s="246" t="s">
        <v>1489</v>
      </c>
      <c r="F256" s="247" t="s">
        <v>1490</v>
      </c>
      <c r="G256" s="248" t="s">
        <v>168</v>
      </c>
      <c r="H256" s="249">
        <v>282.79199999999997</v>
      </c>
      <c r="I256" s="250"/>
      <c r="J256" s="251">
        <f>ROUND(I256*H256,2)</f>
        <v>0</v>
      </c>
      <c r="K256" s="247" t="s">
        <v>1</v>
      </c>
      <c r="L256" s="44"/>
      <c r="M256" s="252" t="s">
        <v>1</v>
      </c>
      <c r="N256" s="253" t="s">
        <v>47</v>
      </c>
      <c r="O256" s="91"/>
      <c r="P256" s="254">
        <f>O256*H256</f>
        <v>0</v>
      </c>
      <c r="Q256" s="254">
        <v>0</v>
      </c>
      <c r="R256" s="254">
        <f>Q256*H256</f>
        <v>0</v>
      </c>
      <c r="S256" s="254">
        <v>0</v>
      </c>
      <c r="T256" s="255">
        <f>S256*H256</f>
        <v>0</v>
      </c>
      <c r="U256" s="38"/>
      <c r="V256" s="38"/>
      <c r="W256" s="38"/>
      <c r="X256" s="38"/>
      <c r="Y256" s="38"/>
      <c r="Z256" s="38"/>
      <c r="AA256" s="38"/>
      <c r="AB256" s="38"/>
      <c r="AC256" s="38"/>
      <c r="AD256" s="38"/>
      <c r="AE256" s="38"/>
      <c r="AR256" s="256" t="s">
        <v>256</v>
      </c>
      <c r="AT256" s="256" t="s">
        <v>252</v>
      </c>
      <c r="AU256" s="256" t="s">
        <v>91</v>
      </c>
      <c r="AY256" s="17" t="s">
        <v>250</v>
      </c>
      <c r="BE256" s="257">
        <f>IF(N256="základní",J256,0)</f>
        <v>0</v>
      </c>
      <c r="BF256" s="257">
        <f>IF(N256="snížená",J256,0)</f>
        <v>0</v>
      </c>
      <c r="BG256" s="257">
        <f>IF(N256="zákl. přenesená",J256,0)</f>
        <v>0</v>
      </c>
      <c r="BH256" s="257">
        <f>IF(N256="sníž. přenesená",J256,0)</f>
        <v>0</v>
      </c>
      <c r="BI256" s="257">
        <f>IF(N256="nulová",J256,0)</f>
        <v>0</v>
      </c>
      <c r="BJ256" s="17" t="s">
        <v>14</v>
      </c>
      <c r="BK256" s="257">
        <f>ROUND(I256*H256,2)</f>
        <v>0</v>
      </c>
      <c r="BL256" s="17" t="s">
        <v>256</v>
      </c>
      <c r="BM256" s="256" t="s">
        <v>1719</v>
      </c>
    </row>
    <row r="257" s="2" customFormat="1">
      <c r="A257" s="38"/>
      <c r="B257" s="39"/>
      <c r="C257" s="40"/>
      <c r="D257" s="258" t="s">
        <v>628</v>
      </c>
      <c r="E257" s="40"/>
      <c r="F257" s="259" t="s">
        <v>1492</v>
      </c>
      <c r="G257" s="40"/>
      <c r="H257" s="40"/>
      <c r="I257" s="156"/>
      <c r="J257" s="40"/>
      <c r="K257" s="40"/>
      <c r="L257" s="44"/>
      <c r="M257" s="260"/>
      <c r="N257" s="261"/>
      <c r="O257" s="91"/>
      <c r="P257" s="91"/>
      <c r="Q257" s="91"/>
      <c r="R257" s="91"/>
      <c r="S257" s="91"/>
      <c r="T257" s="92"/>
      <c r="U257" s="38"/>
      <c r="V257" s="38"/>
      <c r="W257" s="38"/>
      <c r="X257" s="38"/>
      <c r="Y257" s="38"/>
      <c r="Z257" s="38"/>
      <c r="AA257" s="38"/>
      <c r="AB257" s="38"/>
      <c r="AC257" s="38"/>
      <c r="AD257" s="38"/>
      <c r="AE257" s="38"/>
      <c r="AT257" s="17" t="s">
        <v>628</v>
      </c>
      <c r="AU257" s="17" t="s">
        <v>91</v>
      </c>
    </row>
    <row r="258" s="13" customFormat="1">
      <c r="A258" s="13"/>
      <c r="B258" s="262"/>
      <c r="C258" s="263"/>
      <c r="D258" s="258" t="s">
        <v>263</v>
      </c>
      <c r="E258" s="264" t="s">
        <v>1</v>
      </c>
      <c r="F258" s="265" t="s">
        <v>1720</v>
      </c>
      <c r="G258" s="263"/>
      <c r="H258" s="266">
        <v>282.79199999999997</v>
      </c>
      <c r="I258" s="267"/>
      <c r="J258" s="263"/>
      <c r="K258" s="263"/>
      <c r="L258" s="268"/>
      <c r="M258" s="269"/>
      <c r="N258" s="270"/>
      <c r="O258" s="270"/>
      <c r="P258" s="270"/>
      <c r="Q258" s="270"/>
      <c r="R258" s="270"/>
      <c r="S258" s="270"/>
      <c r="T258" s="271"/>
      <c r="U258" s="13"/>
      <c r="V258" s="13"/>
      <c r="W258" s="13"/>
      <c r="X258" s="13"/>
      <c r="Y258" s="13"/>
      <c r="Z258" s="13"/>
      <c r="AA258" s="13"/>
      <c r="AB258" s="13"/>
      <c r="AC258" s="13"/>
      <c r="AD258" s="13"/>
      <c r="AE258" s="13"/>
      <c r="AT258" s="272" t="s">
        <v>263</v>
      </c>
      <c r="AU258" s="272" t="s">
        <v>91</v>
      </c>
      <c r="AV258" s="13" t="s">
        <v>91</v>
      </c>
      <c r="AW258" s="13" t="s">
        <v>36</v>
      </c>
      <c r="AX258" s="13" t="s">
        <v>82</v>
      </c>
      <c r="AY258" s="272" t="s">
        <v>250</v>
      </c>
    </row>
    <row r="259" s="14" customFormat="1">
      <c r="A259" s="14"/>
      <c r="B259" s="273"/>
      <c r="C259" s="274"/>
      <c r="D259" s="258" t="s">
        <v>263</v>
      </c>
      <c r="E259" s="275" t="s">
        <v>1</v>
      </c>
      <c r="F259" s="276" t="s">
        <v>265</v>
      </c>
      <c r="G259" s="274"/>
      <c r="H259" s="277">
        <v>282.79199999999997</v>
      </c>
      <c r="I259" s="278"/>
      <c r="J259" s="274"/>
      <c r="K259" s="274"/>
      <c r="L259" s="279"/>
      <c r="M259" s="280"/>
      <c r="N259" s="281"/>
      <c r="O259" s="281"/>
      <c r="P259" s="281"/>
      <c r="Q259" s="281"/>
      <c r="R259" s="281"/>
      <c r="S259" s="281"/>
      <c r="T259" s="282"/>
      <c r="U259" s="14"/>
      <c r="V259" s="14"/>
      <c r="W259" s="14"/>
      <c r="X259" s="14"/>
      <c r="Y259" s="14"/>
      <c r="Z259" s="14"/>
      <c r="AA259" s="14"/>
      <c r="AB259" s="14"/>
      <c r="AC259" s="14"/>
      <c r="AD259" s="14"/>
      <c r="AE259" s="14"/>
      <c r="AT259" s="283" t="s">
        <v>263</v>
      </c>
      <c r="AU259" s="283" t="s">
        <v>91</v>
      </c>
      <c r="AV259" s="14" t="s">
        <v>256</v>
      </c>
      <c r="AW259" s="14" t="s">
        <v>36</v>
      </c>
      <c r="AX259" s="14" t="s">
        <v>14</v>
      </c>
      <c r="AY259" s="283" t="s">
        <v>250</v>
      </c>
    </row>
    <row r="260" s="2" customFormat="1" ht="16.5" customHeight="1">
      <c r="A260" s="38"/>
      <c r="B260" s="39"/>
      <c r="C260" s="294" t="s">
        <v>407</v>
      </c>
      <c r="D260" s="294" t="s">
        <v>643</v>
      </c>
      <c r="E260" s="295" t="s">
        <v>1494</v>
      </c>
      <c r="F260" s="296" t="s">
        <v>1495</v>
      </c>
      <c r="G260" s="297" t="s">
        <v>157</v>
      </c>
      <c r="H260" s="298">
        <v>48.075000000000003</v>
      </c>
      <c r="I260" s="299"/>
      <c r="J260" s="300">
        <f>ROUND(I260*H260,2)</f>
        <v>0</v>
      </c>
      <c r="K260" s="296" t="s">
        <v>1</v>
      </c>
      <c r="L260" s="301"/>
      <c r="M260" s="302" t="s">
        <v>1</v>
      </c>
      <c r="N260" s="303" t="s">
        <v>47</v>
      </c>
      <c r="O260" s="91"/>
      <c r="P260" s="254">
        <f>O260*H260</f>
        <v>0</v>
      </c>
      <c r="Q260" s="254">
        <v>0</v>
      </c>
      <c r="R260" s="254">
        <f>Q260*H260</f>
        <v>0</v>
      </c>
      <c r="S260" s="254">
        <v>0</v>
      </c>
      <c r="T260" s="255">
        <f>S260*H260</f>
        <v>0</v>
      </c>
      <c r="U260" s="38"/>
      <c r="V260" s="38"/>
      <c r="W260" s="38"/>
      <c r="X260" s="38"/>
      <c r="Y260" s="38"/>
      <c r="Z260" s="38"/>
      <c r="AA260" s="38"/>
      <c r="AB260" s="38"/>
      <c r="AC260" s="38"/>
      <c r="AD260" s="38"/>
      <c r="AE260" s="38"/>
      <c r="AR260" s="256" t="s">
        <v>285</v>
      </c>
      <c r="AT260" s="256" t="s">
        <v>643</v>
      </c>
      <c r="AU260" s="256" t="s">
        <v>91</v>
      </c>
      <c r="AY260" s="17" t="s">
        <v>250</v>
      </c>
      <c r="BE260" s="257">
        <f>IF(N260="základní",J260,0)</f>
        <v>0</v>
      </c>
      <c r="BF260" s="257">
        <f>IF(N260="snížená",J260,0)</f>
        <v>0</v>
      </c>
      <c r="BG260" s="257">
        <f>IF(N260="zákl. přenesená",J260,0)</f>
        <v>0</v>
      </c>
      <c r="BH260" s="257">
        <f>IF(N260="sníž. přenesená",J260,0)</f>
        <v>0</v>
      </c>
      <c r="BI260" s="257">
        <f>IF(N260="nulová",J260,0)</f>
        <v>0</v>
      </c>
      <c r="BJ260" s="17" t="s">
        <v>14</v>
      </c>
      <c r="BK260" s="257">
        <f>ROUND(I260*H260,2)</f>
        <v>0</v>
      </c>
      <c r="BL260" s="17" t="s">
        <v>256</v>
      </c>
      <c r="BM260" s="256" t="s">
        <v>1721</v>
      </c>
    </row>
    <row r="261" s="2" customFormat="1">
      <c r="A261" s="38"/>
      <c r="B261" s="39"/>
      <c r="C261" s="40"/>
      <c r="D261" s="258" t="s">
        <v>628</v>
      </c>
      <c r="E261" s="40"/>
      <c r="F261" s="259" t="s">
        <v>1497</v>
      </c>
      <c r="G261" s="40"/>
      <c r="H261" s="40"/>
      <c r="I261" s="156"/>
      <c r="J261" s="40"/>
      <c r="K261" s="40"/>
      <c r="L261" s="44"/>
      <c r="M261" s="260"/>
      <c r="N261" s="261"/>
      <c r="O261" s="91"/>
      <c r="P261" s="91"/>
      <c r="Q261" s="91"/>
      <c r="R261" s="91"/>
      <c r="S261" s="91"/>
      <c r="T261" s="92"/>
      <c r="U261" s="38"/>
      <c r="V261" s="38"/>
      <c r="W261" s="38"/>
      <c r="X261" s="38"/>
      <c r="Y261" s="38"/>
      <c r="Z261" s="38"/>
      <c r="AA261" s="38"/>
      <c r="AB261" s="38"/>
      <c r="AC261" s="38"/>
      <c r="AD261" s="38"/>
      <c r="AE261" s="38"/>
      <c r="AT261" s="17" t="s">
        <v>628</v>
      </c>
      <c r="AU261" s="17" t="s">
        <v>91</v>
      </c>
    </row>
    <row r="262" s="12" customFormat="1" ht="22.8" customHeight="1">
      <c r="A262" s="12"/>
      <c r="B262" s="229"/>
      <c r="C262" s="230"/>
      <c r="D262" s="231" t="s">
        <v>81</v>
      </c>
      <c r="E262" s="243" t="s">
        <v>277</v>
      </c>
      <c r="F262" s="243" t="s">
        <v>1498</v>
      </c>
      <c r="G262" s="230"/>
      <c r="H262" s="230"/>
      <c r="I262" s="233"/>
      <c r="J262" s="244">
        <f>BK262</f>
        <v>0</v>
      </c>
      <c r="K262" s="230"/>
      <c r="L262" s="235"/>
      <c r="M262" s="236"/>
      <c r="N262" s="237"/>
      <c r="O262" s="237"/>
      <c r="P262" s="238">
        <f>SUM(P263:P270)</f>
        <v>0</v>
      </c>
      <c r="Q262" s="237"/>
      <c r="R262" s="238">
        <f>SUM(R263:R270)</f>
        <v>0</v>
      </c>
      <c r="S262" s="237"/>
      <c r="T262" s="239">
        <f>SUM(T263:T270)</f>
        <v>0</v>
      </c>
      <c r="U262" s="12"/>
      <c r="V262" s="12"/>
      <c r="W262" s="12"/>
      <c r="X262" s="12"/>
      <c r="Y262" s="12"/>
      <c r="Z262" s="12"/>
      <c r="AA262" s="12"/>
      <c r="AB262" s="12"/>
      <c r="AC262" s="12"/>
      <c r="AD262" s="12"/>
      <c r="AE262" s="12"/>
      <c r="AR262" s="240" t="s">
        <v>14</v>
      </c>
      <c r="AT262" s="241" t="s">
        <v>81</v>
      </c>
      <c r="AU262" s="241" t="s">
        <v>14</v>
      </c>
      <c r="AY262" s="240" t="s">
        <v>250</v>
      </c>
      <c r="BK262" s="242">
        <f>SUM(BK263:BK270)</f>
        <v>0</v>
      </c>
    </row>
    <row r="263" s="2" customFormat="1" ht="33" customHeight="1">
      <c r="A263" s="38"/>
      <c r="B263" s="39"/>
      <c r="C263" s="245" t="s">
        <v>413</v>
      </c>
      <c r="D263" s="245" t="s">
        <v>252</v>
      </c>
      <c r="E263" s="246" t="s">
        <v>1499</v>
      </c>
      <c r="F263" s="247" t="s">
        <v>1500</v>
      </c>
      <c r="G263" s="248" t="s">
        <v>168</v>
      </c>
      <c r="H263" s="249">
        <v>152.27199999999999</v>
      </c>
      <c r="I263" s="250"/>
      <c r="J263" s="251">
        <f>ROUND(I263*H263,2)</f>
        <v>0</v>
      </c>
      <c r="K263" s="247" t="s">
        <v>1</v>
      </c>
      <c r="L263" s="44"/>
      <c r="M263" s="252" t="s">
        <v>1</v>
      </c>
      <c r="N263" s="253" t="s">
        <v>47</v>
      </c>
      <c r="O263" s="91"/>
      <c r="P263" s="254">
        <f>O263*H263</f>
        <v>0</v>
      </c>
      <c r="Q263" s="254">
        <v>0</v>
      </c>
      <c r="R263" s="254">
        <f>Q263*H263</f>
        <v>0</v>
      </c>
      <c r="S263" s="254">
        <v>0</v>
      </c>
      <c r="T263" s="255">
        <f>S263*H263</f>
        <v>0</v>
      </c>
      <c r="U263" s="38"/>
      <c r="V263" s="38"/>
      <c r="W263" s="38"/>
      <c r="X263" s="38"/>
      <c r="Y263" s="38"/>
      <c r="Z263" s="38"/>
      <c r="AA263" s="38"/>
      <c r="AB263" s="38"/>
      <c r="AC263" s="38"/>
      <c r="AD263" s="38"/>
      <c r="AE263" s="38"/>
      <c r="AR263" s="256" t="s">
        <v>256</v>
      </c>
      <c r="AT263" s="256" t="s">
        <v>252</v>
      </c>
      <c r="AU263" s="256" t="s">
        <v>91</v>
      </c>
      <c r="AY263" s="17" t="s">
        <v>250</v>
      </c>
      <c r="BE263" s="257">
        <f>IF(N263="základní",J263,0)</f>
        <v>0</v>
      </c>
      <c r="BF263" s="257">
        <f>IF(N263="snížená",J263,0)</f>
        <v>0</v>
      </c>
      <c r="BG263" s="257">
        <f>IF(N263="zákl. přenesená",J263,0)</f>
        <v>0</v>
      </c>
      <c r="BH263" s="257">
        <f>IF(N263="sníž. přenesená",J263,0)</f>
        <v>0</v>
      </c>
      <c r="BI263" s="257">
        <f>IF(N263="nulová",J263,0)</f>
        <v>0</v>
      </c>
      <c r="BJ263" s="17" t="s">
        <v>14</v>
      </c>
      <c r="BK263" s="257">
        <f>ROUND(I263*H263,2)</f>
        <v>0</v>
      </c>
      <c r="BL263" s="17" t="s">
        <v>256</v>
      </c>
      <c r="BM263" s="256" t="s">
        <v>1722</v>
      </c>
    </row>
    <row r="264" s="2" customFormat="1">
      <c r="A264" s="38"/>
      <c r="B264" s="39"/>
      <c r="C264" s="40"/>
      <c r="D264" s="258" t="s">
        <v>628</v>
      </c>
      <c r="E264" s="40"/>
      <c r="F264" s="259" t="s">
        <v>1502</v>
      </c>
      <c r="G264" s="40"/>
      <c r="H264" s="40"/>
      <c r="I264" s="156"/>
      <c r="J264" s="40"/>
      <c r="K264" s="40"/>
      <c r="L264" s="44"/>
      <c r="M264" s="260"/>
      <c r="N264" s="261"/>
      <c r="O264" s="91"/>
      <c r="P264" s="91"/>
      <c r="Q264" s="91"/>
      <c r="R264" s="91"/>
      <c r="S264" s="91"/>
      <c r="T264" s="92"/>
      <c r="U264" s="38"/>
      <c r="V264" s="38"/>
      <c r="W264" s="38"/>
      <c r="X264" s="38"/>
      <c r="Y264" s="38"/>
      <c r="Z264" s="38"/>
      <c r="AA264" s="38"/>
      <c r="AB264" s="38"/>
      <c r="AC264" s="38"/>
      <c r="AD264" s="38"/>
      <c r="AE264" s="38"/>
      <c r="AT264" s="17" t="s">
        <v>628</v>
      </c>
      <c r="AU264" s="17" t="s">
        <v>91</v>
      </c>
    </row>
    <row r="265" s="13" customFormat="1">
      <c r="A265" s="13"/>
      <c r="B265" s="262"/>
      <c r="C265" s="263"/>
      <c r="D265" s="258" t="s">
        <v>263</v>
      </c>
      <c r="E265" s="264" t="s">
        <v>1</v>
      </c>
      <c r="F265" s="265" t="s">
        <v>1723</v>
      </c>
      <c r="G265" s="263"/>
      <c r="H265" s="266">
        <v>152.27199999999999</v>
      </c>
      <c r="I265" s="267"/>
      <c r="J265" s="263"/>
      <c r="K265" s="263"/>
      <c r="L265" s="268"/>
      <c r="M265" s="269"/>
      <c r="N265" s="270"/>
      <c r="O265" s="270"/>
      <c r="P265" s="270"/>
      <c r="Q265" s="270"/>
      <c r="R265" s="270"/>
      <c r="S265" s="270"/>
      <c r="T265" s="271"/>
      <c r="U265" s="13"/>
      <c r="V265" s="13"/>
      <c r="W265" s="13"/>
      <c r="X265" s="13"/>
      <c r="Y265" s="13"/>
      <c r="Z265" s="13"/>
      <c r="AA265" s="13"/>
      <c r="AB265" s="13"/>
      <c r="AC265" s="13"/>
      <c r="AD265" s="13"/>
      <c r="AE265" s="13"/>
      <c r="AT265" s="272" t="s">
        <v>263</v>
      </c>
      <c r="AU265" s="272" t="s">
        <v>91</v>
      </c>
      <c r="AV265" s="13" t="s">
        <v>91</v>
      </c>
      <c r="AW265" s="13" t="s">
        <v>36</v>
      </c>
      <c r="AX265" s="13" t="s">
        <v>82</v>
      </c>
      <c r="AY265" s="272" t="s">
        <v>250</v>
      </c>
    </row>
    <row r="266" s="14" customFormat="1">
      <c r="A266" s="14"/>
      <c r="B266" s="273"/>
      <c r="C266" s="274"/>
      <c r="D266" s="258" t="s">
        <v>263</v>
      </c>
      <c r="E266" s="275" t="s">
        <v>1</v>
      </c>
      <c r="F266" s="276" t="s">
        <v>265</v>
      </c>
      <c r="G266" s="274"/>
      <c r="H266" s="277">
        <v>152.27199999999999</v>
      </c>
      <c r="I266" s="278"/>
      <c r="J266" s="274"/>
      <c r="K266" s="274"/>
      <c r="L266" s="279"/>
      <c r="M266" s="280"/>
      <c r="N266" s="281"/>
      <c r="O266" s="281"/>
      <c r="P266" s="281"/>
      <c r="Q266" s="281"/>
      <c r="R266" s="281"/>
      <c r="S266" s="281"/>
      <c r="T266" s="282"/>
      <c r="U266" s="14"/>
      <c r="V266" s="14"/>
      <c r="W266" s="14"/>
      <c r="X266" s="14"/>
      <c r="Y266" s="14"/>
      <c r="Z266" s="14"/>
      <c r="AA266" s="14"/>
      <c r="AB266" s="14"/>
      <c r="AC266" s="14"/>
      <c r="AD266" s="14"/>
      <c r="AE266" s="14"/>
      <c r="AT266" s="283" t="s">
        <v>263</v>
      </c>
      <c r="AU266" s="283" t="s">
        <v>91</v>
      </c>
      <c r="AV266" s="14" t="s">
        <v>256</v>
      </c>
      <c r="AW266" s="14" t="s">
        <v>36</v>
      </c>
      <c r="AX266" s="14" t="s">
        <v>14</v>
      </c>
      <c r="AY266" s="283" t="s">
        <v>250</v>
      </c>
    </row>
    <row r="267" s="2" customFormat="1" ht="44.25" customHeight="1">
      <c r="A267" s="38"/>
      <c r="B267" s="39"/>
      <c r="C267" s="245" t="s">
        <v>418</v>
      </c>
      <c r="D267" s="245" t="s">
        <v>252</v>
      </c>
      <c r="E267" s="246" t="s">
        <v>1504</v>
      </c>
      <c r="F267" s="247" t="s">
        <v>1505</v>
      </c>
      <c r="G267" s="248" t="s">
        <v>168</v>
      </c>
      <c r="H267" s="249">
        <v>327</v>
      </c>
      <c r="I267" s="250"/>
      <c r="J267" s="251">
        <f>ROUND(I267*H267,2)</f>
        <v>0</v>
      </c>
      <c r="K267" s="247" t="s">
        <v>1</v>
      </c>
      <c r="L267" s="44"/>
      <c r="M267" s="252" t="s">
        <v>1</v>
      </c>
      <c r="N267" s="253" t="s">
        <v>47</v>
      </c>
      <c r="O267" s="91"/>
      <c r="P267" s="254">
        <f>O267*H267</f>
        <v>0</v>
      </c>
      <c r="Q267" s="254">
        <v>0</v>
      </c>
      <c r="R267" s="254">
        <f>Q267*H267</f>
        <v>0</v>
      </c>
      <c r="S267" s="254">
        <v>0</v>
      </c>
      <c r="T267" s="255">
        <f>S267*H267</f>
        <v>0</v>
      </c>
      <c r="U267" s="38"/>
      <c r="V267" s="38"/>
      <c r="W267" s="38"/>
      <c r="X267" s="38"/>
      <c r="Y267" s="38"/>
      <c r="Z267" s="38"/>
      <c r="AA267" s="38"/>
      <c r="AB267" s="38"/>
      <c r="AC267" s="38"/>
      <c r="AD267" s="38"/>
      <c r="AE267" s="38"/>
      <c r="AR267" s="256" t="s">
        <v>256</v>
      </c>
      <c r="AT267" s="256" t="s">
        <v>252</v>
      </c>
      <c r="AU267" s="256" t="s">
        <v>91</v>
      </c>
      <c r="AY267" s="17" t="s">
        <v>250</v>
      </c>
      <c r="BE267" s="257">
        <f>IF(N267="základní",J267,0)</f>
        <v>0</v>
      </c>
      <c r="BF267" s="257">
        <f>IF(N267="snížená",J267,0)</f>
        <v>0</v>
      </c>
      <c r="BG267" s="257">
        <f>IF(N267="zákl. přenesená",J267,0)</f>
        <v>0</v>
      </c>
      <c r="BH267" s="257">
        <f>IF(N267="sníž. přenesená",J267,0)</f>
        <v>0</v>
      </c>
      <c r="BI267" s="257">
        <f>IF(N267="nulová",J267,0)</f>
        <v>0</v>
      </c>
      <c r="BJ267" s="17" t="s">
        <v>14</v>
      </c>
      <c r="BK267" s="257">
        <f>ROUND(I267*H267,2)</f>
        <v>0</v>
      </c>
      <c r="BL267" s="17" t="s">
        <v>256</v>
      </c>
      <c r="BM267" s="256" t="s">
        <v>1724</v>
      </c>
    </row>
    <row r="268" s="2" customFormat="1">
      <c r="A268" s="38"/>
      <c r="B268" s="39"/>
      <c r="C268" s="40"/>
      <c r="D268" s="258" t="s">
        <v>628</v>
      </c>
      <c r="E268" s="40"/>
      <c r="F268" s="259" t="s">
        <v>1725</v>
      </c>
      <c r="G268" s="40"/>
      <c r="H268" s="40"/>
      <c r="I268" s="156"/>
      <c r="J268" s="40"/>
      <c r="K268" s="40"/>
      <c r="L268" s="44"/>
      <c r="M268" s="260"/>
      <c r="N268" s="261"/>
      <c r="O268" s="91"/>
      <c r="P268" s="91"/>
      <c r="Q268" s="91"/>
      <c r="R268" s="91"/>
      <c r="S268" s="91"/>
      <c r="T268" s="92"/>
      <c r="U268" s="38"/>
      <c r="V268" s="38"/>
      <c r="W268" s="38"/>
      <c r="X268" s="38"/>
      <c r="Y268" s="38"/>
      <c r="Z268" s="38"/>
      <c r="AA268" s="38"/>
      <c r="AB268" s="38"/>
      <c r="AC268" s="38"/>
      <c r="AD268" s="38"/>
      <c r="AE268" s="38"/>
      <c r="AT268" s="17" t="s">
        <v>628</v>
      </c>
      <c r="AU268" s="17" t="s">
        <v>91</v>
      </c>
    </row>
    <row r="269" s="13" customFormat="1">
      <c r="A269" s="13"/>
      <c r="B269" s="262"/>
      <c r="C269" s="263"/>
      <c r="D269" s="258" t="s">
        <v>263</v>
      </c>
      <c r="E269" s="264" t="s">
        <v>1</v>
      </c>
      <c r="F269" s="265" t="s">
        <v>1726</v>
      </c>
      <c r="G269" s="263"/>
      <c r="H269" s="266">
        <v>327</v>
      </c>
      <c r="I269" s="267"/>
      <c r="J269" s="263"/>
      <c r="K269" s="263"/>
      <c r="L269" s="268"/>
      <c r="M269" s="269"/>
      <c r="N269" s="270"/>
      <c r="O269" s="270"/>
      <c r="P269" s="270"/>
      <c r="Q269" s="270"/>
      <c r="R269" s="270"/>
      <c r="S269" s="270"/>
      <c r="T269" s="271"/>
      <c r="U269" s="13"/>
      <c r="V269" s="13"/>
      <c r="W269" s="13"/>
      <c r="X269" s="13"/>
      <c r="Y269" s="13"/>
      <c r="Z269" s="13"/>
      <c r="AA269" s="13"/>
      <c r="AB269" s="13"/>
      <c r="AC269" s="13"/>
      <c r="AD269" s="13"/>
      <c r="AE269" s="13"/>
      <c r="AT269" s="272" t="s">
        <v>263</v>
      </c>
      <c r="AU269" s="272" t="s">
        <v>91</v>
      </c>
      <c r="AV269" s="13" t="s">
        <v>91</v>
      </c>
      <c r="AW269" s="13" t="s">
        <v>36</v>
      </c>
      <c r="AX269" s="13" t="s">
        <v>82</v>
      </c>
      <c r="AY269" s="272" t="s">
        <v>250</v>
      </c>
    </row>
    <row r="270" s="14" customFormat="1">
      <c r="A270" s="14"/>
      <c r="B270" s="273"/>
      <c r="C270" s="274"/>
      <c r="D270" s="258" t="s">
        <v>263</v>
      </c>
      <c r="E270" s="275" t="s">
        <v>1</v>
      </c>
      <c r="F270" s="276" t="s">
        <v>265</v>
      </c>
      <c r="G270" s="274"/>
      <c r="H270" s="277">
        <v>327</v>
      </c>
      <c r="I270" s="278"/>
      <c r="J270" s="274"/>
      <c r="K270" s="274"/>
      <c r="L270" s="279"/>
      <c r="M270" s="280"/>
      <c r="N270" s="281"/>
      <c r="O270" s="281"/>
      <c r="P270" s="281"/>
      <c r="Q270" s="281"/>
      <c r="R270" s="281"/>
      <c r="S270" s="281"/>
      <c r="T270" s="282"/>
      <c r="U270" s="14"/>
      <c r="V270" s="14"/>
      <c r="W270" s="14"/>
      <c r="X270" s="14"/>
      <c r="Y270" s="14"/>
      <c r="Z270" s="14"/>
      <c r="AA270" s="14"/>
      <c r="AB270" s="14"/>
      <c r="AC270" s="14"/>
      <c r="AD270" s="14"/>
      <c r="AE270" s="14"/>
      <c r="AT270" s="283" t="s">
        <v>263</v>
      </c>
      <c r="AU270" s="283" t="s">
        <v>91</v>
      </c>
      <c r="AV270" s="14" t="s">
        <v>256</v>
      </c>
      <c r="AW270" s="14" t="s">
        <v>36</v>
      </c>
      <c r="AX270" s="14" t="s">
        <v>14</v>
      </c>
      <c r="AY270" s="283" t="s">
        <v>250</v>
      </c>
    </row>
    <row r="271" s="12" customFormat="1" ht="22.8" customHeight="1">
      <c r="A271" s="12"/>
      <c r="B271" s="229"/>
      <c r="C271" s="230"/>
      <c r="D271" s="231" t="s">
        <v>81</v>
      </c>
      <c r="E271" s="243" t="s">
        <v>289</v>
      </c>
      <c r="F271" s="243" t="s">
        <v>928</v>
      </c>
      <c r="G271" s="230"/>
      <c r="H271" s="230"/>
      <c r="I271" s="233"/>
      <c r="J271" s="244">
        <f>BK271</f>
        <v>0</v>
      </c>
      <c r="K271" s="230"/>
      <c r="L271" s="235"/>
      <c r="M271" s="236"/>
      <c r="N271" s="237"/>
      <c r="O271" s="237"/>
      <c r="P271" s="238">
        <f>SUM(P272:P333)</f>
        <v>0</v>
      </c>
      <c r="Q271" s="237"/>
      <c r="R271" s="238">
        <f>SUM(R272:R333)</f>
        <v>0</v>
      </c>
      <c r="S271" s="237"/>
      <c r="T271" s="239">
        <f>SUM(T272:T333)</f>
        <v>0</v>
      </c>
      <c r="U271" s="12"/>
      <c r="V271" s="12"/>
      <c r="W271" s="12"/>
      <c r="X271" s="12"/>
      <c r="Y271" s="12"/>
      <c r="Z271" s="12"/>
      <c r="AA271" s="12"/>
      <c r="AB271" s="12"/>
      <c r="AC271" s="12"/>
      <c r="AD271" s="12"/>
      <c r="AE271" s="12"/>
      <c r="AR271" s="240" t="s">
        <v>14</v>
      </c>
      <c r="AT271" s="241" t="s">
        <v>81</v>
      </c>
      <c r="AU271" s="241" t="s">
        <v>14</v>
      </c>
      <c r="AY271" s="240" t="s">
        <v>250</v>
      </c>
      <c r="BK271" s="242">
        <f>SUM(BK272:BK333)</f>
        <v>0</v>
      </c>
    </row>
    <row r="272" s="2" customFormat="1" ht="21.75" customHeight="1">
      <c r="A272" s="38"/>
      <c r="B272" s="39"/>
      <c r="C272" s="245" t="s">
        <v>422</v>
      </c>
      <c r="D272" s="245" t="s">
        <v>252</v>
      </c>
      <c r="E272" s="246" t="s">
        <v>1509</v>
      </c>
      <c r="F272" s="247" t="s">
        <v>1510</v>
      </c>
      <c r="G272" s="248" t="s">
        <v>646</v>
      </c>
      <c r="H272" s="249">
        <v>11169</v>
      </c>
      <c r="I272" s="250"/>
      <c r="J272" s="251">
        <f>ROUND(I272*H272,2)</f>
        <v>0</v>
      </c>
      <c r="K272" s="247" t="s">
        <v>1</v>
      </c>
      <c r="L272" s="44"/>
      <c r="M272" s="252" t="s">
        <v>1</v>
      </c>
      <c r="N272" s="253" t="s">
        <v>47</v>
      </c>
      <c r="O272" s="91"/>
      <c r="P272" s="254">
        <f>O272*H272</f>
        <v>0</v>
      </c>
      <c r="Q272" s="254">
        <v>0</v>
      </c>
      <c r="R272" s="254">
        <f>Q272*H272</f>
        <v>0</v>
      </c>
      <c r="S272" s="254">
        <v>0</v>
      </c>
      <c r="T272" s="255">
        <f>S272*H272</f>
        <v>0</v>
      </c>
      <c r="U272" s="38"/>
      <c r="V272" s="38"/>
      <c r="W272" s="38"/>
      <c r="X272" s="38"/>
      <c r="Y272" s="38"/>
      <c r="Z272" s="38"/>
      <c r="AA272" s="38"/>
      <c r="AB272" s="38"/>
      <c r="AC272" s="38"/>
      <c r="AD272" s="38"/>
      <c r="AE272" s="38"/>
      <c r="AR272" s="256" t="s">
        <v>256</v>
      </c>
      <c r="AT272" s="256" t="s">
        <v>252</v>
      </c>
      <c r="AU272" s="256" t="s">
        <v>91</v>
      </c>
      <c r="AY272" s="17" t="s">
        <v>250</v>
      </c>
      <c r="BE272" s="257">
        <f>IF(N272="základní",J272,0)</f>
        <v>0</v>
      </c>
      <c r="BF272" s="257">
        <f>IF(N272="snížená",J272,0)</f>
        <v>0</v>
      </c>
      <c r="BG272" s="257">
        <f>IF(N272="zákl. přenesená",J272,0)</f>
        <v>0</v>
      </c>
      <c r="BH272" s="257">
        <f>IF(N272="sníž. přenesená",J272,0)</f>
        <v>0</v>
      </c>
      <c r="BI272" s="257">
        <f>IF(N272="nulová",J272,0)</f>
        <v>0</v>
      </c>
      <c r="BJ272" s="17" t="s">
        <v>14</v>
      </c>
      <c r="BK272" s="257">
        <f>ROUND(I272*H272,2)</f>
        <v>0</v>
      </c>
      <c r="BL272" s="17" t="s">
        <v>256</v>
      </c>
      <c r="BM272" s="256" t="s">
        <v>1727</v>
      </c>
    </row>
    <row r="273" s="2" customFormat="1">
      <c r="A273" s="38"/>
      <c r="B273" s="39"/>
      <c r="C273" s="40"/>
      <c r="D273" s="258" t="s">
        <v>628</v>
      </c>
      <c r="E273" s="40"/>
      <c r="F273" s="259" t="s">
        <v>1512</v>
      </c>
      <c r="G273" s="40"/>
      <c r="H273" s="40"/>
      <c r="I273" s="156"/>
      <c r="J273" s="40"/>
      <c r="K273" s="40"/>
      <c r="L273" s="44"/>
      <c r="M273" s="260"/>
      <c r="N273" s="261"/>
      <c r="O273" s="91"/>
      <c r="P273" s="91"/>
      <c r="Q273" s="91"/>
      <c r="R273" s="91"/>
      <c r="S273" s="91"/>
      <c r="T273" s="92"/>
      <c r="U273" s="38"/>
      <c r="V273" s="38"/>
      <c r="W273" s="38"/>
      <c r="X273" s="38"/>
      <c r="Y273" s="38"/>
      <c r="Z273" s="38"/>
      <c r="AA273" s="38"/>
      <c r="AB273" s="38"/>
      <c r="AC273" s="38"/>
      <c r="AD273" s="38"/>
      <c r="AE273" s="38"/>
      <c r="AT273" s="17" t="s">
        <v>628</v>
      </c>
      <c r="AU273" s="17" t="s">
        <v>91</v>
      </c>
    </row>
    <row r="274" s="13" customFormat="1">
      <c r="A274" s="13"/>
      <c r="B274" s="262"/>
      <c r="C274" s="263"/>
      <c r="D274" s="258" t="s">
        <v>263</v>
      </c>
      <c r="E274" s="264" t="s">
        <v>1</v>
      </c>
      <c r="F274" s="265" t="s">
        <v>1728</v>
      </c>
      <c r="G274" s="263"/>
      <c r="H274" s="266">
        <v>11169</v>
      </c>
      <c r="I274" s="267"/>
      <c r="J274" s="263"/>
      <c r="K274" s="263"/>
      <c r="L274" s="268"/>
      <c r="M274" s="269"/>
      <c r="N274" s="270"/>
      <c r="O274" s="270"/>
      <c r="P274" s="270"/>
      <c r="Q274" s="270"/>
      <c r="R274" s="270"/>
      <c r="S274" s="270"/>
      <c r="T274" s="271"/>
      <c r="U274" s="13"/>
      <c r="V274" s="13"/>
      <c r="W274" s="13"/>
      <c r="X274" s="13"/>
      <c r="Y274" s="13"/>
      <c r="Z274" s="13"/>
      <c r="AA274" s="13"/>
      <c r="AB274" s="13"/>
      <c r="AC274" s="13"/>
      <c r="AD274" s="13"/>
      <c r="AE274" s="13"/>
      <c r="AT274" s="272" t="s">
        <v>263</v>
      </c>
      <c r="AU274" s="272" t="s">
        <v>91</v>
      </c>
      <c r="AV274" s="13" t="s">
        <v>91</v>
      </c>
      <c r="AW274" s="13" t="s">
        <v>36</v>
      </c>
      <c r="AX274" s="13" t="s">
        <v>82</v>
      </c>
      <c r="AY274" s="272" t="s">
        <v>250</v>
      </c>
    </row>
    <row r="275" s="14" customFormat="1">
      <c r="A275" s="14"/>
      <c r="B275" s="273"/>
      <c r="C275" s="274"/>
      <c r="D275" s="258" t="s">
        <v>263</v>
      </c>
      <c r="E275" s="275" t="s">
        <v>1</v>
      </c>
      <c r="F275" s="276" t="s">
        <v>265</v>
      </c>
      <c r="G275" s="274"/>
      <c r="H275" s="277">
        <v>11169</v>
      </c>
      <c r="I275" s="278"/>
      <c r="J275" s="274"/>
      <c r="K275" s="274"/>
      <c r="L275" s="279"/>
      <c r="M275" s="280"/>
      <c r="N275" s="281"/>
      <c r="O275" s="281"/>
      <c r="P275" s="281"/>
      <c r="Q275" s="281"/>
      <c r="R275" s="281"/>
      <c r="S275" s="281"/>
      <c r="T275" s="282"/>
      <c r="U275" s="14"/>
      <c r="V275" s="14"/>
      <c r="W275" s="14"/>
      <c r="X275" s="14"/>
      <c r="Y275" s="14"/>
      <c r="Z275" s="14"/>
      <c r="AA275" s="14"/>
      <c r="AB275" s="14"/>
      <c r="AC275" s="14"/>
      <c r="AD275" s="14"/>
      <c r="AE275" s="14"/>
      <c r="AT275" s="283" t="s">
        <v>263</v>
      </c>
      <c r="AU275" s="283" t="s">
        <v>91</v>
      </c>
      <c r="AV275" s="14" t="s">
        <v>256</v>
      </c>
      <c r="AW275" s="14" t="s">
        <v>36</v>
      </c>
      <c r="AX275" s="14" t="s">
        <v>14</v>
      </c>
      <c r="AY275" s="283" t="s">
        <v>250</v>
      </c>
    </row>
    <row r="276" s="2" customFormat="1" ht="21.75" customHeight="1">
      <c r="A276" s="38"/>
      <c r="B276" s="39"/>
      <c r="C276" s="245" t="s">
        <v>432</v>
      </c>
      <c r="D276" s="245" t="s">
        <v>252</v>
      </c>
      <c r="E276" s="246" t="s">
        <v>1514</v>
      </c>
      <c r="F276" s="247" t="s">
        <v>1515</v>
      </c>
      <c r="G276" s="248" t="s">
        <v>646</v>
      </c>
      <c r="H276" s="249">
        <v>11169</v>
      </c>
      <c r="I276" s="250"/>
      <c r="J276" s="251">
        <f>ROUND(I276*H276,2)</f>
        <v>0</v>
      </c>
      <c r="K276" s="247" t="s">
        <v>1</v>
      </c>
      <c r="L276" s="44"/>
      <c r="M276" s="252" t="s">
        <v>1</v>
      </c>
      <c r="N276" s="253" t="s">
        <v>47</v>
      </c>
      <c r="O276" s="91"/>
      <c r="P276" s="254">
        <f>O276*H276</f>
        <v>0</v>
      </c>
      <c r="Q276" s="254">
        <v>0</v>
      </c>
      <c r="R276" s="254">
        <f>Q276*H276</f>
        <v>0</v>
      </c>
      <c r="S276" s="254">
        <v>0</v>
      </c>
      <c r="T276" s="255">
        <f>S276*H276</f>
        <v>0</v>
      </c>
      <c r="U276" s="38"/>
      <c r="V276" s="38"/>
      <c r="W276" s="38"/>
      <c r="X276" s="38"/>
      <c r="Y276" s="38"/>
      <c r="Z276" s="38"/>
      <c r="AA276" s="38"/>
      <c r="AB276" s="38"/>
      <c r="AC276" s="38"/>
      <c r="AD276" s="38"/>
      <c r="AE276" s="38"/>
      <c r="AR276" s="256" t="s">
        <v>256</v>
      </c>
      <c r="AT276" s="256" t="s">
        <v>252</v>
      </c>
      <c r="AU276" s="256" t="s">
        <v>91</v>
      </c>
      <c r="AY276" s="17" t="s">
        <v>250</v>
      </c>
      <c r="BE276" s="257">
        <f>IF(N276="základní",J276,0)</f>
        <v>0</v>
      </c>
      <c r="BF276" s="257">
        <f>IF(N276="snížená",J276,0)</f>
        <v>0</v>
      </c>
      <c r="BG276" s="257">
        <f>IF(N276="zákl. přenesená",J276,0)</f>
        <v>0</v>
      </c>
      <c r="BH276" s="257">
        <f>IF(N276="sníž. přenesená",J276,0)</f>
        <v>0</v>
      </c>
      <c r="BI276" s="257">
        <f>IF(N276="nulová",J276,0)</f>
        <v>0</v>
      </c>
      <c r="BJ276" s="17" t="s">
        <v>14</v>
      </c>
      <c r="BK276" s="257">
        <f>ROUND(I276*H276,2)</f>
        <v>0</v>
      </c>
      <c r="BL276" s="17" t="s">
        <v>256</v>
      </c>
      <c r="BM276" s="256" t="s">
        <v>1729</v>
      </c>
    </row>
    <row r="277" s="2" customFormat="1">
      <c r="A277" s="38"/>
      <c r="B277" s="39"/>
      <c r="C277" s="40"/>
      <c r="D277" s="258" t="s">
        <v>628</v>
      </c>
      <c r="E277" s="40"/>
      <c r="F277" s="259" t="s">
        <v>1512</v>
      </c>
      <c r="G277" s="40"/>
      <c r="H277" s="40"/>
      <c r="I277" s="156"/>
      <c r="J277" s="40"/>
      <c r="K277" s="40"/>
      <c r="L277" s="44"/>
      <c r="M277" s="260"/>
      <c r="N277" s="261"/>
      <c r="O277" s="91"/>
      <c r="P277" s="91"/>
      <c r="Q277" s="91"/>
      <c r="R277" s="91"/>
      <c r="S277" s="91"/>
      <c r="T277" s="92"/>
      <c r="U277" s="38"/>
      <c r="V277" s="38"/>
      <c r="W277" s="38"/>
      <c r="X277" s="38"/>
      <c r="Y277" s="38"/>
      <c r="Z277" s="38"/>
      <c r="AA277" s="38"/>
      <c r="AB277" s="38"/>
      <c r="AC277" s="38"/>
      <c r="AD277" s="38"/>
      <c r="AE277" s="38"/>
      <c r="AT277" s="17" t="s">
        <v>628</v>
      </c>
      <c r="AU277" s="17" t="s">
        <v>91</v>
      </c>
    </row>
    <row r="278" s="13" customFormat="1">
      <c r="A278" s="13"/>
      <c r="B278" s="262"/>
      <c r="C278" s="263"/>
      <c r="D278" s="258" t="s">
        <v>263</v>
      </c>
      <c r="E278" s="264" t="s">
        <v>1</v>
      </c>
      <c r="F278" s="265" t="s">
        <v>1728</v>
      </c>
      <c r="G278" s="263"/>
      <c r="H278" s="266">
        <v>11169</v>
      </c>
      <c r="I278" s="267"/>
      <c r="J278" s="263"/>
      <c r="K278" s="263"/>
      <c r="L278" s="268"/>
      <c r="M278" s="269"/>
      <c r="N278" s="270"/>
      <c r="O278" s="270"/>
      <c r="P278" s="270"/>
      <c r="Q278" s="270"/>
      <c r="R278" s="270"/>
      <c r="S278" s="270"/>
      <c r="T278" s="271"/>
      <c r="U278" s="13"/>
      <c r="V278" s="13"/>
      <c r="W278" s="13"/>
      <c r="X278" s="13"/>
      <c r="Y278" s="13"/>
      <c r="Z278" s="13"/>
      <c r="AA278" s="13"/>
      <c r="AB278" s="13"/>
      <c r="AC278" s="13"/>
      <c r="AD278" s="13"/>
      <c r="AE278" s="13"/>
      <c r="AT278" s="272" t="s">
        <v>263</v>
      </c>
      <c r="AU278" s="272" t="s">
        <v>91</v>
      </c>
      <c r="AV278" s="13" t="s">
        <v>91</v>
      </c>
      <c r="AW278" s="13" t="s">
        <v>36</v>
      </c>
      <c r="AX278" s="13" t="s">
        <v>82</v>
      </c>
      <c r="AY278" s="272" t="s">
        <v>250</v>
      </c>
    </row>
    <row r="279" s="14" customFormat="1">
      <c r="A279" s="14"/>
      <c r="B279" s="273"/>
      <c r="C279" s="274"/>
      <c r="D279" s="258" t="s">
        <v>263</v>
      </c>
      <c r="E279" s="275" t="s">
        <v>1</v>
      </c>
      <c r="F279" s="276" t="s">
        <v>265</v>
      </c>
      <c r="G279" s="274"/>
      <c r="H279" s="277">
        <v>11169</v>
      </c>
      <c r="I279" s="278"/>
      <c r="J279" s="274"/>
      <c r="K279" s="274"/>
      <c r="L279" s="279"/>
      <c r="M279" s="280"/>
      <c r="N279" s="281"/>
      <c r="O279" s="281"/>
      <c r="P279" s="281"/>
      <c r="Q279" s="281"/>
      <c r="R279" s="281"/>
      <c r="S279" s="281"/>
      <c r="T279" s="282"/>
      <c r="U279" s="14"/>
      <c r="V279" s="14"/>
      <c r="W279" s="14"/>
      <c r="X279" s="14"/>
      <c r="Y279" s="14"/>
      <c r="Z279" s="14"/>
      <c r="AA279" s="14"/>
      <c r="AB279" s="14"/>
      <c r="AC279" s="14"/>
      <c r="AD279" s="14"/>
      <c r="AE279" s="14"/>
      <c r="AT279" s="283" t="s">
        <v>263</v>
      </c>
      <c r="AU279" s="283" t="s">
        <v>91</v>
      </c>
      <c r="AV279" s="14" t="s">
        <v>256</v>
      </c>
      <c r="AW279" s="14" t="s">
        <v>36</v>
      </c>
      <c r="AX279" s="14" t="s">
        <v>14</v>
      </c>
      <c r="AY279" s="283" t="s">
        <v>250</v>
      </c>
    </row>
    <row r="280" s="2" customFormat="1" ht="16.5" customHeight="1">
      <c r="A280" s="38"/>
      <c r="B280" s="39"/>
      <c r="C280" s="294" t="s">
        <v>437</v>
      </c>
      <c r="D280" s="294" t="s">
        <v>643</v>
      </c>
      <c r="E280" s="295" t="s">
        <v>1517</v>
      </c>
      <c r="F280" s="296" t="s">
        <v>1518</v>
      </c>
      <c r="G280" s="297" t="s">
        <v>157</v>
      </c>
      <c r="H280" s="298">
        <v>3.6629999999999998</v>
      </c>
      <c r="I280" s="299"/>
      <c r="J280" s="300">
        <f>ROUND(I280*H280,2)</f>
        <v>0</v>
      </c>
      <c r="K280" s="296" t="s">
        <v>1</v>
      </c>
      <c r="L280" s="301"/>
      <c r="M280" s="302" t="s">
        <v>1</v>
      </c>
      <c r="N280" s="303" t="s">
        <v>47</v>
      </c>
      <c r="O280" s="91"/>
      <c r="P280" s="254">
        <f>O280*H280</f>
        <v>0</v>
      </c>
      <c r="Q280" s="254">
        <v>0</v>
      </c>
      <c r="R280" s="254">
        <f>Q280*H280</f>
        <v>0</v>
      </c>
      <c r="S280" s="254">
        <v>0</v>
      </c>
      <c r="T280" s="255">
        <f>S280*H280</f>
        <v>0</v>
      </c>
      <c r="U280" s="38"/>
      <c r="V280" s="38"/>
      <c r="W280" s="38"/>
      <c r="X280" s="38"/>
      <c r="Y280" s="38"/>
      <c r="Z280" s="38"/>
      <c r="AA280" s="38"/>
      <c r="AB280" s="38"/>
      <c r="AC280" s="38"/>
      <c r="AD280" s="38"/>
      <c r="AE280" s="38"/>
      <c r="AR280" s="256" t="s">
        <v>285</v>
      </c>
      <c r="AT280" s="256" t="s">
        <v>643</v>
      </c>
      <c r="AU280" s="256" t="s">
        <v>91</v>
      </c>
      <c r="AY280" s="17" t="s">
        <v>250</v>
      </c>
      <c r="BE280" s="257">
        <f>IF(N280="základní",J280,0)</f>
        <v>0</v>
      </c>
      <c r="BF280" s="257">
        <f>IF(N280="snížená",J280,0)</f>
        <v>0</v>
      </c>
      <c r="BG280" s="257">
        <f>IF(N280="zákl. přenesená",J280,0)</f>
        <v>0</v>
      </c>
      <c r="BH280" s="257">
        <f>IF(N280="sníž. přenesená",J280,0)</f>
        <v>0</v>
      </c>
      <c r="BI280" s="257">
        <f>IF(N280="nulová",J280,0)</f>
        <v>0</v>
      </c>
      <c r="BJ280" s="17" t="s">
        <v>14</v>
      </c>
      <c r="BK280" s="257">
        <f>ROUND(I280*H280,2)</f>
        <v>0</v>
      </c>
      <c r="BL280" s="17" t="s">
        <v>256</v>
      </c>
      <c r="BM280" s="256" t="s">
        <v>1730</v>
      </c>
    </row>
    <row r="281" s="2" customFormat="1">
      <c r="A281" s="38"/>
      <c r="B281" s="39"/>
      <c r="C281" s="40"/>
      <c r="D281" s="258" t="s">
        <v>628</v>
      </c>
      <c r="E281" s="40"/>
      <c r="F281" s="259" t="s">
        <v>1520</v>
      </c>
      <c r="G281" s="40"/>
      <c r="H281" s="40"/>
      <c r="I281" s="156"/>
      <c r="J281" s="40"/>
      <c r="K281" s="40"/>
      <c r="L281" s="44"/>
      <c r="M281" s="260"/>
      <c r="N281" s="261"/>
      <c r="O281" s="91"/>
      <c r="P281" s="91"/>
      <c r="Q281" s="91"/>
      <c r="R281" s="91"/>
      <c r="S281" s="91"/>
      <c r="T281" s="92"/>
      <c r="U281" s="38"/>
      <c r="V281" s="38"/>
      <c r="W281" s="38"/>
      <c r="X281" s="38"/>
      <c r="Y281" s="38"/>
      <c r="Z281" s="38"/>
      <c r="AA281" s="38"/>
      <c r="AB281" s="38"/>
      <c r="AC281" s="38"/>
      <c r="AD281" s="38"/>
      <c r="AE281" s="38"/>
      <c r="AT281" s="17" t="s">
        <v>628</v>
      </c>
      <c r="AU281" s="17" t="s">
        <v>91</v>
      </c>
    </row>
    <row r="282" s="13" customFormat="1">
      <c r="A282" s="13"/>
      <c r="B282" s="262"/>
      <c r="C282" s="263"/>
      <c r="D282" s="258" t="s">
        <v>263</v>
      </c>
      <c r="E282" s="264" t="s">
        <v>1</v>
      </c>
      <c r="F282" s="265" t="s">
        <v>1731</v>
      </c>
      <c r="G282" s="263"/>
      <c r="H282" s="266">
        <v>3.6629999999999998</v>
      </c>
      <c r="I282" s="267"/>
      <c r="J282" s="263"/>
      <c r="K282" s="263"/>
      <c r="L282" s="268"/>
      <c r="M282" s="269"/>
      <c r="N282" s="270"/>
      <c r="O282" s="270"/>
      <c r="P282" s="270"/>
      <c r="Q282" s="270"/>
      <c r="R282" s="270"/>
      <c r="S282" s="270"/>
      <c r="T282" s="271"/>
      <c r="U282" s="13"/>
      <c r="V282" s="13"/>
      <c r="W282" s="13"/>
      <c r="X282" s="13"/>
      <c r="Y282" s="13"/>
      <c r="Z282" s="13"/>
      <c r="AA282" s="13"/>
      <c r="AB282" s="13"/>
      <c r="AC282" s="13"/>
      <c r="AD282" s="13"/>
      <c r="AE282" s="13"/>
      <c r="AT282" s="272" t="s">
        <v>263</v>
      </c>
      <c r="AU282" s="272" t="s">
        <v>91</v>
      </c>
      <c r="AV282" s="13" t="s">
        <v>91</v>
      </c>
      <c r="AW282" s="13" t="s">
        <v>36</v>
      </c>
      <c r="AX282" s="13" t="s">
        <v>82</v>
      </c>
      <c r="AY282" s="272" t="s">
        <v>250</v>
      </c>
    </row>
    <row r="283" s="14" customFormat="1">
      <c r="A283" s="14"/>
      <c r="B283" s="273"/>
      <c r="C283" s="274"/>
      <c r="D283" s="258" t="s">
        <v>263</v>
      </c>
      <c r="E283" s="275" t="s">
        <v>1</v>
      </c>
      <c r="F283" s="276" t="s">
        <v>265</v>
      </c>
      <c r="G283" s="274"/>
      <c r="H283" s="277">
        <v>3.6629999999999998</v>
      </c>
      <c r="I283" s="278"/>
      <c r="J283" s="274"/>
      <c r="K283" s="274"/>
      <c r="L283" s="279"/>
      <c r="M283" s="280"/>
      <c r="N283" s="281"/>
      <c r="O283" s="281"/>
      <c r="P283" s="281"/>
      <c r="Q283" s="281"/>
      <c r="R283" s="281"/>
      <c r="S283" s="281"/>
      <c r="T283" s="282"/>
      <c r="U283" s="14"/>
      <c r="V283" s="14"/>
      <c r="W283" s="14"/>
      <c r="X283" s="14"/>
      <c r="Y283" s="14"/>
      <c r="Z283" s="14"/>
      <c r="AA283" s="14"/>
      <c r="AB283" s="14"/>
      <c r="AC283" s="14"/>
      <c r="AD283" s="14"/>
      <c r="AE283" s="14"/>
      <c r="AT283" s="283" t="s">
        <v>263</v>
      </c>
      <c r="AU283" s="283" t="s">
        <v>91</v>
      </c>
      <c r="AV283" s="14" t="s">
        <v>256</v>
      </c>
      <c r="AW283" s="14" t="s">
        <v>36</v>
      </c>
      <c r="AX283" s="14" t="s">
        <v>14</v>
      </c>
      <c r="AY283" s="283" t="s">
        <v>250</v>
      </c>
    </row>
    <row r="284" s="2" customFormat="1" ht="16.5" customHeight="1">
      <c r="A284" s="38"/>
      <c r="B284" s="39"/>
      <c r="C284" s="294" t="s">
        <v>441</v>
      </c>
      <c r="D284" s="294" t="s">
        <v>643</v>
      </c>
      <c r="E284" s="295" t="s">
        <v>1522</v>
      </c>
      <c r="F284" s="296" t="s">
        <v>1523</v>
      </c>
      <c r="G284" s="297" t="s">
        <v>157</v>
      </c>
      <c r="H284" s="298">
        <v>1.04</v>
      </c>
      <c r="I284" s="299"/>
      <c r="J284" s="300">
        <f>ROUND(I284*H284,2)</f>
        <v>0</v>
      </c>
      <c r="K284" s="296" t="s">
        <v>1</v>
      </c>
      <c r="L284" s="301"/>
      <c r="M284" s="302" t="s">
        <v>1</v>
      </c>
      <c r="N284" s="303" t="s">
        <v>47</v>
      </c>
      <c r="O284" s="91"/>
      <c r="P284" s="254">
        <f>O284*H284</f>
        <v>0</v>
      </c>
      <c r="Q284" s="254">
        <v>0</v>
      </c>
      <c r="R284" s="254">
        <f>Q284*H284</f>
        <v>0</v>
      </c>
      <c r="S284" s="254">
        <v>0</v>
      </c>
      <c r="T284" s="255">
        <f>S284*H284</f>
        <v>0</v>
      </c>
      <c r="U284" s="38"/>
      <c r="V284" s="38"/>
      <c r="W284" s="38"/>
      <c r="X284" s="38"/>
      <c r="Y284" s="38"/>
      <c r="Z284" s="38"/>
      <c r="AA284" s="38"/>
      <c r="AB284" s="38"/>
      <c r="AC284" s="38"/>
      <c r="AD284" s="38"/>
      <c r="AE284" s="38"/>
      <c r="AR284" s="256" t="s">
        <v>285</v>
      </c>
      <c r="AT284" s="256" t="s">
        <v>643</v>
      </c>
      <c r="AU284" s="256" t="s">
        <v>91</v>
      </c>
      <c r="AY284" s="17" t="s">
        <v>250</v>
      </c>
      <c r="BE284" s="257">
        <f>IF(N284="základní",J284,0)</f>
        <v>0</v>
      </c>
      <c r="BF284" s="257">
        <f>IF(N284="snížená",J284,0)</f>
        <v>0</v>
      </c>
      <c r="BG284" s="257">
        <f>IF(N284="zákl. přenesená",J284,0)</f>
        <v>0</v>
      </c>
      <c r="BH284" s="257">
        <f>IF(N284="sníž. přenesená",J284,0)</f>
        <v>0</v>
      </c>
      <c r="BI284" s="257">
        <f>IF(N284="nulová",J284,0)</f>
        <v>0</v>
      </c>
      <c r="BJ284" s="17" t="s">
        <v>14</v>
      </c>
      <c r="BK284" s="257">
        <f>ROUND(I284*H284,2)</f>
        <v>0</v>
      </c>
      <c r="BL284" s="17" t="s">
        <v>256</v>
      </c>
      <c r="BM284" s="256" t="s">
        <v>1732</v>
      </c>
    </row>
    <row r="285" s="2" customFormat="1">
      <c r="A285" s="38"/>
      <c r="B285" s="39"/>
      <c r="C285" s="40"/>
      <c r="D285" s="258" t="s">
        <v>628</v>
      </c>
      <c r="E285" s="40"/>
      <c r="F285" s="259" t="s">
        <v>1525</v>
      </c>
      <c r="G285" s="40"/>
      <c r="H285" s="40"/>
      <c r="I285" s="156"/>
      <c r="J285" s="40"/>
      <c r="K285" s="40"/>
      <c r="L285" s="44"/>
      <c r="M285" s="260"/>
      <c r="N285" s="261"/>
      <c r="O285" s="91"/>
      <c r="P285" s="91"/>
      <c r="Q285" s="91"/>
      <c r="R285" s="91"/>
      <c r="S285" s="91"/>
      <c r="T285" s="92"/>
      <c r="U285" s="38"/>
      <c r="V285" s="38"/>
      <c r="W285" s="38"/>
      <c r="X285" s="38"/>
      <c r="Y285" s="38"/>
      <c r="Z285" s="38"/>
      <c r="AA285" s="38"/>
      <c r="AB285" s="38"/>
      <c r="AC285" s="38"/>
      <c r="AD285" s="38"/>
      <c r="AE285" s="38"/>
      <c r="AT285" s="17" t="s">
        <v>628</v>
      </c>
      <c r="AU285" s="17" t="s">
        <v>91</v>
      </c>
    </row>
    <row r="286" s="13" customFormat="1">
      <c r="A286" s="13"/>
      <c r="B286" s="262"/>
      <c r="C286" s="263"/>
      <c r="D286" s="258" t="s">
        <v>263</v>
      </c>
      <c r="E286" s="264" t="s">
        <v>1</v>
      </c>
      <c r="F286" s="265" t="s">
        <v>1733</v>
      </c>
      <c r="G286" s="263"/>
      <c r="H286" s="266">
        <v>1.04</v>
      </c>
      <c r="I286" s="267"/>
      <c r="J286" s="263"/>
      <c r="K286" s="263"/>
      <c r="L286" s="268"/>
      <c r="M286" s="269"/>
      <c r="N286" s="270"/>
      <c r="O286" s="270"/>
      <c r="P286" s="270"/>
      <c r="Q286" s="270"/>
      <c r="R286" s="270"/>
      <c r="S286" s="270"/>
      <c r="T286" s="271"/>
      <c r="U286" s="13"/>
      <c r="V286" s="13"/>
      <c r="W286" s="13"/>
      <c r="X286" s="13"/>
      <c r="Y286" s="13"/>
      <c r="Z286" s="13"/>
      <c r="AA286" s="13"/>
      <c r="AB286" s="13"/>
      <c r="AC286" s="13"/>
      <c r="AD286" s="13"/>
      <c r="AE286" s="13"/>
      <c r="AT286" s="272" t="s">
        <v>263</v>
      </c>
      <c r="AU286" s="272" t="s">
        <v>91</v>
      </c>
      <c r="AV286" s="13" t="s">
        <v>91</v>
      </c>
      <c r="AW286" s="13" t="s">
        <v>36</v>
      </c>
      <c r="AX286" s="13" t="s">
        <v>82</v>
      </c>
      <c r="AY286" s="272" t="s">
        <v>250</v>
      </c>
    </row>
    <row r="287" s="14" customFormat="1">
      <c r="A287" s="14"/>
      <c r="B287" s="273"/>
      <c r="C287" s="274"/>
      <c r="D287" s="258" t="s">
        <v>263</v>
      </c>
      <c r="E287" s="275" t="s">
        <v>1</v>
      </c>
      <c r="F287" s="276" t="s">
        <v>265</v>
      </c>
      <c r="G287" s="274"/>
      <c r="H287" s="277">
        <v>1.04</v>
      </c>
      <c r="I287" s="278"/>
      <c r="J287" s="274"/>
      <c r="K287" s="274"/>
      <c r="L287" s="279"/>
      <c r="M287" s="280"/>
      <c r="N287" s="281"/>
      <c r="O287" s="281"/>
      <c r="P287" s="281"/>
      <c r="Q287" s="281"/>
      <c r="R287" s="281"/>
      <c r="S287" s="281"/>
      <c r="T287" s="282"/>
      <c r="U287" s="14"/>
      <c r="V287" s="14"/>
      <c r="W287" s="14"/>
      <c r="X287" s="14"/>
      <c r="Y287" s="14"/>
      <c r="Z287" s="14"/>
      <c r="AA287" s="14"/>
      <c r="AB287" s="14"/>
      <c r="AC287" s="14"/>
      <c r="AD287" s="14"/>
      <c r="AE287" s="14"/>
      <c r="AT287" s="283" t="s">
        <v>263</v>
      </c>
      <c r="AU287" s="283" t="s">
        <v>91</v>
      </c>
      <c r="AV287" s="14" t="s">
        <v>256</v>
      </c>
      <c r="AW287" s="14" t="s">
        <v>36</v>
      </c>
      <c r="AX287" s="14" t="s">
        <v>14</v>
      </c>
      <c r="AY287" s="283" t="s">
        <v>250</v>
      </c>
    </row>
    <row r="288" s="2" customFormat="1" ht="16.5" customHeight="1">
      <c r="A288" s="38"/>
      <c r="B288" s="39"/>
      <c r="C288" s="294" t="s">
        <v>445</v>
      </c>
      <c r="D288" s="294" t="s">
        <v>643</v>
      </c>
      <c r="E288" s="295" t="s">
        <v>1527</v>
      </c>
      <c r="F288" s="296" t="s">
        <v>1528</v>
      </c>
      <c r="G288" s="297" t="s">
        <v>189</v>
      </c>
      <c r="H288" s="298">
        <v>436</v>
      </c>
      <c r="I288" s="299"/>
      <c r="J288" s="300">
        <f>ROUND(I288*H288,2)</f>
        <v>0</v>
      </c>
      <c r="K288" s="296" t="s">
        <v>1</v>
      </c>
      <c r="L288" s="301"/>
      <c r="M288" s="302" t="s">
        <v>1</v>
      </c>
      <c r="N288" s="303" t="s">
        <v>47</v>
      </c>
      <c r="O288" s="91"/>
      <c r="P288" s="254">
        <f>O288*H288</f>
        <v>0</v>
      </c>
      <c r="Q288" s="254">
        <v>0</v>
      </c>
      <c r="R288" s="254">
        <f>Q288*H288</f>
        <v>0</v>
      </c>
      <c r="S288" s="254">
        <v>0</v>
      </c>
      <c r="T288" s="255">
        <f>S288*H288</f>
        <v>0</v>
      </c>
      <c r="U288" s="38"/>
      <c r="V288" s="38"/>
      <c r="W288" s="38"/>
      <c r="X288" s="38"/>
      <c r="Y288" s="38"/>
      <c r="Z288" s="38"/>
      <c r="AA288" s="38"/>
      <c r="AB288" s="38"/>
      <c r="AC288" s="38"/>
      <c r="AD288" s="38"/>
      <c r="AE288" s="38"/>
      <c r="AR288" s="256" t="s">
        <v>285</v>
      </c>
      <c r="AT288" s="256" t="s">
        <v>643</v>
      </c>
      <c r="AU288" s="256" t="s">
        <v>91</v>
      </c>
      <c r="AY288" s="17" t="s">
        <v>250</v>
      </c>
      <c r="BE288" s="257">
        <f>IF(N288="základní",J288,0)</f>
        <v>0</v>
      </c>
      <c r="BF288" s="257">
        <f>IF(N288="snížená",J288,0)</f>
        <v>0</v>
      </c>
      <c r="BG288" s="257">
        <f>IF(N288="zákl. přenesená",J288,0)</f>
        <v>0</v>
      </c>
      <c r="BH288" s="257">
        <f>IF(N288="sníž. přenesená",J288,0)</f>
        <v>0</v>
      </c>
      <c r="BI288" s="257">
        <f>IF(N288="nulová",J288,0)</f>
        <v>0</v>
      </c>
      <c r="BJ288" s="17" t="s">
        <v>14</v>
      </c>
      <c r="BK288" s="257">
        <f>ROUND(I288*H288,2)</f>
        <v>0</v>
      </c>
      <c r="BL288" s="17" t="s">
        <v>256</v>
      </c>
      <c r="BM288" s="256" t="s">
        <v>1734</v>
      </c>
    </row>
    <row r="289" s="2" customFormat="1" ht="16.5" customHeight="1">
      <c r="A289" s="38"/>
      <c r="B289" s="39"/>
      <c r="C289" s="294" t="s">
        <v>449</v>
      </c>
      <c r="D289" s="294" t="s">
        <v>643</v>
      </c>
      <c r="E289" s="295" t="s">
        <v>1530</v>
      </c>
      <c r="F289" s="296" t="s">
        <v>1531</v>
      </c>
      <c r="G289" s="297" t="s">
        <v>189</v>
      </c>
      <c r="H289" s="298">
        <v>436</v>
      </c>
      <c r="I289" s="299"/>
      <c r="J289" s="300">
        <f>ROUND(I289*H289,2)</f>
        <v>0</v>
      </c>
      <c r="K289" s="296" t="s">
        <v>1</v>
      </c>
      <c r="L289" s="301"/>
      <c r="M289" s="302" t="s">
        <v>1</v>
      </c>
      <c r="N289" s="303" t="s">
        <v>47</v>
      </c>
      <c r="O289" s="91"/>
      <c r="P289" s="254">
        <f>O289*H289</f>
        <v>0</v>
      </c>
      <c r="Q289" s="254">
        <v>0</v>
      </c>
      <c r="R289" s="254">
        <f>Q289*H289</f>
        <v>0</v>
      </c>
      <c r="S289" s="254">
        <v>0</v>
      </c>
      <c r="T289" s="255">
        <f>S289*H289</f>
        <v>0</v>
      </c>
      <c r="U289" s="38"/>
      <c r="V289" s="38"/>
      <c r="W289" s="38"/>
      <c r="X289" s="38"/>
      <c r="Y289" s="38"/>
      <c r="Z289" s="38"/>
      <c r="AA289" s="38"/>
      <c r="AB289" s="38"/>
      <c r="AC289" s="38"/>
      <c r="AD289" s="38"/>
      <c r="AE289" s="38"/>
      <c r="AR289" s="256" t="s">
        <v>285</v>
      </c>
      <c r="AT289" s="256" t="s">
        <v>643</v>
      </c>
      <c r="AU289" s="256" t="s">
        <v>91</v>
      </c>
      <c r="AY289" s="17" t="s">
        <v>250</v>
      </c>
      <c r="BE289" s="257">
        <f>IF(N289="základní",J289,0)</f>
        <v>0</v>
      </c>
      <c r="BF289" s="257">
        <f>IF(N289="snížená",J289,0)</f>
        <v>0</v>
      </c>
      <c r="BG289" s="257">
        <f>IF(N289="zákl. přenesená",J289,0)</f>
        <v>0</v>
      </c>
      <c r="BH289" s="257">
        <f>IF(N289="sníž. přenesená",J289,0)</f>
        <v>0</v>
      </c>
      <c r="BI289" s="257">
        <f>IF(N289="nulová",J289,0)</f>
        <v>0</v>
      </c>
      <c r="BJ289" s="17" t="s">
        <v>14</v>
      </c>
      <c r="BK289" s="257">
        <f>ROUND(I289*H289,2)</f>
        <v>0</v>
      </c>
      <c r="BL289" s="17" t="s">
        <v>256</v>
      </c>
      <c r="BM289" s="256" t="s">
        <v>1735</v>
      </c>
    </row>
    <row r="290" s="2" customFormat="1" ht="16.5" customHeight="1">
      <c r="A290" s="38"/>
      <c r="B290" s="39"/>
      <c r="C290" s="294" t="s">
        <v>453</v>
      </c>
      <c r="D290" s="294" t="s">
        <v>643</v>
      </c>
      <c r="E290" s="295" t="s">
        <v>1533</v>
      </c>
      <c r="F290" s="296" t="s">
        <v>1534</v>
      </c>
      <c r="G290" s="297" t="s">
        <v>157</v>
      </c>
      <c r="H290" s="298">
        <v>0.28999999999999998</v>
      </c>
      <c r="I290" s="299"/>
      <c r="J290" s="300">
        <f>ROUND(I290*H290,2)</f>
        <v>0</v>
      </c>
      <c r="K290" s="296" t="s">
        <v>1</v>
      </c>
      <c r="L290" s="301"/>
      <c r="M290" s="302" t="s">
        <v>1</v>
      </c>
      <c r="N290" s="303" t="s">
        <v>47</v>
      </c>
      <c r="O290" s="91"/>
      <c r="P290" s="254">
        <f>O290*H290</f>
        <v>0</v>
      </c>
      <c r="Q290" s="254">
        <v>0</v>
      </c>
      <c r="R290" s="254">
        <f>Q290*H290</f>
        <v>0</v>
      </c>
      <c r="S290" s="254">
        <v>0</v>
      </c>
      <c r="T290" s="255">
        <f>S290*H290</f>
        <v>0</v>
      </c>
      <c r="U290" s="38"/>
      <c r="V290" s="38"/>
      <c r="W290" s="38"/>
      <c r="X290" s="38"/>
      <c r="Y290" s="38"/>
      <c r="Z290" s="38"/>
      <c r="AA290" s="38"/>
      <c r="AB290" s="38"/>
      <c r="AC290" s="38"/>
      <c r="AD290" s="38"/>
      <c r="AE290" s="38"/>
      <c r="AR290" s="256" t="s">
        <v>285</v>
      </c>
      <c r="AT290" s="256" t="s">
        <v>643</v>
      </c>
      <c r="AU290" s="256" t="s">
        <v>91</v>
      </c>
      <c r="AY290" s="17" t="s">
        <v>250</v>
      </c>
      <c r="BE290" s="257">
        <f>IF(N290="základní",J290,0)</f>
        <v>0</v>
      </c>
      <c r="BF290" s="257">
        <f>IF(N290="snížená",J290,0)</f>
        <v>0</v>
      </c>
      <c r="BG290" s="257">
        <f>IF(N290="zákl. přenesená",J290,0)</f>
        <v>0</v>
      </c>
      <c r="BH290" s="257">
        <f>IF(N290="sníž. přenesená",J290,0)</f>
        <v>0</v>
      </c>
      <c r="BI290" s="257">
        <f>IF(N290="nulová",J290,0)</f>
        <v>0</v>
      </c>
      <c r="BJ290" s="17" t="s">
        <v>14</v>
      </c>
      <c r="BK290" s="257">
        <f>ROUND(I290*H290,2)</f>
        <v>0</v>
      </c>
      <c r="BL290" s="17" t="s">
        <v>256</v>
      </c>
      <c r="BM290" s="256" t="s">
        <v>1736</v>
      </c>
    </row>
    <row r="291" s="2" customFormat="1">
      <c r="A291" s="38"/>
      <c r="B291" s="39"/>
      <c r="C291" s="40"/>
      <c r="D291" s="258" t="s">
        <v>628</v>
      </c>
      <c r="E291" s="40"/>
      <c r="F291" s="259" t="s">
        <v>1536</v>
      </c>
      <c r="G291" s="40"/>
      <c r="H291" s="40"/>
      <c r="I291" s="156"/>
      <c r="J291" s="40"/>
      <c r="K291" s="40"/>
      <c r="L291" s="44"/>
      <c r="M291" s="260"/>
      <c r="N291" s="261"/>
      <c r="O291" s="91"/>
      <c r="P291" s="91"/>
      <c r="Q291" s="91"/>
      <c r="R291" s="91"/>
      <c r="S291" s="91"/>
      <c r="T291" s="92"/>
      <c r="U291" s="38"/>
      <c r="V291" s="38"/>
      <c r="W291" s="38"/>
      <c r="X291" s="38"/>
      <c r="Y291" s="38"/>
      <c r="Z291" s="38"/>
      <c r="AA291" s="38"/>
      <c r="AB291" s="38"/>
      <c r="AC291" s="38"/>
      <c r="AD291" s="38"/>
      <c r="AE291" s="38"/>
      <c r="AT291" s="17" t="s">
        <v>628</v>
      </c>
      <c r="AU291" s="17" t="s">
        <v>91</v>
      </c>
    </row>
    <row r="292" s="13" customFormat="1">
      <c r="A292" s="13"/>
      <c r="B292" s="262"/>
      <c r="C292" s="263"/>
      <c r="D292" s="258" t="s">
        <v>263</v>
      </c>
      <c r="E292" s="264" t="s">
        <v>1</v>
      </c>
      <c r="F292" s="265" t="s">
        <v>1737</v>
      </c>
      <c r="G292" s="263"/>
      <c r="H292" s="266">
        <v>0.28999999999999998</v>
      </c>
      <c r="I292" s="267"/>
      <c r="J292" s="263"/>
      <c r="K292" s="263"/>
      <c r="L292" s="268"/>
      <c r="M292" s="269"/>
      <c r="N292" s="270"/>
      <c r="O292" s="270"/>
      <c r="P292" s="270"/>
      <c r="Q292" s="270"/>
      <c r="R292" s="270"/>
      <c r="S292" s="270"/>
      <c r="T292" s="271"/>
      <c r="U292" s="13"/>
      <c r="V292" s="13"/>
      <c r="W292" s="13"/>
      <c r="X292" s="13"/>
      <c r="Y292" s="13"/>
      <c r="Z292" s="13"/>
      <c r="AA292" s="13"/>
      <c r="AB292" s="13"/>
      <c r="AC292" s="13"/>
      <c r="AD292" s="13"/>
      <c r="AE292" s="13"/>
      <c r="AT292" s="272" t="s">
        <v>263</v>
      </c>
      <c r="AU292" s="272" t="s">
        <v>91</v>
      </c>
      <c r="AV292" s="13" t="s">
        <v>91</v>
      </c>
      <c r="AW292" s="13" t="s">
        <v>36</v>
      </c>
      <c r="AX292" s="13" t="s">
        <v>82</v>
      </c>
      <c r="AY292" s="272" t="s">
        <v>250</v>
      </c>
    </row>
    <row r="293" s="14" customFormat="1">
      <c r="A293" s="14"/>
      <c r="B293" s="273"/>
      <c r="C293" s="274"/>
      <c r="D293" s="258" t="s">
        <v>263</v>
      </c>
      <c r="E293" s="275" t="s">
        <v>1</v>
      </c>
      <c r="F293" s="276" t="s">
        <v>265</v>
      </c>
      <c r="G293" s="274"/>
      <c r="H293" s="277">
        <v>0.28999999999999998</v>
      </c>
      <c r="I293" s="278"/>
      <c r="J293" s="274"/>
      <c r="K293" s="274"/>
      <c r="L293" s="279"/>
      <c r="M293" s="280"/>
      <c r="N293" s="281"/>
      <c r="O293" s="281"/>
      <c r="P293" s="281"/>
      <c r="Q293" s="281"/>
      <c r="R293" s="281"/>
      <c r="S293" s="281"/>
      <c r="T293" s="282"/>
      <c r="U293" s="14"/>
      <c r="V293" s="14"/>
      <c r="W293" s="14"/>
      <c r="X293" s="14"/>
      <c r="Y293" s="14"/>
      <c r="Z293" s="14"/>
      <c r="AA293" s="14"/>
      <c r="AB293" s="14"/>
      <c r="AC293" s="14"/>
      <c r="AD293" s="14"/>
      <c r="AE293" s="14"/>
      <c r="AT293" s="283" t="s">
        <v>263</v>
      </c>
      <c r="AU293" s="283" t="s">
        <v>91</v>
      </c>
      <c r="AV293" s="14" t="s">
        <v>256</v>
      </c>
      <c r="AW293" s="14" t="s">
        <v>36</v>
      </c>
      <c r="AX293" s="14" t="s">
        <v>14</v>
      </c>
      <c r="AY293" s="283" t="s">
        <v>250</v>
      </c>
    </row>
    <row r="294" s="2" customFormat="1" ht="16.5" customHeight="1">
      <c r="A294" s="38"/>
      <c r="B294" s="39"/>
      <c r="C294" s="294" t="s">
        <v>457</v>
      </c>
      <c r="D294" s="294" t="s">
        <v>643</v>
      </c>
      <c r="E294" s="295" t="s">
        <v>1538</v>
      </c>
      <c r="F294" s="296" t="s">
        <v>1539</v>
      </c>
      <c r="G294" s="297" t="s">
        <v>157</v>
      </c>
      <c r="H294" s="298">
        <v>6.1429999999999998</v>
      </c>
      <c r="I294" s="299"/>
      <c r="J294" s="300">
        <f>ROUND(I294*H294,2)</f>
        <v>0</v>
      </c>
      <c r="K294" s="296" t="s">
        <v>1</v>
      </c>
      <c r="L294" s="301"/>
      <c r="M294" s="302" t="s">
        <v>1</v>
      </c>
      <c r="N294" s="303" t="s">
        <v>47</v>
      </c>
      <c r="O294" s="91"/>
      <c r="P294" s="254">
        <f>O294*H294</f>
        <v>0</v>
      </c>
      <c r="Q294" s="254">
        <v>0</v>
      </c>
      <c r="R294" s="254">
        <f>Q294*H294</f>
        <v>0</v>
      </c>
      <c r="S294" s="254">
        <v>0</v>
      </c>
      <c r="T294" s="255">
        <f>S294*H294</f>
        <v>0</v>
      </c>
      <c r="U294" s="38"/>
      <c r="V294" s="38"/>
      <c r="W294" s="38"/>
      <c r="X294" s="38"/>
      <c r="Y294" s="38"/>
      <c r="Z294" s="38"/>
      <c r="AA294" s="38"/>
      <c r="AB294" s="38"/>
      <c r="AC294" s="38"/>
      <c r="AD294" s="38"/>
      <c r="AE294" s="38"/>
      <c r="AR294" s="256" t="s">
        <v>285</v>
      </c>
      <c r="AT294" s="256" t="s">
        <v>643</v>
      </c>
      <c r="AU294" s="256" t="s">
        <v>91</v>
      </c>
      <c r="AY294" s="17" t="s">
        <v>250</v>
      </c>
      <c r="BE294" s="257">
        <f>IF(N294="základní",J294,0)</f>
        <v>0</v>
      </c>
      <c r="BF294" s="257">
        <f>IF(N294="snížená",J294,0)</f>
        <v>0</v>
      </c>
      <c r="BG294" s="257">
        <f>IF(N294="zákl. přenesená",J294,0)</f>
        <v>0</v>
      </c>
      <c r="BH294" s="257">
        <f>IF(N294="sníž. přenesená",J294,0)</f>
        <v>0</v>
      </c>
      <c r="BI294" s="257">
        <f>IF(N294="nulová",J294,0)</f>
        <v>0</v>
      </c>
      <c r="BJ294" s="17" t="s">
        <v>14</v>
      </c>
      <c r="BK294" s="257">
        <f>ROUND(I294*H294,2)</f>
        <v>0</v>
      </c>
      <c r="BL294" s="17" t="s">
        <v>256</v>
      </c>
      <c r="BM294" s="256" t="s">
        <v>1738</v>
      </c>
    </row>
    <row r="295" s="2" customFormat="1">
      <c r="A295" s="38"/>
      <c r="B295" s="39"/>
      <c r="C295" s="40"/>
      <c r="D295" s="258" t="s">
        <v>628</v>
      </c>
      <c r="E295" s="40"/>
      <c r="F295" s="259" t="s">
        <v>1541</v>
      </c>
      <c r="G295" s="40"/>
      <c r="H295" s="40"/>
      <c r="I295" s="156"/>
      <c r="J295" s="40"/>
      <c r="K295" s="40"/>
      <c r="L295" s="44"/>
      <c r="M295" s="260"/>
      <c r="N295" s="261"/>
      <c r="O295" s="91"/>
      <c r="P295" s="91"/>
      <c r="Q295" s="91"/>
      <c r="R295" s="91"/>
      <c r="S295" s="91"/>
      <c r="T295" s="92"/>
      <c r="U295" s="38"/>
      <c r="V295" s="38"/>
      <c r="W295" s="38"/>
      <c r="X295" s="38"/>
      <c r="Y295" s="38"/>
      <c r="Z295" s="38"/>
      <c r="AA295" s="38"/>
      <c r="AB295" s="38"/>
      <c r="AC295" s="38"/>
      <c r="AD295" s="38"/>
      <c r="AE295" s="38"/>
      <c r="AT295" s="17" t="s">
        <v>628</v>
      </c>
      <c r="AU295" s="17" t="s">
        <v>91</v>
      </c>
    </row>
    <row r="296" s="13" customFormat="1">
      <c r="A296" s="13"/>
      <c r="B296" s="262"/>
      <c r="C296" s="263"/>
      <c r="D296" s="258" t="s">
        <v>263</v>
      </c>
      <c r="E296" s="264" t="s">
        <v>1</v>
      </c>
      <c r="F296" s="265" t="s">
        <v>1739</v>
      </c>
      <c r="G296" s="263"/>
      <c r="H296" s="266">
        <v>6.1429999999999998</v>
      </c>
      <c r="I296" s="267"/>
      <c r="J296" s="263"/>
      <c r="K296" s="263"/>
      <c r="L296" s="268"/>
      <c r="M296" s="269"/>
      <c r="N296" s="270"/>
      <c r="O296" s="270"/>
      <c r="P296" s="270"/>
      <c r="Q296" s="270"/>
      <c r="R296" s="270"/>
      <c r="S296" s="270"/>
      <c r="T296" s="271"/>
      <c r="U296" s="13"/>
      <c r="V296" s="13"/>
      <c r="W296" s="13"/>
      <c r="X296" s="13"/>
      <c r="Y296" s="13"/>
      <c r="Z296" s="13"/>
      <c r="AA296" s="13"/>
      <c r="AB296" s="13"/>
      <c r="AC296" s="13"/>
      <c r="AD296" s="13"/>
      <c r="AE296" s="13"/>
      <c r="AT296" s="272" t="s">
        <v>263</v>
      </c>
      <c r="AU296" s="272" t="s">
        <v>91</v>
      </c>
      <c r="AV296" s="13" t="s">
        <v>91</v>
      </c>
      <c r="AW296" s="13" t="s">
        <v>36</v>
      </c>
      <c r="AX296" s="13" t="s">
        <v>82</v>
      </c>
      <c r="AY296" s="272" t="s">
        <v>250</v>
      </c>
    </row>
    <row r="297" s="14" customFormat="1">
      <c r="A297" s="14"/>
      <c r="B297" s="273"/>
      <c r="C297" s="274"/>
      <c r="D297" s="258" t="s">
        <v>263</v>
      </c>
      <c r="E297" s="275" t="s">
        <v>1</v>
      </c>
      <c r="F297" s="276" t="s">
        <v>265</v>
      </c>
      <c r="G297" s="274"/>
      <c r="H297" s="277">
        <v>6.1429999999999998</v>
      </c>
      <c r="I297" s="278"/>
      <c r="J297" s="274"/>
      <c r="K297" s="274"/>
      <c r="L297" s="279"/>
      <c r="M297" s="280"/>
      <c r="N297" s="281"/>
      <c r="O297" s="281"/>
      <c r="P297" s="281"/>
      <c r="Q297" s="281"/>
      <c r="R297" s="281"/>
      <c r="S297" s="281"/>
      <c r="T297" s="282"/>
      <c r="U297" s="14"/>
      <c r="V297" s="14"/>
      <c r="W297" s="14"/>
      <c r="X297" s="14"/>
      <c r="Y297" s="14"/>
      <c r="Z297" s="14"/>
      <c r="AA297" s="14"/>
      <c r="AB297" s="14"/>
      <c r="AC297" s="14"/>
      <c r="AD297" s="14"/>
      <c r="AE297" s="14"/>
      <c r="AT297" s="283" t="s">
        <v>263</v>
      </c>
      <c r="AU297" s="283" t="s">
        <v>91</v>
      </c>
      <c r="AV297" s="14" t="s">
        <v>256</v>
      </c>
      <c r="AW297" s="14" t="s">
        <v>36</v>
      </c>
      <c r="AX297" s="14" t="s">
        <v>14</v>
      </c>
      <c r="AY297" s="283" t="s">
        <v>250</v>
      </c>
    </row>
    <row r="298" s="2" customFormat="1" ht="44.25" customHeight="1">
      <c r="A298" s="38"/>
      <c r="B298" s="39"/>
      <c r="C298" s="245" t="s">
        <v>461</v>
      </c>
      <c r="D298" s="245" t="s">
        <v>252</v>
      </c>
      <c r="E298" s="246" t="s">
        <v>1543</v>
      </c>
      <c r="F298" s="247" t="s">
        <v>1544</v>
      </c>
      <c r="G298" s="248" t="s">
        <v>179</v>
      </c>
      <c r="H298" s="249">
        <v>217.5</v>
      </c>
      <c r="I298" s="250"/>
      <c r="J298" s="251">
        <f>ROUND(I298*H298,2)</f>
        <v>0</v>
      </c>
      <c r="K298" s="247" t="s">
        <v>1</v>
      </c>
      <c r="L298" s="44"/>
      <c r="M298" s="252" t="s">
        <v>1</v>
      </c>
      <c r="N298" s="253" t="s">
        <v>47</v>
      </c>
      <c r="O298" s="91"/>
      <c r="P298" s="254">
        <f>O298*H298</f>
        <v>0</v>
      </c>
      <c r="Q298" s="254">
        <v>0</v>
      </c>
      <c r="R298" s="254">
        <f>Q298*H298</f>
        <v>0</v>
      </c>
      <c r="S298" s="254">
        <v>0</v>
      </c>
      <c r="T298" s="255">
        <f>S298*H298</f>
        <v>0</v>
      </c>
      <c r="U298" s="38"/>
      <c r="V298" s="38"/>
      <c r="W298" s="38"/>
      <c r="X298" s="38"/>
      <c r="Y298" s="38"/>
      <c r="Z298" s="38"/>
      <c r="AA298" s="38"/>
      <c r="AB298" s="38"/>
      <c r="AC298" s="38"/>
      <c r="AD298" s="38"/>
      <c r="AE298" s="38"/>
      <c r="AR298" s="256" t="s">
        <v>256</v>
      </c>
      <c r="AT298" s="256" t="s">
        <v>252</v>
      </c>
      <c r="AU298" s="256" t="s">
        <v>91</v>
      </c>
      <c r="AY298" s="17" t="s">
        <v>250</v>
      </c>
      <c r="BE298" s="257">
        <f>IF(N298="základní",J298,0)</f>
        <v>0</v>
      </c>
      <c r="BF298" s="257">
        <f>IF(N298="snížená",J298,0)</f>
        <v>0</v>
      </c>
      <c r="BG298" s="257">
        <f>IF(N298="zákl. přenesená",J298,0)</f>
        <v>0</v>
      </c>
      <c r="BH298" s="257">
        <f>IF(N298="sníž. přenesená",J298,0)</f>
        <v>0</v>
      </c>
      <c r="BI298" s="257">
        <f>IF(N298="nulová",J298,0)</f>
        <v>0</v>
      </c>
      <c r="BJ298" s="17" t="s">
        <v>14</v>
      </c>
      <c r="BK298" s="257">
        <f>ROUND(I298*H298,2)</f>
        <v>0</v>
      </c>
      <c r="BL298" s="17" t="s">
        <v>256</v>
      </c>
      <c r="BM298" s="256" t="s">
        <v>1740</v>
      </c>
    </row>
    <row r="299" s="2" customFormat="1">
      <c r="A299" s="38"/>
      <c r="B299" s="39"/>
      <c r="C299" s="40"/>
      <c r="D299" s="258" t="s">
        <v>628</v>
      </c>
      <c r="E299" s="40"/>
      <c r="F299" s="259" t="s">
        <v>1546</v>
      </c>
      <c r="G299" s="40"/>
      <c r="H299" s="40"/>
      <c r="I299" s="156"/>
      <c r="J299" s="40"/>
      <c r="K299" s="40"/>
      <c r="L299" s="44"/>
      <c r="M299" s="260"/>
      <c r="N299" s="261"/>
      <c r="O299" s="91"/>
      <c r="P299" s="91"/>
      <c r="Q299" s="91"/>
      <c r="R299" s="91"/>
      <c r="S299" s="91"/>
      <c r="T299" s="92"/>
      <c r="U299" s="38"/>
      <c r="V299" s="38"/>
      <c r="W299" s="38"/>
      <c r="X299" s="38"/>
      <c r="Y299" s="38"/>
      <c r="Z299" s="38"/>
      <c r="AA299" s="38"/>
      <c r="AB299" s="38"/>
      <c r="AC299" s="38"/>
      <c r="AD299" s="38"/>
      <c r="AE299" s="38"/>
      <c r="AT299" s="17" t="s">
        <v>628</v>
      </c>
      <c r="AU299" s="17" t="s">
        <v>91</v>
      </c>
    </row>
    <row r="300" s="13" customFormat="1">
      <c r="A300" s="13"/>
      <c r="B300" s="262"/>
      <c r="C300" s="263"/>
      <c r="D300" s="258" t="s">
        <v>263</v>
      </c>
      <c r="E300" s="264" t="s">
        <v>1</v>
      </c>
      <c r="F300" s="265" t="s">
        <v>1741</v>
      </c>
      <c r="G300" s="263"/>
      <c r="H300" s="266">
        <v>217.5</v>
      </c>
      <c r="I300" s="267"/>
      <c r="J300" s="263"/>
      <c r="K300" s="263"/>
      <c r="L300" s="268"/>
      <c r="M300" s="269"/>
      <c r="N300" s="270"/>
      <c r="O300" s="270"/>
      <c r="P300" s="270"/>
      <c r="Q300" s="270"/>
      <c r="R300" s="270"/>
      <c r="S300" s="270"/>
      <c r="T300" s="271"/>
      <c r="U300" s="13"/>
      <c r="V300" s="13"/>
      <c r="W300" s="13"/>
      <c r="X300" s="13"/>
      <c r="Y300" s="13"/>
      <c r="Z300" s="13"/>
      <c r="AA300" s="13"/>
      <c r="AB300" s="13"/>
      <c r="AC300" s="13"/>
      <c r="AD300" s="13"/>
      <c r="AE300" s="13"/>
      <c r="AT300" s="272" t="s">
        <v>263</v>
      </c>
      <c r="AU300" s="272" t="s">
        <v>91</v>
      </c>
      <c r="AV300" s="13" t="s">
        <v>91</v>
      </c>
      <c r="AW300" s="13" t="s">
        <v>36</v>
      </c>
      <c r="AX300" s="13" t="s">
        <v>82</v>
      </c>
      <c r="AY300" s="272" t="s">
        <v>250</v>
      </c>
    </row>
    <row r="301" s="14" customFormat="1">
      <c r="A301" s="14"/>
      <c r="B301" s="273"/>
      <c r="C301" s="274"/>
      <c r="D301" s="258" t="s">
        <v>263</v>
      </c>
      <c r="E301" s="275" t="s">
        <v>1</v>
      </c>
      <c r="F301" s="276" t="s">
        <v>265</v>
      </c>
      <c r="G301" s="274"/>
      <c r="H301" s="277">
        <v>217.5</v>
      </c>
      <c r="I301" s="278"/>
      <c r="J301" s="274"/>
      <c r="K301" s="274"/>
      <c r="L301" s="279"/>
      <c r="M301" s="280"/>
      <c r="N301" s="281"/>
      <c r="O301" s="281"/>
      <c r="P301" s="281"/>
      <c r="Q301" s="281"/>
      <c r="R301" s="281"/>
      <c r="S301" s="281"/>
      <c r="T301" s="282"/>
      <c r="U301" s="14"/>
      <c r="V301" s="14"/>
      <c r="W301" s="14"/>
      <c r="X301" s="14"/>
      <c r="Y301" s="14"/>
      <c r="Z301" s="14"/>
      <c r="AA301" s="14"/>
      <c r="AB301" s="14"/>
      <c r="AC301" s="14"/>
      <c r="AD301" s="14"/>
      <c r="AE301" s="14"/>
      <c r="AT301" s="283" t="s">
        <v>263</v>
      </c>
      <c r="AU301" s="283" t="s">
        <v>91</v>
      </c>
      <c r="AV301" s="14" t="s">
        <v>256</v>
      </c>
      <c r="AW301" s="14" t="s">
        <v>36</v>
      </c>
      <c r="AX301" s="14" t="s">
        <v>14</v>
      </c>
      <c r="AY301" s="283" t="s">
        <v>250</v>
      </c>
    </row>
    <row r="302" s="2" customFormat="1" ht="21.75" customHeight="1">
      <c r="A302" s="38"/>
      <c r="B302" s="39"/>
      <c r="C302" s="245" t="s">
        <v>465</v>
      </c>
      <c r="D302" s="245" t="s">
        <v>252</v>
      </c>
      <c r="E302" s="246" t="s">
        <v>1547</v>
      </c>
      <c r="F302" s="247" t="s">
        <v>1548</v>
      </c>
      <c r="G302" s="248" t="s">
        <v>168</v>
      </c>
      <c r="H302" s="249">
        <v>27</v>
      </c>
      <c r="I302" s="250"/>
      <c r="J302" s="251">
        <f>ROUND(I302*H302,2)</f>
        <v>0</v>
      </c>
      <c r="K302" s="247" t="s">
        <v>1</v>
      </c>
      <c r="L302" s="44"/>
      <c r="M302" s="252" t="s">
        <v>1</v>
      </c>
      <c r="N302" s="253" t="s">
        <v>47</v>
      </c>
      <c r="O302" s="91"/>
      <c r="P302" s="254">
        <f>O302*H302</f>
        <v>0</v>
      </c>
      <c r="Q302" s="254">
        <v>0</v>
      </c>
      <c r="R302" s="254">
        <f>Q302*H302</f>
        <v>0</v>
      </c>
      <c r="S302" s="254">
        <v>0</v>
      </c>
      <c r="T302" s="255">
        <f>S302*H302</f>
        <v>0</v>
      </c>
      <c r="U302" s="38"/>
      <c r="V302" s="38"/>
      <c r="W302" s="38"/>
      <c r="X302" s="38"/>
      <c r="Y302" s="38"/>
      <c r="Z302" s="38"/>
      <c r="AA302" s="38"/>
      <c r="AB302" s="38"/>
      <c r="AC302" s="38"/>
      <c r="AD302" s="38"/>
      <c r="AE302" s="38"/>
      <c r="AR302" s="256" t="s">
        <v>256</v>
      </c>
      <c r="AT302" s="256" t="s">
        <v>252</v>
      </c>
      <c r="AU302" s="256" t="s">
        <v>91</v>
      </c>
      <c r="AY302" s="17" t="s">
        <v>250</v>
      </c>
      <c r="BE302" s="257">
        <f>IF(N302="základní",J302,0)</f>
        <v>0</v>
      </c>
      <c r="BF302" s="257">
        <f>IF(N302="snížená",J302,0)</f>
        <v>0</v>
      </c>
      <c r="BG302" s="257">
        <f>IF(N302="zákl. přenesená",J302,0)</f>
        <v>0</v>
      </c>
      <c r="BH302" s="257">
        <f>IF(N302="sníž. přenesená",J302,0)</f>
        <v>0</v>
      </c>
      <c r="BI302" s="257">
        <f>IF(N302="nulová",J302,0)</f>
        <v>0</v>
      </c>
      <c r="BJ302" s="17" t="s">
        <v>14</v>
      </c>
      <c r="BK302" s="257">
        <f>ROUND(I302*H302,2)</f>
        <v>0</v>
      </c>
      <c r="BL302" s="17" t="s">
        <v>256</v>
      </c>
      <c r="BM302" s="256" t="s">
        <v>1742</v>
      </c>
    </row>
    <row r="303" s="2" customFormat="1">
      <c r="A303" s="38"/>
      <c r="B303" s="39"/>
      <c r="C303" s="40"/>
      <c r="D303" s="258" t="s">
        <v>628</v>
      </c>
      <c r="E303" s="40"/>
      <c r="F303" s="259" t="s">
        <v>1550</v>
      </c>
      <c r="G303" s="40"/>
      <c r="H303" s="40"/>
      <c r="I303" s="156"/>
      <c r="J303" s="40"/>
      <c r="K303" s="40"/>
      <c r="L303" s="44"/>
      <c r="M303" s="260"/>
      <c r="N303" s="261"/>
      <c r="O303" s="91"/>
      <c r="P303" s="91"/>
      <c r="Q303" s="91"/>
      <c r="R303" s="91"/>
      <c r="S303" s="91"/>
      <c r="T303" s="92"/>
      <c r="U303" s="38"/>
      <c r="V303" s="38"/>
      <c r="W303" s="38"/>
      <c r="X303" s="38"/>
      <c r="Y303" s="38"/>
      <c r="Z303" s="38"/>
      <c r="AA303" s="38"/>
      <c r="AB303" s="38"/>
      <c r="AC303" s="38"/>
      <c r="AD303" s="38"/>
      <c r="AE303" s="38"/>
      <c r="AT303" s="17" t="s">
        <v>628</v>
      </c>
      <c r="AU303" s="17" t="s">
        <v>91</v>
      </c>
    </row>
    <row r="304" s="13" customFormat="1">
      <c r="A304" s="13"/>
      <c r="B304" s="262"/>
      <c r="C304" s="263"/>
      <c r="D304" s="258" t="s">
        <v>263</v>
      </c>
      <c r="E304" s="264" t="s">
        <v>1</v>
      </c>
      <c r="F304" s="265" t="s">
        <v>1743</v>
      </c>
      <c r="G304" s="263"/>
      <c r="H304" s="266">
        <v>27</v>
      </c>
      <c r="I304" s="267"/>
      <c r="J304" s="263"/>
      <c r="K304" s="263"/>
      <c r="L304" s="268"/>
      <c r="M304" s="269"/>
      <c r="N304" s="270"/>
      <c r="O304" s="270"/>
      <c r="P304" s="270"/>
      <c r="Q304" s="270"/>
      <c r="R304" s="270"/>
      <c r="S304" s="270"/>
      <c r="T304" s="271"/>
      <c r="U304" s="13"/>
      <c r="V304" s="13"/>
      <c r="W304" s="13"/>
      <c r="X304" s="13"/>
      <c r="Y304" s="13"/>
      <c r="Z304" s="13"/>
      <c r="AA304" s="13"/>
      <c r="AB304" s="13"/>
      <c r="AC304" s="13"/>
      <c r="AD304" s="13"/>
      <c r="AE304" s="13"/>
      <c r="AT304" s="272" t="s">
        <v>263</v>
      </c>
      <c r="AU304" s="272" t="s">
        <v>91</v>
      </c>
      <c r="AV304" s="13" t="s">
        <v>91</v>
      </c>
      <c r="AW304" s="13" t="s">
        <v>36</v>
      </c>
      <c r="AX304" s="13" t="s">
        <v>82</v>
      </c>
      <c r="AY304" s="272" t="s">
        <v>250</v>
      </c>
    </row>
    <row r="305" s="14" customFormat="1">
      <c r="A305" s="14"/>
      <c r="B305" s="273"/>
      <c r="C305" s="274"/>
      <c r="D305" s="258" t="s">
        <v>263</v>
      </c>
      <c r="E305" s="275" t="s">
        <v>1</v>
      </c>
      <c r="F305" s="276" t="s">
        <v>265</v>
      </c>
      <c r="G305" s="274"/>
      <c r="H305" s="277">
        <v>27</v>
      </c>
      <c r="I305" s="278"/>
      <c r="J305" s="274"/>
      <c r="K305" s="274"/>
      <c r="L305" s="279"/>
      <c r="M305" s="280"/>
      <c r="N305" s="281"/>
      <c r="O305" s="281"/>
      <c r="P305" s="281"/>
      <c r="Q305" s="281"/>
      <c r="R305" s="281"/>
      <c r="S305" s="281"/>
      <c r="T305" s="282"/>
      <c r="U305" s="14"/>
      <c r="V305" s="14"/>
      <c r="W305" s="14"/>
      <c r="X305" s="14"/>
      <c r="Y305" s="14"/>
      <c r="Z305" s="14"/>
      <c r="AA305" s="14"/>
      <c r="AB305" s="14"/>
      <c r="AC305" s="14"/>
      <c r="AD305" s="14"/>
      <c r="AE305" s="14"/>
      <c r="AT305" s="283" t="s">
        <v>263</v>
      </c>
      <c r="AU305" s="283" t="s">
        <v>91</v>
      </c>
      <c r="AV305" s="14" t="s">
        <v>256</v>
      </c>
      <c r="AW305" s="14" t="s">
        <v>36</v>
      </c>
      <c r="AX305" s="14" t="s">
        <v>14</v>
      </c>
      <c r="AY305" s="283" t="s">
        <v>250</v>
      </c>
    </row>
    <row r="306" s="2" customFormat="1" ht="21.75" customHeight="1">
      <c r="A306" s="38"/>
      <c r="B306" s="39"/>
      <c r="C306" s="245" t="s">
        <v>469</v>
      </c>
      <c r="D306" s="245" t="s">
        <v>252</v>
      </c>
      <c r="E306" s="246" t="s">
        <v>1552</v>
      </c>
      <c r="F306" s="247" t="s">
        <v>1553</v>
      </c>
      <c r="G306" s="248" t="s">
        <v>179</v>
      </c>
      <c r="H306" s="249">
        <v>63</v>
      </c>
      <c r="I306" s="250"/>
      <c r="J306" s="251">
        <f>ROUND(I306*H306,2)</f>
        <v>0</v>
      </c>
      <c r="K306" s="247" t="s">
        <v>1</v>
      </c>
      <c r="L306" s="44"/>
      <c r="M306" s="252" t="s">
        <v>1</v>
      </c>
      <c r="N306" s="253" t="s">
        <v>47</v>
      </c>
      <c r="O306" s="91"/>
      <c r="P306" s="254">
        <f>O306*H306</f>
        <v>0</v>
      </c>
      <c r="Q306" s="254">
        <v>0</v>
      </c>
      <c r="R306" s="254">
        <f>Q306*H306</f>
        <v>0</v>
      </c>
      <c r="S306" s="254">
        <v>0</v>
      </c>
      <c r="T306" s="255">
        <f>S306*H306</f>
        <v>0</v>
      </c>
      <c r="U306" s="38"/>
      <c r="V306" s="38"/>
      <c r="W306" s="38"/>
      <c r="X306" s="38"/>
      <c r="Y306" s="38"/>
      <c r="Z306" s="38"/>
      <c r="AA306" s="38"/>
      <c r="AB306" s="38"/>
      <c r="AC306" s="38"/>
      <c r="AD306" s="38"/>
      <c r="AE306" s="38"/>
      <c r="AR306" s="256" t="s">
        <v>256</v>
      </c>
      <c r="AT306" s="256" t="s">
        <v>252</v>
      </c>
      <c r="AU306" s="256" t="s">
        <v>91</v>
      </c>
      <c r="AY306" s="17" t="s">
        <v>250</v>
      </c>
      <c r="BE306" s="257">
        <f>IF(N306="základní",J306,0)</f>
        <v>0</v>
      </c>
      <c r="BF306" s="257">
        <f>IF(N306="snížená",J306,0)</f>
        <v>0</v>
      </c>
      <c r="BG306" s="257">
        <f>IF(N306="zákl. přenesená",J306,0)</f>
        <v>0</v>
      </c>
      <c r="BH306" s="257">
        <f>IF(N306="sníž. přenesená",J306,0)</f>
        <v>0</v>
      </c>
      <c r="BI306" s="257">
        <f>IF(N306="nulová",J306,0)</f>
        <v>0</v>
      </c>
      <c r="BJ306" s="17" t="s">
        <v>14</v>
      </c>
      <c r="BK306" s="257">
        <f>ROUND(I306*H306,2)</f>
        <v>0</v>
      </c>
      <c r="BL306" s="17" t="s">
        <v>256</v>
      </c>
      <c r="BM306" s="256" t="s">
        <v>1744</v>
      </c>
    </row>
    <row r="307" s="2" customFormat="1">
      <c r="A307" s="38"/>
      <c r="B307" s="39"/>
      <c r="C307" s="40"/>
      <c r="D307" s="258" t="s">
        <v>628</v>
      </c>
      <c r="E307" s="40"/>
      <c r="F307" s="259" t="s">
        <v>1555</v>
      </c>
      <c r="G307" s="40"/>
      <c r="H307" s="40"/>
      <c r="I307" s="156"/>
      <c r="J307" s="40"/>
      <c r="K307" s="40"/>
      <c r="L307" s="44"/>
      <c r="M307" s="260"/>
      <c r="N307" s="261"/>
      <c r="O307" s="91"/>
      <c r="P307" s="91"/>
      <c r="Q307" s="91"/>
      <c r="R307" s="91"/>
      <c r="S307" s="91"/>
      <c r="T307" s="92"/>
      <c r="U307" s="38"/>
      <c r="V307" s="38"/>
      <c r="W307" s="38"/>
      <c r="X307" s="38"/>
      <c r="Y307" s="38"/>
      <c r="Z307" s="38"/>
      <c r="AA307" s="38"/>
      <c r="AB307" s="38"/>
      <c r="AC307" s="38"/>
      <c r="AD307" s="38"/>
      <c r="AE307" s="38"/>
      <c r="AT307" s="17" t="s">
        <v>628</v>
      </c>
      <c r="AU307" s="17" t="s">
        <v>91</v>
      </c>
    </row>
    <row r="308" s="13" customFormat="1">
      <c r="A308" s="13"/>
      <c r="B308" s="262"/>
      <c r="C308" s="263"/>
      <c r="D308" s="258" t="s">
        <v>263</v>
      </c>
      <c r="E308" s="264" t="s">
        <v>1</v>
      </c>
      <c r="F308" s="265" t="s">
        <v>1745</v>
      </c>
      <c r="G308" s="263"/>
      <c r="H308" s="266">
        <v>63</v>
      </c>
      <c r="I308" s="267"/>
      <c r="J308" s="263"/>
      <c r="K308" s="263"/>
      <c r="L308" s="268"/>
      <c r="M308" s="269"/>
      <c r="N308" s="270"/>
      <c r="O308" s="270"/>
      <c r="P308" s="270"/>
      <c r="Q308" s="270"/>
      <c r="R308" s="270"/>
      <c r="S308" s="270"/>
      <c r="T308" s="271"/>
      <c r="U308" s="13"/>
      <c r="V308" s="13"/>
      <c r="W308" s="13"/>
      <c r="X308" s="13"/>
      <c r="Y308" s="13"/>
      <c r="Z308" s="13"/>
      <c r="AA308" s="13"/>
      <c r="AB308" s="13"/>
      <c r="AC308" s="13"/>
      <c r="AD308" s="13"/>
      <c r="AE308" s="13"/>
      <c r="AT308" s="272" t="s">
        <v>263</v>
      </c>
      <c r="AU308" s="272" t="s">
        <v>91</v>
      </c>
      <c r="AV308" s="13" t="s">
        <v>91</v>
      </c>
      <c r="AW308" s="13" t="s">
        <v>36</v>
      </c>
      <c r="AX308" s="13" t="s">
        <v>82</v>
      </c>
      <c r="AY308" s="272" t="s">
        <v>250</v>
      </c>
    </row>
    <row r="309" s="14" customFormat="1">
      <c r="A309" s="14"/>
      <c r="B309" s="273"/>
      <c r="C309" s="274"/>
      <c r="D309" s="258" t="s">
        <v>263</v>
      </c>
      <c r="E309" s="275" t="s">
        <v>1</v>
      </c>
      <c r="F309" s="276" t="s">
        <v>265</v>
      </c>
      <c r="G309" s="274"/>
      <c r="H309" s="277">
        <v>63</v>
      </c>
      <c r="I309" s="278"/>
      <c r="J309" s="274"/>
      <c r="K309" s="274"/>
      <c r="L309" s="279"/>
      <c r="M309" s="280"/>
      <c r="N309" s="281"/>
      <c r="O309" s="281"/>
      <c r="P309" s="281"/>
      <c r="Q309" s="281"/>
      <c r="R309" s="281"/>
      <c r="S309" s="281"/>
      <c r="T309" s="282"/>
      <c r="U309" s="14"/>
      <c r="V309" s="14"/>
      <c r="W309" s="14"/>
      <c r="X309" s="14"/>
      <c r="Y309" s="14"/>
      <c r="Z309" s="14"/>
      <c r="AA309" s="14"/>
      <c r="AB309" s="14"/>
      <c r="AC309" s="14"/>
      <c r="AD309" s="14"/>
      <c r="AE309" s="14"/>
      <c r="AT309" s="283" t="s">
        <v>263</v>
      </c>
      <c r="AU309" s="283" t="s">
        <v>91</v>
      </c>
      <c r="AV309" s="14" t="s">
        <v>256</v>
      </c>
      <c r="AW309" s="14" t="s">
        <v>36</v>
      </c>
      <c r="AX309" s="14" t="s">
        <v>14</v>
      </c>
      <c r="AY309" s="283" t="s">
        <v>250</v>
      </c>
    </row>
    <row r="310" s="2" customFormat="1" ht="21.75" customHeight="1">
      <c r="A310" s="38"/>
      <c r="B310" s="39"/>
      <c r="C310" s="245" t="s">
        <v>473</v>
      </c>
      <c r="D310" s="245" t="s">
        <v>252</v>
      </c>
      <c r="E310" s="246" t="s">
        <v>1746</v>
      </c>
      <c r="F310" s="247" t="s">
        <v>1747</v>
      </c>
      <c r="G310" s="248" t="s">
        <v>168</v>
      </c>
      <c r="H310" s="249">
        <v>10</v>
      </c>
      <c r="I310" s="250"/>
      <c r="J310" s="251">
        <f>ROUND(I310*H310,2)</f>
        <v>0</v>
      </c>
      <c r="K310" s="247" t="s">
        <v>1</v>
      </c>
      <c r="L310" s="44"/>
      <c r="M310" s="252" t="s">
        <v>1</v>
      </c>
      <c r="N310" s="253" t="s">
        <v>47</v>
      </c>
      <c r="O310" s="91"/>
      <c r="P310" s="254">
        <f>O310*H310</f>
        <v>0</v>
      </c>
      <c r="Q310" s="254">
        <v>0</v>
      </c>
      <c r="R310" s="254">
        <f>Q310*H310</f>
        <v>0</v>
      </c>
      <c r="S310" s="254">
        <v>0</v>
      </c>
      <c r="T310" s="255">
        <f>S310*H310</f>
        <v>0</v>
      </c>
      <c r="U310" s="38"/>
      <c r="V310" s="38"/>
      <c r="W310" s="38"/>
      <c r="X310" s="38"/>
      <c r="Y310" s="38"/>
      <c r="Z310" s="38"/>
      <c r="AA310" s="38"/>
      <c r="AB310" s="38"/>
      <c r="AC310" s="38"/>
      <c r="AD310" s="38"/>
      <c r="AE310" s="38"/>
      <c r="AR310" s="256" t="s">
        <v>256</v>
      </c>
      <c r="AT310" s="256" t="s">
        <v>252</v>
      </c>
      <c r="AU310" s="256" t="s">
        <v>91</v>
      </c>
      <c r="AY310" s="17" t="s">
        <v>250</v>
      </c>
      <c r="BE310" s="257">
        <f>IF(N310="základní",J310,0)</f>
        <v>0</v>
      </c>
      <c r="BF310" s="257">
        <f>IF(N310="snížená",J310,0)</f>
        <v>0</v>
      </c>
      <c r="BG310" s="257">
        <f>IF(N310="zákl. přenesená",J310,0)</f>
        <v>0</v>
      </c>
      <c r="BH310" s="257">
        <f>IF(N310="sníž. přenesená",J310,0)</f>
        <v>0</v>
      </c>
      <c r="BI310" s="257">
        <f>IF(N310="nulová",J310,0)</f>
        <v>0</v>
      </c>
      <c r="BJ310" s="17" t="s">
        <v>14</v>
      </c>
      <c r="BK310" s="257">
        <f>ROUND(I310*H310,2)</f>
        <v>0</v>
      </c>
      <c r="BL310" s="17" t="s">
        <v>256</v>
      </c>
      <c r="BM310" s="256" t="s">
        <v>1748</v>
      </c>
    </row>
    <row r="311" s="2" customFormat="1">
      <c r="A311" s="38"/>
      <c r="B311" s="39"/>
      <c r="C311" s="40"/>
      <c r="D311" s="258" t="s">
        <v>628</v>
      </c>
      <c r="E311" s="40"/>
      <c r="F311" s="259" t="s">
        <v>1749</v>
      </c>
      <c r="G311" s="40"/>
      <c r="H311" s="40"/>
      <c r="I311" s="156"/>
      <c r="J311" s="40"/>
      <c r="K311" s="40"/>
      <c r="L311" s="44"/>
      <c r="M311" s="260"/>
      <c r="N311" s="261"/>
      <c r="O311" s="91"/>
      <c r="P311" s="91"/>
      <c r="Q311" s="91"/>
      <c r="R311" s="91"/>
      <c r="S311" s="91"/>
      <c r="T311" s="92"/>
      <c r="U311" s="38"/>
      <c r="V311" s="38"/>
      <c r="W311" s="38"/>
      <c r="X311" s="38"/>
      <c r="Y311" s="38"/>
      <c r="Z311" s="38"/>
      <c r="AA311" s="38"/>
      <c r="AB311" s="38"/>
      <c r="AC311" s="38"/>
      <c r="AD311" s="38"/>
      <c r="AE311" s="38"/>
      <c r="AT311" s="17" t="s">
        <v>628</v>
      </c>
      <c r="AU311" s="17" t="s">
        <v>91</v>
      </c>
    </row>
    <row r="312" s="13" customFormat="1">
      <c r="A312" s="13"/>
      <c r="B312" s="262"/>
      <c r="C312" s="263"/>
      <c r="D312" s="258" t="s">
        <v>263</v>
      </c>
      <c r="E312" s="264" t="s">
        <v>1</v>
      </c>
      <c r="F312" s="265" t="s">
        <v>1750</v>
      </c>
      <c r="G312" s="263"/>
      <c r="H312" s="266">
        <v>10</v>
      </c>
      <c r="I312" s="267"/>
      <c r="J312" s="263"/>
      <c r="K312" s="263"/>
      <c r="L312" s="268"/>
      <c r="M312" s="269"/>
      <c r="N312" s="270"/>
      <c r="O312" s="270"/>
      <c r="P312" s="270"/>
      <c r="Q312" s="270"/>
      <c r="R312" s="270"/>
      <c r="S312" s="270"/>
      <c r="T312" s="271"/>
      <c r="U312" s="13"/>
      <c r="V312" s="13"/>
      <c r="W312" s="13"/>
      <c r="X312" s="13"/>
      <c r="Y312" s="13"/>
      <c r="Z312" s="13"/>
      <c r="AA312" s="13"/>
      <c r="AB312" s="13"/>
      <c r="AC312" s="13"/>
      <c r="AD312" s="13"/>
      <c r="AE312" s="13"/>
      <c r="AT312" s="272" t="s">
        <v>263</v>
      </c>
      <c r="AU312" s="272" t="s">
        <v>91</v>
      </c>
      <c r="AV312" s="13" t="s">
        <v>91</v>
      </c>
      <c r="AW312" s="13" t="s">
        <v>36</v>
      </c>
      <c r="AX312" s="13" t="s">
        <v>82</v>
      </c>
      <c r="AY312" s="272" t="s">
        <v>250</v>
      </c>
    </row>
    <row r="313" s="14" customFormat="1">
      <c r="A313" s="14"/>
      <c r="B313" s="273"/>
      <c r="C313" s="274"/>
      <c r="D313" s="258" t="s">
        <v>263</v>
      </c>
      <c r="E313" s="275" t="s">
        <v>1</v>
      </c>
      <c r="F313" s="276" t="s">
        <v>265</v>
      </c>
      <c r="G313" s="274"/>
      <c r="H313" s="277">
        <v>10</v>
      </c>
      <c r="I313" s="278"/>
      <c r="J313" s="274"/>
      <c r="K313" s="274"/>
      <c r="L313" s="279"/>
      <c r="M313" s="280"/>
      <c r="N313" s="281"/>
      <c r="O313" s="281"/>
      <c r="P313" s="281"/>
      <c r="Q313" s="281"/>
      <c r="R313" s="281"/>
      <c r="S313" s="281"/>
      <c r="T313" s="282"/>
      <c r="U313" s="14"/>
      <c r="V313" s="14"/>
      <c r="W313" s="14"/>
      <c r="X313" s="14"/>
      <c r="Y313" s="14"/>
      <c r="Z313" s="14"/>
      <c r="AA313" s="14"/>
      <c r="AB313" s="14"/>
      <c r="AC313" s="14"/>
      <c r="AD313" s="14"/>
      <c r="AE313" s="14"/>
      <c r="AT313" s="283" t="s">
        <v>263</v>
      </c>
      <c r="AU313" s="283" t="s">
        <v>91</v>
      </c>
      <c r="AV313" s="14" t="s">
        <v>256</v>
      </c>
      <c r="AW313" s="14" t="s">
        <v>36</v>
      </c>
      <c r="AX313" s="14" t="s">
        <v>14</v>
      </c>
      <c r="AY313" s="283" t="s">
        <v>250</v>
      </c>
    </row>
    <row r="314" s="2" customFormat="1" ht="21.75" customHeight="1">
      <c r="A314" s="38"/>
      <c r="B314" s="39"/>
      <c r="C314" s="245" t="s">
        <v>477</v>
      </c>
      <c r="D314" s="245" t="s">
        <v>252</v>
      </c>
      <c r="E314" s="246" t="s">
        <v>1557</v>
      </c>
      <c r="F314" s="247" t="s">
        <v>1558</v>
      </c>
      <c r="G314" s="248" t="s">
        <v>168</v>
      </c>
      <c r="H314" s="249">
        <v>10</v>
      </c>
      <c r="I314" s="250"/>
      <c r="J314" s="251">
        <f>ROUND(I314*H314,2)</f>
        <v>0</v>
      </c>
      <c r="K314" s="247" t="s">
        <v>1</v>
      </c>
      <c r="L314" s="44"/>
      <c r="M314" s="252" t="s">
        <v>1</v>
      </c>
      <c r="N314" s="253" t="s">
        <v>47</v>
      </c>
      <c r="O314" s="91"/>
      <c r="P314" s="254">
        <f>O314*H314</f>
        <v>0</v>
      </c>
      <c r="Q314" s="254">
        <v>0</v>
      </c>
      <c r="R314" s="254">
        <f>Q314*H314</f>
        <v>0</v>
      </c>
      <c r="S314" s="254">
        <v>0</v>
      </c>
      <c r="T314" s="255">
        <f>S314*H314</f>
        <v>0</v>
      </c>
      <c r="U314" s="38"/>
      <c r="V314" s="38"/>
      <c r="W314" s="38"/>
      <c r="X314" s="38"/>
      <c r="Y314" s="38"/>
      <c r="Z314" s="38"/>
      <c r="AA314" s="38"/>
      <c r="AB314" s="38"/>
      <c r="AC314" s="38"/>
      <c r="AD314" s="38"/>
      <c r="AE314" s="38"/>
      <c r="AR314" s="256" t="s">
        <v>256</v>
      </c>
      <c r="AT314" s="256" t="s">
        <v>252</v>
      </c>
      <c r="AU314" s="256" t="s">
        <v>91</v>
      </c>
      <c r="AY314" s="17" t="s">
        <v>250</v>
      </c>
      <c r="BE314" s="257">
        <f>IF(N314="základní",J314,0)</f>
        <v>0</v>
      </c>
      <c r="BF314" s="257">
        <f>IF(N314="snížená",J314,0)</f>
        <v>0</v>
      </c>
      <c r="BG314" s="257">
        <f>IF(N314="zákl. přenesená",J314,0)</f>
        <v>0</v>
      </c>
      <c r="BH314" s="257">
        <f>IF(N314="sníž. přenesená",J314,0)</f>
        <v>0</v>
      </c>
      <c r="BI314" s="257">
        <f>IF(N314="nulová",J314,0)</f>
        <v>0</v>
      </c>
      <c r="BJ314" s="17" t="s">
        <v>14</v>
      </c>
      <c r="BK314" s="257">
        <f>ROUND(I314*H314,2)</f>
        <v>0</v>
      </c>
      <c r="BL314" s="17" t="s">
        <v>256</v>
      </c>
      <c r="BM314" s="256" t="s">
        <v>1751</v>
      </c>
    </row>
    <row r="315" s="2" customFormat="1">
      <c r="A315" s="38"/>
      <c r="B315" s="39"/>
      <c r="C315" s="40"/>
      <c r="D315" s="258" t="s">
        <v>628</v>
      </c>
      <c r="E315" s="40"/>
      <c r="F315" s="259" t="s">
        <v>1752</v>
      </c>
      <c r="G315" s="40"/>
      <c r="H315" s="40"/>
      <c r="I315" s="156"/>
      <c r="J315" s="40"/>
      <c r="K315" s="40"/>
      <c r="L315" s="44"/>
      <c r="M315" s="260"/>
      <c r="N315" s="261"/>
      <c r="O315" s="91"/>
      <c r="P315" s="91"/>
      <c r="Q315" s="91"/>
      <c r="R315" s="91"/>
      <c r="S315" s="91"/>
      <c r="T315" s="92"/>
      <c r="U315" s="38"/>
      <c r="V315" s="38"/>
      <c r="W315" s="38"/>
      <c r="X315" s="38"/>
      <c r="Y315" s="38"/>
      <c r="Z315" s="38"/>
      <c r="AA315" s="38"/>
      <c r="AB315" s="38"/>
      <c r="AC315" s="38"/>
      <c r="AD315" s="38"/>
      <c r="AE315" s="38"/>
      <c r="AT315" s="17" t="s">
        <v>628</v>
      </c>
      <c r="AU315" s="17" t="s">
        <v>91</v>
      </c>
    </row>
    <row r="316" s="13" customFormat="1">
      <c r="A316" s="13"/>
      <c r="B316" s="262"/>
      <c r="C316" s="263"/>
      <c r="D316" s="258" t="s">
        <v>263</v>
      </c>
      <c r="E316" s="264" t="s">
        <v>1</v>
      </c>
      <c r="F316" s="265" t="s">
        <v>293</v>
      </c>
      <c r="G316" s="263"/>
      <c r="H316" s="266">
        <v>10</v>
      </c>
      <c r="I316" s="267"/>
      <c r="J316" s="263"/>
      <c r="K316" s="263"/>
      <c r="L316" s="268"/>
      <c r="M316" s="269"/>
      <c r="N316" s="270"/>
      <c r="O316" s="270"/>
      <c r="P316" s="270"/>
      <c r="Q316" s="270"/>
      <c r="R316" s="270"/>
      <c r="S316" s="270"/>
      <c r="T316" s="271"/>
      <c r="U316" s="13"/>
      <c r="V316" s="13"/>
      <c r="W316" s="13"/>
      <c r="X316" s="13"/>
      <c r="Y316" s="13"/>
      <c r="Z316" s="13"/>
      <c r="AA316" s="13"/>
      <c r="AB316" s="13"/>
      <c r="AC316" s="13"/>
      <c r="AD316" s="13"/>
      <c r="AE316" s="13"/>
      <c r="AT316" s="272" t="s">
        <v>263</v>
      </c>
      <c r="AU316" s="272" t="s">
        <v>91</v>
      </c>
      <c r="AV316" s="13" t="s">
        <v>91</v>
      </c>
      <c r="AW316" s="13" t="s">
        <v>36</v>
      </c>
      <c r="AX316" s="13" t="s">
        <v>82</v>
      </c>
      <c r="AY316" s="272" t="s">
        <v>250</v>
      </c>
    </row>
    <row r="317" s="14" customFormat="1">
      <c r="A317" s="14"/>
      <c r="B317" s="273"/>
      <c r="C317" s="274"/>
      <c r="D317" s="258" t="s">
        <v>263</v>
      </c>
      <c r="E317" s="275" t="s">
        <v>1</v>
      </c>
      <c r="F317" s="276" t="s">
        <v>265</v>
      </c>
      <c r="G317" s="274"/>
      <c r="H317" s="277">
        <v>10</v>
      </c>
      <c r="I317" s="278"/>
      <c r="J317" s="274"/>
      <c r="K317" s="274"/>
      <c r="L317" s="279"/>
      <c r="M317" s="280"/>
      <c r="N317" s="281"/>
      <c r="O317" s="281"/>
      <c r="P317" s="281"/>
      <c r="Q317" s="281"/>
      <c r="R317" s="281"/>
      <c r="S317" s="281"/>
      <c r="T317" s="282"/>
      <c r="U317" s="14"/>
      <c r="V317" s="14"/>
      <c r="W317" s="14"/>
      <c r="X317" s="14"/>
      <c r="Y317" s="14"/>
      <c r="Z317" s="14"/>
      <c r="AA317" s="14"/>
      <c r="AB317" s="14"/>
      <c r="AC317" s="14"/>
      <c r="AD317" s="14"/>
      <c r="AE317" s="14"/>
      <c r="AT317" s="283" t="s">
        <v>263</v>
      </c>
      <c r="AU317" s="283" t="s">
        <v>91</v>
      </c>
      <c r="AV317" s="14" t="s">
        <v>256</v>
      </c>
      <c r="AW317" s="14" t="s">
        <v>36</v>
      </c>
      <c r="AX317" s="14" t="s">
        <v>14</v>
      </c>
      <c r="AY317" s="283" t="s">
        <v>250</v>
      </c>
    </row>
    <row r="318" s="2" customFormat="1" ht="21.75" customHeight="1">
      <c r="A318" s="38"/>
      <c r="B318" s="39"/>
      <c r="C318" s="245" t="s">
        <v>481</v>
      </c>
      <c r="D318" s="245" t="s">
        <v>252</v>
      </c>
      <c r="E318" s="246" t="s">
        <v>1562</v>
      </c>
      <c r="F318" s="247" t="s">
        <v>1563</v>
      </c>
      <c r="G318" s="248" t="s">
        <v>168</v>
      </c>
      <c r="H318" s="249">
        <v>5</v>
      </c>
      <c r="I318" s="250"/>
      <c r="J318" s="251">
        <f>ROUND(I318*H318,2)</f>
        <v>0</v>
      </c>
      <c r="K318" s="247" t="s">
        <v>1</v>
      </c>
      <c r="L318" s="44"/>
      <c r="M318" s="252" t="s">
        <v>1</v>
      </c>
      <c r="N318" s="253" t="s">
        <v>47</v>
      </c>
      <c r="O318" s="91"/>
      <c r="P318" s="254">
        <f>O318*H318</f>
        <v>0</v>
      </c>
      <c r="Q318" s="254">
        <v>0</v>
      </c>
      <c r="R318" s="254">
        <f>Q318*H318</f>
        <v>0</v>
      </c>
      <c r="S318" s="254">
        <v>0</v>
      </c>
      <c r="T318" s="255">
        <f>S318*H318</f>
        <v>0</v>
      </c>
      <c r="U318" s="38"/>
      <c r="V318" s="38"/>
      <c r="W318" s="38"/>
      <c r="X318" s="38"/>
      <c r="Y318" s="38"/>
      <c r="Z318" s="38"/>
      <c r="AA318" s="38"/>
      <c r="AB318" s="38"/>
      <c r="AC318" s="38"/>
      <c r="AD318" s="38"/>
      <c r="AE318" s="38"/>
      <c r="AR318" s="256" t="s">
        <v>256</v>
      </c>
      <c r="AT318" s="256" t="s">
        <v>252</v>
      </c>
      <c r="AU318" s="256" t="s">
        <v>91</v>
      </c>
      <c r="AY318" s="17" t="s">
        <v>250</v>
      </c>
      <c r="BE318" s="257">
        <f>IF(N318="základní",J318,0)</f>
        <v>0</v>
      </c>
      <c r="BF318" s="257">
        <f>IF(N318="snížená",J318,0)</f>
        <v>0</v>
      </c>
      <c r="BG318" s="257">
        <f>IF(N318="zákl. přenesená",J318,0)</f>
        <v>0</v>
      </c>
      <c r="BH318" s="257">
        <f>IF(N318="sníž. přenesená",J318,0)</f>
        <v>0</v>
      </c>
      <c r="BI318" s="257">
        <f>IF(N318="nulová",J318,0)</f>
        <v>0</v>
      </c>
      <c r="BJ318" s="17" t="s">
        <v>14</v>
      </c>
      <c r="BK318" s="257">
        <f>ROUND(I318*H318,2)</f>
        <v>0</v>
      </c>
      <c r="BL318" s="17" t="s">
        <v>256</v>
      </c>
      <c r="BM318" s="256" t="s">
        <v>1753</v>
      </c>
    </row>
    <row r="319" s="2" customFormat="1">
      <c r="A319" s="38"/>
      <c r="B319" s="39"/>
      <c r="C319" s="40"/>
      <c r="D319" s="258" t="s">
        <v>628</v>
      </c>
      <c r="E319" s="40"/>
      <c r="F319" s="259" t="s">
        <v>1754</v>
      </c>
      <c r="G319" s="40"/>
      <c r="H319" s="40"/>
      <c r="I319" s="156"/>
      <c r="J319" s="40"/>
      <c r="K319" s="40"/>
      <c r="L319" s="44"/>
      <c r="M319" s="260"/>
      <c r="N319" s="261"/>
      <c r="O319" s="91"/>
      <c r="P319" s="91"/>
      <c r="Q319" s="91"/>
      <c r="R319" s="91"/>
      <c r="S319" s="91"/>
      <c r="T319" s="92"/>
      <c r="U319" s="38"/>
      <c r="V319" s="38"/>
      <c r="W319" s="38"/>
      <c r="X319" s="38"/>
      <c r="Y319" s="38"/>
      <c r="Z319" s="38"/>
      <c r="AA319" s="38"/>
      <c r="AB319" s="38"/>
      <c r="AC319" s="38"/>
      <c r="AD319" s="38"/>
      <c r="AE319" s="38"/>
      <c r="AT319" s="17" t="s">
        <v>628</v>
      </c>
      <c r="AU319" s="17" t="s">
        <v>91</v>
      </c>
    </row>
    <row r="320" s="13" customFormat="1">
      <c r="A320" s="13"/>
      <c r="B320" s="262"/>
      <c r="C320" s="263"/>
      <c r="D320" s="258" t="s">
        <v>263</v>
      </c>
      <c r="E320" s="264" t="s">
        <v>1</v>
      </c>
      <c r="F320" s="265" t="s">
        <v>273</v>
      </c>
      <c r="G320" s="263"/>
      <c r="H320" s="266">
        <v>5</v>
      </c>
      <c r="I320" s="267"/>
      <c r="J320" s="263"/>
      <c r="K320" s="263"/>
      <c r="L320" s="268"/>
      <c r="M320" s="269"/>
      <c r="N320" s="270"/>
      <c r="O320" s="270"/>
      <c r="P320" s="270"/>
      <c r="Q320" s="270"/>
      <c r="R320" s="270"/>
      <c r="S320" s="270"/>
      <c r="T320" s="271"/>
      <c r="U320" s="13"/>
      <c r="V320" s="13"/>
      <c r="W320" s="13"/>
      <c r="X320" s="13"/>
      <c r="Y320" s="13"/>
      <c r="Z320" s="13"/>
      <c r="AA320" s="13"/>
      <c r="AB320" s="13"/>
      <c r="AC320" s="13"/>
      <c r="AD320" s="13"/>
      <c r="AE320" s="13"/>
      <c r="AT320" s="272" t="s">
        <v>263</v>
      </c>
      <c r="AU320" s="272" t="s">
        <v>91</v>
      </c>
      <c r="AV320" s="13" t="s">
        <v>91</v>
      </c>
      <c r="AW320" s="13" t="s">
        <v>36</v>
      </c>
      <c r="AX320" s="13" t="s">
        <v>82</v>
      </c>
      <c r="AY320" s="272" t="s">
        <v>250</v>
      </c>
    </row>
    <row r="321" s="14" customFormat="1">
      <c r="A321" s="14"/>
      <c r="B321" s="273"/>
      <c r="C321" s="274"/>
      <c r="D321" s="258" t="s">
        <v>263</v>
      </c>
      <c r="E321" s="275" t="s">
        <v>1</v>
      </c>
      <c r="F321" s="276" t="s">
        <v>265</v>
      </c>
      <c r="G321" s="274"/>
      <c r="H321" s="277">
        <v>5</v>
      </c>
      <c r="I321" s="278"/>
      <c r="J321" s="274"/>
      <c r="K321" s="274"/>
      <c r="L321" s="279"/>
      <c r="M321" s="280"/>
      <c r="N321" s="281"/>
      <c r="O321" s="281"/>
      <c r="P321" s="281"/>
      <c r="Q321" s="281"/>
      <c r="R321" s="281"/>
      <c r="S321" s="281"/>
      <c r="T321" s="282"/>
      <c r="U321" s="14"/>
      <c r="V321" s="14"/>
      <c r="W321" s="14"/>
      <c r="X321" s="14"/>
      <c r="Y321" s="14"/>
      <c r="Z321" s="14"/>
      <c r="AA321" s="14"/>
      <c r="AB321" s="14"/>
      <c r="AC321" s="14"/>
      <c r="AD321" s="14"/>
      <c r="AE321" s="14"/>
      <c r="AT321" s="283" t="s">
        <v>263</v>
      </c>
      <c r="AU321" s="283" t="s">
        <v>91</v>
      </c>
      <c r="AV321" s="14" t="s">
        <v>256</v>
      </c>
      <c r="AW321" s="14" t="s">
        <v>36</v>
      </c>
      <c r="AX321" s="14" t="s">
        <v>14</v>
      </c>
      <c r="AY321" s="283" t="s">
        <v>250</v>
      </c>
    </row>
    <row r="322" s="2" customFormat="1" ht="33" customHeight="1">
      <c r="A322" s="38"/>
      <c r="B322" s="39"/>
      <c r="C322" s="245" t="s">
        <v>485</v>
      </c>
      <c r="D322" s="245" t="s">
        <v>252</v>
      </c>
      <c r="E322" s="246" t="s">
        <v>1571</v>
      </c>
      <c r="F322" s="247" t="s">
        <v>1572</v>
      </c>
      <c r="G322" s="248" t="s">
        <v>168</v>
      </c>
      <c r="H322" s="249">
        <v>5</v>
      </c>
      <c r="I322" s="250"/>
      <c r="J322" s="251">
        <f>ROUND(I322*H322,2)</f>
        <v>0</v>
      </c>
      <c r="K322" s="247" t="s">
        <v>1</v>
      </c>
      <c r="L322" s="44"/>
      <c r="M322" s="252" t="s">
        <v>1</v>
      </c>
      <c r="N322" s="253" t="s">
        <v>47</v>
      </c>
      <c r="O322" s="91"/>
      <c r="P322" s="254">
        <f>O322*H322</f>
        <v>0</v>
      </c>
      <c r="Q322" s="254">
        <v>0</v>
      </c>
      <c r="R322" s="254">
        <f>Q322*H322</f>
        <v>0</v>
      </c>
      <c r="S322" s="254">
        <v>0</v>
      </c>
      <c r="T322" s="255">
        <f>S322*H322</f>
        <v>0</v>
      </c>
      <c r="U322" s="38"/>
      <c r="V322" s="38"/>
      <c r="W322" s="38"/>
      <c r="X322" s="38"/>
      <c r="Y322" s="38"/>
      <c r="Z322" s="38"/>
      <c r="AA322" s="38"/>
      <c r="AB322" s="38"/>
      <c r="AC322" s="38"/>
      <c r="AD322" s="38"/>
      <c r="AE322" s="38"/>
      <c r="AR322" s="256" t="s">
        <v>256</v>
      </c>
      <c r="AT322" s="256" t="s">
        <v>252</v>
      </c>
      <c r="AU322" s="256" t="s">
        <v>91</v>
      </c>
      <c r="AY322" s="17" t="s">
        <v>250</v>
      </c>
      <c r="BE322" s="257">
        <f>IF(N322="základní",J322,0)</f>
        <v>0</v>
      </c>
      <c r="BF322" s="257">
        <f>IF(N322="snížená",J322,0)</f>
        <v>0</v>
      </c>
      <c r="BG322" s="257">
        <f>IF(N322="zákl. přenesená",J322,0)</f>
        <v>0</v>
      </c>
      <c r="BH322" s="257">
        <f>IF(N322="sníž. přenesená",J322,0)</f>
        <v>0</v>
      </c>
      <c r="BI322" s="257">
        <f>IF(N322="nulová",J322,0)</f>
        <v>0</v>
      </c>
      <c r="BJ322" s="17" t="s">
        <v>14</v>
      </c>
      <c r="BK322" s="257">
        <f>ROUND(I322*H322,2)</f>
        <v>0</v>
      </c>
      <c r="BL322" s="17" t="s">
        <v>256</v>
      </c>
      <c r="BM322" s="256" t="s">
        <v>1755</v>
      </c>
    </row>
    <row r="323" s="2" customFormat="1">
      <c r="A323" s="38"/>
      <c r="B323" s="39"/>
      <c r="C323" s="40"/>
      <c r="D323" s="258" t="s">
        <v>628</v>
      </c>
      <c r="E323" s="40"/>
      <c r="F323" s="259" t="s">
        <v>1756</v>
      </c>
      <c r="G323" s="40"/>
      <c r="H323" s="40"/>
      <c r="I323" s="156"/>
      <c r="J323" s="40"/>
      <c r="K323" s="40"/>
      <c r="L323" s="44"/>
      <c r="M323" s="260"/>
      <c r="N323" s="261"/>
      <c r="O323" s="91"/>
      <c r="P323" s="91"/>
      <c r="Q323" s="91"/>
      <c r="R323" s="91"/>
      <c r="S323" s="91"/>
      <c r="T323" s="92"/>
      <c r="U323" s="38"/>
      <c r="V323" s="38"/>
      <c r="W323" s="38"/>
      <c r="X323" s="38"/>
      <c r="Y323" s="38"/>
      <c r="Z323" s="38"/>
      <c r="AA323" s="38"/>
      <c r="AB323" s="38"/>
      <c r="AC323" s="38"/>
      <c r="AD323" s="38"/>
      <c r="AE323" s="38"/>
      <c r="AT323" s="17" t="s">
        <v>628</v>
      </c>
      <c r="AU323" s="17" t="s">
        <v>91</v>
      </c>
    </row>
    <row r="324" s="13" customFormat="1">
      <c r="A324" s="13"/>
      <c r="B324" s="262"/>
      <c r="C324" s="263"/>
      <c r="D324" s="258" t="s">
        <v>263</v>
      </c>
      <c r="E324" s="264" t="s">
        <v>1</v>
      </c>
      <c r="F324" s="265" t="s">
        <v>273</v>
      </c>
      <c r="G324" s="263"/>
      <c r="H324" s="266">
        <v>5</v>
      </c>
      <c r="I324" s="267"/>
      <c r="J324" s="263"/>
      <c r="K324" s="263"/>
      <c r="L324" s="268"/>
      <c r="M324" s="269"/>
      <c r="N324" s="270"/>
      <c r="O324" s="270"/>
      <c r="P324" s="270"/>
      <c r="Q324" s="270"/>
      <c r="R324" s="270"/>
      <c r="S324" s="270"/>
      <c r="T324" s="271"/>
      <c r="U324" s="13"/>
      <c r="V324" s="13"/>
      <c r="W324" s="13"/>
      <c r="X324" s="13"/>
      <c r="Y324" s="13"/>
      <c r="Z324" s="13"/>
      <c r="AA324" s="13"/>
      <c r="AB324" s="13"/>
      <c r="AC324" s="13"/>
      <c r="AD324" s="13"/>
      <c r="AE324" s="13"/>
      <c r="AT324" s="272" t="s">
        <v>263</v>
      </c>
      <c r="AU324" s="272" t="s">
        <v>91</v>
      </c>
      <c r="AV324" s="13" t="s">
        <v>91</v>
      </c>
      <c r="AW324" s="13" t="s">
        <v>36</v>
      </c>
      <c r="AX324" s="13" t="s">
        <v>82</v>
      </c>
      <c r="AY324" s="272" t="s">
        <v>250</v>
      </c>
    </row>
    <row r="325" s="14" customFormat="1">
      <c r="A325" s="14"/>
      <c r="B325" s="273"/>
      <c r="C325" s="274"/>
      <c r="D325" s="258" t="s">
        <v>263</v>
      </c>
      <c r="E325" s="275" t="s">
        <v>1</v>
      </c>
      <c r="F325" s="276" t="s">
        <v>265</v>
      </c>
      <c r="G325" s="274"/>
      <c r="H325" s="277">
        <v>5</v>
      </c>
      <c r="I325" s="278"/>
      <c r="J325" s="274"/>
      <c r="K325" s="274"/>
      <c r="L325" s="279"/>
      <c r="M325" s="280"/>
      <c r="N325" s="281"/>
      <c r="O325" s="281"/>
      <c r="P325" s="281"/>
      <c r="Q325" s="281"/>
      <c r="R325" s="281"/>
      <c r="S325" s="281"/>
      <c r="T325" s="282"/>
      <c r="U325" s="14"/>
      <c r="V325" s="14"/>
      <c r="W325" s="14"/>
      <c r="X325" s="14"/>
      <c r="Y325" s="14"/>
      <c r="Z325" s="14"/>
      <c r="AA325" s="14"/>
      <c r="AB325" s="14"/>
      <c r="AC325" s="14"/>
      <c r="AD325" s="14"/>
      <c r="AE325" s="14"/>
      <c r="AT325" s="283" t="s">
        <v>263</v>
      </c>
      <c r="AU325" s="283" t="s">
        <v>91</v>
      </c>
      <c r="AV325" s="14" t="s">
        <v>256</v>
      </c>
      <c r="AW325" s="14" t="s">
        <v>36</v>
      </c>
      <c r="AX325" s="14" t="s">
        <v>14</v>
      </c>
      <c r="AY325" s="283" t="s">
        <v>250</v>
      </c>
    </row>
    <row r="326" s="2" customFormat="1" ht="21.75" customHeight="1">
      <c r="A326" s="38"/>
      <c r="B326" s="39"/>
      <c r="C326" s="245" t="s">
        <v>489</v>
      </c>
      <c r="D326" s="245" t="s">
        <v>252</v>
      </c>
      <c r="E326" s="246" t="s">
        <v>1575</v>
      </c>
      <c r="F326" s="247" t="s">
        <v>1576</v>
      </c>
      <c r="G326" s="248" t="s">
        <v>168</v>
      </c>
      <c r="H326" s="249">
        <v>5</v>
      </c>
      <c r="I326" s="250"/>
      <c r="J326" s="251">
        <f>ROUND(I326*H326,2)</f>
        <v>0</v>
      </c>
      <c r="K326" s="247" t="s">
        <v>1</v>
      </c>
      <c r="L326" s="44"/>
      <c r="M326" s="252" t="s">
        <v>1</v>
      </c>
      <c r="N326" s="253" t="s">
        <v>47</v>
      </c>
      <c r="O326" s="91"/>
      <c r="P326" s="254">
        <f>O326*H326</f>
        <v>0</v>
      </c>
      <c r="Q326" s="254">
        <v>0</v>
      </c>
      <c r="R326" s="254">
        <f>Q326*H326</f>
        <v>0</v>
      </c>
      <c r="S326" s="254">
        <v>0</v>
      </c>
      <c r="T326" s="255">
        <f>S326*H326</f>
        <v>0</v>
      </c>
      <c r="U326" s="38"/>
      <c r="V326" s="38"/>
      <c r="W326" s="38"/>
      <c r="X326" s="38"/>
      <c r="Y326" s="38"/>
      <c r="Z326" s="38"/>
      <c r="AA326" s="38"/>
      <c r="AB326" s="38"/>
      <c r="AC326" s="38"/>
      <c r="AD326" s="38"/>
      <c r="AE326" s="38"/>
      <c r="AR326" s="256" t="s">
        <v>256</v>
      </c>
      <c r="AT326" s="256" t="s">
        <v>252</v>
      </c>
      <c r="AU326" s="256" t="s">
        <v>91</v>
      </c>
      <c r="AY326" s="17" t="s">
        <v>250</v>
      </c>
      <c r="BE326" s="257">
        <f>IF(N326="základní",J326,0)</f>
        <v>0</v>
      </c>
      <c r="BF326" s="257">
        <f>IF(N326="snížená",J326,0)</f>
        <v>0</v>
      </c>
      <c r="BG326" s="257">
        <f>IF(N326="zákl. přenesená",J326,0)</f>
        <v>0</v>
      </c>
      <c r="BH326" s="257">
        <f>IF(N326="sníž. přenesená",J326,0)</f>
        <v>0</v>
      </c>
      <c r="BI326" s="257">
        <f>IF(N326="nulová",J326,0)</f>
        <v>0</v>
      </c>
      <c r="BJ326" s="17" t="s">
        <v>14</v>
      </c>
      <c r="BK326" s="257">
        <f>ROUND(I326*H326,2)</f>
        <v>0</v>
      </c>
      <c r="BL326" s="17" t="s">
        <v>256</v>
      </c>
      <c r="BM326" s="256" t="s">
        <v>1757</v>
      </c>
    </row>
    <row r="327" s="2" customFormat="1">
      <c r="A327" s="38"/>
      <c r="B327" s="39"/>
      <c r="C327" s="40"/>
      <c r="D327" s="258" t="s">
        <v>628</v>
      </c>
      <c r="E327" s="40"/>
      <c r="F327" s="259" t="s">
        <v>1758</v>
      </c>
      <c r="G327" s="40"/>
      <c r="H327" s="40"/>
      <c r="I327" s="156"/>
      <c r="J327" s="40"/>
      <c r="K327" s="40"/>
      <c r="L327" s="44"/>
      <c r="M327" s="260"/>
      <c r="N327" s="261"/>
      <c r="O327" s="91"/>
      <c r="P327" s="91"/>
      <c r="Q327" s="91"/>
      <c r="R327" s="91"/>
      <c r="S327" s="91"/>
      <c r="T327" s="92"/>
      <c r="U327" s="38"/>
      <c r="V327" s="38"/>
      <c r="W327" s="38"/>
      <c r="X327" s="38"/>
      <c r="Y327" s="38"/>
      <c r="Z327" s="38"/>
      <c r="AA327" s="38"/>
      <c r="AB327" s="38"/>
      <c r="AC327" s="38"/>
      <c r="AD327" s="38"/>
      <c r="AE327" s="38"/>
      <c r="AT327" s="17" t="s">
        <v>628</v>
      </c>
      <c r="AU327" s="17" t="s">
        <v>91</v>
      </c>
    </row>
    <row r="328" s="13" customFormat="1">
      <c r="A328" s="13"/>
      <c r="B328" s="262"/>
      <c r="C328" s="263"/>
      <c r="D328" s="258" t="s">
        <v>263</v>
      </c>
      <c r="E328" s="264" t="s">
        <v>1</v>
      </c>
      <c r="F328" s="265" t="s">
        <v>273</v>
      </c>
      <c r="G328" s="263"/>
      <c r="H328" s="266">
        <v>5</v>
      </c>
      <c r="I328" s="267"/>
      <c r="J328" s="263"/>
      <c r="K328" s="263"/>
      <c r="L328" s="268"/>
      <c r="M328" s="269"/>
      <c r="N328" s="270"/>
      <c r="O328" s="270"/>
      <c r="P328" s="270"/>
      <c r="Q328" s="270"/>
      <c r="R328" s="270"/>
      <c r="S328" s="270"/>
      <c r="T328" s="271"/>
      <c r="U328" s="13"/>
      <c r="V328" s="13"/>
      <c r="W328" s="13"/>
      <c r="X328" s="13"/>
      <c r="Y328" s="13"/>
      <c r="Z328" s="13"/>
      <c r="AA328" s="13"/>
      <c r="AB328" s="13"/>
      <c r="AC328" s="13"/>
      <c r="AD328" s="13"/>
      <c r="AE328" s="13"/>
      <c r="AT328" s="272" t="s">
        <v>263</v>
      </c>
      <c r="AU328" s="272" t="s">
        <v>91</v>
      </c>
      <c r="AV328" s="13" t="s">
        <v>91</v>
      </c>
      <c r="AW328" s="13" t="s">
        <v>36</v>
      </c>
      <c r="AX328" s="13" t="s">
        <v>82</v>
      </c>
      <c r="AY328" s="272" t="s">
        <v>250</v>
      </c>
    </row>
    <row r="329" s="14" customFormat="1">
      <c r="A329" s="14"/>
      <c r="B329" s="273"/>
      <c r="C329" s="274"/>
      <c r="D329" s="258" t="s">
        <v>263</v>
      </c>
      <c r="E329" s="275" t="s">
        <v>1</v>
      </c>
      <c r="F329" s="276" t="s">
        <v>265</v>
      </c>
      <c r="G329" s="274"/>
      <c r="H329" s="277">
        <v>5</v>
      </c>
      <c r="I329" s="278"/>
      <c r="J329" s="274"/>
      <c r="K329" s="274"/>
      <c r="L329" s="279"/>
      <c r="M329" s="280"/>
      <c r="N329" s="281"/>
      <c r="O329" s="281"/>
      <c r="P329" s="281"/>
      <c r="Q329" s="281"/>
      <c r="R329" s="281"/>
      <c r="S329" s="281"/>
      <c r="T329" s="282"/>
      <c r="U329" s="14"/>
      <c r="V329" s="14"/>
      <c r="W329" s="14"/>
      <c r="X329" s="14"/>
      <c r="Y329" s="14"/>
      <c r="Z329" s="14"/>
      <c r="AA329" s="14"/>
      <c r="AB329" s="14"/>
      <c r="AC329" s="14"/>
      <c r="AD329" s="14"/>
      <c r="AE329" s="14"/>
      <c r="AT329" s="283" t="s">
        <v>263</v>
      </c>
      <c r="AU329" s="283" t="s">
        <v>91</v>
      </c>
      <c r="AV329" s="14" t="s">
        <v>256</v>
      </c>
      <c r="AW329" s="14" t="s">
        <v>36</v>
      </c>
      <c r="AX329" s="14" t="s">
        <v>14</v>
      </c>
      <c r="AY329" s="283" t="s">
        <v>250</v>
      </c>
    </row>
    <row r="330" s="2" customFormat="1" ht="21.75" customHeight="1">
      <c r="A330" s="38"/>
      <c r="B330" s="39"/>
      <c r="C330" s="245" t="s">
        <v>493</v>
      </c>
      <c r="D330" s="245" t="s">
        <v>252</v>
      </c>
      <c r="E330" s="246" t="s">
        <v>1582</v>
      </c>
      <c r="F330" s="247" t="s">
        <v>1583</v>
      </c>
      <c r="G330" s="248" t="s">
        <v>168</v>
      </c>
      <c r="H330" s="249">
        <v>5</v>
      </c>
      <c r="I330" s="250"/>
      <c r="J330" s="251">
        <f>ROUND(I330*H330,2)</f>
        <v>0</v>
      </c>
      <c r="K330" s="247" t="s">
        <v>1</v>
      </c>
      <c r="L330" s="44"/>
      <c r="M330" s="252" t="s">
        <v>1</v>
      </c>
      <c r="N330" s="253" t="s">
        <v>47</v>
      </c>
      <c r="O330" s="91"/>
      <c r="P330" s="254">
        <f>O330*H330</f>
        <v>0</v>
      </c>
      <c r="Q330" s="254">
        <v>0</v>
      </c>
      <c r="R330" s="254">
        <f>Q330*H330</f>
        <v>0</v>
      </c>
      <c r="S330" s="254">
        <v>0</v>
      </c>
      <c r="T330" s="255">
        <f>S330*H330</f>
        <v>0</v>
      </c>
      <c r="U330" s="38"/>
      <c r="V330" s="38"/>
      <c r="W330" s="38"/>
      <c r="X330" s="38"/>
      <c r="Y330" s="38"/>
      <c r="Z330" s="38"/>
      <c r="AA330" s="38"/>
      <c r="AB330" s="38"/>
      <c r="AC330" s="38"/>
      <c r="AD330" s="38"/>
      <c r="AE330" s="38"/>
      <c r="AR330" s="256" t="s">
        <v>256</v>
      </c>
      <c r="AT330" s="256" t="s">
        <v>252</v>
      </c>
      <c r="AU330" s="256" t="s">
        <v>91</v>
      </c>
      <c r="AY330" s="17" t="s">
        <v>250</v>
      </c>
      <c r="BE330" s="257">
        <f>IF(N330="základní",J330,0)</f>
        <v>0</v>
      </c>
      <c r="BF330" s="257">
        <f>IF(N330="snížená",J330,0)</f>
        <v>0</v>
      </c>
      <c r="BG330" s="257">
        <f>IF(N330="zákl. přenesená",J330,0)</f>
        <v>0</v>
      </c>
      <c r="BH330" s="257">
        <f>IF(N330="sníž. přenesená",J330,0)</f>
        <v>0</v>
      </c>
      <c r="BI330" s="257">
        <f>IF(N330="nulová",J330,0)</f>
        <v>0</v>
      </c>
      <c r="BJ330" s="17" t="s">
        <v>14</v>
      </c>
      <c r="BK330" s="257">
        <f>ROUND(I330*H330,2)</f>
        <v>0</v>
      </c>
      <c r="BL330" s="17" t="s">
        <v>256</v>
      </c>
      <c r="BM330" s="256" t="s">
        <v>1759</v>
      </c>
    </row>
    <row r="331" s="2" customFormat="1">
      <c r="A331" s="38"/>
      <c r="B331" s="39"/>
      <c r="C331" s="40"/>
      <c r="D331" s="258" t="s">
        <v>628</v>
      </c>
      <c r="E331" s="40"/>
      <c r="F331" s="259" t="s">
        <v>1760</v>
      </c>
      <c r="G331" s="40"/>
      <c r="H331" s="40"/>
      <c r="I331" s="156"/>
      <c r="J331" s="40"/>
      <c r="K331" s="40"/>
      <c r="L331" s="44"/>
      <c r="M331" s="260"/>
      <c r="N331" s="261"/>
      <c r="O331" s="91"/>
      <c r="P331" s="91"/>
      <c r="Q331" s="91"/>
      <c r="R331" s="91"/>
      <c r="S331" s="91"/>
      <c r="T331" s="92"/>
      <c r="U331" s="38"/>
      <c r="V331" s="38"/>
      <c r="W331" s="38"/>
      <c r="X331" s="38"/>
      <c r="Y331" s="38"/>
      <c r="Z331" s="38"/>
      <c r="AA331" s="38"/>
      <c r="AB331" s="38"/>
      <c r="AC331" s="38"/>
      <c r="AD331" s="38"/>
      <c r="AE331" s="38"/>
      <c r="AT331" s="17" t="s">
        <v>628</v>
      </c>
      <c r="AU331" s="17" t="s">
        <v>91</v>
      </c>
    </row>
    <row r="332" s="13" customFormat="1">
      <c r="A332" s="13"/>
      <c r="B332" s="262"/>
      <c r="C332" s="263"/>
      <c r="D332" s="258" t="s">
        <v>263</v>
      </c>
      <c r="E332" s="264" t="s">
        <v>1</v>
      </c>
      <c r="F332" s="265" t="s">
        <v>273</v>
      </c>
      <c r="G332" s="263"/>
      <c r="H332" s="266">
        <v>5</v>
      </c>
      <c r="I332" s="267"/>
      <c r="J332" s="263"/>
      <c r="K332" s="263"/>
      <c r="L332" s="268"/>
      <c r="M332" s="269"/>
      <c r="N332" s="270"/>
      <c r="O332" s="270"/>
      <c r="P332" s="270"/>
      <c r="Q332" s="270"/>
      <c r="R332" s="270"/>
      <c r="S332" s="270"/>
      <c r="T332" s="271"/>
      <c r="U332" s="13"/>
      <c r="V332" s="13"/>
      <c r="W332" s="13"/>
      <c r="X332" s="13"/>
      <c r="Y332" s="13"/>
      <c r="Z332" s="13"/>
      <c r="AA332" s="13"/>
      <c r="AB332" s="13"/>
      <c r="AC332" s="13"/>
      <c r="AD332" s="13"/>
      <c r="AE332" s="13"/>
      <c r="AT332" s="272" t="s">
        <v>263</v>
      </c>
      <c r="AU332" s="272" t="s">
        <v>91</v>
      </c>
      <c r="AV332" s="13" t="s">
        <v>91</v>
      </c>
      <c r="AW332" s="13" t="s">
        <v>36</v>
      </c>
      <c r="AX332" s="13" t="s">
        <v>82</v>
      </c>
      <c r="AY332" s="272" t="s">
        <v>250</v>
      </c>
    </row>
    <row r="333" s="14" customFormat="1">
      <c r="A333" s="14"/>
      <c r="B333" s="273"/>
      <c r="C333" s="274"/>
      <c r="D333" s="258" t="s">
        <v>263</v>
      </c>
      <c r="E333" s="275" t="s">
        <v>1</v>
      </c>
      <c r="F333" s="276" t="s">
        <v>265</v>
      </c>
      <c r="G333" s="274"/>
      <c r="H333" s="277">
        <v>5</v>
      </c>
      <c r="I333" s="278"/>
      <c r="J333" s="274"/>
      <c r="K333" s="274"/>
      <c r="L333" s="279"/>
      <c r="M333" s="280"/>
      <c r="N333" s="281"/>
      <c r="O333" s="281"/>
      <c r="P333" s="281"/>
      <c r="Q333" s="281"/>
      <c r="R333" s="281"/>
      <c r="S333" s="281"/>
      <c r="T333" s="282"/>
      <c r="U333" s="14"/>
      <c r="V333" s="14"/>
      <c r="W333" s="14"/>
      <c r="X333" s="14"/>
      <c r="Y333" s="14"/>
      <c r="Z333" s="14"/>
      <c r="AA333" s="14"/>
      <c r="AB333" s="14"/>
      <c r="AC333" s="14"/>
      <c r="AD333" s="14"/>
      <c r="AE333" s="14"/>
      <c r="AT333" s="283" t="s">
        <v>263</v>
      </c>
      <c r="AU333" s="283" t="s">
        <v>91</v>
      </c>
      <c r="AV333" s="14" t="s">
        <v>256</v>
      </c>
      <c r="AW333" s="14" t="s">
        <v>36</v>
      </c>
      <c r="AX333" s="14" t="s">
        <v>14</v>
      </c>
      <c r="AY333" s="283" t="s">
        <v>250</v>
      </c>
    </row>
    <row r="334" s="12" customFormat="1" ht="22.8" customHeight="1">
      <c r="A334" s="12"/>
      <c r="B334" s="229"/>
      <c r="C334" s="230"/>
      <c r="D334" s="231" t="s">
        <v>81</v>
      </c>
      <c r="E334" s="243" t="s">
        <v>1278</v>
      </c>
      <c r="F334" s="243" t="s">
        <v>1279</v>
      </c>
      <c r="G334" s="230"/>
      <c r="H334" s="230"/>
      <c r="I334" s="233"/>
      <c r="J334" s="244">
        <f>BK334</f>
        <v>0</v>
      </c>
      <c r="K334" s="230"/>
      <c r="L334" s="235"/>
      <c r="M334" s="236"/>
      <c r="N334" s="237"/>
      <c r="O334" s="237"/>
      <c r="P334" s="238">
        <f>SUM(P335:P346)</f>
        <v>0</v>
      </c>
      <c r="Q334" s="237"/>
      <c r="R334" s="238">
        <f>SUM(R335:R346)</f>
        <v>0</v>
      </c>
      <c r="S334" s="237"/>
      <c r="T334" s="239">
        <f>SUM(T335:T346)</f>
        <v>0</v>
      </c>
      <c r="U334" s="12"/>
      <c r="V334" s="12"/>
      <c r="W334" s="12"/>
      <c r="X334" s="12"/>
      <c r="Y334" s="12"/>
      <c r="Z334" s="12"/>
      <c r="AA334" s="12"/>
      <c r="AB334" s="12"/>
      <c r="AC334" s="12"/>
      <c r="AD334" s="12"/>
      <c r="AE334" s="12"/>
      <c r="AR334" s="240" t="s">
        <v>14</v>
      </c>
      <c r="AT334" s="241" t="s">
        <v>81</v>
      </c>
      <c r="AU334" s="241" t="s">
        <v>14</v>
      </c>
      <c r="AY334" s="240" t="s">
        <v>250</v>
      </c>
      <c r="BK334" s="242">
        <f>SUM(BK335:BK346)</f>
        <v>0</v>
      </c>
    </row>
    <row r="335" s="2" customFormat="1" ht="33" customHeight="1">
      <c r="A335" s="38"/>
      <c r="B335" s="39"/>
      <c r="C335" s="245" t="s">
        <v>497</v>
      </c>
      <c r="D335" s="245" t="s">
        <v>252</v>
      </c>
      <c r="E335" s="246" t="s">
        <v>1281</v>
      </c>
      <c r="F335" s="247" t="s">
        <v>1282</v>
      </c>
      <c r="G335" s="248" t="s">
        <v>157</v>
      </c>
      <c r="H335" s="249">
        <v>20.484000000000002</v>
      </c>
      <c r="I335" s="250"/>
      <c r="J335" s="251">
        <f>ROUND(I335*H335,2)</f>
        <v>0</v>
      </c>
      <c r="K335" s="247" t="s">
        <v>1</v>
      </c>
      <c r="L335" s="44"/>
      <c r="M335" s="252" t="s">
        <v>1</v>
      </c>
      <c r="N335" s="253" t="s">
        <v>47</v>
      </c>
      <c r="O335" s="91"/>
      <c r="P335" s="254">
        <f>O335*H335</f>
        <v>0</v>
      </c>
      <c r="Q335" s="254">
        <v>0</v>
      </c>
      <c r="R335" s="254">
        <f>Q335*H335</f>
        <v>0</v>
      </c>
      <c r="S335" s="254">
        <v>0</v>
      </c>
      <c r="T335" s="255">
        <f>S335*H335</f>
        <v>0</v>
      </c>
      <c r="U335" s="38"/>
      <c r="V335" s="38"/>
      <c r="W335" s="38"/>
      <c r="X335" s="38"/>
      <c r="Y335" s="38"/>
      <c r="Z335" s="38"/>
      <c r="AA335" s="38"/>
      <c r="AB335" s="38"/>
      <c r="AC335" s="38"/>
      <c r="AD335" s="38"/>
      <c r="AE335" s="38"/>
      <c r="AR335" s="256" t="s">
        <v>256</v>
      </c>
      <c r="AT335" s="256" t="s">
        <v>252</v>
      </c>
      <c r="AU335" s="256" t="s">
        <v>91</v>
      </c>
      <c r="AY335" s="17" t="s">
        <v>250</v>
      </c>
      <c r="BE335" s="257">
        <f>IF(N335="základní",J335,0)</f>
        <v>0</v>
      </c>
      <c r="BF335" s="257">
        <f>IF(N335="snížená",J335,0)</f>
        <v>0</v>
      </c>
      <c r="BG335" s="257">
        <f>IF(N335="zákl. přenesená",J335,0)</f>
        <v>0</v>
      </c>
      <c r="BH335" s="257">
        <f>IF(N335="sníž. přenesená",J335,0)</f>
        <v>0</v>
      </c>
      <c r="BI335" s="257">
        <f>IF(N335="nulová",J335,0)</f>
        <v>0</v>
      </c>
      <c r="BJ335" s="17" t="s">
        <v>14</v>
      </c>
      <c r="BK335" s="257">
        <f>ROUND(I335*H335,2)</f>
        <v>0</v>
      </c>
      <c r="BL335" s="17" t="s">
        <v>256</v>
      </c>
      <c r="BM335" s="256" t="s">
        <v>1761</v>
      </c>
    </row>
    <row r="336" s="2" customFormat="1">
      <c r="A336" s="38"/>
      <c r="B336" s="39"/>
      <c r="C336" s="40"/>
      <c r="D336" s="258" t="s">
        <v>628</v>
      </c>
      <c r="E336" s="40"/>
      <c r="F336" s="259" t="s">
        <v>1586</v>
      </c>
      <c r="G336" s="40"/>
      <c r="H336" s="40"/>
      <c r="I336" s="156"/>
      <c r="J336" s="40"/>
      <c r="K336" s="40"/>
      <c r="L336" s="44"/>
      <c r="M336" s="260"/>
      <c r="N336" s="261"/>
      <c r="O336" s="91"/>
      <c r="P336" s="91"/>
      <c r="Q336" s="91"/>
      <c r="R336" s="91"/>
      <c r="S336" s="91"/>
      <c r="T336" s="92"/>
      <c r="U336" s="38"/>
      <c r="V336" s="38"/>
      <c r="W336" s="38"/>
      <c r="X336" s="38"/>
      <c r="Y336" s="38"/>
      <c r="Z336" s="38"/>
      <c r="AA336" s="38"/>
      <c r="AB336" s="38"/>
      <c r="AC336" s="38"/>
      <c r="AD336" s="38"/>
      <c r="AE336" s="38"/>
      <c r="AT336" s="17" t="s">
        <v>628</v>
      </c>
      <c r="AU336" s="17" t="s">
        <v>91</v>
      </c>
    </row>
    <row r="337" s="13" customFormat="1">
      <c r="A337" s="13"/>
      <c r="B337" s="262"/>
      <c r="C337" s="263"/>
      <c r="D337" s="258" t="s">
        <v>263</v>
      </c>
      <c r="E337" s="264" t="s">
        <v>1</v>
      </c>
      <c r="F337" s="265" t="s">
        <v>1762</v>
      </c>
      <c r="G337" s="263"/>
      <c r="H337" s="266">
        <v>20.484000000000002</v>
      </c>
      <c r="I337" s="267"/>
      <c r="J337" s="263"/>
      <c r="K337" s="263"/>
      <c r="L337" s="268"/>
      <c r="M337" s="269"/>
      <c r="N337" s="270"/>
      <c r="O337" s="270"/>
      <c r="P337" s="270"/>
      <c r="Q337" s="270"/>
      <c r="R337" s="270"/>
      <c r="S337" s="270"/>
      <c r="T337" s="271"/>
      <c r="U337" s="13"/>
      <c r="V337" s="13"/>
      <c r="W337" s="13"/>
      <c r="X337" s="13"/>
      <c r="Y337" s="13"/>
      <c r="Z337" s="13"/>
      <c r="AA337" s="13"/>
      <c r="AB337" s="13"/>
      <c r="AC337" s="13"/>
      <c r="AD337" s="13"/>
      <c r="AE337" s="13"/>
      <c r="AT337" s="272" t="s">
        <v>263</v>
      </c>
      <c r="AU337" s="272" t="s">
        <v>91</v>
      </c>
      <c r="AV337" s="13" t="s">
        <v>91</v>
      </c>
      <c r="AW337" s="13" t="s">
        <v>36</v>
      </c>
      <c r="AX337" s="13" t="s">
        <v>82</v>
      </c>
      <c r="AY337" s="272" t="s">
        <v>250</v>
      </c>
    </row>
    <row r="338" s="14" customFormat="1">
      <c r="A338" s="14"/>
      <c r="B338" s="273"/>
      <c r="C338" s="274"/>
      <c r="D338" s="258" t="s">
        <v>263</v>
      </c>
      <c r="E338" s="275" t="s">
        <v>1</v>
      </c>
      <c r="F338" s="276" t="s">
        <v>265</v>
      </c>
      <c r="G338" s="274"/>
      <c r="H338" s="277">
        <v>20.484000000000002</v>
      </c>
      <c r="I338" s="278"/>
      <c r="J338" s="274"/>
      <c r="K338" s="274"/>
      <c r="L338" s="279"/>
      <c r="M338" s="280"/>
      <c r="N338" s="281"/>
      <c r="O338" s="281"/>
      <c r="P338" s="281"/>
      <c r="Q338" s="281"/>
      <c r="R338" s="281"/>
      <c r="S338" s="281"/>
      <c r="T338" s="282"/>
      <c r="U338" s="14"/>
      <c r="V338" s="14"/>
      <c r="W338" s="14"/>
      <c r="X338" s="14"/>
      <c r="Y338" s="14"/>
      <c r="Z338" s="14"/>
      <c r="AA338" s="14"/>
      <c r="AB338" s="14"/>
      <c r="AC338" s="14"/>
      <c r="AD338" s="14"/>
      <c r="AE338" s="14"/>
      <c r="AT338" s="283" t="s">
        <v>263</v>
      </c>
      <c r="AU338" s="283" t="s">
        <v>91</v>
      </c>
      <c r="AV338" s="14" t="s">
        <v>256</v>
      </c>
      <c r="AW338" s="14" t="s">
        <v>36</v>
      </c>
      <c r="AX338" s="14" t="s">
        <v>14</v>
      </c>
      <c r="AY338" s="283" t="s">
        <v>250</v>
      </c>
    </row>
    <row r="339" s="2" customFormat="1" ht="33" customHeight="1">
      <c r="A339" s="38"/>
      <c r="B339" s="39"/>
      <c r="C339" s="245" t="s">
        <v>501</v>
      </c>
      <c r="D339" s="245" t="s">
        <v>252</v>
      </c>
      <c r="E339" s="246" t="s">
        <v>1288</v>
      </c>
      <c r="F339" s="247" t="s">
        <v>1289</v>
      </c>
      <c r="G339" s="248" t="s">
        <v>157</v>
      </c>
      <c r="H339" s="249">
        <v>512.10000000000002</v>
      </c>
      <c r="I339" s="250"/>
      <c r="J339" s="251">
        <f>ROUND(I339*H339,2)</f>
        <v>0</v>
      </c>
      <c r="K339" s="247" t="s">
        <v>1</v>
      </c>
      <c r="L339" s="44"/>
      <c r="M339" s="252" t="s">
        <v>1</v>
      </c>
      <c r="N339" s="253" t="s">
        <v>47</v>
      </c>
      <c r="O339" s="91"/>
      <c r="P339" s="254">
        <f>O339*H339</f>
        <v>0</v>
      </c>
      <c r="Q339" s="254">
        <v>0</v>
      </c>
      <c r="R339" s="254">
        <f>Q339*H339</f>
        <v>0</v>
      </c>
      <c r="S339" s="254">
        <v>0</v>
      </c>
      <c r="T339" s="255">
        <f>S339*H339</f>
        <v>0</v>
      </c>
      <c r="U339" s="38"/>
      <c r="V339" s="38"/>
      <c r="W339" s="38"/>
      <c r="X339" s="38"/>
      <c r="Y339" s="38"/>
      <c r="Z339" s="38"/>
      <c r="AA339" s="38"/>
      <c r="AB339" s="38"/>
      <c r="AC339" s="38"/>
      <c r="AD339" s="38"/>
      <c r="AE339" s="38"/>
      <c r="AR339" s="256" t="s">
        <v>256</v>
      </c>
      <c r="AT339" s="256" t="s">
        <v>252</v>
      </c>
      <c r="AU339" s="256" t="s">
        <v>91</v>
      </c>
      <c r="AY339" s="17" t="s">
        <v>250</v>
      </c>
      <c r="BE339" s="257">
        <f>IF(N339="základní",J339,0)</f>
        <v>0</v>
      </c>
      <c r="BF339" s="257">
        <f>IF(N339="snížená",J339,0)</f>
        <v>0</v>
      </c>
      <c r="BG339" s="257">
        <f>IF(N339="zákl. přenesená",J339,0)</f>
        <v>0</v>
      </c>
      <c r="BH339" s="257">
        <f>IF(N339="sníž. přenesená",J339,0)</f>
        <v>0</v>
      </c>
      <c r="BI339" s="257">
        <f>IF(N339="nulová",J339,0)</f>
        <v>0</v>
      </c>
      <c r="BJ339" s="17" t="s">
        <v>14</v>
      </c>
      <c r="BK339" s="257">
        <f>ROUND(I339*H339,2)</f>
        <v>0</v>
      </c>
      <c r="BL339" s="17" t="s">
        <v>256</v>
      </c>
      <c r="BM339" s="256" t="s">
        <v>1763</v>
      </c>
    </row>
    <row r="340" s="2" customFormat="1" ht="21.75" customHeight="1">
      <c r="A340" s="38"/>
      <c r="B340" s="39"/>
      <c r="C340" s="245" t="s">
        <v>505</v>
      </c>
      <c r="D340" s="245" t="s">
        <v>252</v>
      </c>
      <c r="E340" s="246" t="s">
        <v>1589</v>
      </c>
      <c r="F340" s="247" t="s">
        <v>1590</v>
      </c>
      <c r="G340" s="248" t="s">
        <v>157</v>
      </c>
      <c r="H340" s="249">
        <v>20.484000000000002</v>
      </c>
      <c r="I340" s="250"/>
      <c r="J340" s="251">
        <f>ROUND(I340*H340,2)</f>
        <v>0</v>
      </c>
      <c r="K340" s="247" t="s">
        <v>1</v>
      </c>
      <c r="L340" s="44"/>
      <c r="M340" s="252" t="s">
        <v>1</v>
      </c>
      <c r="N340" s="253" t="s">
        <v>47</v>
      </c>
      <c r="O340" s="91"/>
      <c r="P340" s="254">
        <f>O340*H340</f>
        <v>0</v>
      </c>
      <c r="Q340" s="254">
        <v>0</v>
      </c>
      <c r="R340" s="254">
        <f>Q340*H340</f>
        <v>0</v>
      </c>
      <c r="S340" s="254">
        <v>0</v>
      </c>
      <c r="T340" s="255">
        <f>S340*H340</f>
        <v>0</v>
      </c>
      <c r="U340" s="38"/>
      <c r="V340" s="38"/>
      <c r="W340" s="38"/>
      <c r="X340" s="38"/>
      <c r="Y340" s="38"/>
      <c r="Z340" s="38"/>
      <c r="AA340" s="38"/>
      <c r="AB340" s="38"/>
      <c r="AC340" s="38"/>
      <c r="AD340" s="38"/>
      <c r="AE340" s="38"/>
      <c r="AR340" s="256" t="s">
        <v>256</v>
      </c>
      <c r="AT340" s="256" t="s">
        <v>252</v>
      </c>
      <c r="AU340" s="256" t="s">
        <v>91</v>
      </c>
      <c r="AY340" s="17" t="s">
        <v>250</v>
      </c>
      <c r="BE340" s="257">
        <f>IF(N340="základní",J340,0)</f>
        <v>0</v>
      </c>
      <c r="BF340" s="257">
        <f>IF(N340="snížená",J340,0)</f>
        <v>0</v>
      </c>
      <c r="BG340" s="257">
        <f>IF(N340="zákl. přenesená",J340,0)</f>
        <v>0</v>
      </c>
      <c r="BH340" s="257">
        <f>IF(N340="sníž. přenesená",J340,0)</f>
        <v>0</v>
      </c>
      <c r="BI340" s="257">
        <f>IF(N340="nulová",J340,0)</f>
        <v>0</v>
      </c>
      <c r="BJ340" s="17" t="s">
        <v>14</v>
      </c>
      <c r="BK340" s="257">
        <f>ROUND(I340*H340,2)</f>
        <v>0</v>
      </c>
      <c r="BL340" s="17" t="s">
        <v>256</v>
      </c>
      <c r="BM340" s="256" t="s">
        <v>1764</v>
      </c>
    </row>
    <row r="341" s="13" customFormat="1">
      <c r="A341" s="13"/>
      <c r="B341" s="262"/>
      <c r="C341" s="263"/>
      <c r="D341" s="258" t="s">
        <v>263</v>
      </c>
      <c r="E341" s="264" t="s">
        <v>1</v>
      </c>
      <c r="F341" s="265" t="s">
        <v>1762</v>
      </c>
      <c r="G341" s="263"/>
      <c r="H341" s="266">
        <v>20.484000000000002</v>
      </c>
      <c r="I341" s="267"/>
      <c r="J341" s="263"/>
      <c r="K341" s="263"/>
      <c r="L341" s="268"/>
      <c r="M341" s="269"/>
      <c r="N341" s="270"/>
      <c r="O341" s="270"/>
      <c r="P341" s="270"/>
      <c r="Q341" s="270"/>
      <c r="R341" s="270"/>
      <c r="S341" s="270"/>
      <c r="T341" s="271"/>
      <c r="U341" s="13"/>
      <c r="V341" s="13"/>
      <c r="W341" s="13"/>
      <c r="X341" s="13"/>
      <c r="Y341" s="13"/>
      <c r="Z341" s="13"/>
      <c r="AA341" s="13"/>
      <c r="AB341" s="13"/>
      <c r="AC341" s="13"/>
      <c r="AD341" s="13"/>
      <c r="AE341" s="13"/>
      <c r="AT341" s="272" t="s">
        <v>263</v>
      </c>
      <c r="AU341" s="272" t="s">
        <v>91</v>
      </c>
      <c r="AV341" s="13" t="s">
        <v>91</v>
      </c>
      <c r="AW341" s="13" t="s">
        <v>36</v>
      </c>
      <c r="AX341" s="13" t="s">
        <v>82</v>
      </c>
      <c r="AY341" s="272" t="s">
        <v>250</v>
      </c>
    </row>
    <row r="342" s="14" customFormat="1">
      <c r="A342" s="14"/>
      <c r="B342" s="273"/>
      <c r="C342" s="274"/>
      <c r="D342" s="258" t="s">
        <v>263</v>
      </c>
      <c r="E342" s="275" t="s">
        <v>1</v>
      </c>
      <c r="F342" s="276" t="s">
        <v>265</v>
      </c>
      <c r="G342" s="274"/>
      <c r="H342" s="277">
        <v>20.484000000000002</v>
      </c>
      <c r="I342" s="278"/>
      <c r="J342" s="274"/>
      <c r="K342" s="274"/>
      <c r="L342" s="279"/>
      <c r="M342" s="280"/>
      <c r="N342" s="281"/>
      <c r="O342" s="281"/>
      <c r="P342" s="281"/>
      <c r="Q342" s="281"/>
      <c r="R342" s="281"/>
      <c r="S342" s="281"/>
      <c r="T342" s="282"/>
      <c r="U342" s="14"/>
      <c r="V342" s="14"/>
      <c r="W342" s="14"/>
      <c r="X342" s="14"/>
      <c r="Y342" s="14"/>
      <c r="Z342" s="14"/>
      <c r="AA342" s="14"/>
      <c r="AB342" s="14"/>
      <c r="AC342" s="14"/>
      <c r="AD342" s="14"/>
      <c r="AE342" s="14"/>
      <c r="AT342" s="283" t="s">
        <v>263</v>
      </c>
      <c r="AU342" s="283" t="s">
        <v>91</v>
      </c>
      <c r="AV342" s="14" t="s">
        <v>256</v>
      </c>
      <c r="AW342" s="14" t="s">
        <v>36</v>
      </c>
      <c r="AX342" s="14" t="s">
        <v>14</v>
      </c>
      <c r="AY342" s="283" t="s">
        <v>250</v>
      </c>
    </row>
    <row r="343" s="2" customFormat="1" ht="33" customHeight="1">
      <c r="A343" s="38"/>
      <c r="B343" s="39"/>
      <c r="C343" s="245" t="s">
        <v>510</v>
      </c>
      <c r="D343" s="245" t="s">
        <v>252</v>
      </c>
      <c r="E343" s="246" t="s">
        <v>1592</v>
      </c>
      <c r="F343" s="247" t="s">
        <v>1593</v>
      </c>
      <c r="G343" s="248" t="s">
        <v>157</v>
      </c>
      <c r="H343" s="249">
        <v>20.484000000000002</v>
      </c>
      <c r="I343" s="250"/>
      <c r="J343" s="251">
        <f>ROUND(I343*H343,2)</f>
        <v>0</v>
      </c>
      <c r="K343" s="247" t="s">
        <v>255</v>
      </c>
      <c r="L343" s="44"/>
      <c r="M343" s="252" t="s">
        <v>1</v>
      </c>
      <c r="N343" s="253" t="s">
        <v>47</v>
      </c>
      <c r="O343" s="91"/>
      <c r="P343" s="254">
        <f>O343*H343</f>
        <v>0</v>
      </c>
      <c r="Q343" s="254">
        <v>0</v>
      </c>
      <c r="R343" s="254">
        <f>Q343*H343</f>
        <v>0</v>
      </c>
      <c r="S343" s="254">
        <v>0</v>
      </c>
      <c r="T343" s="255">
        <f>S343*H343</f>
        <v>0</v>
      </c>
      <c r="U343" s="38"/>
      <c r="V343" s="38"/>
      <c r="W343" s="38"/>
      <c r="X343" s="38"/>
      <c r="Y343" s="38"/>
      <c r="Z343" s="38"/>
      <c r="AA343" s="38"/>
      <c r="AB343" s="38"/>
      <c r="AC343" s="38"/>
      <c r="AD343" s="38"/>
      <c r="AE343" s="38"/>
      <c r="AR343" s="256" t="s">
        <v>256</v>
      </c>
      <c r="AT343" s="256" t="s">
        <v>252</v>
      </c>
      <c r="AU343" s="256" t="s">
        <v>91</v>
      </c>
      <c r="AY343" s="17" t="s">
        <v>250</v>
      </c>
      <c r="BE343" s="257">
        <f>IF(N343="základní",J343,0)</f>
        <v>0</v>
      </c>
      <c r="BF343" s="257">
        <f>IF(N343="snížená",J343,0)</f>
        <v>0</v>
      </c>
      <c r="BG343" s="257">
        <f>IF(N343="zákl. přenesená",J343,0)</f>
        <v>0</v>
      </c>
      <c r="BH343" s="257">
        <f>IF(N343="sníž. přenesená",J343,0)</f>
        <v>0</v>
      </c>
      <c r="BI343" s="257">
        <f>IF(N343="nulová",J343,0)</f>
        <v>0</v>
      </c>
      <c r="BJ343" s="17" t="s">
        <v>14</v>
      </c>
      <c r="BK343" s="257">
        <f>ROUND(I343*H343,2)</f>
        <v>0</v>
      </c>
      <c r="BL343" s="17" t="s">
        <v>256</v>
      </c>
      <c r="BM343" s="256" t="s">
        <v>1765</v>
      </c>
    </row>
    <row r="344" s="2" customFormat="1">
      <c r="A344" s="38"/>
      <c r="B344" s="39"/>
      <c r="C344" s="40"/>
      <c r="D344" s="258" t="s">
        <v>261</v>
      </c>
      <c r="E344" s="40"/>
      <c r="F344" s="259" t="s">
        <v>1595</v>
      </c>
      <c r="G344" s="40"/>
      <c r="H344" s="40"/>
      <c r="I344" s="156"/>
      <c r="J344" s="40"/>
      <c r="K344" s="40"/>
      <c r="L344" s="44"/>
      <c r="M344" s="260"/>
      <c r="N344" s="261"/>
      <c r="O344" s="91"/>
      <c r="P344" s="91"/>
      <c r="Q344" s="91"/>
      <c r="R344" s="91"/>
      <c r="S344" s="91"/>
      <c r="T344" s="92"/>
      <c r="U344" s="38"/>
      <c r="V344" s="38"/>
      <c r="W344" s="38"/>
      <c r="X344" s="38"/>
      <c r="Y344" s="38"/>
      <c r="Z344" s="38"/>
      <c r="AA344" s="38"/>
      <c r="AB344" s="38"/>
      <c r="AC344" s="38"/>
      <c r="AD344" s="38"/>
      <c r="AE344" s="38"/>
      <c r="AT344" s="17" t="s">
        <v>261</v>
      </c>
      <c r="AU344" s="17" t="s">
        <v>91</v>
      </c>
    </row>
    <row r="345" s="13" customFormat="1">
      <c r="A345" s="13"/>
      <c r="B345" s="262"/>
      <c r="C345" s="263"/>
      <c r="D345" s="258" t="s">
        <v>263</v>
      </c>
      <c r="E345" s="264" t="s">
        <v>1</v>
      </c>
      <c r="F345" s="265" t="s">
        <v>1762</v>
      </c>
      <c r="G345" s="263"/>
      <c r="H345" s="266">
        <v>20.484000000000002</v>
      </c>
      <c r="I345" s="267"/>
      <c r="J345" s="263"/>
      <c r="K345" s="263"/>
      <c r="L345" s="268"/>
      <c r="M345" s="269"/>
      <c r="N345" s="270"/>
      <c r="O345" s="270"/>
      <c r="P345" s="270"/>
      <c r="Q345" s="270"/>
      <c r="R345" s="270"/>
      <c r="S345" s="270"/>
      <c r="T345" s="271"/>
      <c r="U345" s="13"/>
      <c r="V345" s="13"/>
      <c r="W345" s="13"/>
      <c r="X345" s="13"/>
      <c r="Y345" s="13"/>
      <c r="Z345" s="13"/>
      <c r="AA345" s="13"/>
      <c r="AB345" s="13"/>
      <c r="AC345" s="13"/>
      <c r="AD345" s="13"/>
      <c r="AE345" s="13"/>
      <c r="AT345" s="272" t="s">
        <v>263</v>
      </c>
      <c r="AU345" s="272" t="s">
        <v>91</v>
      </c>
      <c r="AV345" s="13" t="s">
        <v>91</v>
      </c>
      <c r="AW345" s="13" t="s">
        <v>36</v>
      </c>
      <c r="AX345" s="13" t="s">
        <v>82</v>
      </c>
      <c r="AY345" s="272" t="s">
        <v>250</v>
      </c>
    </row>
    <row r="346" s="14" customFormat="1">
      <c r="A346" s="14"/>
      <c r="B346" s="273"/>
      <c r="C346" s="274"/>
      <c r="D346" s="258" t="s">
        <v>263</v>
      </c>
      <c r="E346" s="275" t="s">
        <v>1</v>
      </c>
      <c r="F346" s="276" t="s">
        <v>265</v>
      </c>
      <c r="G346" s="274"/>
      <c r="H346" s="277">
        <v>20.484000000000002</v>
      </c>
      <c r="I346" s="278"/>
      <c r="J346" s="274"/>
      <c r="K346" s="274"/>
      <c r="L346" s="279"/>
      <c r="M346" s="280"/>
      <c r="N346" s="281"/>
      <c r="O346" s="281"/>
      <c r="P346" s="281"/>
      <c r="Q346" s="281"/>
      <c r="R346" s="281"/>
      <c r="S346" s="281"/>
      <c r="T346" s="282"/>
      <c r="U346" s="14"/>
      <c r="V346" s="14"/>
      <c r="W346" s="14"/>
      <c r="X346" s="14"/>
      <c r="Y346" s="14"/>
      <c r="Z346" s="14"/>
      <c r="AA346" s="14"/>
      <c r="AB346" s="14"/>
      <c r="AC346" s="14"/>
      <c r="AD346" s="14"/>
      <c r="AE346" s="14"/>
      <c r="AT346" s="283" t="s">
        <v>263</v>
      </c>
      <c r="AU346" s="283" t="s">
        <v>91</v>
      </c>
      <c r="AV346" s="14" t="s">
        <v>256</v>
      </c>
      <c r="AW346" s="14" t="s">
        <v>36</v>
      </c>
      <c r="AX346" s="14" t="s">
        <v>14</v>
      </c>
      <c r="AY346" s="283" t="s">
        <v>250</v>
      </c>
    </row>
    <row r="347" s="12" customFormat="1" ht="22.8" customHeight="1">
      <c r="A347" s="12"/>
      <c r="B347" s="229"/>
      <c r="C347" s="230"/>
      <c r="D347" s="231" t="s">
        <v>81</v>
      </c>
      <c r="E347" s="243" t="s">
        <v>1327</v>
      </c>
      <c r="F347" s="243" t="s">
        <v>1328</v>
      </c>
      <c r="G347" s="230"/>
      <c r="H347" s="230"/>
      <c r="I347" s="233"/>
      <c r="J347" s="244">
        <f>BK347</f>
        <v>0</v>
      </c>
      <c r="K347" s="230"/>
      <c r="L347" s="235"/>
      <c r="M347" s="236"/>
      <c r="N347" s="237"/>
      <c r="O347" s="237"/>
      <c r="P347" s="238">
        <f>SUM(P348:P369)</f>
        <v>0</v>
      </c>
      <c r="Q347" s="237"/>
      <c r="R347" s="238">
        <f>SUM(R348:R369)</f>
        <v>0</v>
      </c>
      <c r="S347" s="237"/>
      <c r="T347" s="239">
        <f>SUM(T348:T369)</f>
        <v>0</v>
      </c>
      <c r="U347" s="12"/>
      <c r="V347" s="12"/>
      <c r="W347" s="12"/>
      <c r="X347" s="12"/>
      <c r="Y347" s="12"/>
      <c r="Z347" s="12"/>
      <c r="AA347" s="12"/>
      <c r="AB347" s="12"/>
      <c r="AC347" s="12"/>
      <c r="AD347" s="12"/>
      <c r="AE347" s="12"/>
      <c r="AR347" s="240" t="s">
        <v>14</v>
      </c>
      <c r="AT347" s="241" t="s">
        <v>81</v>
      </c>
      <c r="AU347" s="241" t="s">
        <v>14</v>
      </c>
      <c r="AY347" s="240" t="s">
        <v>250</v>
      </c>
      <c r="BK347" s="242">
        <f>SUM(BK348:BK369)</f>
        <v>0</v>
      </c>
    </row>
    <row r="348" s="2" customFormat="1" ht="21.75" customHeight="1">
      <c r="A348" s="38"/>
      <c r="B348" s="39"/>
      <c r="C348" s="245" t="s">
        <v>515</v>
      </c>
      <c r="D348" s="245" t="s">
        <v>252</v>
      </c>
      <c r="E348" s="246" t="s">
        <v>1596</v>
      </c>
      <c r="F348" s="247" t="s">
        <v>1597</v>
      </c>
      <c r="G348" s="248" t="s">
        <v>157</v>
      </c>
      <c r="H348" s="249">
        <v>369.29599999999999</v>
      </c>
      <c r="I348" s="250"/>
      <c r="J348" s="251">
        <f>ROUND(I348*H348,2)</f>
        <v>0</v>
      </c>
      <c r="K348" s="247" t="s">
        <v>1</v>
      </c>
      <c r="L348" s="44"/>
      <c r="M348" s="252" t="s">
        <v>1</v>
      </c>
      <c r="N348" s="253" t="s">
        <v>47</v>
      </c>
      <c r="O348" s="91"/>
      <c r="P348" s="254">
        <f>O348*H348</f>
        <v>0</v>
      </c>
      <c r="Q348" s="254">
        <v>0</v>
      </c>
      <c r="R348" s="254">
        <f>Q348*H348</f>
        <v>0</v>
      </c>
      <c r="S348" s="254">
        <v>0</v>
      </c>
      <c r="T348" s="255">
        <f>S348*H348</f>
        <v>0</v>
      </c>
      <c r="U348" s="38"/>
      <c r="V348" s="38"/>
      <c r="W348" s="38"/>
      <c r="X348" s="38"/>
      <c r="Y348" s="38"/>
      <c r="Z348" s="38"/>
      <c r="AA348" s="38"/>
      <c r="AB348" s="38"/>
      <c r="AC348" s="38"/>
      <c r="AD348" s="38"/>
      <c r="AE348" s="38"/>
      <c r="AR348" s="256" t="s">
        <v>256</v>
      </c>
      <c r="AT348" s="256" t="s">
        <v>252</v>
      </c>
      <c r="AU348" s="256" t="s">
        <v>91</v>
      </c>
      <c r="AY348" s="17" t="s">
        <v>250</v>
      </c>
      <c r="BE348" s="257">
        <f>IF(N348="základní",J348,0)</f>
        <v>0</v>
      </c>
      <c r="BF348" s="257">
        <f>IF(N348="snížená",J348,0)</f>
        <v>0</v>
      </c>
      <c r="BG348" s="257">
        <f>IF(N348="zákl. přenesená",J348,0)</f>
        <v>0</v>
      </c>
      <c r="BH348" s="257">
        <f>IF(N348="sníž. přenesená",J348,0)</f>
        <v>0</v>
      </c>
      <c r="BI348" s="257">
        <f>IF(N348="nulová",J348,0)</f>
        <v>0</v>
      </c>
      <c r="BJ348" s="17" t="s">
        <v>14</v>
      </c>
      <c r="BK348" s="257">
        <f>ROUND(I348*H348,2)</f>
        <v>0</v>
      </c>
      <c r="BL348" s="17" t="s">
        <v>256</v>
      </c>
      <c r="BM348" s="256" t="s">
        <v>1766</v>
      </c>
    </row>
    <row r="349" s="2" customFormat="1">
      <c r="A349" s="38"/>
      <c r="B349" s="39"/>
      <c r="C349" s="40"/>
      <c r="D349" s="258" t="s">
        <v>628</v>
      </c>
      <c r="E349" s="40"/>
      <c r="F349" s="259" t="s">
        <v>1599</v>
      </c>
      <c r="G349" s="40"/>
      <c r="H349" s="40"/>
      <c r="I349" s="156"/>
      <c r="J349" s="40"/>
      <c r="K349" s="40"/>
      <c r="L349" s="44"/>
      <c r="M349" s="260"/>
      <c r="N349" s="261"/>
      <c r="O349" s="91"/>
      <c r="P349" s="91"/>
      <c r="Q349" s="91"/>
      <c r="R349" s="91"/>
      <c r="S349" s="91"/>
      <c r="T349" s="92"/>
      <c r="U349" s="38"/>
      <c r="V349" s="38"/>
      <c r="W349" s="38"/>
      <c r="X349" s="38"/>
      <c r="Y349" s="38"/>
      <c r="Z349" s="38"/>
      <c r="AA349" s="38"/>
      <c r="AB349" s="38"/>
      <c r="AC349" s="38"/>
      <c r="AD349" s="38"/>
      <c r="AE349" s="38"/>
      <c r="AT349" s="17" t="s">
        <v>628</v>
      </c>
      <c r="AU349" s="17" t="s">
        <v>91</v>
      </c>
    </row>
    <row r="350" s="13" customFormat="1">
      <c r="A350" s="13"/>
      <c r="B350" s="262"/>
      <c r="C350" s="263"/>
      <c r="D350" s="258" t="s">
        <v>263</v>
      </c>
      <c r="E350" s="264" t="s">
        <v>1</v>
      </c>
      <c r="F350" s="265" t="s">
        <v>1767</v>
      </c>
      <c r="G350" s="263"/>
      <c r="H350" s="266">
        <v>272.21300000000002</v>
      </c>
      <c r="I350" s="267"/>
      <c r="J350" s="263"/>
      <c r="K350" s="263"/>
      <c r="L350" s="268"/>
      <c r="M350" s="269"/>
      <c r="N350" s="270"/>
      <c r="O350" s="270"/>
      <c r="P350" s="270"/>
      <c r="Q350" s="270"/>
      <c r="R350" s="270"/>
      <c r="S350" s="270"/>
      <c r="T350" s="271"/>
      <c r="U350" s="13"/>
      <c r="V350" s="13"/>
      <c r="W350" s="13"/>
      <c r="X350" s="13"/>
      <c r="Y350" s="13"/>
      <c r="Z350" s="13"/>
      <c r="AA350" s="13"/>
      <c r="AB350" s="13"/>
      <c r="AC350" s="13"/>
      <c r="AD350" s="13"/>
      <c r="AE350" s="13"/>
      <c r="AT350" s="272" t="s">
        <v>263</v>
      </c>
      <c r="AU350" s="272" t="s">
        <v>91</v>
      </c>
      <c r="AV350" s="13" t="s">
        <v>91</v>
      </c>
      <c r="AW350" s="13" t="s">
        <v>36</v>
      </c>
      <c r="AX350" s="13" t="s">
        <v>82</v>
      </c>
      <c r="AY350" s="272" t="s">
        <v>250</v>
      </c>
    </row>
    <row r="351" s="13" customFormat="1">
      <c r="A351" s="13"/>
      <c r="B351" s="262"/>
      <c r="C351" s="263"/>
      <c r="D351" s="258" t="s">
        <v>263</v>
      </c>
      <c r="E351" s="264" t="s">
        <v>1</v>
      </c>
      <c r="F351" s="265" t="s">
        <v>1768</v>
      </c>
      <c r="G351" s="263"/>
      <c r="H351" s="266">
        <v>31.192</v>
      </c>
      <c r="I351" s="267"/>
      <c r="J351" s="263"/>
      <c r="K351" s="263"/>
      <c r="L351" s="268"/>
      <c r="M351" s="269"/>
      <c r="N351" s="270"/>
      <c r="O351" s="270"/>
      <c r="P351" s="270"/>
      <c r="Q351" s="270"/>
      <c r="R351" s="270"/>
      <c r="S351" s="270"/>
      <c r="T351" s="271"/>
      <c r="U351" s="13"/>
      <c r="V351" s="13"/>
      <c r="W351" s="13"/>
      <c r="X351" s="13"/>
      <c r="Y351" s="13"/>
      <c r="Z351" s="13"/>
      <c r="AA351" s="13"/>
      <c r="AB351" s="13"/>
      <c r="AC351" s="13"/>
      <c r="AD351" s="13"/>
      <c r="AE351" s="13"/>
      <c r="AT351" s="272" t="s">
        <v>263</v>
      </c>
      <c r="AU351" s="272" t="s">
        <v>91</v>
      </c>
      <c r="AV351" s="13" t="s">
        <v>91</v>
      </c>
      <c r="AW351" s="13" t="s">
        <v>36</v>
      </c>
      <c r="AX351" s="13" t="s">
        <v>82</v>
      </c>
      <c r="AY351" s="272" t="s">
        <v>250</v>
      </c>
    </row>
    <row r="352" s="13" customFormat="1">
      <c r="A352" s="13"/>
      <c r="B352" s="262"/>
      <c r="C352" s="263"/>
      <c r="D352" s="258" t="s">
        <v>263</v>
      </c>
      <c r="E352" s="264" t="s">
        <v>1</v>
      </c>
      <c r="F352" s="265" t="s">
        <v>1769</v>
      </c>
      <c r="G352" s="263"/>
      <c r="H352" s="266">
        <v>65.891000000000005</v>
      </c>
      <c r="I352" s="267"/>
      <c r="J352" s="263"/>
      <c r="K352" s="263"/>
      <c r="L352" s="268"/>
      <c r="M352" s="269"/>
      <c r="N352" s="270"/>
      <c r="O352" s="270"/>
      <c r="P352" s="270"/>
      <c r="Q352" s="270"/>
      <c r="R352" s="270"/>
      <c r="S352" s="270"/>
      <c r="T352" s="271"/>
      <c r="U352" s="13"/>
      <c r="V352" s="13"/>
      <c r="W352" s="13"/>
      <c r="X352" s="13"/>
      <c r="Y352" s="13"/>
      <c r="Z352" s="13"/>
      <c r="AA352" s="13"/>
      <c r="AB352" s="13"/>
      <c r="AC352" s="13"/>
      <c r="AD352" s="13"/>
      <c r="AE352" s="13"/>
      <c r="AT352" s="272" t="s">
        <v>263</v>
      </c>
      <c r="AU352" s="272" t="s">
        <v>91</v>
      </c>
      <c r="AV352" s="13" t="s">
        <v>91</v>
      </c>
      <c r="AW352" s="13" t="s">
        <v>36</v>
      </c>
      <c r="AX352" s="13" t="s">
        <v>82</v>
      </c>
      <c r="AY352" s="272" t="s">
        <v>250</v>
      </c>
    </row>
    <row r="353" s="14" customFormat="1">
      <c r="A353" s="14"/>
      <c r="B353" s="273"/>
      <c r="C353" s="274"/>
      <c r="D353" s="258" t="s">
        <v>263</v>
      </c>
      <c r="E353" s="275" t="s">
        <v>1</v>
      </c>
      <c r="F353" s="276" t="s">
        <v>265</v>
      </c>
      <c r="G353" s="274"/>
      <c r="H353" s="277">
        <v>369.29599999999999</v>
      </c>
      <c r="I353" s="278"/>
      <c r="J353" s="274"/>
      <c r="K353" s="274"/>
      <c r="L353" s="279"/>
      <c r="M353" s="280"/>
      <c r="N353" s="281"/>
      <c r="O353" s="281"/>
      <c r="P353" s="281"/>
      <c r="Q353" s="281"/>
      <c r="R353" s="281"/>
      <c r="S353" s="281"/>
      <c r="T353" s="282"/>
      <c r="U353" s="14"/>
      <c r="V353" s="14"/>
      <c r="W353" s="14"/>
      <c r="X353" s="14"/>
      <c r="Y353" s="14"/>
      <c r="Z353" s="14"/>
      <c r="AA353" s="14"/>
      <c r="AB353" s="14"/>
      <c r="AC353" s="14"/>
      <c r="AD353" s="14"/>
      <c r="AE353" s="14"/>
      <c r="AT353" s="283" t="s">
        <v>263</v>
      </c>
      <c r="AU353" s="283" t="s">
        <v>91</v>
      </c>
      <c r="AV353" s="14" t="s">
        <v>256</v>
      </c>
      <c r="AW353" s="14" t="s">
        <v>36</v>
      </c>
      <c r="AX353" s="14" t="s">
        <v>14</v>
      </c>
      <c r="AY353" s="283" t="s">
        <v>250</v>
      </c>
    </row>
    <row r="354" s="2" customFormat="1" ht="44.25" customHeight="1">
      <c r="A354" s="38"/>
      <c r="B354" s="39"/>
      <c r="C354" s="245" t="s">
        <v>520</v>
      </c>
      <c r="D354" s="245" t="s">
        <v>252</v>
      </c>
      <c r="E354" s="246" t="s">
        <v>1603</v>
      </c>
      <c r="F354" s="247" t="s">
        <v>1604</v>
      </c>
      <c r="G354" s="248" t="s">
        <v>157</v>
      </c>
      <c r="H354" s="249">
        <v>1336.7080000000001</v>
      </c>
      <c r="I354" s="250"/>
      <c r="J354" s="251">
        <f>ROUND(I354*H354,2)</f>
        <v>0</v>
      </c>
      <c r="K354" s="247" t="s">
        <v>1</v>
      </c>
      <c r="L354" s="44"/>
      <c r="M354" s="252" t="s">
        <v>1</v>
      </c>
      <c r="N354" s="253" t="s">
        <v>47</v>
      </c>
      <c r="O354" s="91"/>
      <c r="P354" s="254">
        <f>O354*H354</f>
        <v>0</v>
      </c>
      <c r="Q354" s="254">
        <v>0</v>
      </c>
      <c r="R354" s="254">
        <f>Q354*H354</f>
        <v>0</v>
      </c>
      <c r="S354" s="254">
        <v>0</v>
      </c>
      <c r="T354" s="255">
        <f>S354*H354</f>
        <v>0</v>
      </c>
      <c r="U354" s="38"/>
      <c r="V354" s="38"/>
      <c r="W354" s="38"/>
      <c r="X354" s="38"/>
      <c r="Y354" s="38"/>
      <c r="Z354" s="38"/>
      <c r="AA354" s="38"/>
      <c r="AB354" s="38"/>
      <c r="AC354" s="38"/>
      <c r="AD354" s="38"/>
      <c r="AE354" s="38"/>
      <c r="AR354" s="256" t="s">
        <v>256</v>
      </c>
      <c r="AT354" s="256" t="s">
        <v>252</v>
      </c>
      <c r="AU354" s="256" t="s">
        <v>91</v>
      </c>
      <c r="AY354" s="17" t="s">
        <v>250</v>
      </c>
      <c r="BE354" s="257">
        <f>IF(N354="základní",J354,0)</f>
        <v>0</v>
      </c>
      <c r="BF354" s="257">
        <f>IF(N354="snížená",J354,0)</f>
        <v>0</v>
      </c>
      <c r="BG354" s="257">
        <f>IF(N354="zákl. přenesená",J354,0)</f>
        <v>0</v>
      </c>
      <c r="BH354" s="257">
        <f>IF(N354="sníž. přenesená",J354,0)</f>
        <v>0</v>
      </c>
      <c r="BI354" s="257">
        <f>IF(N354="nulová",J354,0)</f>
        <v>0</v>
      </c>
      <c r="BJ354" s="17" t="s">
        <v>14</v>
      </c>
      <c r="BK354" s="257">
        <f>ROUND(I354*H354,2)</f>
        <v>0</v>
      </c>
      <c r="BL354" s="17" t="s">
        <v>256</v>
      </c>
      <c r="BM354" s="256" t="s">
        <v>1770</v>
      </c>
    </row>
    <row r="355" s="2" customFormat="1">
      <c r="A355" s="38"/>
      <c r="B355" s="39"/>
      <c r="C355" s="40"/>
      <c r="D355" s="258" t="s">
        <v>628</v>
      </c>
      <c r="E355" s="40"/>
      <c r="F355" s="259" t="s">
        <v>1606</v>
      </c>
      <c r="G355" s="40"/>
      <c r="H355" s="40"/>
      <c r="I355" s="156"/>
      <c r="J355" s="40"/>
      <c r="K355" s="40"/>
      <c r="L355" s="44"/>
      <c r="M355" s="260"/>
      <c r="N355" s="261"/>
      <c r="O355" s="91"/>
      <c r="P355" s="91"/>
      <c r="Q355" s="91"/>
      <c r="R355" s="91"/>
      <c r="S355" s="91"/>
      <c r="T355" s="92"/>
      <c r="U355" s="38"/>
      <c r="V355" s="38"/>
      <c r="W355" s="38"/>
      <c r="X355" s="38"/>
      <c r="Y355" s="38"/>
      <c r="Z355" s="38"/>
      <c r="AA355" s="38"/>
      <c r="AB355" s="38"/>
      <c r="AC355" s="38"/>
      <c r="AD355" s="38"/>
      <c r="AE355" s="38"/>
      <c r="AT355" s="17" t="s">
        <v>628</v>
      </c>
      <c r="AU355" s="17" t="s">
        <v>91</v>
      </c>
    </row>
    <row r="356" s="13" customFormat="1">
      <c r="A356" s="13"/>
      <c r="B356" s="262"/>
      <c r="C356" s="263"/>
      <c r="D356" s="258" t="s">
        <v>263</v>
      </c>
      <c r="E356" s="264" t="s">
        <v>1</v>
      </c>
      <c r="F356" s="265" t="s">
        <v>1771</v>
      </c>
      <c r="G356" s="263"/>
      <c r="H356" s="266">
        <v>1324.548</v>
      </c>
      <c r="I356" s="267"/>
      <c r="J356" s="263"/>
      <c r="K356" s="263"/>
      <c r="L356" s="268"/>
      <c r="M356" s="269"/>
      <c r="N356" s="270"/>
      <c r="O356" s="270"/>
      <c r="P356" s="270"/>
      <c r="Q356" s="270"/>
      <c r="R356" s="270"/>
      <c r="S356" s="270"/>
      <c r="T356" s="271"/>
      <c r="U356" s="13"/>
      <c r="V356" s="13"/>
      <c r="W356" s="13"/>
      <c r="X356" s="13"/>
      <c r="Y356" s="13"/>
      <c r="Z356" s="13"/>
      <c r="AA356" s="13"/>
      <c r="AB356" s="13"/>
      <c r="AC356" s="13"/>
      <c r="AD356" s="13"/>
      <c r="AE356" s="13"/>
      <c r="AT356" s="272" t="s">
        <v>263</v>
      </c>
      <c r="AU356" s="272" t="s">
        <v>91</v>
      </c>
      <c r="AV356" s="13" t="s">
        <v>91</v>
      </c>
      <c r="AW356" s="13" t="s">
        <v>36</v>
      </c>
      <c r="AX356" s="13" t="s">
        <v>82</v>
      </c>
      <c r="AY356" s="272" t="s">
        <v>250</v>
      </c>
    </row>
    <row r="357" s="13" customFormat="1">
      <c r="A357" s="13"/>
      <c r="B357" s="262"/>
      <c r="C357" s="263"/>
      <c r="D357" s="258" t="s">
        <v>263</v>
      </c>
      <c r="E357" s="264" t="s">
        <v>1</v>
      </c>
      <c r="F357" s="265" t="s">
        <v>1772</v>
      </c>
      <c r="G357" s="263"/>
      <c r="H357" s="266">
        <v>12.16</v>
      </c>
      <c r="I357" s="267"/>
      <c r="J357" s="263"/>
      <c r="K357" s="263"/>
      <c r="L357" s="268"/>
      <c r="M357" s="269"/>
      <c r="N357" s="270"/>
      <c r="O357" s="270"/>
      <c r="P357" s="270"/>
      <c r="Q357" s="270"/>
      <c r="R357" s="270"/>
      <c r="S357" s="270"/>
      <c r="T357" s="271"/>
      <c r="U357" s="13"/>
      <c r="V357" s="13"/>
      <c r="W357" s="13"/>
      <c r="X357" s="13"/>
      <c r="Y357" s="13"/>
      <c r="Z357" s="13"/>
      <c r="AA357" s="13"/>
      <c r="AB357" s="13"/>
      <c r="AC357" s="13"/>
      <c r="AD357" s="13"/>
      <c r="AE357" s="13"/>
      <c r="AT357" s="272" t="s">
        <v>263</v>
      </c>
      <c r="AU357" s="272" t="s">
        <v>91</v>
      </c>
      <c r="AV357" s="13" t="s">
        <v>91</v>
      </c>
      <c r="AW357" s="13" t="s">
        <v>36</v>
      </c>
      <c r="AX357" s="13" t="s">
        <v>82</v>
      </c>
      <c r="AY357" s="272" t="s">
        <v>250</v>
      </c>
    </row>
    <row r="358" s="14" customFormat="1">
      <c r="A358" s="14"/>
      <c r="B358" s="273"/>
      <c r="C358" s="274"/>
      <c r="D358" s="258" t="s">
        <v>263</v>
      </c>
      <c r="E358" s="275" t="s">
        <v>1</v>
      </c>
      <c r="F358" s="276" t="s">
        <v>265</v>
      </c>
      <c r="G358" s="274"/>
      <c r="H358" s="277">
        <v>1336.7080000000001</v>
      </c>
      <c r="I358" s="278"/>
      <c r="J358" s="274"/>
      <c r="K358" s="274"/>
      <c r="L358" s="279"/>
      <c r="M358" s="280"/>
      <c r="N358" s="281"/>
      <c r="O358" s="281"/>
      <c r="P358" s="281"/>
      <c r="Q358" s="281"/>
      <c r="R358" s="281"/>
      <c r="S358" s="281"/>
      <c r="T358" s="282"/>
      <c r="U358" s="14"/>
      <c r="V358" s="14"/>
      <c r="W358" s="14"/>
      <c r="X358" s="14"/>
      <c r="Y358" s="14"/>
      <c r="Z358" s="14"/>
      <c r="AA358" s="14"/>
      <c r="AB358" s="14"/>
      <c r="AC358" s="14"/>
      <c r="AD358" s="14"/>
      <c r="AE358" s="14"/>
      <c r="AT358" s="283" t="s">
        <v>263</v>
      </c>
      <c r="AU358" s="283" t="s">
        <v>91</v>
      </c>
      <c r="AV358" s="14" t="s">
        <v>256</v>
      </c>
      <c r="AW358" s="14" t="s">
        <v>36</v>
      </c>
      <c r="AX358" s="14" t="s">
        <v>14</v>
      </c>
      <c r="AY358" s="283" t="s">
        <v>250</v>
      </c>
    </row>
    <row r="359" s="2" customFormat="1" ht="55.5" customHeight="1">
      <c r="A359" s="38"/>
      <c r="B359" s="39"/>
      <c r="C359" s="245" t="s">
        <v>525</v>
      </c>
      <c r="D359" s="245" t="s">
        <v>252</v>
      </c>
      <c r="E359" s="246" t="s">
        <v>1609</v>
      </c>
      <c r="F359" s="247" t="s">
        <v>1610</v>
      </c>
      <c r="G359" s="248" t="s">
        <v>157</v>
      </c>
      <c r="H359" s="249">
        <v>6683.54</v>
      </c>
      <c r="I359" s="250"/>
      <c r="J359" s="251">
        <f>ROUND(I359*H359,2)</f>
        <v>0</v>
      </c>
      <c r="K359" s="247" t="s">
        <v>1</v>
      </c>
      <c r="L359" s="44"/>
      <c r="M359" s="252" t="s">
        <v>1</v>
      </c>
      <c r="N359" s="253" t="s">
        <v>47</v>
      </c>
      <c r="O359" s="91"/>
      <c r="P359" s="254">
        <f>O359*H359</f>
        <v>0</v>
      </c>
      <c r="Q359" s="254">
        <v>0</v>
      </c>
      <c r="R359" s="254">
        <f>Q359*H359</f>
        <v>0</v>
      </c>
      <c r="S359" s="254">
        <v>0</v>
      </c>
      <c r="T359" s="255">
        <f>S359*H359</f>
        <v>0</v>
      </c>
      <c r="U359" s="38"/>
      <c r="V359" s="38"/>
      <c r="W359" s="38"/>
      <c r="X359" s="38"/>
      <c r="Y359" s="38"/>
      <c r="Z359" s="38"/>
      <c r="AA359" s="38"/>
      <c r="AB359" s="38"/>
      <c r="AC359" s="38"/>
      <c r="AD359" s="38"/>
      <c r="AE359" s="38"/>
      <c r="AR359" s="256" t="s">
        <v>256</v>
      </c>
      <c r="AT359" s="256" t="s">
        <v>252</v>
      </c>
      <c r="AU359" s="256" t="s">
        <v>91</v>
      </c>
      <c r="AY359" s="17" t="s">
        <v>250</v>
      </c>
      <c r="BE359" s="257">
        <f>IF(N359="základní",J359,0)</f>
        <v>0</v>
      </c>
      <c r="BF359" s="257">
        <f>IF(N359="snížená",J359,0)</f>
        <v>0</v>
      </c>
      <c r="BG359" s="257">
        <f>IF(N359="zákl. přenesená",J359,0)</f>
        <v>0</v>
      </c>
      <c r="BH359" s="257">
        <f>IF(N359="sníž. přenesená",J359,0)</f>
        <v>0</v>
      </c>
      <c r="BI359" s="257">
        <f>IF(N359="nulová",J359,0)</f>
        <v>0</v>
      </c>
      <c r="BJ359" s="17" t="s">
        <v>14</v>
      </c>
      <c r="BK359" s="257">
        <f>ROUND(I359*H359,2)</f>
        <v>0</v>
      </c>
      <c r="BL359" s="17" t="s">
        <v>256</v>
      </c>
      <c r="BM359" s="256" t="s">
        <v>1773</v>
      </c>
    </row>
    <row r="360" s="13" customFormat="1">
      <c r="A360" s="13"/>
      <c r="B360" s="262"/>
      <c r="C360" s="263"/>
      <c r="D360" s="258" t="s">
        <v>263</v>
      </c>
      <c r="E360" s="264" t="s">
        <v>1</v>
      </c>
      <c r="F360" s="265" t="s">
        <v>1774</v>
      </c>
      <c r="G360" s="263"/>
      <c r="H360" s="266">
        <v>6683.54</v>
      </c>
      <c r="I360" s="267"/>
      <c r="J360" s="263"/>
      <c r="K360" s="263"/>
      <c r="L360" s="268"/>
      <c r="M360" s="269"/>
      <c r="N360" s="270"/>
      <c r="O360" s="270"/>
      <c r="P360" s="270"/>
      <c r="Q360" s="270"/>
      <c r="R360" s="270"/>
      <c r="S360" s="270"/>
      <c r="T360" s="271"/>
      <c r="U360" s="13"/>
      <c r="V360" s="13"/>
      <c r="W360" s="13"/>
      <c r="X360" s="13"/>
      <c r="Y360" s="13"/>
      <c r="Z360" s="13"/>
      <c r="AA360" s="13"/>
      <c r="AB360" s="13"/>
      <c r="AC360" s="13"/>
      <c r="AD360" s="13"/>
      <c r="AE360" s="13"/>
      <c r="AT360" s="272" t="s">
        <v>263</v>
      </c>
      <c r="AU360" s="272" t="s">
        <v>91</v>
      </c>
      <c r="AV360" s="13" t="s">
        <v>91</v>
      </c>
      <c r="AW360" s="13" t="s">
        <v>36</v>
      </c>
      <c r="AX360" s="13" t="s">
        <v>82</v>
      </c>
      <c r="AY360" s="272" t="s">
        <v>250</v>
      </c>
    </row>
    <row r="361" s="14" customFormat="1">
      <c r="A361" s="14"/>
      <c r="B361" s="273"/>
      <c r="C361" s="274"/>
      <c r="D361" s="258" t="s">
        <v>263</v>
      </c>
      <c r="E361" s="275" t="s">
        <v>1</v>
      </c>
      <c r="F361" s="276" t="s">
        <v>265</v>
      </c>
      <c r="G361" s="274"/>
      <c r="H361" s="277">
        <v>6683.54</v>
      </c>
      <c r="I361" s="278"/>
      <c r="J361" s="274"/>
      <c r="K361" s="274"/>
      <c r="L361" s="279"/>
      <c r="M361" s="280"/>
      <c r="N361" s="281"/>
      <c r="O361" s="281"/>
      <c r="P361" s="281"/>
      <c r="Q361" s="281"/>
      <c r="R361" s="281"/>
      <c r="S361" s="281"/>
      <c r="T361" s="282"/>
      <c r="U361" s="14"/>
      <c r="V361" s="14"/>
      <c r="W361" s="14"/>
      <c r="X361" s="14"/>
      <c r="Y361" s="14"/>
      <c r="Z361" s="14"/>
      <c r="AA361" s="14"/>
      <c r="AB361" s="14"/>
      <c r="AC361" s="14"/>
      <c r="AD361" s="14"/>
      <c r="AE361" s="14"/>
      <c r="AT361" s="283" t="s">
        <v>263</v>
      </c>
      <c r="AU361" s="283" t="s">
        <v>91</v>
      </c>
      <c r="AV361" s="14" t="s">
        <v>256</v>
      </c>
      <c r="AW361" s="14" t="s">
        <v>36</v>
      </c>
      <c r="AX361" s="14" t="s">
        <v>14</v>
      </c>
      <c r="AY361" s="283" t="s">
        <v>250</v>
      </c>
    </row>
    <row r="362" s="2" customFormat="1" ht="33" customHeight="1">
      <c r="A362" s="38"/>
      <c r="B362" s="39"/>
      <c r="C362" s="245" t="s">
        <v>529</v>
      </c>
      <c r="D362" s="245" t="s">
        <v>252</v>
      </c>
      <c r="E362" s="246" t="s">
        <v>1613</v>
      </c>
      <c r="F362" s="247" t="s">
        <v>1614</v>
      </c>
      <c r="G362" s="248" t="s">
        <v>157</v>
      </c>
      <c r="H362" s="249">
        <v>517.84799999999996</v>
      </c>
      <c r="I362" s="250"/>
      <c r="J362" s="251">
        <f>ROUND(I362*H362,2)</f>
        <v>0</v>
      </c>
      <c r="K362" s="247" t="s">
        <v>1</v>
      </c>
      <c r="L362" s="44"/>
      <c r="M362" s="252" t="s">
        <v>1</v>
      </c>
      <c r="N362" s="253" t="s">
        <v>47</v>
      </c>
      <c r="O362" s="91"/>
      <c r="P362" s="254">
        <f>O362*H362</f>
        <v>0</v>
      </c>
      <c r="Q362" s="254">
        <v>0</v>
      </c>
      <c r="R362" s="254">
        <f>Q362*H362</f>
        <v>0</v>
      </c>
      <c r="S362" s="254">
        <v>0</v>
      </c>
      <c r="T362" s="255">
        <f>S362*H362</f>
        <v>0</v>
      </c>
      <c r="U362" s="38"/>
      <c r="V362" s="38"/>
      <c r="W362" s="38"/>
      <c r="X362" s="38"/>
      <c r="Y362" s="38"/>
      <c r="Z362" s="38"/>
      <c r="AA362" s="38"/>
      <c r="AB362" s="38"/>
      <c r="AC362" s="38"/>
      <c r="AD362" s="38"/>
      <c r="AE362" s="38"/>
      <c r="AR362" s="256" t="s">
        <v>256</v>
      </c>
      <c r="AT362" s="256" t="s">
        <v>252</v>
      </c>
      <c r="AU362" s="256" t="s">
        <v>91</v>
      </c>
      <c r="AY362" s="17" t="s">
        <v>250</v>
      </c>
      <c r="BE362" s="257">
        <f>IF(N362="základní",J362,0)</f>
        <v>0</v>
      </c>
      <c r="BF362" s="257">
        <f>IF(N362="snížená",J362,0)</f>
        <v>0</v>
      </c>
      <c r="BG362" s="257">
        <f>IF(N362="zákl. přenesená",J362,0)</f>
        <v>0</v>
      </c>
      <c r="BH362" s="257">
        <f>IF(N362="sníž. přenesená",J362,0)</f>
        <v>0</v>
      </c>
      <c r="BI362" s="257">
        <f>IF(N362="nulová",J362,0)</f>
        <v>0</v>
      </c>
      <c r="BJ362" s="17" t="s">
        <v>14</v>
      </c>
      <c r="BK362" s="257">
        <f>ROUND(I362*H362,2)</f>
        <v>0</v>
      </c>
      <c r="BL362" s="17" t="s">
        <v>256</v>
      </c>
      <c r="BM362" s="256" t="s">
        <v>1775</v>
      </c>
    </row>
    <row r="363" s="2" customFormat="1">
      <c r="A363" s="38"/>
      <c r="B363" s="39"/>
      <c r="C363" s="40"/>
      <c r="D363" s="258" t="s">
        <v>628</v>
      </c>
      <c r="E363" s="40"/>
      <c r="F363" s="259" t="s">
        <v>1616</v>
      </c>
      <c r="G363" s="40"/>
      <c r="H363" s="40"/>
      <c r="I363" s="156"/>
      <c r="J363" s="40"/>
      <c r="K363" s="40"/>
      <c r="L363" s="44"/>
      <c r="M363" s="260"/>
      <c r="N363" s="261"/>
      <c r="O363" s="91"/>
      <c r="P363" s="91"/>
      <c r="Q363" s="91"/>
      <c r="R363" s="91"/>
      <c r="S363" s="91"/>
      <c r="T363" s="92"/>
      <c r="U363" s="38"/>
      <c r="V363" s="38"/>
      <c r="W363" s="38"/>
      <c r="X363" s="38"/>
      <c r="Y363" s="38"/>
      <c r="Z363" s="38"/>
      <c r="AA363" s="38"/>
      <c r="AB363" s="38"/>
      <c r="AC363" s="38"/>
      <c r="AD363" s="38"/>
      <c r="AE363" s="38"/>
      <c r="AT363" s="17" t="s">
        <v>628</v>
      </c>
      <c r="AU363" s="17" t="s">
        <v>91</v>
      </c>
    </row>
    <row r="364" s="13" customFormat="1">
      <c r="A364" s="13"/>
      <c r="B364" s="262"/>
      <c r="C364" s="263"/>
      <c r="D364" s="258" t="s">
        <v>263</v>
      </c>
      <c r="E364" s="264" t="s">
        <v>1</v>
      </c>
      <c r="F364" s="265" t="s">
        <v>1776</v>
      </c>
      <c r="G364" s="263"/>
      <c r="H364" s="266">
        <v>404.73099999999999</v>
      </c>
      <c r="I364" s="267"/>
      <c r="J364" s="263"/>
      <c r="K364" s="263"/>
      <c r="L364" s="268"/>
      <c r="M364" s="269"/>
      <c r="N364" s="270"/>
      <c r="O364" s="270"/>
      <c r="P364" s="270"/>
      <c r="Q364" s="270"/>
      <c r="R364" s="270"/>
      <c r="S364" s="270"/>
      <c r="T364" s="271"/>
      <c r="U364" s="13"/>
      <c r="V364" s="13"/>
      <c r="W364" s="13"/>
      <c r="X364" s="13"/>
      <c r="Y364" s="13"/>
      <c r="Z364" s="13"/>
      <c r="AA364" s="13"/>
      <c r="AB364" s="13"/>
      <c r="AC364" s="13"/>
      <c r="AD364" s="13"/>
      <c r="AE364" s="13"/>
      <c r="AT364" s="272" t="s">
        <v>263</v>
      </c>
      <c r="AU364" s="272" t="s">
        <v>91</v>
      </c>
      <c r="AV364" s="13" t="s">
        <v>91</v>
      </c>
      <c r="AW364" s="13" t="s">
        <v>36</v>
      </c>
      <c r="AX364" s="13" t="s">
        <v>82</v>
      </c>
      <c r="AY364" s="272" t="s">
        <v>250</v>
      </c>
    </row>
    <row r="365" s="13" customFormat="1">
      <c r="A365" s="13"/>
      <c r="B365" s="262"/>
      <c r="C365" s="263"/>
      <c r="D365" s="258" t="s">
        <v>263</v>
      </c>
      <c r="E365" s="264" t="s">
        <v>1</v>
      </c>
      <c r="F365" s="265" t="s">
        <v>1777</v>
      </c>
      <c r="G365" s="263"/>
      <c r="H365" s="266">
        <v>113.117</v>
      </c>
      <c r="I365" s="267"/>
      <c r="J365" s="263"/>
      <c r="K365" s="263"/>
      <c r="L365" s="268"/>
      <c r="M365" s="269"/>
      <c r="N365" s="270"/>
      <c r="O365" s="270"/>
      <c r="P365" s="270"/>
      <c r="Q365" s="270"/>
      <c r="R365" s="270"/>
      <c r="S365" s="270"/>
      <c r="T365" s="271"/>
      <c r="U365" s="13"/>
      <c r="V365" s="13"/>
      <c r="W365" s="13"/>
      <c r="X365" s="13"/>
      <c r="Y365" s="13"/>
      <c r="Z365" s="13"/>
      <c r="AA365" s="13"/>
      <c r="AB365" s="13"/>
      <c r="AC365" s="13"/>
      <c r="AD365" s="13"/>
      <c r="AE365" s="13"/>
      <c r="AT365" s="272" t="s">
        <v>263</v>
      </c>
      <c r="AU365" s="272" t="s">
        <v>91</v>
      </c>
      <c r="AV365" s="13" t="s">
        <v>91</v>
      </c>
      <c r="AW365" s="13" t="s">
        <v>36</v>
      </c>
      <c r="AX365" s="13" t="s">
        <v>82</v>
      </c>
      <c r="AY365" s="272" t="s">
        <v>250</v>
      </c>
    </row>
    <row r="366" s="14" customFormat="1">
      <c r="A366" s="14"/>
      <c r="B366" s="273"/>
      <c r="C366" s="274"/>
      <c r="D366" s="258" t="s">
        <v>263</v>
      </c>
      <c r="E366" s="275" t="s">
        <v>1</v>
      </c>
      <c r="F366" s="276" t="s">
        <v>265</v>
      </c>
      <c r="G366" s="274"/>
      <c r="H366" s="277">
        <v>517.84799999999996</v>
      </c>
      <c r="I366" s="278"/>
      <c r="J366" s="274"/>
      <c r="K366" s="274"/>
      <c r="L366" s="279"/>
      <c r="M366" s="280"/>
      <c r="N366" s="281"/>
      <c r="O366" s="281"/>
      <c r="P366" s="281"/>
      <c r="Q366" s="281"/>
      <c r="R366" s="281"/>
      <c r="S366" s="281"/>
      <c r="T366" s="282"/>
      <c r="U366" s="14"/>
      <c r="V366" s="14"/>
      <c r="W366" s="14"/>
      <c r="X366" s="14"/>
      <c r="Y366" s="14"/>
      <c r="Z366" s="14"/>
      <c r="AA366" s="14"/>
      <c r="AB366" s="14"/>
      <c r="AC366" s="14"/>
      <c r="AD366" s="14"/>
      <c r="AE366" s="14"/>
      <c r="AT366" s="283" t="s">
        <v>263</v>
      </c>
      <c r="AU366" s="283" t="s">
        <v>91</v>
      </c>
      <c r="AV366" s="14" t="s">
        <v>256</v>
      </c>
      <c r="AW366" s="14" t="s">
        <v>36</v>
      </c>
      <c r="AX366" s="14" t="s">
        <v>14</v>
      </c>
      <c r="AY366" s="283" t="s">
        <v>250</v>
      </c>
    </row>
    <row r="367" s="2" customFormat="1" ht="44.25" customHeight="1">
      <c r="A367" s="38"/>
      <c r="B367" s="39"/>
      <c r="C367" s="245" t="s">
        <v>534</v>
      </c>
      <c r="D367" s="245" t="s">
        <v>252</v>
      </c>
      <c r="E367" s="246" t="s">
        <v>1619</v>
      </c>
      <c r="F367" s="247" t="s">
        <v>1620</v>
      </c>
      <c r="G367" s="248" t="s">
        <v>157</v>
      </c>
      <c r="H367" s="249">
        <v>2589.2399999999998</v>
      </c>
      <c r="I367" s="250"/>
      <c r="J367" s="251">
        <f>ROUND(I367*H367,2)</f>
        <v>0</v>
      </c>
      <c r="K367" s="247" t="s">
        <v>1</v>
      </c>
      <c r="L367" s="44"/>
      <c r="M367" s="252" t="s">
        <v>1</v>
      </c>
      <c r="N367" s="253" t="s">
        <v>47</v>
      </c>
      <c r="O367" s="91"/>
      <c r="P367" s="254">
        <f>O367*H367</f>
        <v>0</v>
      </c>
      <c r="Q367" s="254">
        <v>0</v>
      </c>
      <c r="R367" s="254">
        <f>Q367*H367</f>
        <v>0</v>
      </c>
      <c r="S367" s="254">
        <v>0</v>
      </c>
      <c r="T367" s="255">
        <f>S367*H367</f>
        <v>0</v>
      </c>
      <c r="U367" s="38"/>
      <c r="V367" s="38"/>
      <c r="W367" s="38"/>
      <c r="X367" s="38"/>
      <c r="Y367" s="38"/>
      <c r="Z367" s="38"/>
      <c r="AA367" s="38"/>
      <c r="AB367" s="38"/>
      <c r="AC367" s="38"/>
      <c r="AD367" s="38"/>
      <c r="AE367" s="38"/>
      <c r="AR367" s="256" t="s">
        <v>256</v>
      </c>
      <c r="AT367" s="256" t="s">
        <v>252</v>
      </c>
      <c r="AU367" s="256" t="s">
        <v>91</v>
      </c>
      <c r="AY367" s="17" t="s">
        <v>250</v>
      </c>
      <c r="BE367" s="257">
        <f>IF(N367="základní",J367,0)</f>
        <v>0</v>
      </c>
      <c r="BF367" s="257">
        <f>IF(N367="snížená",J367,0)</f>
        <v>0</v>
      </c>
      <c r="BG367" s="257">
        <f>IF(N367="zákl. přenesená",J367,0)</f>
        <v>0</v>
      </c>
      <c r="BH367" s="257">
        <f>IF(N367="sníž. přenesená",J367,0)</f>
        <v>0</v>
      </c>
      <c r="BI367" s="257">
        <f>IF(N367="nulová",J367,0)</f>
        <v>0</v>
      </c>
      <c r="BJ367" s="17" t="s">
        <v>14</v>
      </c>
      <c r="BK367" s="257">
        <f>ROUND(I367*H367,2)</f>
        <v>0</v>
      </c>
      <c r="BL367" s="17" t="s">
        <v>256</v>
      </c>
      <c r="BM367" s="256" t="s">
        <v>1778</v>
      </c>
    </row>
    <row r="368" s="13" customFormat="1">
      <c r="A368" s="13"/>
      <c r="B368" s="262"/>
      <c r="C368" s="263"/>
      <c r="D368" s="258" t="s">
        <v>263</v>
      </c>
      <c r="E368" s="264" t="s">
        <v>1</v>
      </c>
      <c r="F368" s="265" t="s">
        <v>1779</v>
      </c>
      <c r="G368" s="263"/>
      <c r="H368" s="266">
        <v>2589.2399999999998</v>
      </c>
      <c r="I368" s="267"/>
      <c r="J368" s="263"/>
      <c r="K368" s="263"/>
      <c r="L368" s="268"/>
      <c r="M368" s="269"/>
      <c r="N368" s="270"/>
      <c r="O368" s="270"/>
      <c r="P368" s="270"/>
      <c r="Q368" s="270"/>
      <c r="R368" s="270"/>
      <c r="S368" s="270"/>
      <c r="T368" s="271"/>
      <c r="U368" s="13"/>
      <c r="V368" s="13"/>
      <c r="W368" s="13"/>
      <c r="X368" s="13"/>
      <c r="Y368" s="13"/>
      <c r="Z368" s="13"/>
      <c r="AA368" s="13"/>
      <c r="AB368" s="13"/>
      <c r="AC368" s="13"/>
      <c r="AD368" s="13"/>
      <c r="AE368" s="13"/>
      <c r="AT368" s="272" t="s">
        <v>263</v>
      </c>
      <c r="AU368" s="272" t="s">
        <v>91</v>
      </c>
      <c r="AV368" s="13" t="s">
        <v>91</v>
      </c>
      <c r="AW368" s="13" t="s">
        <v>36</v>
      </c>
      <c r="AX368" s="13" t="s">
        <v>82</v>
      </c>
      <c r="AY368" s="272" t="s">
        <v>250</v>
      </c>
    </row>
    <row r="369" s="14" customFormat="1">
      <c r="A369" s="14"/>
      <c r="B369" s="273"/>
      <c r="C369" s="274"/>
      <c r="D369" s="258" t="s">
        <v>263</v>
      </c>
      <c r="E369" s="275" t="s">
        <v>1</v>
      </c>
      <c r="F369" s="276" t="s">
        <v>265</v>
      </c>
      <c r="G369" s="274"/>
      <c r="H369" s="277">
        <v>2589.2399999999998</v>
      </c>
      <c r="I369" s="278"/>
      <c r="J369" s="274"/>
      <c r="K369" s="274"/>
      <c r="L369" s="279"/>
      <c r="M369" s="280"/>
      <c r="N369" s="281"/>
      <c r="O369" s="281"/>
      <c r="P369" s="281"/>
      <c r="Q369" s="281"/>
      <c r="R369" s="281"/>
      <c r="S369" s="281"/>
      <c r="T369" s="282"/>
      <c r="U369" s="14"/>
      <c r="V369" s="14"/>
      <c r="W369" s="14"/>
      <c r="X369" s="14"/>
      <c r="Y369" s="14"/>
      <c r="Z369" s="14"/>
      <c r="AA369" s="14"/>
      <c r="AB369" s="14"/>
      <c r="AC369" s="14"/>
      <c r="AD369" s="14"/>
      <c r="AE369" s="14"/>
      <c r="AT369" s="283" t="s">
        <v>263</v>
      </c>
      <c r="AU369" s="283" t="s">
        <v>91</v>
      </c>
      <c r="AV369" s="14" t="s">
        <v>256</v>
      </c>
      <c r="AW369" s="14" t="s">
        <v>36</v>
      </c>
      <c r="AX369" s="14" t="s">
        <v>14</v>
      </c>
      <c r="AY369" s="283" t="s">
        <v>250</v>
      </c>
    </row>
    <row r="370" s="12" customFormat="1" ht="25.92" customHeight="1">
      <c r="A370" s="12"/>
      <c r="B370" s="229"/>
      <c r="C370" s="230"/>
      <c r="D370" s="231" t="s">
        <v>81</v>
      </c>
      <c r="E370" s="232" t="s">
        <v>1623</v>
      </c>
      <c r="F370" s="232" t="s">
        <v>1624</v>
      </c>
      <c r="G370" s="230"/>
      <c r="H370" s="230"/>
      <c r="I370" s="233"/>
      <c r="J370" s="234">
        <f>BK370</f>
        <v>0</v>
      </c>
      <c r="K370" s="230"/>
      <c r="L370" s="235"/>
      <c r="M370" s="236"/>
      <c r="N370" s="237"/>
      <c r="O370" s="237"/>
      <c r="P370" s="238">
        <f>P371+P393</f>
        <v>0</v>
      </c>
      <c r="Q370" s="237"/>
      <c r="R370" s="238">
        <f>R371+R393</f>
        <v>0</v>
      </c>
      <c r="S370" s="237"/>
      <c r="T370" s="239">
        <f>T371+T393</f>
        <v>0</v>
      </c>
      <c r="U370" s="12"/>
      <c r="V370" s="12"/>
      <c r="W370" s="12"/>
      <c r="X370" s="12"/>
      <c r="Y370" s="12"/>
      <c r="Z370" s="12"/>
      <c r="AA370" s="12"/>
      <c r="AB370" s="12"/>
      <c r="AC370" s="12"/>
      <c r="AD370" s="12"/>
      <c r="AE370" s="12"/>
      <c r="AR370" s="240" t="s">
        <v>91</v>
      </c>
      <c r="AT370" s="241" t="s">
        <v>81</v>
      </c>
      <c r="AU370" s="241" t="s">
        <v>82</v>
      </c>
      <c r="AY370" s="240" t="s">
        <v>250</v>
      </c>
      <c r="BK370" s="242">
        <f>BK371+BK393</f>
        <v>0</v>
      </c>
    </row>
    <row r="371" s="12" customFormat="1" ht="22.8" customHeight="1">
      <c r="A371" s="12"/>
      <c r="B371" s="229"/>
      <c r="C371" s="230"/>
      <c r="D371" s="231" t="s">
        <v>81</v>
      </c>
      <c r="E371" s="243" t="s">
        <v>1625</v>
      </c>
      <c r="F371" s="243" t="s">
        <v>1626</v>
      </c>
      <c r="G371" s="230"/>
      <c r="H371" s="230"/>
      <c r="I371" s="233"/>
      <c r="J371" s="244">
        <f>BK371</f>
        <v>0</v>
      </c>
      <c r="K371" s="230"/>
      <c r="L371" s="235"/>
      <c r="M371" s="236"/>
      <c r="N371" s="237"/>
      <c r="O371" s="237"/>
      <c r="P371" s="238">
        <f>SUM(P372:P392)</f>
        <v>0</v>
      </c>
      <c r="Q371" s="237"/>
      <c r="R371" s="238">
        <f>SUM(R372:R392)</f>
        <v>0</v>
      </c>
      <c r="S371" s="237"/>
      <c r="T371" s="239">
        <f>SUM(T372:T392)</f>
        <v>0</v>
      </c>
      <c r="U371" s="12"/>
      <c r="V371" s="12"/>
      <c r="W371" s="12"/>
      <c r="X371" s="12"/>
      <c r="Y371" s="12"/>
      <c r="Z371" s="12"/>
      <c r="AA371" s="12"/>
      <c r="AB371" s="12"/>
      <c r="AC371" s="12"/>
      <c r="AD371" s="12"/>
      <c r="AE371" s="12"/>
      <c r="AR371" s="240" t="s">
        <v>91</v>
      </c>
      <c r="AT371" s="241" t="s">
        <v>81</v>
      </c>
      <c r="AU371" s="241" t="s">
        <v>14</v>
      </c>
      <c r="AY371" s="240" t="s">
        <v>250</v>
      </c>
      <c r="BK371" s="242">
        <f>SUM(BK372:BK392)</f>
        <v>0</v>
      </c>
    </row>
    <row r="372" s="2" customFormat="1" ht="21.75" customHeight="1">
      <c r="A372" s="38"/>
      <c r="B372" s="39"/>
      <c r="C372" s="245" t="s">
        <v>538</v>
      </c>
      <c r="D372" s="245" t="s">
        <v>252</v>
      </c>
      <c r="E372" s="246" t="s">
        <v>1627</v>
      </c>
      <c r="F372" s="247" t="s">
        <v>1628</v>
      </c>
      <c r="G372" s="248" t="s">
        <v>168</v>
      </c>
      <c r="H372" s="249">
        <v>587.33600000000001</v>
      </c>
      <c r="I372" s="250"/>
      <c r="J372" s="251">
        <f>ROUND(I372*H372,2)</f>
        <v>0</v>
      </c>
      <c r="K372" s="247" t="s">
        <v>1</v>
      </c>
      <c r="L372" s="44"/>
      <c r="M372" s="252" t="s">
        <v>1</v>
      </c>
      <c r="N372" s="253" t="s">
        <v>47</v>
      </c>
      <c r="O372" s="91"/>
      <c r="P372" s="254">
        <f>O372*H372</f>
        <v>0</v>
      </c>
      <c r="Q372" s="254">
        <v>0</v>
      </c>
      <c r="R372" s="254">
        <f>Q372*H372</f>
        <v>0</v>
      </c>
      <c r="S372" s="254">
        <v>0</v>
      </c>
      <c r="T372" s="255">
        <f>S372*H372</f>
        <v>0</v>
      </c>
      <c r="U372" s="38"/>
      <c r="V372" s="38"/>
      <c r="W372" s="38"/>
      <c r="X372" s="38"/>
      <c r="Y372" s="38"/>
      <c r="Z372" s="38"/>
      <c r="AA372" s="38"/>
      <c r="AB372" s="38"/>
      <c r="AC372" s="38"/>
      <c r="AD372" s="38"/>
      <c r="AE372" s="38"/>
      <c r="AR372" s="256" t="s">
        <v>317</v>
      </c>
      <c r="AT372" s="256" t="s">
        <v>252</v>
      </c>
      <c r="AU372" s="256" t="s">
        <v>91</v>
      </c>
      <c r="AY372" s="17" t="s">
        <v>250</v>
      </c>
      <c r="BE372" s="257">
        <f>IF(N372="základní",J372,0)</f>
        <v>0</v>
      </c>
      <c r="BF372" s="257">
        <f>IF(N372="snížená",J372,0)</f>
        <v>0</v>
      </c>
      <c r="BG372" s="257">
        <f>IF(N372="zákl. přenesená",J372,0)</f>
        <v>0</v>
      </c>
      <c r="BH372" s="257">
        <f>IF(N372="sníž. přenesená",J372,0)</f>
        <v>0</v>
      </c>
      <c r="BI372" s="257">
        <f>IF(N372="nulová",J372,0)</f>
        <v>0</v>
      </c>
      <c r="BJ372" s="17" t="s">
        <v>14</v>
      </c>
      <c r="BK372" s="257">
        <f>ROUND(I372*H372,2)</f>
        <v>0</v>
      </c>
      <c r="BL372" s="17" t="s">
        <v>317</v>
      </c>
      <c r="BM372" s="256" t="s">
        <v>1780</v>
      </c>
    </row>
    <row r="373" s="13" customFormat="1">
      <c r="A373" s="13"/>
      <c r="B373" s="262"/>
      <c r="C373" s="263"/>
      <c r="D373" s="258" t="s">
        <v>263</v>
      </c>
      <c r="E373" s="264" t="s">
        <v>1</v>
      </c>
      <c r="F373" s="265" t="s">
        <v>1781</v>
      </c>
      <c r="G373" s="263"/>
      <c r="H373" s="266">
        <v>587.33600000000001</v>
      </c>
      <c r="I373" s="267"/>
      <c r="J373" s="263"/>
      <c r="K373" s="263"/>
      <c r="L373" s="268"/>
      <c r="M373" s="269"/>
      <c r="N373" s="270"/>
      <c r="O373" s="270"/>
      <c r="P373" s="270"/>
      <c r="Q373" s="270"/>
      <c r="R373" s="270"/>
      <c r="S373" s="270"/>
      <c r="T373" s="271"/>
      <c r="U373" s="13"/>
      <c r="V373" s="13"/>
      <c r="W373" s="13"/>
      <c r="X373" s="13"/>
      <c r="Y373" s="13"/>
      <c r="Z373" s="13"/>
      <c r="AA373" s="13"/>
      <c r="AB373" s="13"/>
      <c r="AC373" s="13"/>
      <c r="AD373" s="13"/>
      <c r="AE373" s="13"/>
      <c r="AT373" s="272" t="s">
        <v>263</v>
      </c>
      <c r="AU373" s="272" t="s">
        <v>91</v>
      </c>
      <c r="AV373" s="13" t="s">
        <v>91</v>
      </c>
      <c r="AW373" s="13" t="s">
        <v>36</v>
      </c>
      <c r="AX373" s="13" t="s">
        <v>82</v>
      </c>
      <c r="AY373" s="272" t="s">
        <v>250</v>
      </c>
    </row>
    <row r="374" s="14" customFormat="1">
      <c r="A374" s="14"/>
      <c r="B374" s="273"/>
      <c r="C374" s="274"/>
      <c r="D374" s="258" t="s">
        <v>263</v>
      </c>
      <c r="E374" s="275" t="s">
        <v>1</v>
      </c>
      <c r="F374" s="276" t="s">
        <v>265</v>
      </c>
      <c r="G374" s="274"/>
      <c r="H374" s="277">
        <v>587.33600000000001</v>
      </c>
      <c r="I374" s="278"/>
      <c r="J374" s="274"/>
      <c r="K374" s="274"/>
      <c r="L374" s="279"/>
      <c r="M374" s="280"/>
      <c r="N374" s="281"/>
      <c r="O374" s="281"/>
      <c r="P374" s="281"/>
      <c r="Q374" s="281"/>
      <c r="R374" s="281"/>
      <c r="S374" s="281"/>
      <c r="T374" s="282"/>
      <c r="U374" s="14"/>
      <c r="V374" s="14"/>
      <c r="W374" s="14"/>
      <c r="X374" s="14"/>
      <c r="Y374" s="14"/>
      <c r="Z374" s="14"/>
      <c r="AA374" s="14"/>
      <c r="AB374" s="14"/>
      <c r="AC374" s="14"/>
      <c r="AD374" s="14"/>
      <c r="AE374" s="14"/>
      <c r="AT374" s="283" t="s">
        <v>263</v>
      </c>
      <c r="AU374" s="283" t="s">
        <v>91</v>
      </c>
      <c r="AV374" s="14" t="s">
        <v>256</v>
      </c>
      <c r="AW374" s="14" t="s">
        <v>36</v>
      </c>
      <c r="AX374" s="14" t="s">
        <v>14</v>
      </c>
      <c r="AY374" s="283" t="s">
        <v>250</v>
      </c>
    </row>
    <row r="375" s="2" customFormat="1" ht="16.5" customHeight="1">
      <c r="A375" s="38"/>
      <c r="B375" s="39"/>
      <c r="C375" s="294" t="s">
        <v>542</v>
      </c>
      <c r="D375" s="294" t="s">
        <v>643</v>
      </c>
      <c r="E375" s="295" t="s">
        <v>1631</v>
      </c>
      <c r="F375" s="296" t="s">
        <v>1632</v>
      </c>
      <c r="G375" s="297" t="s">
        <v>168</v>
      </c>
      <c r="H375" s="298">
        <v>704.803</v>
      </c>
      <c r="I375" s="299"/>
      <c r="J375" s="300">
        <f>ROUND(I375*H375,2)</f>
        <v>0</v>
      </c>
      <c r="K375" s="296" t="s">
        <v>1</v>
      </c>
      <c r="L375" s="301"/>
      <c r="M375" s="302" t="s">
        <v>1</v>
      </c>
      <c r="N375" s="303" t="s">
        <v>47</v>
      </c>
      <c r="O375" s="91"/>
      <c r="P375" s="254">
        <f>O375*H375</f>
        <v>0</v>
      </c>
      <c r="Q375" s="254">
        <v>0</v>
      </c>
      <c r="R375" s="254">
        <f>Q375*H375</f>
        <v>0</v>
      </c>
      <c r="S375" s="254">
        <v>0</v>
      </c>
      <c r="T375" s="255">
        <f>S375*H375</f>
        <v>0</v>
      </c>
      <c r="U375" s="38"/>
      <c r="V375" s="38"/>
      <c r="W375" s="38"/>
      <c r="X375" s="38"/>
      <c r="Y375" s="38"/>
      <c r="Z375" s="38"/>
      <c r="AA375" s="38"/>
      <c r="AB375" s="38"/>
      <c r="AC375" s="38"/>
      <c r="AD375" s="38"/>
      <c r="AE375" s="38"/>
      <c r="AR375" s="256" t="s">
        <v>402</v>
      </c>
      <c r="AT375" s="256" t="s">
        <v>643</v>
      </c>
      <c r="AU375" s="256" t="s">
        <v>91</v>
      </c>
      <c r="AY375" s="17" t="s">
        <v>250</v>
      </c>
      <c r="BE375" s="257">
        <f>IF(N375="základní",J375,0)</f>
        <v>0</v>
      </c>
      <c r="BF375" s="257">
        <f>IF(N375="snížená",J375,0)</f>
        <v>0</v>
      </c>
      <c r="BG375" s="257">
        <f>IF(N375="zákl. přenesená",J375,0)</f>
        <v>0</v>
      </c>
      <c r="BH375" s="257">
        <f>IF(N375="sníž. přenesená",J375,0)</f>
        <v>0</v>
      </c>
      <c r="BI375" s="257">
        <f>IF(N375="nulová",J375,0)</f>
        <v>0</v>
      </c>
      <c r="BJ375" s="17" t="s">
        <v>14</v>
      </c>
      <c r="BK375" s="257">
        <f>ROUND(I375*H375,2)</f>
        <v>0</v>
      </c>
      <c r="BL375" s="17" t="s">
        <v>317</v>
      </c>
      <c r="BM375" s="256" t="s">
        <v>1782</v>
      </c>
    </row>
    <row r="376" s="13" customFormat="1">
      <c r="A376" s="13"/>
      <c r="B376" s="262"/>
      <c r="C376" s="263"/>
      <c r="D376" s="258" t="s">
        <v>263</v>
      </c>
      <c r="E376" s="264" t="s">
        <v>1</v>
      </c>
      <c r="F376" s="265" t="s">
        <v>1783</v>
      </c>
      <c r="G376" s="263"/>
      <c r="H376" s="266">
        <v>704.803</v>
      </c>
      <c r="I376" s="267"/>
      <c r="J376" s="263"/>
      <c r="K376" s="263"/>
      <c r="L376" s="268"/>
      <c r="M376" s="269"/>
      <c r="N376" s="270"/>
      <c r="O376" s="270"/>
      <c r="P376" s="270"/>
      <c r="Q376" s="270"/>
      <c r="R376" s="270"/>
      <c r="S376" s="270"/>
      <c r="T376" s="271"/>
      <c r="U376" s="13"/>
      <c r="V376" s="13"/>
      <c r="W376" s="13"/>
      <c r="X376" s="13"/>
      <c r="Y376" s="13"/>
      <c r="Z376" s="13"/>
      <c r="AA376" s="13"/>
      <c r="AB376" s="13"/>
      <c r="AC376" s="13"/>
      <c r="AD376" s="13"/>
      <c r="AE376" s="13"/>
      <c r="AT376" s="272" t="s">
        <v>263</v>
      </c>
      <c r="AU376" s="272" t="s">
        <v>91</v>
      </c>
      <c r="AV376" s="13" t="s">
        <v>91</v>
      </c>
      <c r="AW376" s="13" t="s">
        <v>36</v>
      </c>
      <c r="AX376" s="13" t="s">
        <v>82</v>
      </c>
      <c r="AY376" s="272" t="s">
        <v>250</v>
      </c>
    </row>
    <row r="377" s="14" customFormat="1">
      <c r="A377" s="14"/>
      <c r="B377" s="273"/>
      <c r="C377" s="274"/>
      <c r="D377" s="258" t="s">
        <v>263</v>
      </c>
      <c r="E377" s="275" t="s">
        <v>1</v>
      </c>
      <c r="F377" s="276" t="s">
        <v>265</v>
      </c>
      <c r="G377" s="274"/>
      <c r="H377" s="277">
        <v>704.803</v>
      </c>
      <c r="I377" s="278"/>
      <c r="J377" s="274"/>
      <c r="K377" s="274"/>
      <c r="L377" s="279"/>
      <c r="M377" s="280"/>
      <c r="N377" s="281"/>
      <c r="O377" s="281"/>
      <c r="P377" s="281"/>
      <c r="Q377" s="281"/>
      <c r="R377" s="281"/>
      <c r="S377" s="281"/>
      <c r="T377" s="282"/>
      <c r="U377" s="14"/>
      <c r="V377" s="14"/>
      <c r="W377" s="14"/>
      <c r="X377" s="14"/>
      <c r="Y377" s="14"/>
      <c r="Z377" s="14"/>
      <c r="AA377" s="14"/>
      <c r="AB377" s="14"/>
      <c r="AC377" s="14"/>
      <c r="AD377" s="14"/>
      <c r="AE377" s="14"/>
      <c r="AT377" s="283" t="s">
        <v>263</v>
      </c>
      <c r="AU377" s="283" t="s">
        <v>91</v>
      </c>
      <c r="AV377" s="14" t="s">
        <v>256</v>
      </c>
      <c r="AW377" s="14" t="s">
        <v>36</v>
      </c>
      <c r="AX377" s="14" t="s">
        <v>14</v>
      </c>
      <c r="AY377" s="283" t="s">
        <v>250</v>
      </c>
    </row>
    <row r="378" s="2" customFormat="1" ht="33" customHeight="1">
      <c r="A378" s="38"/>
      <c r="B378" s="39"/>
      <c r="C378" s="245" t="s">
        <v>546</v>
      </c>
      <c r="D378" s="245" t="s">
        <v>252</v>
      </c>
      <c r="E378" s="246" t="s">
        <v>1635</v>
      </c>
      <c r="F378" s="247" t="s">
        <v>1636</v>
      </c>
      <c r="G378" s="248" t="s">
        <v>168</v>
      </c>
      <c r="H378" s="249">
        <v>1762.009</v>
      </c>
      <c r="I378" s="250"/>
      <c r="J378" s="251">
        <f>ROUND(I378*H378,2)</f>
        <v>0</v>
      </c>
      <c r="K378" s="247" t="s">
        <v>1</v>
      </c>
      <c r="L378" s="44"/>
      <c r="M378" s="252" t="s">
        <v>1</v>
      </c>
      <c r="N378" s="253" t="s">
        <v>47</v>
      </c>
      <c r="O378" s="91"/>
      <c r="P378" s="254">
        <f>O378*H378</f>
        <v>0</v>
      </c>
      <c r="Q378" s="254">
        <v>0</v>
      </c>
      <c r="R378" s="254">
        <f>Q378*H378</f>
        <v>0</v>
      </c>
      <c r="S378" s="254">
        <v>0</v>
      </c>
      <c r="T378" s="255">
        <f>S378*H378</f>
        <v>0</v>
      </c>
      <c r="U378" s="38"/>
      <c r="V378" s="38"/>
      <c r="W378" s="38"/>
      <c r="X378" s="38"/>
      <c r="Y378" s="38"/>
      <c r="Z378" s="38"/>
      <c r="AA378" s="38"/>
      <c r="AB378" s="38"/>
      <c r="AC378" s="38"/>
      <c r="AD378" s="38"/>
      <c r="AE378" s="38"/>
      <c r="AR378" s="256" t="s">
        <v>317</v>
      </c>
      <c r="AT378" s="256" t="s">
        <v>252</v>
      </c>
      <c r="AU378" s="256" t="s">
        <v>91</v>
      </c>
      <c r="AY378" s="17" t="s">
        <v>250</v>
      </c>
      <c r="BE378" s="257">
        <f>IF(N378="základní",J378,0)</f>
        <v>0</v>
      </c>
      <c r="BF378" s="257">
        <f>IF(N378="snížená",J378,0)</f>
        <v>0</v>
      </c>
      <c r="BG378" s="257">
        <f>IF(N378="zákl. přenesená",J378,0)</f>
        <v>0</v>
      </c>
      <c r="BH378" s="257">
        <f>IF(N378="sníž. přenesená",J378,0)</f>
        <v>0</v>
      </c>
      <c r="BI378" s="257">
        <f>IF(N378="nulová",J378,0)</f>
        <v>0</v>
      </c>
      <c r="BJ378" s="17" t="s">
        <v>14</v>
      </c>
      <c r="BK378" s="257">
        <f>ROUND(I378*H378,2)</f>
        <v>0</v>
      </c>
      <c r="BL378" s="17" t="s">
        <v>317</v>
      </c>
      <c r="BM378" s="256" t="s">
        <v>1784</v>
      </c>
    </row>
    <row r="379" s="13" customFormat="1">
      <c r="A379" s="13"/>
      <c r="B379" s="262"/>
      <c r="C379" s="263"/>
      <c r="D379" s="258" t="s">
        <v>263</v>
      </c>
      <c r="E379" s="264" t="s">
        <v>1</v>
      </c>
      <c r="F379" s="265" t="s">
        <v>1785</v>
      </c>
      <c r="G379" s="263"/>
      <c r="H379" s="266">
        <v>1174.673</v>
      </c>
      <c r="I379" s="267"/>
      <c r="J379" s="263"/>
      <c r="K379" s="263"/>
      <c r="L379" s="268"/>
      <c r="M379" s="269"/>
      <c r="N379" s="270"/>
      <c r="O379" s="270"/>
      <c r="P379" s="270"/>
      <c r="Q379" s="270"/>
      <c r="R379" s="270"/>
      <c r="S379" s="270"/>
      <c r="T379" s="271"/>
      <c r="U379" s="13"/>
      <c r="V379" s="13"/>
      <c r="W379" s="13"/>
      <c r="X379" s="13"/>
      <c r="Y379" s="13"/>
      <c r="Z379" s="13"/>
      <c r="AA379" s="13"/>
      <c r="AB379" s="13"/>
      <c r="AC379" s="13"/>
      <c r="AD379" s="13"/>
      <c r="AE379" s="13"/>
      <c r="AT379" s="272" t="s">
        <v>263</v>
      </c>
      <c r="AU379" s="272" t="s">
        <v>91</v>
      </c>
      <c r="AV379" s="13" t="s">
        <v>91</v>
      </c>
      <c r="AW379" s="13" t="s">
        <v>36</v>
      </c>
      <c r="AX379" s="13" t="s">
        <v>82</v>
      </c>
      <c r="AY379" s="272" t="s">
        <v>250</v>
      </c>
    </row>
    <row r="380" s="13" customFormat="1">
      <c r="A380" s="13"/>
      <c r="B380" s="262"/>
      <c r="C380" s="263"/>
      <c r="D380" s="258" t="s">
        <v>263</v>
      </c>
      <c r="E380" s="264" t="s">
        <v>1</v>
      </c>
      <c r="F380" s="265" t="s">
        <v>1786</v>
      </c>
      <c r="G380" s="263"/>
      <c r="H380" s="266">
        <v>587.33600000000001</v>
      </c>
      <c r="I380" s="267"/>
      <c r="J380" s="263"/>
      <c r="K380" s="263"/>
      <c r="L380" s="268"/>
      <c r="M380" s="269"/>
      <c r="N380" s="270"/>
      <c r="O380" s="270"/>
      <c r="P380" s="270"/>
      <c r="Q380" s="270"/>
      <c r="R380" s="270"/>
      <c r="S380" s="270"/>
      <c r="T380" s="271"/>
      <c r="U380" s="13"/>
      <c r="V380" s="13"/>
      <c r="W380" s="13"/>
      <c r="X380" s="13"/>
      <c r="Y380" s="13"/>
      <c r="Z380" s="13"/>
      <c r="AA380" s="13"/>
      <c r="AB380" s="13"/>
      <c r="AC380" s="13"/>
      <c r="AD380" s="13"/>
      <c r="AE380" s="13"/>
      <c r="AT380" s="272" t="s">
        <v>263</v>
      </c>
      <c r="AU380" s="272" t="s">
        <v>91</v>
      </c>
      <c r="AV380" s="13" t="s">
        <v>91</v>
      </c>
      <c r="AW380" s="13" t="s">
        <v>36</v>
      </c>
      <c r="AX380" s="13" t="s">
        <v>82</v>
      </c>
      <c r="AY380" s="272" t="s">
        <v>250</v>
      </c>
    </row>
    <row r="381" s="14" customFormat="1">
      <c r="A381" s="14"/>
      <c r="B381" s="273"/>
      <c r="C381" s="274"/>
      <c r="D381" s="258" t="s">
        <v>263</v>
      </c>
      <c r="E381" s="275" t="s">
        <v>1</v>
      </c>
      <c r="F381" s="276" t="s">
        <v>265</v>
      </c>
      <c r="G381" s="274"/>
      <c r="H381" s="277">
        <v>1762.009</v>
      </c>
      <c r="I381" s="278"/>
      <c r="J381" s="274"/>
      <c r="K381" s="274"/>
      <c r="L381" s="279"/>
      <c r="M381" s="280"/>
      <c r="N381" s="281"/>
      <c r="O381" s="281"/>
      <c r="P381" s="281"/>
      <c r="Q381" s="281"/>
      <c r="R381" s="281"/>
      <c r="S381" s="281"/>
      <c r="T381" s="282"/>
      <c r="U381" s="14"/>
      <c r="V381" s="14"/>
      <c r="W381" s="14"/>
      <c r="X381" s="14"/>
      <c r="Y381" s="14"/>
      <c r="Z381" s="14"/>
      <c r="AA381" s="14"/>
      <c r="AB381" s="14"/>
      <c r="AC381" s="14"/>
      <c r="AD381" s="14"/>
      <c r="AE381" s="14"/>
      <c r="AT381" s="283" t="s">
        <v>263</v>
      </c>
      <c r="AU381" s="283" t="s">
        <v>91</v>
      </c>
      <c r="AV381" s="14" t="s">
        <v>256</v>
      </c>
      <c r="AW381" s="14" t="s">
        <v>36</v>
      </c>
      <c r="AX381" s="14" t="s">
        <v>14</v>
      </c>
      <c r="AY381" s="283" t="s">
        <v>250</v>
      </c>
    </row>
    <row r="382" s="2" customFormat="1" ht="16.5" customHeight="1">
      <c r="A382" s="38"/>
      <c r="B382" s="39"/>
      <c r="C382" s="294" t="s">
        <v>550</v>
      </c>
      <c r="D382" s="294" t="s">
        <v>643</v>
      </c>
      <c r="E382" s="295" t="s">
        <v>1640</v>
      </c>
      <c r="F382" s="296" t="s">
        <v>1641</v>
      </c>
      <c r="G382" s="297" t="s">
        <v>157</v>
      </c>
      <c r="H382" s="298">
        <v>0.61699999999999999</v>
      </c>
      <c r="I382" s="299"/>
      <c r="J382" s="300">
        <f>ROUND(I382*H382,2)</f>
        <v>0</v>
      </c>
      <c r="K382" s="296" t="s">
        <v>1</v>
      </c>
      <c r="L382" s="301"/>
      <c r="M382" s="302" t="s">
        <v>1</v>
      </c>
      <c r="N382" s="303" t="s">
        <v>47</v>
      </c>
      <c r="O382" s="91"/>
      <c r="P382" s="254">
        <f>O382*H382</f>
        <v>0</v>
      </c>
      <c r="Q382" s="254">
        <v>0</v>
      </c>
      <c r="R382" s="254">
        <f>Q382*H382</f>
        <v>0</v>
      </c>
      <c r="S382" s="254">
        <v>0</v>
      </c>
      <c r="T382" s="255">
        <f>S382*H382</f>
        <v>0</v>
      </c>
      <c r="U382" s="38"/>
      <c r="V382" s="38"/>
      <c r="W382" s="38"/>
      <c r="X382" s="38"/>
      <c r="Y382" s="38"/>
      <c r="Z382" s="38"/>
      <c r="AA382" s="38"/>
      <c r="AB382" s="38"/>
      <c r="AC382" s="38"/>
      <c r="AD382" s="38"/>
      <c r="AE382" s="38"/>
      <c r="AR382" s="256" t="s">
        <v>402</v>
      </c>
      <c r="AT382" s="256" t="s">
        <v>643</v>
      </c>
      <c r="AU382" s="256" t="s">
        <v>91</v>
      </c>
      <c r="AY382" s="17" t="s">
        <v>250</v>
      </c>
      <c r="BE382" s="257">
        <f>IF(N382="základní",J382,0)</f>
        <v>0</v>
      </c>
      <c r="BF382" s="257">
        <f>IF(N382="snížená",J382,0)</f>
        <v>0</v>
      </c>
      <c r="BG382" s="257">
        <f>IF(N382="zákl. přenesená",J382,0)</f>
        <v>0</v>
      </c>
      <c r="BH382" s="257">
        <f>IF(N382="sníž. přenesená",J382,0)</f>
        <v>0</v>
      </c>
      <c r="BI382" s="257">
        <f>IF(N382="nulová",J382,0)</f>
        <v>0</v>
      </c>
      <c r="BJ382" s="17" t="s">
        <v>14</v>
      </c>
      <c r="BK382" s="257">
        <f>ROUND(I382*H382,2)</f>
        <v>0</v>
      </c>
      <c r="BL382" s="17" t="s">
        <v>317</v>
      </c>
      <c r="BM382" s="256" t="s">
        <v>1787</v>
      </c>
    </row>
    <row r="383" s="2" customFormat="1">
      <c r="A383" s="38"/>
      <c r="B383" s="39"/>
      <c r="C383" s="40"/>
      <c r="D383" s="258" t="s">
        <v>628</v>
      </c>
      <c r="E383" s="40"/>
      <c r="F383" s="259" t="s">
        <v>1643</v>
      </c>
      <c r="G383" s="40"/>
      <c r="H383" s="40"/>
      <c r="I383" s="156"/>
      <c r="J383" s="40"/>
      <c r="K383" s="40"/>
      <c r="L383" s="44"/>
      <c r="M383" s="260"/>
      <c r="N383" s="261"/>
      <c r="O383" s="91"/>
      <c r="P383" s="91"/>
      <c r="Q383" s="91"/>
      <c r="R383" s="91"/>
      <c r="S383" s="91"/>
      <c r="T383" s="92"/>
      <c r="U383" s="38"/>
      <c r="V383" s="38"/>
      <c r="W383" s="38"/>
      <c r="X383" s="38"/>
      <c r="Y383" s="38"/>
      <c r="Z383" s="38"/>
      <c r="AA383" s="38"/>
      <c r="AB383" s="38"/>
      <c r="AC383" s="38"/>
      <c r="AD383" s="38"/>
      <c r="AE383" s="38"/>
      <c r="AT383" s="17" t="s">
        <v>628</v>
      </c>
      <c r="AU383" s="17" t="s">
        <v>91</v>
      </c>
    </row>
    <row r="384" s="13" customFormat="1">
      <c r="A384" s="13"/>
      <c r="B384" s="262"/>
      <c r="C384" s="263"/>
      <c r="D384" s="258" t="s">
        <v>263</v>
      </c>
      <c r="E384" s="264" t="s">
        <v>1</v>
      </c>
      <c r="F384" s="265" t="s">
        <v>1788</v>
      </c>
      <c r="G384" s="263"/>
      <c r="H384" s="266">
        <v>0.61699999999999999</v>
      </c>
      <c r="I384" s="267"/>
      <c r="J384" s="263"/>
      <c r="K384" s="263"/>
      <c r="L384" s="268"/>
      <c r="M384" s="269"/>
      <c r="N384" s="270"/>
      <c r="O384" s="270"/>
      <c r="P384" s="270"/>
      <c r="Q384" s="270"/>
      <c r="R384" s="270"/>
      <c r="S384" s="270"/>
      <c r="T384" s="271"/>
      <c r="U384" s="13"/>
      <c r="V384" s="13"/>
      <c r="W384" s="13"/>
      <c r="X384" s="13"/>
      <c r="Y384" s="13"/>
      <c r="Z384" s="13"/>
      <c r="AA384" s="13"/>
      <c r="AB384" s="13"/>
      <c r="AC384" s="13"/>
      <c r="AD384" s="13"/>
      <c r="AE384" s="13"/>
      <c r="AT384" s="272" t="s">
        <v>263</v>
      </c>
      <c r="AU384" s="272" t="s">
        <v>91</v>
      </c>
      <c r="AV384" s="13" t="s">
        <v>91</v>
      </c>
      <c r="AW384" s="13" t="s">
        <v>36</v>
      </c>
      <c r="AX384" s="13" t="s">
        <v>82</v>
      </c>
      <c r="AY384" s="272" t="s">
        <v>250</v>
      </c>
    </row>
    <row r="385" s="14" customFormat="1">
      <c r="A385" s="14"/>
      <c r="B385" s="273"/>
      <c r="C385" s="274"/>
      <c r="D385" s="258" t="s">
        <v>263</v>
      </c>
      <c r="E385" s="275" t="s">
        <v>1</v>
      </c>
      <c r="F385" s="276" t="s">
        <v>265</v>
      </c>
      <c r="G385" s="274"/>
      <c r="H385" s="277">
        <v>0.61699999999999999</v>
      </c>
      <c r="I385" s="278"/>
      <c r="J385" s="274"/>
      <c r="K385" s="274"/>
      <c r="L385" s="279"/>
      <c r="M385" s="280"/>
      <c r="N385" s="281"/>
      <c r="O385" s="281"/>
      <c r="P385" s="281"/>
      <c r="Q385" s="281"/>
      <c r="R385" s="281"/>
      <c r="S385" s="281"/>
      <c r="T385" s="282"/>
      <c r="U385" s="14"/>
      <c r="V385" s="14"/>
      <c r="W385" s="14"/>
      <c r="X385" s="14"/>
      <c r="Y385" s="14"/>
      <c r="Z385" s="14"/>
      <c r="AA385" s="14"/>
      <c r="AB385" s="14"/>
      <c r="AC385" s="14"/>
      <c r="AD385" s="14"/>
      <c r="AE385" s="14"/>
      <c r="AT385" s="283" t="s">
        <v>263</v>
      </c>
      <c r="AU385" s="283" t="s">
        <v>91</v>
      </c>
      <c r="AV385" s="14" t="s">
        <v>256</v>
      </c>
      <c r="AW385" s="14" t="s">
        <v>36</v>
      </c>
      <c r="AX385" s="14" t="s">
        <v>14</v>
      </c>
      <c r="AY385" s="283" t="s">
        <v>250</v>
      </c>
    </row>
    <row r="386" s="2" customFormat="1" ht="33" customHeight="1">
      <c r="A386" s="38"/>
      <c r="B386" s="39"/>
      <c r="C386" s="245" t="s">
        <v>554</v>
      </c>
      <c r="D386" s="245" t="s">
        <v>252</v>
      </c>
      <c r="E386" s="246" t="s">
        <v>1645</v>
      </c>
      <c r="F386" s="247" t="s">
        <v>1646</v>
      </c>
      <c r="G386" s="248" t="s">
        <v>168</v>
      </c>
      <c r="H386" s="249">
        <v>239.285</v>
      </c>
      <c r="I386" s="250"/>
      <c r="J386" s="251">
        <f>ROUND(I386*H386,2)</f>
        <v>0</v>
      </c>
      <c r="K386" s="247" t="s">
        <v>1</v>
      </c>
      <c r="L386" s="44"/>
      <c r="M386" s="252" t="s">
        <v>1</v>
      </c>
      <c r="N386" s="253" t="s">
        <v>47</v>
      </c>
      <c r="O386" s="91"/>
      <c r="P386" s="254">
        <f>O386*H386</f>
        <v>0</v>
      </c>
      <c r="Q386" s="254">
        <v>0</v>
      </c>
      <c r="R386" s="254">
        <f>Q386*H386</f>
        <v>0</v>
      </c>
      <c r="S386" s="254">
        <v>0</v>
      </c>
      <c r="T386" s="255">
        <f>S386*H386</f>
        <v>0</v>
      </c>
      <c r="U386" s="38"/>
      <c r="V386" s="38"/>
      <c r="W386" s="38"/>
      <c r="X386" s="38"/>
      <c r="Y386" s="38"/>
      <c r="Z386" s="38"/>
      <c r="AA386" s="38"/>
      <c r="AB386" s="38"/>
      <c r="AC386" s="38"/>
      <c r="AD386" s="38"/>
      <c r="AE386" s="38"/>
      <c r="AR386" s="256" t="s">
        <v>317</v>
      </c>
      <c r="AT386" s="256" t="s">
        <v>252</v>
      </c>
      <c r="AU386" s="256" t="s">
        <v>91</v>
      </c>
      <c r="AY386" s="17" t="s">
        <v>250</v>
      </c>
      <c r="BE386" s="257">
        <f>IF(N386="základní",J386,0)</f>
        <v>0</v>
      </c>
      <c r="BF386" s="257">
        <f>IF(N386="snížená",J386,0)</f>
        <v>0</v>
      </c>
      <c r="BG386" s="257">
        <f>IF(N386="zákl. přenesená",J386,0)</f>
        <v>0</v>
      </c>
      <c r="BH386" s="257">
        <f>IF(N386="sníž. přenesená",J386,0)</f>
        <v>0</v>
      </c>
      <c r="BI386" s="257">
        <f>IF(N386="nulová",J386,0)</f>
        <v>0</v>
      </c>
      <c r="BJ386" s="17" t="s">
        <v>14</v>
      </c>
      <c r="BK386" s="257">
        <f>ROUND(I386*H386,2)</f>
        <v>0</v>
      </c>
      <c r="BL386" s="17" t="s">
        <v>317</v>
      </c>
      <c r="BM386" s="256" t="s">
        <v>1789</v>
      </c>
    </row>
    <row r="387" s="13" customFormat="1">
      <c r="A387" s="13"/>
      <c r="B387" s="262"/>
      <c r="C387" s="263"/>
      <c r="D387" s="258" t="s">
        <v>263</v>
      </c>
      <c r="E387" s="264" t="s">
        <v>1</v>
      </c>
      <c r="F387" s="265" t="s">
        <v>1790</v>
      </c>
      <c r="G387" s="263"/>
      <c r="H387" s="266">
        <v>239.285</v>
      </c>
      <c r="I387" s="267"/>
      <c r="J387" s="263"/>
      <c r="K387" s="263"/>
      <c r="L387" s="268"/>
      <c r="M387" s="269"/>
      <c r="N387" s="270"/>
      <c r="O387" s="270"/>
      <c r="P387" s="270"/>
      <c r="Q387" s="270"/>
      <c r="R387" s="270"/>
      <c r="S387" s="270"/>
      <c r="T387" s="271"/>
      <c r="U387" s="13"/>
      <c r="V387" s="13"/>
      <c r="W387" s="13"/>
      <c r="X387" s="13"/>
      <c r="Y387" s="13"/>
      <c r="Z387" s="13"/>
      <c r="AA387" s="13"/>
      <c r="AB387" s="13"/>
      <c r="AC387" s="13"/>
      <c r="AD387" s="13"/>
      <c r="AE387" s="13"/>
      <c r="AT387" s="272" t="s">
        <v>263</v>
      </c>
      <c r="AU387" s="272" t="s">
        <v>91</v>
      </c>
      <c r="AV387" s="13" t="s">
        <v>91</v>
      </c>
      <c r="AW387" s="13" t="s">
        <v>36</v>
      </c>
      <c r="AX387" s="13" t="s">
        <v>82</v>
      </c>
      <c r="AY387" s="272" t="s">
        <v>250</v>
      </c>
    </row>
    <row r="388" s="14" customFormat="1">
      <c r="A388" s="14"/>
      <c r="B388" s="273"/>
      <c r="C388" s="274"/>
      <c r="D388" s="258" t="s">
        <v>263</v>
      </c>
      <c r="E388" s="275" t="s">
        <v>1</v>
      </c>
      <c r="F388" s="276" t="s">
        <v>265</v>
      </c>
      <c r="G388" s="274"/>
      <c r="H388" s="277">
        <v>239.285</v>
      </c>
      <c r="I388" s="278"/>
      <c r="J388" s="274"/>
      <c r="K388" s="274"/>
      <c r="L388" s="279"/>
      <c r="M388" s="280"/>
      <c r="N388" s="281"/>
      <c r="O388" s="281"/>
      <c r="P388" s="281"/>
      <c r="Q388" s="281"/>
      <c r="R388" s="281"/>
      <c r="S388" s="281"/>
      <c r="T388" s="282"/>
      <c r="U388" s="14"/>
      <c r="V388" s="14"/>
      <c r="W388" s="14"/>
      <c r="X388" s="14"/>
      <c r="Y388" s="14"/>
      <c r="Z388" s="14"/>
      <c r="AA388" s="14"/>
      <c r="AB388" s="14"/>
      <c r="AC388" s="14"/>
      <c r="AD388" s="14"/>
      <c r="AE388" s="14"/>
      <c r="AT388" s="283" t="s">
        <v>263</v>
      </c>
      <c r="AU388" s="283" t="s">
        <v>91</v>
      </c>
      <c r="AV388" s="14" t="s">
        <v>256</v>
      </c>
      <c r="AW388" s="14" t="s">
        <v>36</v>
      </c>
      <c r="AX388" s="14" t="s">
        <v>14</v>
      </c>
      <c r="AY388" s="283" t="s">
        <v>250</v>
      </c>
    </row>
    <row r="389" s="2" customFormat="1" ht="16.5" customHeight="1">
      <c r="A389" s="38"/>
      <c r="B389" s="39"/>
      <c r="C389" s="294" t="s">
        <v>558</v>
      </c>
      <c r="D389" s="294" t="s">
        <v>643</v>
      </c>
      <c r="E389" s="295" t="s">
        <v>1649</v>
      </c>
      <c r="F389" s="296" t="s">
        <v>1650</v>
      </c>
      <c r="G389" s="297" t="s">
        <v>1651</v>
      </c>
      <c r="H389" s="298">
        <v>95.713999999999999</v>
      </c>
      <c r="I389" s="299"/>
      <c r="J389" s="300">
        <f>ROUND(I389*H389,2)</f>
        <v>0</v>
      </c>
      <c r="K389" s="296" t="s">
        <v>1</v>
      </c>
      <c r="L389" s="301"/>
      <c r="M389" s="302" t="s">
        <v>1</v>
      </c>
      <c r="N389" s="303" t="s">
        <v>47</v>
      </c>
      <c r="O389" s="91"/>
      <c r="P389" s="254">
        <f>O389*H389</f>
        <v>0</v>
      </c>
      <c r="Q389" s="254">
        <v>0</v>
      </c>
      <c r="R389" s="254">
        <f>Q389*H389</f>
        <v>0</v>
      </c>
      <c r="S389" s="254">
        <v>0</v>
      </c>
      <c r="T389" s="255">
        <f>S389*H389</f>
        <v>0</v>
      </c>
      <c r="U389" s="38"/>
      <c r="V389" s="38"/>
      <c r="W389" s="38"/>
      <c r="X389" s="38"/>
      <c r="Y389" s="38"/>
      <c r="Z389" s="38"/>
      <c r="AA389" s="38"/>
      <c r="AB389" s="38"/>
      <c r="AC389" s="38"/>
      <c r="AD389" s="38"/>
      <c r="AE389" s="38"/>
      <c r="AR389" s="256" t="s">
        <v>402</v>
      </c>
      <c r="AT389" s="256" t="s">
        <v>643</v>
      </c>
      <c r="AU389" s="256" t="s">
        <v>91</v>
      </c>
      <c r="AY389" s="17" t="s">
        <v>250</v>
      </c>
      <c r="BE389" s="257">
        <f>IF(N389="základní",J389,0)</f>
        <v>0</v>
      </c>
      <c r="BF389" s="257">
        <f>IF(N389="snížená",J389,0)</f>
        <v>0</v>
      </c>
      <c r="BG389" s="257">
        <f>IF(N389="zákl. přenesená",J389,0)</f>
        <v>0</v>
      </c>
      <c r="BH389" s="257">
        <f>IF(N389="sníž. přenesená",J389,0)</f>
        <v>0</v>
      </c>
      <c r="BI389" s="257">
        <f>IF(N389="nulová",J389,0)</f>
        <v>0</v>
      </c>
      <c r="BJ389" s="17" t="s">
        <v>14</v>
      </c>
      <c r="BK389" s="257">
        <f>ROUND(I389*H389,2)</f>
        <v>0</v>
      </c>
      <c r="BL389" s="17" t="s">
        <v>317</v>
      </c>
      <c r="BM389" s="256" t="s">
        <v>1791</v>
      </c>
    </row>
    <row r="390" s="13" customFormat="1">
      <c r="A390" s="13"/>
      <c r="B390" s="262"/>
      <c r="C390" s="263"/>
      <c r="D390" s="258" t="s">
        <v>263</v>
      </c>
      <c r="E390" s="264" t="s">
        <v>1</v>
      </c>
      <c r="F390" s="265" t="s">
        <v>1792</v>
      </c>
      <c r="G390" s="263"/>
      <c r="H390" s="266">
        <v>95.713999999999999</v>
      </c>
      <c r="I390" s="267"/>
      <c r="J390" s="263"/>
      <c r="K390" s="263"/>
      <c r="L390" s="268"/>
      <c r="M390" s="269"/>
      <c r="N390" s="270"/>
      <c r="O390" s="270"/>
      <c r="P390" s="270"/>
      <c r="Q390" s="270"/>
      <c r="R390" s="270"/>
      <c r="S390" s="270"/>
      <c r="T390" s="271"/>
      <c r="U390" s="13"/>
      <c r="V390" s="13"/>
      <c r="W390" s="13"/>
      <c r="X390" s="13"/>
      <c r="Y390" s="13"/>
      <c r="Z390" s="13"/>
      <c r="AA390" s="13"/>
      <c r="AB390" s="13"/>
      <c r="AC390" s="13"/>
      <c r="AD390" s="13"/>
      <c r="AE390" s="13"/>
      <c r="AT390" s="272" t="s">
        <v>263</v>
      </c>
      <c r="AU390" s="272" t="s">
        <v>91</v>
      </c>
      <c r="AV390" s="13" t="s">
        <v>91</v>
      </c>
      <c r="AW390" s="13" t="s">
        <v>36</v>
      </c>
      <c r="AX390" s="13" t="s">
        <v>82</v>
      </c>
      <c r="AY390" s="272" t="s">
        <v>250</v>
      </c>
    </row>
    <row r="391" s="14" customFormat="1">
      <c r="A391" s="14"/>
      <c r="B391" s="273"/>
      <c r="C391" s="274"/>
      <c r="D391" s="258" t="s">
        <v>263</v>
      </c>
      <c r="E391" s="275" t="s">
        <v>1</v>
      </c>
      <c r="F391" s="276" t="s">
        <v>265</v>
      </c>
      <c r="G391" s="274"/>
      <c r="H391" s="277">
        <v>95.713999999999999</v>
      </c>
      <c r="I391" s="278"/>
      <c r="J391" s="274"/>
      <c r="K391" s="274"/>
      <c r="L391" s="279"/>
      <c r="M391" s="280"/>
      <c r="N391" s="281"/>
      <c r="O391" s="281"/>
      <c r="P391" s="281"/>
      <c r="Q391" s="281"/>
      <c r="R391" s="281"/>
      <c r="S391" s="281"/>
      <c r="T391" s="282"/>
      <c r="U391" s="14"/>
      <c r="V391" s="14"/>
      <c r="W391" s="14"/>
      <c r="X391" s="14"/>
      <c r="Y391" s="14"/>
      <c r="Z391" s="14"/>
      <c r="AA391" s="14"/>
      <c r="AB391" s="14"/>
      <c r="AC391" s="14"/>
      <c r="AD391" s="14"/>
      <c r="AE391" s="14"/>
      <c r="AT391" s="283" t="s">
        <v>263</v>
      </c>
      <c r="AU391" s="283" t="s">
        <v>91</v>
      </c>
      <c r="AV391" s="14" t="s">
        <v>256</v>
      </c>
      <c r="AW391" s="14" t="s">
        <v>36</v>
      </c>
      <c r="AX391" s="14" t="s">
        <v>14</v>
      </c>
      <c r="AY391" s="283" t="s">
        <v>250</v>
      </c>
    </row>
    <row r="392" s="2" customFormat="1" ht="44.25" customHeight="1">
      <c r="A392" s="38"/>
      <c r="B392" s="39"/>
      <c r="C392" s="245" t="s">
        <v>562</v>
      </c>
      <c r="D392" s="245" t="s">
        <v>252</v>
      </c>
      <c r="E392" s="246" t="s">
        <v>1654</v>
      </c>
      <c r="F392" s="247" t="s">
        <v>1655</v>
      </c>
      <c r="G392" s="248" t="s">
        <v>157</v>
      </c>
      <c r="H392" s="249">
        <v>4.4720000000000004</v>
      </c>
      <c r="I392" s="250"/>
      <c r="J392" s="251">
        <f>ROUND(I392*H392,2)</f>
        <v>0</v>
      </c>
      <c r="K392" s="247" t="s">
        <v>1</v>
      </c>
      <c r="L392" s="44"/>
      <c r="M392" s="252" t="s">
        <v>1</v>
      </c>
      <c r="N392" s="253" t="s">
        <v>47</v>
      </c>
      <c r="O392" s="91"/>
      <c r="P392" s="254">
        <f>O392*H392</f>
        <v>0</v>
      </c>
      <c r="Q392" s="254">
        <v>0</v>
      </c>
      <c r="R392" s="254">
        <f>Q392*H392</f>
        <v>0</v>
      </c>
      <c r="S392" s="254">
        <v>0</v>
      </c>
      <c r="T392" s="255">
        <f>S392*H392</f>
        <v>0</v>
      </c>
      <c r="U392" s="38"/>
      <c r="V392" s="38"/>
      <c r="W392" s="38"/>
      <c r="X392" s="38"/>
      <c r="Y392" s="38"/>
      <c r="Z392" s="38"/>
      <c r="AA392" s="38"/>
      <c r="AB392" s="38"/>
      <c r="AC392" s="38"/>
      <c r="AD392" s="38"/>
      <c r="AE392" s="38"/>
      <c r="AR392" s="256" t="s">
        <v>317</v>
      </c>
      <c r="AT392" s="256" t="s">
        <v>252</v>
      </c>
      <c r="AU392" s="256" t="s">
        <v>91</v>
      </c>
      <c r="AY392" s="17" t="s">
        <v>250</v>
      </c>
      <c r="BE392" s="257">
        <f>IF(N392="základní",J392,0)</f>
        <v>0</v>
      </c>
      <c r="BF392" s="257">
        <f>IF(N392="snížená",J392,0)</f>
        <v>0</v>
      </c>
      <c r="BG392" s="257">
        <f>IF(N392="zákl. přenesená",J392,0)</f>
        <v>0</v>
      </c>
      <c r="BH392" s="257">
        <f>IF(N392="sníž. přenesená",J392,0)</f>
        <v>0</v>
      </c>
      <c r="BI392" s="257">
        <f>IF(N392="nulová",J392,0)</f>
        <v>0</v>
      </c>
      <c r="BJ392" s="17" t="s">
        <v>14</v>
      </c>
      <c r="BK392" s="257">
        <f>ROUND(I392*H392,2)</f>
        <v>0</v>
      </c>
      <c r="BL392" s="17" t="s">
        <v>317</v>
      </c>
      <c r="BM392" s="256" t="s">
        <v>1793</v>
      </c>
    </row>
    <row r="393" s="12" customFormat="1" ht="22.8" customHeight="1">
      <c r="A393" s="12"/>
      <c r="B393" s="229"/>
      <c r="C393" s="230"/>
      <c r="D393" s="231" t="s">
        <v>81</v>
      </c>
      <c r="E393" s="243" t="s">
        <v>1657</v>
      </c>
      <c r="F393" s="243" t="s">
        <v>1658</v>
      </c>
      <c r="G393" s="230"/>
      <c r="H393" s="230"/>
      <c r="I393" s="233"/>
      <c r="J393" s="244">
        <f>BK393</f>
        <v>0</v>
      </c>
      <c r="K393" s="230"/>
      <c r="L393" s="235"/>
      <c r="M393" s="236"/>
      <c r="N393" s="237"/>
      <c r="O393" s="237"/>
      <c r="P393" s="238">
        <f>SUM(P394:P396)</f>
        <v>0</v>
      </c>
      <c r="Q393" s="237"/>
      <c r="R393" s="238">
        <f>SUM(R394:R396)</f>
        <v>0</v>
      </c>
      <c r="S393" s="237"/>
      <c r="T393" s="239">
        <f>SUM(T394:T396)</f>
        <v>0</v>
      </c>
      <c r="U393" s="12"/>
      <c r="V393" s="12"/>
      <c r="W393" s="12"/>
      <c r="X393" s="12"/>
      <c r="Y393" s="12"/>
      <c r="Z393" s="12"/>
      <c r="AA393" s="12"/>
      <c r="AB393" s="12"/>
      <c r="AC393" s="12"/>
      <c r="AD393" s="12"/>
      <c r="AE393" s="12"/>
      <c r="AR393" s="240" t="s">
        <v>91</v>
      </c>
      <c r="AT393" s="241" t="s">
        <v>81</v>
      </c>
      <c r="AU393" s="241" t="s">
        <v>14</v>
      </c>
      <c r="AY393" s="240" t="s">
        <v>250</v>
      </c>
      <c r="BK393" s="242">
        <f>SUM(BK394:BK396)</f>
        <v>0</v>
      </c>
    </row>
    <row r="394" s="2" customFormat="1" ht="21.75" customHeight="1">
      <c r="A394" s="38"/>
      <c r="B394" s="39"/>
      <c r="C394" s="245" t="s">
        <v>566</v>
      </c>
      <c r="D394" s="245" t="s">
        <v>252</v>
      </c>
      <c r="E394" s="246" t="s">
        <v>1659</v>
      </c>
      <c r="F394" s="247" t="s">
        <v>1660</v>
      </c>
      <c r="G394" s="248" t="s">
        <v>208</v>
      </c>
      <c r="H394" s="249">
        <v>44.369999999999997</v>
      </c>
      <c r="I394" s="250"/>
      <c r="J394" s="251">
        <f>ROUND(I394*H394,2)</f>
        <v>0</v>
      </c>
      <c r="K394" s="247" t="s">
        <v>1</v>
      </c>
      <c r="L394" s="44"/>
      <c r="M394" s="252" t="s">
        <v>1</v>
      </c>
      <c r="N394" s="253" t="s">
        <v>47</v>
      </c>
      <c r="O394" s="91"/>
      <c r="P394" s="254">
        <f>O394*H394</f>
        <v>0</v>
      </c>
      <c r="Q394" s="254">
        <v>0</v>
      </c>
      <c r="R394" s="254">
        <f>Q394*H394</f>
        <v>0</v>
      </c>
      <c r="S394" s="254">
        <v>0</v>
      </c>
      <c r="T394" s="255">
        <f>S394*H394</f>
        <v>0</v>
      </c>
      <c r="U394" s="38"/>
      <c r="V394" s="38"/>
      <c r="W394" s="38"/>
      <c r="X394" s="38"/>
      <c r="Y394" s="38"/>
      <c r="Z394" s="38"/>
      <c r="AA394" s="38"/>
      <c r="AB394" s="38"/>
      <c r="AC394" s="38"/>
      <c r="AD394" s="38"/>
      <c r="AE394" s="38"/>
      <c r="AR394" s="256" t="s">
        <v>317</v>
      </c>
      <c r="AT394" s="256" t="s">
        <v>252</v>
      </c>
      <c r="AU394" s="256" t="s">
        <v>91</v>
      </c>
      <c r="AY394" s="17" t="s">
        <v>250</v>
      </c>
      <c r="BE394" s="257">
        <f>IF(N394="základní",J394,0)</f>
        <v>0</v>
      </c>
      <c r="BF394" s="257">
        <f>IF(N394="snížená",J394,0)</f>
        <v>0</v>
      </c>
      <c r="BG394" s="257">
        <f>IF(N394="zákl. přenesená",J394,0)</f>
        <v>0</v>
      </c>
      <c r="BH394" s="257">
        <f>IF(N394="sníž. přenesená",J394,0)</f>
        <v>0</v>
      </c>
      <c r="BI394" s="257">
        <f>IF(N394="nulová",J394,0)</f>
        <v>0</v>
      </c>
      <c r="BJ394" s="17" t="s">
        <v>14</v>
      </c>
      <c r="BK394" s="257">
        <f>ROUND(I394*H394,2)</f>
        <v>0</v>
      </c>
      <c r="BL394" s="17" t="s">
        <v>317</v>
      </c>
      <c r="BM394" s="256" t="s">
        <v>1794</v>
      </c>
    </row>
    <row r="395" s="13" customFormat="1">
      <c r="A395" s="13"/>
      <c r="B395" s="262"/>
      <c r="C395" s="263"/>
      <c r="D395" s="258" t="s">
        <v>263</v>
      </c>
      <c r="E395" s="264" t="s">
        <v>1</v>
      </c>
      <c r="F395" s="265" t="s">
        <v>1795</v>
      </c>
      <c r="G395" s="263"/>
      <c r="H395" s="266">
        <v>44.369999999999997</v>
      </c>
      <c r="I395" s="267"/>
      <c r="J395" s="263"/>
      <c r="K395" s="263"/>
      <c r="L395" s="268"/>
      <c r="M395" s="269"/>
      <c r="N395" s="270"/>
      <c r="O395" s="270"/>
      <c r="P395" s="270"/>
      <c r="Q395" s="270"/>
      <c r="R395" s="270"/>
      <c r="S395" s="270"/>
      <c r="T395" s="271"/>
      <c r="U395" s="13"/>
      <c r="V395" s="13"/>
      <c r="W395" s="13"/>
      <c r="X395" s="13"/>
      <c r="Y395" s="13"/>
      <c r="Z395" s="13"/>
      <c r="AA395" s="13"/>
      <c r="AB395" s="13"/>
      <c r="AC395" s="13"/>
      <c r="AD395" s="13"/>
      <c r="AE395" s="13"/>
      <c r="AT395" s="272" t="s">
        <v>263</v>
      </c>
      <c r="AU395" s="272" t="s">
        <v>91</v>
      </c>
      <c r="AV395" s="13" t="s">
        <v>91</v>
      </c>
      <c r="AW395" s="13" t="s">
        <v>36</v>
      </c>
      <c r="AX395" s="13" t="s">
        <v>82</v>
      </c>
      <c r="AY395" s="272" t="s">
        <v>250</v>
      </c>
    </row>
    <row r="396" s="14" customFormat="1">
      <c r="A396" s="14"/>
      <c r="B396" s="273"/>
      <c r="C396" s="274"/>
      <c r="D396" s="258" t="s">
        <v>263</v>
      </c>
      <c r="E396" s="275" t="s">
        <v>1</v>
      </c>
      <c r="F396" s="276" t="s">
        <v>265</v>
      </c>
      <c r="G396" s="274"/>
      <c r="H396" s="277">
        <v>44.369999999999997</v>
      </c>
      <c r="I396" s="278"/>
      <c r="J396" s="274"/>
      <c r="K396" s="274"/>
      <c r="L396" s="279"/>
      <c r="M396" s="308"/>
      <c r="N396" s="309"/>
      <c r="O396" s="309"/>
      <c r="P396" s="309"/>
      <c r="Q396" s="309"/>
      <c r="R396" s="309"/>
      <c r="S396" s="309"/>
      <c r="T396" s="310"/>
      <c r="U396" s="14"/>
      <c r="V396" s="14"/>
      <c r="W396" s="14"/>
      <c r="X396" s="14"/>
      <c r="Y396" s="14"/>
      <c r="Z396" s="14"/>
      <c r="AA396" s="14"/>
      <c r="AB396" s="14"/>
      <c r="AC396" s="14"/>
      <c r="AD396" s="14"/>
      <c r="AE396" s="14"/>
      <c r="AT396" s="283" t="s">
        <v>263</v>
      </c>
      <c r="AU396" s="283" t="s">
        <v>91</v>
      </c>
      <c r="AV396" s="14" t="s">
        <v>256</v>
      </c>
      <c r="AW396" s="14" t="s">
        <v>36</v>
      </c>
      <c r="AX396" s="14" t="s">
        <v>14</v>
      </c>
      <c r="AY396" s="283" t="s">
        <v>250</v>
      </c>
    </row>
    <row r="397" s="2" customFormat="1" ht="6.96" customHeight="1">
      <c r="A397" s="38"/>
      <c r="B397" s="66"/>
      <c r="C397" s="67"/>
      <c r="D397" s="67"/>
      <c r="E397" s="67"/>
      <c r="F397" s="67"/>
      <c r="G397" s="67"/>
      <c r="H397" s="67"/>
      <c r="I397" s="194"/>
      <c r="J397" s="67"/>
      <c r="K397" s="67"/>
      <c r="L397" s="44"/>
      <c r="M397" s="38"/>
      <c r="O397" s="38"/>
      <c r="P397" s="38"/>
      <c r="Q397" s="38"/>
      <c r="R397" s="38"/>
      <c r="S397" s="38"/>
      <c r="T397" s="38"/>
      <c r="U397" s="38"/>
      <c r="V397" s="38"/>
      <c r="W397" s="38"/>
      <c r="X397" s="38"/>
      <c r="Y397" s="38"/>
      <c r="Z397" s="38"/>
      <c r="AA397" s="38"/>
      <c r="AB397" s="38"/>
      <c r="AC397" s="38"/>
      <c r="AD397" s="38"/>
      <c r="AE397" s="38"/>
    </row>
  </sheetData>
  <sheetProtection sheet="1" autoFilter="0" formatColumns="0" formatRows="0" objects="1" scenarios="1" spinCount="100000" saltValue="+XKxhCz4azdafMjFYMGSTkZmSUJYfWcNTQoqCPdOlRwV4KDW1pW+r/OXiJJ+uxCO59JB/ttP0/3U9pt6zUxrWQ==" hashValue="iuGp06ywJrTB9jHSaYkVnyABcnFH4AYvvtG5j99WD1S8oEpqI/SXXdXRLF4lreTJToGcukmgBJZccebqbfTsXQ==" algorithmName="SHA-512" password="CC35"/>
  <autoFilter ref="C132:K396"/>
  <mergeCells count="12">
    <mergeCell ref="E7:H7"/>
    <mergeCell ref="E9:H9"/>
    <mergeCell ref="E11:H11"/>
    <mergeCell ref="E20:H20"/>
    <mergeCell ref="E29:H29"/>
    <mergeCell ref="E85:H85"/>
    <mergeCell ref="E87:H87"/>
    <mergeCell ref="E89:H89"/>
    <mergeCell ref="E121:H121"/>
    <mergeCell ref="E123:H123"/>
    <mergeCell ref="E125:H12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7"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7"/>
      <c r="L2" s="1"/>
      <c r="M2" s="1"/>
      <c r="N2" s="1"/>
      <c r="O2" s="1"/>
      <c r="P2" s="1"/>
      <c r="Q2" s="1"/>
      <c r="R2" s="1"/>
      <c r="S2" s="1"/>
      <c r="T2" s="1"/>
      <c r="U2" s="1"/>
      <c r="V2" s="1"/>
      <c r="AT2" s="17" t="s">
        <v>104</v>
      </c>
    </row>
    <row r="3" s="1" customFormat="1" ht="6.96" customHeight="1">
      <c r="B3" s="149"/>
      <c r="C3" s="150"/>
      <c r="D3" s="150"/>
      <c r="E3" s="150"/>
      <c r="F3" s="150"/>
      <c r="G3" s="150"/>
      <c r="H3" s="150"/>
      <c r="I3" s="151"/>
      <c r="J3" s="150"/>
      <c r="K3" s="150"/>
      <c r="L3" s="20"/>
      <c r="AT3" s="17" t="s">
        <v>91</v>
      </c>
    </row>
    <row r="4" s="1" customFormat="1" ht="24.96" customHeight="1">
      <c r="B4" s="20"/>
      <c r="D4" s="152" t="s">
        <v>162</v>
      </c>
      <c r="I4" s="147"/>
      <c r="L4" s="20"/>
      <c r="M4" s="153" t="s">
        <v>10</v>
      </c>
      <c r="AT4" s="17" t="s">
        <v>4</v>
      </c>
    </row>
    <row r="5" s="1" customFormat="1" ht="6.96" customHeight="1">
      <c r="B5" s="20"/>
      <c r="I5" s="147"/>
      <c r="L5" s="20"/>
    </row>
    <row r="6" s="1" customFormat="1" ht="12" customHeight="1">
      <c r="B6" s="20"/>
      <c r="D6" s="154" t="s">
        <v>16</v>
      </c>
      <c r="I6" s="147"/>
      <c r="L6" s="20"/>
    </row>
    <row r="7" s="1" customFormat="1" ht="16.5" customHeight="1">
      <c r="B7" s="20"/>
      <c r="E7" s="155" t="str">
        <f>'Rekapitulace stavby'!K6</f>
        <v>Strakonická - rozšíření, č. akce 999 170, Praha 5</v>
      </c>
      <c r="F7" s="154"/>
      <c r="G7" s="154"/>
      <c r="H7" s="154"/>
      <c r="I7" s="147"/>
      <c r="L7" s="20"/>
    </row>
    <row r="8" s="1" customFormat="1" ht="12" customHeight="1">
      <c r="B8" s="20"/>
      <c r="D8" s="154" t="s">
        <v>176</v>
      </c>
      <c r="I8" s="147"/>
      <c r="L8" s="20"/>
    </row>
    <row r="9" s="2" customFormat="1" ht="16.5" customHeight="1">
      <c r="A9" s="38"/>
      <c r="B9" s="44"/>
      <c r="C9" s="38"/>
      <c r="D9" s="38"/>
      <c r="E9" s="155" t="s">
        <v>1343</v>
      </c>
      <c r="F9" s="38"/>
      <c r="G9" s="38"/>
      <c r="H9" s="38"/>
      <c r="I9" s="156"/>
      <c r="J9" s="38"/>
      <c r="K9" s="38"/>
      <c r="L9" s="63"/>
      <c r="S9" s="38"/>
      <c r="T9" s="38"/>
      <c r="U9" s="38"/>
      <c r="V9" s="38"/>
      <c r="W9" s="38"/>
      <c r="X9" s="38"/>
      <c r="Y9" s="38"/>
      <c r="Z9" s="38"/>
      <c r="AA9" s="38"/>
      <c r="AB9" s="38"/>
      <c r="AC9" s="38"/>
      <c r="AD9" s="38"/>
      <c r="AE9" s="38"/>
    </row>
    <row r="10" s="2" customFormat="1" ht="12" customHeight="1">
      <c r="A10" s="38"/>
      <c r="B10" s="44"/>
      <c r="C10" s="38"/>
      <c r="D10" s="154" t="s">
        <v>1344</v>
      </c>
      <c r="E10" s="38"/>
      <c r="F10" s="38"/>
      <c r="G10" s="38"/>
      <c r="H10" s="38"/>
      <c r="I10" s="156"/>
      <c r="J10" s="38"/>
      <c r="K10" s="38"/>
      <c r="L10" s="63"/>
      <c r="S10" s="38"/>
      <c r="T10" s="38"/>
      <c r="U10" s="38"/>
      <c r="V10" s="38"/>
      <c r="W10" s="38"/>
      <c r="X10" s="38"/>
      <c r="Y10" s="38"/>
      <c r="Z10" s="38"/>
      <c r="AA10" s="38"/>
      <c r="AB10" s="38"/>
      <c r="AC10" s="38"/>
      <c r="AD10" s="38"/>
      <c r="AE10" s="38"/>
    </row>
    <row r="11" s="2" customFormat="1" ht="16.5" customHeight="1">
      <c r="A11" s="38"/>
      <c r="B11" s="44"/>
      <c r="C11" s="38"/>
      <c r="D11" s="38"/>
      <c r="E11" s="157" t="s">
        <v>1796</v>
      </c>
      <c r="F11" s="38"/>
      <c r="G11" s="38"/>
      <c r="H11" s="38"/>
      <c r="I11" s="156"/>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156"/>
      <c r="J12" s="38"/>
      <c r="K12" s="38"/>
      <c r="L12" s="63"/>
      <c r="S12" s="38"/>
      <c r="T12" s="38"/>
      <c r="U12" s="38"/>
      <c r="V12" s="38"/>
      <c r="W12" s="38"/>
      <c r="X12" s="38"/>
      <c r="Y12" s="38"/>
      <c r="Z12" s="38"/>
      <c r="AA12" s="38"/>
      <c r="AB12" s="38"/>
      <c r="AC12" s="38"/>
      <c r="AD12" s="38"/>
      <c r="AE12" s="38"/>
    </row>
    <row r="13" s="2" customFormat="1" ht="12" customHeight="1">
      <c r="A13" s="38"/>
      <c r="B13" s="44"/>
      <c r="C13" s="38"/>
      <c r="D13" s="154" t="s">
        <v>18</v>
      </c>
      <c r="E13" s="38"/>
      <c r="F13" s="141" t="s">
        <v>1</v>
      </c>
      <c r="G13" s="38"/>
      <c r="H13" s="38"/>
      <c r="I13" s="158" t="s">
        <v>19</v>
      </c>
      <c r="J13" s="141" t="s">
        <v>1</v>
      </c>
      <c r="K13" s="38"/>
      <c r="L13" s="63"/>
      <c r="S13" s="38"/>
      <c r="T13" s="38"/>
      <c r="U13" s="38"/>
      <c r="V13" s="38"/>
      <c r="W13" s="38"/>
      <c r="X13" s="38"/>
      <c r="Y13" s="38"/>
      <c r="Z13" s="38"/>
      <c r="AA13" s="38"/>
      <c r="AB13" s="38"/>
      <c r="AC13" s="38"/>
      <c r="AD13" s="38"/>
      <c r="AE13" s="38"/>
    </row>
    <row r="14" s="2" customFormat="1" ht="12" customHeight="1">
      <c r="A14" s="38"/>
      <c r="B14" s="44"/>
      <c r="C14" s="38"/>
      <c r="D14" s="154" t="s">
        <v>20</v>
      </c>
      <c r="E14" s="38"/>
      <c r="F14" s="141" t="s">
        <v>21</v>
      </c>
      <c r="G14" s="38"/>
      <c r="H14" s="38"/>
      <c r="I14" s="158" t="s">
        <v>22</v>
      </c>
      <c r="J14" s="159" t="str">
        <f>'Rekapitulace stavby'!AN8</f>
        <v>10. 1. 2020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56"/>
      <c r="J15" s="38"/>
      <c r="K15" s="38"/>
      <c r="L15" s="63"/>
      <c r="S15" s="38"/>
      <c r="T15" s="38"/>
      <c r="U15" s="38"/>
      <c r="V15" s="38"/>
      <c r="W15" s="38"/>
      <c r="X15" s="38"/>
      <c r="Y15" s="38"/>
      <c r="Z15" s="38"/>
      <c r="AA15" s="38"/>
      <c r="AB15" s="38"/>
      <c r="AC15" s="38"/>
      <c r="AD15" s="38"/>
      <c r="AE15" s="38"/>
    </row>
    <row r="16" s="2" customFormat="1" ht="12" customHeight="1">
      <c r="A16" s="38"/>
      <c r="B16" s="44"/>
      <c r="C16" s="38"/>
      <c r="D16" s="154" t="s">
        <v>24</v>
      </c>
      <c r="E16" s="38"/>
      <c r="F16" s="38"/>
      <c r="G16" s="38"/>
      <c r="H16" s="38"/>
      <c r="I16" s="158" t="s">
        <v>25</v>
      </c>
      <c r="J16" s="141" t="s">
        <v>26</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
        <v>27</v>
      </c>
      <c r="F17" s="38"/>
      <c r="G17" s="38"/>
      <c r="H17" s="38"/>
      <c r="I17" s="158" t="s">
        <v>28</v>
      </c>
      <c r="J17" s="141" t="s">
        <v>29</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56"/>
      <c r="J18" s="38"/>
      <c r="K18" s="38"/>
      <c r="L18" s="63"/>
      <c r="S18" s="38"/>
      <c r="T18" s="38"/>
      <c r="U18" s="38"/>
      <c r="V18" s="38"/>
      <c r="W18" s="38"/>
      <c r="X18" s="38"/>
      <c r="Y18" s="38"/>
      <c r="Z18" s="38"/>
      <c r="AA18" s="38"/>
      <c r="AB18" s="38"/>
      <c r="AC18" s="38"/>
      <c r="AD18" s="38"/>
      <c r="AE18" s="38"/>
    </row>
    <row r="19" s="2" customFormat="1" ht="12" customHeight="1">
      <c r="A19" s="38"/>
      <c r="B19" s="44"/>
      <c r="C19" s="38"/>
      <c r="D19" s="154" t="s">
        <v>30</v>
      </c>
      <c r="E19" s="38"/>
      <c r="F19" s="38"/>
      <c r="G19" s="38"/>
      <c r="H19" s="38"/>
      <c r="I19" s="158" t="s">
        <v>25</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8" t="s">
        <v>28</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56"/>
      <c r="J21" s="38"/>
      <c r="K21" s="38"/>
      <c r="L21" s="63"/>
      <c r="S21" s="38"/>
      <c r="T21" s="38"/>
      <c r="U21" s="38"/>
      <c r="V21" s="38"/>
      <c r="W21" s="38"/>
      <c r="X21" s="38"/>
      <c r="Y21" s="38"/>
      <c r="Z21" s="38"/>
      <c r="AA21" s="38"/>
      <c r="AB21" s="38"/>
      <c r="AC21" s="38"/>
      <c r="AD21" s="38"/>
      <c r="AE21" s="38"/>
    </row>
    <row r="22" s="2" customFormat="1" ht="12" customHeight="1">
      <c r="A22" s="38"/>
      <c r="B22" s="44"/>
      <c r="C22" s="38"/>
      <c r="D22" s="154" t="s">
        <v>32</v>
      </c>
      <c r="E22" s="38"/>
      <c r="F22" s="38"/>
      <c r="G22" s="38"/>
      <c r="H22" s="38"/>
      <c r="I22" s="158" t="s">
        <v>25</v>
      </c>
      <c r="J22" s="141" t="s">
        <v>33</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
        <v>34</v>
      </c>
      <c r="F23" s="38"/>
      <c r="G23" s="38"/>
      <c r="H23" s="38"/>
      <c r="I23" s="158" t="s">
        <v>28</v>
      </c>
      <c r="J23" s="141" t="s">
        <v>35</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56"/>
      <c r="J24" s="38"/>
      <c r="K24" s="38"/>
      <c r="L24" s="63"/>
      <c r="S24" s="38"/>
      <c r="T24" s="38"/>
      <c r="U24" s="38"/>
      <c r="V24" s="38"/>
      <c r="W24" s="38"/>
      <c r="X24" s="38"/>
      <c r="Y24" s="38"/>
      <c r="Z24" s="38"/>
      <c r="AA24" s="38"/>
      <c r="AB24" s="38"/>
      <c r="AC24" s="38"/>
      <c r="AD24" s="38"/>
      <c r="AE24" s="38"/>
    </row>
    <row r="25" s="2" customFormat="1" ht="12" customHeight="1">
      <c r="A25" s="38"/>
      <c r="B25" s="44"/>
      <c r="C25" s="38"/>
      <c r="D25" s="154" t="s">
        <v>37</v>
      </c>
      <c r="E25" s="38"/>
      <c r="F25" s="38"/>
      <c r="G25" s="38"/>
      <c r="H25" s="38"/>
      <c r="I25" s="158" t="s">
        <v>25</v>
      </c>
      <c r="J25" s="141" t="s">
        <v>38</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
        <v>39</v>
      </c>
      <c r="F26" s="38"/>
      <c r="G26" s="38"/>
      <c r="H26" s="38"/>
      <c r="I26" s="158" t="s">
        <v>28</v>
      </c>
      <c r="J26" s="141" t="s">
        <v>40</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56"/>
      <c r="J27" s="38"/>
      <c r="K27" s="38"/>
      <c r="L27" s="63"/>
      <c r="S27" s="38"/>
      <c r="T27" s="38"/>
      <c r="U27" s="38"/>
      <c r="V27" s="38"/>
      <c r="W27" s="38"/>
      <c r="X27" s="38"/>
      <c r="Y27" s="38"/>
      <c r="Z27" s="38"/>
      <c r="AA27" s="38"/>
      <c r="AB27" s="38"/>
      <c r="AC27" s="38"/>
      <c r="AD27" s="38"/>
      <c r="AE27" s="38"/>
    </row>
    <row r="28" s="2" customFormat="1" ht="12" customHeight="1">
      <c r="A28" s="38"/>
      <c r="B28" s="44"/>
      <c r="C28" s="38"/>
      <c r="D28" s="154" t="s">
        <v>41</v>
      </c>
      <c r="E28" s="38"/>
      <c r="F28" s="38"/>
      <c r="G28" s="38"/>
      <c r="H28" s="38"/>
      <c r="I28" s="156"/>
      <c r="J28" s="38"/>
      <c r="K28" s="38"/>
      <c r="L28" s="63"/>
      <c r="S28" s="38"/>
      <c r="T28" s="38"/>
      <c r="U28" s="38"/>
      <c r="V28" s="38"/>
      <c r="W28" s="38"/>
      <c r="X28" s="38"/>
      <c r="Y28" s="38"/>
      <c r="Z28" s="38"/>
      <c r="AA28" s="38"/>
      <c r="AB28" s="38"/>
      <c r="AC28" s="38"/>
      <c r="AD28" s="38"/>
      <c r="AE28" s="38"/>
    </row>
    <row r="29" s="8" customFormat="1" ht="16.5" customHeight="1">
      <c r="A29" s="160"/>
      <c r="B29" s="161"/>
      <c r="C29" s="160"/>
      <c r="D29" s="160"/>
      <c r="E29" s="162" t="s">
        <v>1</v>
      </c>
      <c r="F29" s="162"/>
      <c r="G29" s="162"/>
      <c r="H29" s="162"/>
      <c r="I29" s="163"/>
      <c r="J29" s="160"/>
      <c r="K29" s="160"/>
      <c r="L29" s="164"/>
      <c r="S29" s="160"/>
      <c r="T29" s="160"/>
      <c r="U29" s="160"/>
      <c r="V29" s="160"/>
      <c r="W29" s="160"/>
      <c r="X29" s="160"/>
      <c r="Y29" s="160"/>
      <c r="Z29" s="160"/>
      <c r="AA29" s="160"/>
      <c r="AB29" s="160"/>
      <c r="AC29" s="160"/>
      <c r="AD29" s="160"/>
      <c r="AE29" s="160"/>
    </row>
    <row r="30" s="2" customFormat="1" ht="6.96" customHeight="1">
      <c r="A30" s="38"/>
      <c r="B30" s="44"/>
      <c r="C30" s="38"/>
      <c r="D30" s="38"/>
      <c r="E30" s="38"/>
      <c r="F30" s="38"/>
      <c r="G30" s="38"/>
      <c r="H30" s="38"/>
      <c r="I30" s="156"/>
      <c r="J30" s="38"/>
      <c r="K30" s="38"/>
      <c r="L30" s="63"/>
      <c r="S30" s="38"/>
      <c r="T30" s="38"/>
      <c r="U30" s="38"/>
      <c r="V30" s="38"/>
      <c r="W30" s="38"/>
      <c r="X30" s="38"/>
      <c r="Y30" s="38"/>
      <c r="Z30" s="38"/>
      <c r="AA30" s="38"/>
      <c r="AB30" s="38"/>
      <c r="AC30" s="38"/>
      <c r="AD30" s="38"/>
      <c r="AE30" s="38"/>
    </row>
    <row r="31" s="2" customFormat="1" ht="6.96" customHeight="1">
      <c r="A31" s="38"/>
      <c r="B31" s="44"/>
      <c r="C31" s="38"/>
      <c r="D31" s="165"/>
      <c r="E31" s="165"/>
      <c r="F31" s="165"/>
      <c r="G31" s="165"/>
      <c r="H31" s="165"/>
      <c r="I31" s="166"/>
      <c r="J31" s="165"/>
      <c r="K31" s="165"/>
      <c r="L31" s="63"/>
      <c r="S31" s="38"/>
      <c r="T31" s="38"/>
      <c r="U31" s="38"/>
      <c r="V31" s="38"/>
      <c r="W31" s="38"/>
      <c r="X31" s="38"/>
      <c r="Y31" s="38"/>
      <c r="Z31" s="38"/>
      <c r="AA31" s="38"/>
      <c r="AB31" s="38"/>
      <c r="AC31" s="38"/>
      <c r="AD31" s="38"/>
      <c r="AE31" s="38"/>
    </row>
    <row r="32" s="2" customFormat="1" ht="25.44" customHeight="1">
      <c r="A32" s="38"/>
      <c r="B32" s="44"/>
      <c r="C32" s="38"/>
      <c r="D32" s="167" t="s">
        <v>42</v>
      </c>
      <c r="E32" s="38"/>
      <c r="F32" s="38"/>
      <c r="G32" s="38"/>
      <c r="H32" s="38"/>
      <c r="I32" s="156"/>
      <c r="J32" s="168">
        <f>ROUND(J133, 2)</f>
        <v>0</v>
      </c>
      <c r="K32" s="38"/>
      <c r="L32" s="63"/>
      <c r="S32" s="38"/>
      <c r="T32" s="38"/>
      <c r="U32" s="38"/>
      <c r="V32" s="38"/>
      <c r="W32" s="38"/>
      <c r="X32" s="38"/>
      <c r="Y32" s="38"/>
      <c r="Z32" s="38"/>
      <c r="AA32" s="38"/>
      <c r="AB32" s="38"/>
      <c r="AC32" s="38"/>
      <c r="AD32" s="38"/>
      <c r="AE32" s="38"/>
    </row>
    <row r="33" s="2" customFormat="1" ht="6.96" customHeight="1">
      <c r="A33" s="38"/>
      <c r="B33" s="44"/>
      <c r="C33" s="38"/>
      <c r="D33" s="165"/>
      <c r="E33" s="165"/>
      <c r="F33" s="165"/>
      <c r="G33" s="165"/>
      <c r="H33" s="165"/>
      <c r="I33" s="166"/>
      <c r="J33" s="165"/>
      <c r="K33" s="165"/>
      <c r="L33" s="63"/>
      <c r="S33" s="38"/>
      <c r="T33" s="38"/>
      <c r="U33" s="38"/>
      <c r="V33" s="38"/>
      <c r="W33" s="38"/>
      <c r="X33" s="38"/>
      <c r="Y33" s="38"/>
      <c r="Z33" s="38"/>
      <c r="AA33" s="38"/>
      <c r="AB33" s="38"/>
      <c r="AC33" s="38"/>
      <c r="AD33" s="38"/>
      <c r="AE33" s="38"/>
    </row>
    <row r="34" s="2" customFormat="1" ht="14.4" customHeight="1">
      <c r="A34" s="38"/>
      <c r="B34" s="44"/>
      <c r="C34" s="38"/>
      <c r="D34" s="38"/>
      <c r="E34" s="38"/>
      <c r="F34" s="169" t="s">
        <v>44</v>
      </c>
      <c r="G34" s="38"/>
      <c r="H34" s="38"/>
      <c r="I34" s="170" t="s">
        <v>43</v>
      </c>
      <c r="J34" s="169" t="s">
        <v>45</v>
      </c>
      <c r="K34" s="38"/>
      <c r="L34" s="63"/>
      <c r="S34" s="38"/>
      <c r="T34" s="38"/>
      <c r="U34" s="38"/>
      <c r="V34" s="38"/>
      <c r="W34" s="38"/>
      <c r="X34" s="38"/>
      <c r="Y34" s="38"/>
      <c r="Z34" s="38"/>
      <c r="AA34" s="38"/>
      <c r="AB34" s="38"/>
      <c r="AC34" s="38"/>
      <c r="AD34" s="38"/>
      <c r="AE34" s="38"/>
    </row>
    <row r="35" s="2" customFormat="1" ht="14.4" customHeight="1">
      <c r="A35" s="38"/>
      <c r="B35" s="44"/>
      <c r="C35" s="38"/>
      <c r="D35" s="171" t="s">
        <v>46</v>
      </c>
      <c r="E35" s="154" t="s">
        <v>47</v>
      </c>
      <c r="F35" s="172">
        <f>ROUND((SUM(BE133:BE367)),  2)</f>
        <v>0</v>
      </c>
      <c r="G35" s="38"/>
      <c r="H35" s="38"/>
      <c r="I35" s="173">
        <v>0.20999999999999999</v>
      </c>
      <c r="J35" s="172">
        <f>ROUND(((SUM(BE133:BE367))*I35),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4" t="s">
        <v>48</v>
      </c>
      <c r="F36" s="172">
        <f>ROUND((SUM(BF133:BF367)),  2)</f>
        <v>0</v>
      </c>
      <c r="G36" s="38"/>
      <c r="H36" s="38"/>
      <c r="I36" s="173">
        <v>0.14999999999999999</v>
      </c>
      <c r="J36" s="172">
        <f>ROUND(((SUM(BF133:BF367))*I36),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4" t="s">
        <v>49</v>
      </c>
      <c r="F37" s="172">
        <f>ROUND((SUM(BG133:BG367)),  2)</f>
        <v>0</v>
      </c>
      <c r="G37" s="38"/>
      <c r="H37" s="38"/>
      <c r="I37" s="173">
        <v>0.20999999999999999</v>
      </c>
      <c r="J37" s="172">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4" t="s">
        <v>50</v>
      </c>
      <c r="F38" s="172">
        <f>ROUND((SUM(BH133:BH367)),  2)</f>
        <v>0</v>
      </c>
      <c r="G38" s="38"/>
      <c r="H38" s="38"/>
      <c r="I38" s="173">
        <v>0.14999999999999999</v>
      </c>
      <c r="J38" s="172">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4" t="s">
        <v>51</v>
      </c>
      <c r="F39" s="172">
        <f>ROUND((SUM(BI133:BI367)),  2)</f>
        <v>0</v>
      </c>
      <c r="G39" s="38"/>
      <c r="H39" s="38"/>
      <c r="I39" s="173">
        <v>0</v>
      </c>
      <c r="J39" s="172">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56"/>
      <c r="J40" s="38"/>
      <c r="K40" s="38"/>
      <c r="L40" s="63"/>
      <c r="S40" s="38"/>
      <c r="T40" s="38"/>
      <c r="U40" s="38"/>
      <c r="V40" s="38"/>
      <c r="W40" s="38"/>
      <c r="X40" s="38"/>
      <c r="Y40" s="38"/>
      <c r="Z40" s="38"/>
      <c r="AA40" s="38"/>
      <c r="AB40" s="38"/>
      <c r="AC40" s="38"/>
      <c r="AD40" s="38"/>
      <c r="AE40" s="38"/>
    </row>
    <row r="41" s="2" customFormat="1" ht="25.44" customHeight="1">
      <c r="A41" s="38"/>
      <c r="B41" s="44"/>
      <c r="C41" s="174"/>
      <c r="D41" s="175" t="s">
        <v>52</v>
      </c>
      <c r="E41" s="176"/>
      <c r="F41" s="176"/>
      <c r="G41" s="177" t="s">
        <v>53</v>
      </c>
      <c r="H41" s="178" t="s">
        <v>54</v>
      </c>
      <c r="I41" s="179"/>
      <c r="J41" s="180">
        <f>SUM(J32:J39)</f>
        <v>0</v>
      </c>
      <c r="K41" s="181"/>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156"/>
      <c r="J42" s="38"/>
      <c r="K42" s="38"/>
      <c r="L42" s="63"/>
      <c r="S42" s="38"/>
      <c r="T42" s="38"/>
      <c r="U42" s="38"/>
      <c r="V42" s="38"/>
      <c r="W42" s="38"/>
      <c r="X42" s="38"/>
      <c r="Y42" s="38"/>
      <c r="Z42" s="38"/>
      <c r="AA42" s="38"/>
      <c r="AB42" s="38"/>
      <c r="AC42" s="38"/>
      <c r="AD42" s="38"/>
      <c r="AE42" s="38"/>
    </row>
    <row r="43" s="1" customFormat="1" ht="14.4" customHeight="1">
      <c r="B43" s="20"/>
      <c r="I43" s="147"/>
      <c r="L43" s="20"/>
    </row>
    <row r="44" s="1" customFormat="1" ht="14.4" customHeight="1">
      <c r="B44" s="20"/>
      <c r="I44" s="147"/>
      <c r="L44" s="20"/>
    </row>
    <row r="45" s="1" customFormat="1" ht="14.4" customHeight="1">
      <c r="B45" s="20"/>
      <c r="I45" s="147"/>
      <c r="L45" s="20"/>
    </row>
    <row r="46" s="1" customFormat="1" ht="14.4" customHeight="1">
      <c r="B46" s="20"/>
      <c r="I46" s="147"/>
      <c r="L46" s="20"/>
    </row>
    <row r="47" s="1" customFormat="1" ht="14.4" customHeight="1">
      <c r="B47" s="20"/>
      <c r="I47" s="147"/>
      <c r="L47" s="20"/>
    </row>
    <row r="48" s="1" customFormat="1" ht="14.4" customHeight="1">
      <c r="B48" s="20"/>
      <c r="I48" s="147"/>
      <c r="L48" s="20"/>
    </row>
    <row r="49" s="1" customFormat="1" ht="14.4" customHeight="1">
      <c r="B49" s="20"/>
      <c r="I49" s="147"/>
      <c r="L49" s="20"/>
    </row>
    <row r="50" s="2" customFormat="1" ht="14.4" customHeight="1">
      <c r="B50" s="63"/>
      <c r="D50" s="182" t="s">
        <v>55</v>
      </c>
      <c r="E50" s="183"/>
      <c r="F50" s="183"/>
      <c r="G50" s="182" t="s">
        <v>56</v>
      </c>
      <c r="H50" s="183"/>
      <c r="I50" s="184"/>
      <c r="J50" s="183"/>
      <c r="K50" s="18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5" t="s">
        <v>57</v>
      </c>
      <c r="E61" s="186"/>
      <c r="F61" s="187" t="s">
        <v>58</v>
      </c>
      <c r="G61" s="185" t="s">
        <v>57</v>
      </c>
      <c r="H61" s="186"/>
      <c r="I61" s="188"/>
      <c r="J61" s="189" t="s">
        <v>58</v>
      </c>
      <c r="K61" s="18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2" t="s">
        <v>59</v>
      </c>
      <c r="E65" s="190"/>
      <c r="F65" s="190"/>
      <c r="G65" s="182" t="s">
        <v>60</v>
      </c>
      <c r="H65" s="190"/>
      <c r="I65" s="191"/>
      <c r="J65" s="190"/>
      <c r="K65" s="19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5" t="s">
        <v>57</v>
      </c>
      <c r="E76" s="186"/>
      <c r="F76" s="187" t="s">
        <v>58</v>
      </c>
      <c r="G76" s="185" t="s">
        <v>57</v>
      </c>
      <c r="H76" s="186"/>
      <c r="I76" s="188"/>
      <c r="J76" s="189" t="s">
        <v>58</v>
      </c>
      <c r="K76" s="186"/>
      <c r="L76" s="63"/>
      <c r="S76" s="38"/>
      <c r="T76" s="38"/>
      <c r="U76" s="38"/>
      <c r="V76" s="38"/>
      <c r="W76" s="38"/>
      <c r="X76" s="38"/>
      <c r="Y76" s="38"/>
      <c r="Z76" s="38"/>
      <c r="AA76" s="38"/>
      <c r="AB76" s="38"/>
      <c r="AC76" s="38"/>
      <c r="AD76" s="38"/>
      <c r="AE76" s="38"/>
    </row>
    <row r="77" s="2" customFormat="1" ht="14.4" customHeight="1">
      <c r="A77" s="38"/>
      <c r="B77" s="192"/>
      <c r="C77" s="193"/>
      <c r="D77" s="193"/>
      <c r="E77" s="193"/>
      <c r="F77" s="193"/>
      <c r="G77" s="193"/>
      <c r="H77" s="193"/>
      <c r="I77" s="194"/>
      <c r="J77" s="193"/>
      <c r="K77" s="193"/>
      <c r="L77" s="63"/>
      <c r="S77" s="38"/>
      <c r="T77" s="38"/>
      <c r="U77" s="38"/>
      <c r="V77" s="38"/>
      <c r="W77" s="38"/>
      <c r="X77" s="38"/>
      <c r="Y77" s="38"/>
      <c r="Z77" s="38"/>
      <c r="AA77" s="38"/>
      <c r="AB77" s="38"/>
      <c r="AC77" s="38"/>
      <c r="AD77" s="38"/>
      <c r="AE77" s="38"/>
    </row>
    <row r="81" s="2" customFormat="1" ht="6.96" customHeight="1">
      <c r="A81" s="38"/>
      <c r="B81" s="195"/>
      <c r="C81" s="196"/>
      <c r="D81" s="196"/>
      <c r="E81" s="196"/>
      <c r="F81" s="196"/>
      <c r="G81" s="196"/>
      <c r="H81" s="196"/>
      <c r="I81" s="197"/>
      <c r="J81" s="196"/>
      <c r="K81" s="196"/>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156"/>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56"/>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56"/>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98" t="str">
        <f>E7</f>
        <v>Strakonická - rozšíření, č. akce 999 170, Praha 5</v>
      </c>
      <c r="F85" s="32"/>
      <c r="G85" s="32"/>
      <c r="H85" s="32"/>
      <c r="I85" s="156"/>
      <c r="J85" s="40"/>
      <c r="K85" s="40"/>
      <c r="L85" s="63"/>
      <c r="S85" s="38"/>
      <c r="T85" s="38"/>
      <c r="U85" s="38"/>
      <c r="V85" s="38"/>
      <c r="W85" s="38"/>
      <c r="X85" s="38"/>
      <c r="Y85" s="38"/>
      <c r="Z85" s="38"/>
      <c r="AA85" s="38"/>
      <c r="AB85" s="38"/>
      <c r="AC85" s="38"/>
      <c r="AD85" s="38"/>
      <c r="AE85" s="38"/>
    </row>
    <row r="86" s="1" customFormat="1" ht="12" customHeight="1">
      <c r="B86" s="21"/>
      <c r="C86" s="32" t="s">
        <v>176</v>
      </c>
      <c r="D86" s="22"/>
      <c r="E86" s="22"/>
      <c r="F86" s="22"/>
      <c r="G86" s="22"/>
      <c r="H86" s="22"/>
      <c r="I86" s="147"/>
      <c r="J86" s="22"/>
      <c r="K86" s="22"/>
      <c r="L86" s="20"/>
    </row>
    <row r="87" s="2" customFormat="1" ht="16.5" customHeight="1">
      <c r="A87" s="38"/>
      <c r="B87" s="39"/>
      <c r="C87" s="40"/>
      <c r="D87" s="40"/>
      <c r="E87" s="198" t="s">
        <v>1343</v>
      </c>
      <c r="F87" s="40"/>
      <c r="G87" s="40"/>
      <c r="H87" s="40"/>
      <c r="I87" s="156"/>
      <c r="J87" s="40"/>
      <c r="K87" s="40"/>
      <c r="L87" s="63"/>
      <c r="S87" s="38"/>
      <c r="T87" s="38"/>
      <c r="U87" s="38"/>
      <c r="V87" s="38"/>
      <c r="W87" s="38"/>
      <c r="X87" s="38"/>
      <c r="Y87" s="38"/>
      <c r="Z87" s="38"/>
      <c r="AA87" s="38"/>
      <c r="AB87" s="38"/>
      <c r="AC87" s="38"/>
      <c r="AD87" s="38"/>
      <c r="AE87" s="38"/>
    </row>
    <row r="88" s="2" customFormat="1" ht="12" customHeight="1">
      <c r="A88" s="38"/>
      <c r="B88" s="39"/>
      <c r="C88" s="32" t="s">
        <v>1344</v>
      </c>
      <c r="D88" s="40"/>
      <c r="E88" s="40"/>
      <c r="F88" s="40"/>
      <c r="G88" s="40"/>
      <c r="H88" s="40"/>
      <c r="I88" s="156"/>
      <c r="J88" s="40"/>
      <c r="K88" s="40"/>
      <c r="L88" s="63"/>
      <c r="S88" s="38"/>
      <c r="T88" s="38"/>
      <c r="U88" s="38"/>
      <c r="V88" s="38"/>
      <c r="W88" s="38"/>
      <c r="X88" s="38"/>
      <c r="Y88" s="38"/>
      <c r="Z88" s="38"/>
      <c r="AA88" s="38"/>
      <c r="AB88" s="38"/>
      <c r="AC88" s="38"/>
      <c r="AD88" s="38"/>
      <c r="AE88" s="38"/>
    </row>
    <row r="89" s="2" customFormat="1" ht="16.5" customHeight="1">
      <c r="A89" s="38"/>
      <c r="B89" s="39"/>
      <c r="C89" s="40"/>
      <c r="D89" s="40"/>
      <c r="E89" s="76" t="str">
        <f>E11</f>
        <v>SO 200.3 - Opěrná zeď č. 3</v>
      </c>
      <c r="F89" s="40"/>
      <c r="G89" s="40"/>
      <c r="H89" s="40"/>
      <c r="I89" s="156"/>
      <c r="J89" s="40"/>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156"/>
      <c r="J90" s="40"/>
      <c r="K90" s="40"/>
      <c r="L90" s="63"/>
      <c r="S90" s="38"/>
      <c r="T90" s="38"/>
      <c r="U90" s="38"/>
      <c r="V90" s="38"/>
      <c r="W90" s="38"/>
      <c r="X90" s="38"/>
      <c r="Y90" s="38"/>
      <c r="Z90" s="38"/>
      <c r="AA90" s="38"/>
      <c r="AB90" s="38"/>
      <c r="AC90" s="38"/>
      <c r="AD90" s="38"/>
      <c r="AE90" s="38"/>
    </row>
    <row r="91" s="2" customFormat="1" ht="12" customHeight="1">
      <c r="A91" s="38"/>
      <c r="B91" s="39"/>
      <c r="C91" s="32" t="s">
        <v>20</v>
      </c>
      <c r="D91" s="40"/>
      <c r="E91" s="40"/>
      <c r="F91" s="27" t="str">
        <f>F14</f>
        <v>ulice Strakonická</v>
      </c>
      <c r="G91" s="40"/>
      <c r="H91" s="40"/>
      <c r="I91" s="158" t="s">
        <v>22</v>
      </c>
      <c r="J91" s="79" t="str">
        <f>IF(J14="","",J14)</f>
        <v>10. 1. 2020</v>
      </c>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156"/>
      <c r="J92" s="40"/>
      <c r="K92" s="40"/>
      <c r="L92" s="63"/>
      <c r="S92" s="38"/>
      <c r="T92" s="38"/>
      <c r="U92" s="38"/>
      <c r="V92" s="38"/>
      <c r="W92" s="38"/>
      <c r="X92" s="38"/>
      <c r="Y92" s="38"/>
      <c r="Z92" s="38"/>
      <c r="AA92" s="38"/>
      <c r="AB92" s="38"/>
      <c r="AC92" s="38"/>
      <c r="AD92" s="38"/>
      <c r="AE92" s="38"/>
    </row>
    <row r="93" s="2" customFormat="1" ht="15.15" customHeight="1">
      <c r="A93" s="38"/>
      <c r="B93" s="39"/>
      <c r="C93" s="32" t="s">
        <v>24</v>
      </c>
      <c r="D93" s="40"/>
      <c r="E93" s="40"/>
      <c r="F93" s="27" t="str">
        <f>E17</f>
        <v>Technická správa komunikací hl. m. Prahy a.s.</v>
      </c>
      <c r="G93" s="40"/>
      <c r="H93" s="40"/>
      <c r="I93" s="158" t="s">
        <v>32</v>
      </c>
      <c r="J93" s="36" t="str">
        <f>E23</f>
        <v>DIPRO, spol s r.o.</v>
      </c>
      <c r="K93" s="40"/>
      <c r="L93" s="63"/>
      <c r="S93" s="38"/>
      <c r="T93" s="38"/>
      <c r="U93" s="38"/>
      <c r="V93" s="38"/>
      <c r="W93" s="38"/>
      <c r="X93" s="38"/>
      <c r="Y93" s="38"/>
      <c r="Z93" s="38"/>
      <c r="AA93" s="38"/>
      <c r="AB93" s="38"/>
      <c r="AC93" s="38"/>
      <c r="AD93" s="38"/>
      <c r="AE93" s="38"/>
    </row>
    <row r="94" s="2" customFormat="1" ht="15.15" customHeight="1">
      <c r="A94" s="38"/>
      <c r="B94" s="39"/>
      <c r="C94" s="32" t="s">
        <v>30</v>
      </c>
      <c r="D94" s="40"/>
      <c r="E94" s="40"/>
      <c r="F94" s="27" t="str">
        <f>IF(E20="","",E20)</f>
        <v>Vyplň údaj</v>
      </c>
      <c r="G94" s="40"/>
      <c r="H94" s="40"/>
      <c r="I94" s="158" t="s">
        <v>37</v>
      </c>
      <c r="J94" s="36" t="str">
        <f>E26</f>
        <v>TMI Building s.r.o.</v>
      </c>
      <c r="K94" s="4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156"/>
      <c r="J95" s="40"/>
      <c r="K95" s="40"/>
      <c r="L95" s="63"/>
      <c r="S95" s="38"/>
      <c r="T95" s="38"/>
      <c r="U95" s="38"/>
      <c r="V95" s="38"/>
      <c r="W95" s="38"/>
      <c r="X95" s="38"/>
      <c r="Y95" s="38"/>
      <c r="Z95" s="38"/>
      <c r="AA95" s="38"/>
      <c r="AB95" s="38"/>
      <c r="AC95" s="38"/>
      <c r="AD95" s="38"/>
      <c r="AE95" s="38"/>
    </row>
    <row r="96" s="2" customFormat="1" ht="29.28" customHeight="1">
      <c r="A96" s="38"/>
      <c r="B96" s="39"/>
      <c r="C96" s="199" t="s">
        <v>224</v>
      </c>
      <c r="D96" s="200"/>
      <c r="E96" s="200"/>
      <c r="F96" s="200"/>
      <c r="G96" s="200"/>
      <c r="H96" s="200"/>
      <c r="I96" s="201"/>
      <c r="J96" s="202" t="s">
        <v>225</v>
      </c>
      <c r="K96" s="200"/>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156"/>
      <c r="J97" s="40"/>
      <c r="K97" s="40"/>
      <c r="L97" s="63"/>
      <c r="S97" s="38"/>
      <c r="T97" s="38"/>
      <c r="U97" s="38"/>
      <c r="V97" s="38"/>
      <c r="W97" s="38"/>
      <c r="X97" s="38"/>
      <c r="Y97" s="38"/>
      <c r="Z97" s="38"/>
      <c r="AA97" s="38"/>
      <c r="AB97" s="38"/>
      <c r="AC97" s="38"/>
      <c r="AD97" s="38"/>
      <c r="AE97" s="38"/>
    </row>
    <row r="98" s="2" customFormat="1" ht="22.8" customHeight="1">
      <c r="A98" s="38"/>
      <c r="B98" s="39"/>
      <c r="C98" s="203" t="s">
        <v>226</v>
      </c>
      <c r="D98" s="40"/>
      <c r="E98" s="40"/>
      <c r="F98" s="40"/>
      <c r="G98" s="40"/>
      <c r="H98" s="40"/>
      <c r="I98" s="156"/>
      <c r="J98" s="110">
        <f>J133</f>
        <v>0</v>
      </c>
      <c r="K98" s="40"/>
      <c r="L98" s="63"/>
      <c r="S98" s="38"/>
      <c r="T98" s="38"/>
      <c r="U98" s="38"/>
      <c r="V98" s="38"/>
      <c r="W98" s="38"/>
      <c r="X98" s="38"/>
      <c r="Y98" s="38"/>
      <c r="Z98" s="38"/>
      <c r="AA98" s="38"/>
      <c r="AB98" s="38"/>
      <c r="AC98" s="38"/>
      <c r="AD98" s="38"/>
      <c r="AE98" s="38"/>
      <c r="AU98" s="17" t="s">
        <v>227</v>
      </c>
    </row>
    <row r="99" s="9" customFormat="1" ht="24.96" customHeight="1">
      <c r="A99" s="9"/>
      <c r="B99" s="204"/>
      <c r="C99" s="205"/>
      <c r="D99" s="206" t="s">
        <v>228</v>
      </c>
      <c r="E99" s="207"/>
      <c r="F99" s="207"/>
      <c r="G99" s="207"/>
      <c r="H99" s="207"/>
      <c r="I99" s="208"/>
      <c r="J99" s="209">
        <f>J134</f>
        <v>0</v>
      </c>
      <c r="K99" s="205"/>
      <c r="L99" s="210"/>
      <c r="S99" s="9"/>
      <c r="T99" s="9"/>
      <c r="U99" s="9"/>
      <c r="V99" s="9"/>
      <c r="W99" s="9"/>
      <c r="X99" s="9"/>
      <c r="Y99" s="9"/>
      <c r="Z99" s="9"/>
      <c r="AA99" s="9"/>
      <c r="AB99" s="9"/>
      <c r="AC99" s="9"/>
      <c r="AD99" s="9"/>
      <c r="AE99" s="9"/>
    </row>
    <row r="100" s="10" customFormat="1" ht="19.92" customHeight="1">
      <c r="A100" s="10"/>
      <c r="B100" s="211"/>
      <c r="C100" s="133"/>
      <c r="D100" s="212" t="s">
        <v>229</v>
      </c>
      <c r="E100" s="213"/>
      <c r="F100" s="213"/>
      <c r="G100" s="213"/>
      <c r="H100" s="213"/>
      <c r="I100" s="214"/>
      <c r="J100" s="215">
        <f>J135</f>
        <v>0</v>
      </c>
      <c r="K100" s="133"/>
      <c r="L100" s="216"/>
      <c r="S100" s="10"/>
      <c r="T100" s="10"/>
      <c r="U100" s="10"/>
      <c r="V100" s="10"/>
      <c r="W100" s="10"/>
      <c r="X100" s="10"/>
      <c r="Y100" s="10"/>
      <c r="Z100" s="10"/>
      <c r="AA100" s="10"/>
      <c r="AB100" s="10"/>
      <c r="AC100" s="10"/>
      <c r="AD100" s="10"/>
      <c r="AE100" s="10"/>
    </row>
    <row r="101" s="10" customFormat="1" ht="19.92" customHeight="1">
      <c r="A101" s="10"/>
      <c r="B101" s="211"/>
      <c r="C101" s="133"/>
      <c r="D101" s="212" t="s">
        <v>1346</v>
      </c>
      <c r="E101" s="213"/>
      <c r="F101" s="213"/>
      <c r="G101" s="213"/>
      <c r="H101" s="213"/>
      <c r="I101" s="214"/>
      <c r="J101" s="215">
        <f>J174</f>
        <v>0</v>
      </c>
      <c r="K101" s="133"/>
      <c r="L101" s="216"/>
      <c r="S101" s="10"/>
      <c r="T101" s="10"/>
      <c r="U101" s="10"/>
      <c r="V101" s="10"/>
      <c r="W101" s="10"/>
      <c r="X101" s="10"/>
      <c r="Y101" s="10"/>
      <c r="Z101" s="10"/>
      <c r="AA101" s="10"/>
      <c r="AB101" s="10"/>
      <c r="AC101" s="10"/>
      <c r="AD101" s="10"/>
      <c r="AE101" s="10"/>
    </row>
    <row r="102" s="10" customFormat="1" ht="19.92" customHeight="1">
      <c r="A102" s="10"/>
      <c r="B102" s="211"/>
      <c r="C102" s="133"/>
      <c r="D102" s="212" t="s">
        <v>1347</v>
      </c>
      <c r="E102" s="213"/>
      <c r="F102" s="213"/>
      <c r="G102" s="213"/>
      <c r="H102" s="213"/>
      <c r="I102" s="214"/>
      <c r="J102" s="215">
        <f>J208</f>
        <v>0</v>
      </c>
      <c r="K102" s="133"/>
      <c r="L102" s="216"/>
      <c r="S102" s="10"/>
      <c r="T102" s="10"/>
      <c r="U102" s="10"/>
      <c r="V102" s="10"/>
      <c r="W102" s="10"/>
      <c r="X102" s="10"/>
      <c r="Y102" s="10"/>
      <c r="Z102" s="10"/>
      <c r="AA102" s="10"/>
      <c r="AB102" s="10"/>
      <c r="AC102" s="10"/>
      <c r="AD102" s="10"/>
      <c r="AE102" s="10"/>
    </row>
    <row r="103" s="10" customFormat="1" ht="19.92" customHeight="1">
      <c r="A103" s="10"/>
      <c r="B103" s="211"/>
      <c r="C103" s="133"/>
      <c r="D103" s="212" t="s">
        <v>1348</v>
      </c>
      <c r="E103" s="213"/>
      <c r="F103" s="213"/>
      <c r="G103" s="213"/>
      <c r="H103" s="213"/>
      <c r="I103" s="214"/>
      <c r="J103" s="215">
        <f>J251</f>
        <v>0</v>
      </c>
      <c r="K103" s="133"/>
      <c r="L103" s="216"/>
      <c r="S103" s="10"/>
      <c r="T103" s="10"/>
      <c r="U103" s="10"/>
      <c r="V103" s="10"/>
      <c r="W103" s="10"/>
      <c r="X103" s="10"/>
      <c r="Y103" s="10"/>
      <c r="Z103" s="10"/>
      <c r="AA103" s="10"/>
      <c r="AB103" s="10"/>
      <c r="AC103" s="10"/>
      <c r="AD103" s="10"/>
      <c r="AE103" s="10"/>
    </row>
    <row r="104" s="10" customFormat="1" ht="19.92" customHeight="1">
      <c r="A104" s="10"/>
      <c r="B104" s="211"/>
      <c r="C104" s="133"/>
      <c r="D104" s="212" t="s">
        <v>230</v>
      </c>
      <c r="E104" s="213"/>
      <c r="F104" s="213"/>
      <c r="G104" s="213"/>
      <c r="H104" s="213"/>
      <c r="I104" s="214"/>
      <c r="J104" s="215">
        <f>J257</f>
        <v>0</v>
      </c>
      <c r="K104" s="133"/>
      <c r="L104" s="216"/>
      <c r="S104" s="10"/>
      <c r="T104" s="10"/>
      <c r="U104" s="10"/>
      <c r="V104" s="10"/>
      <c r="W104" s="10"/>
      <c r="X104" s="10"/>
      <c r="Y104" s="10"/>
      <c r="Z104" s="10"/>
      <c r="AA104" s="10"/>
      <c r="AB104" s="10"/>
      <c r="AC104" s="10"/>
      <c r="AD104" s="10"/>
      <c r="AE104" s="10"/>
    </row>
    <row r="105" s="10" customFormat="1" ht="19.92" customHeight="1">
      <c r="A105" s="10"/>
      <c r="B105" s="211"/>
      <c r="C105" s="133"/>
      <c r="D105" s="212" t="s">
        <v>1349</v>
      </c>
      <c r="E105" s="213"/>
      <c r="F105" s="213"/>
      <c r="G105" s="213"/>
      <c r="H105" s="213"/>
      <c r="I105" s="214"/>
      <c r="J105" s="215">
        <f>J264</f>
        <v>0</v>
      </c>
      <c r="K105" s="133"/>
      <c r="L105" s="216"/>
      <c r="S105" s="10"/>
      <c r="T105" s="10"/>
      <c r="U105" s="10"/>
      <c r="V105" s="10"/>
      <c r="W105" s="10"/>
      <c r="X105" s="10"/>
      <c r="Y105" s="10"/>
      <c r="Z105" s="10"/>
      <c r="AA105" s="10"/>
      <c r="AB105" s="10"/>
      <c r="AC105" s="10"/>
      <c r="AD105" s="10"/>
      <c r="AE105" s="10"/>
    </row>
    <row r="106" s="10" customFormat="1" ht="19.92" customHeight="1">
      <c r="A106" s="10"/>
      <c r="B106" s="211"/>
      <c r="C106" s="133"/>
      <c r="D106" s="212" t="s">
        <v>232</v>
      </c>
      <c r="E106" s="213"/>
      <c r="F106" s="213"/>
      <c r="G106" s="213"/>
      <c r="H106" s="213"/>
      <c r="I106" s="214"/>
      <c r="J106" s="215">
        <f>J269</f>
        <v>0</v>
      </c>
      <c r="K106" s="133"/>
      <c r="L106" s="216"/>
      <c r="S106" s="10"/>
      <c r="T106" s="10"/>
      <c r="U106" s="10"/>
      <c r="V106" s="10"/>
      <c r="W106" s="10"/>
      <c r="X106" s="10"/>
      <c r="Y106" s="10"/>
      <c r="Z106" s="10"/>
      <c r="AA106" s="10"/>
      <c r="AB106" s="10"/>
      <c r="AC106" s="10"/>
      <c r="AD106" s="10"/>
      <c r="AE106" s="10"/>
    </row>
    <row r="107" s="10" customFormat="1" ht="19.92" customHeight="1">
      <c r="A107" s="10"/>
      <c r="B107" s="211"/>
      <c r="C107" s="133"/>
      <c r="D107" s="212" t="s">
        <v>233</v>
      </c>
      <c r="E107" s="213"/>
      <c r="F107" s="213"/>
      <c r="G107" s="213"/>
      <c r="H107" s="213"/>
      <c r="I107" s="214"/>
      <c r="J107" s="215">
        <f>J305</f>
        <v>0</v>
      </c>
      <c r="K107" s="133"/>
      <c r="L107" s="216"/>
      <c r="S107" s="10"/>
      <c r="T107" s="10"/>
      <c r="U107" s="10"/>
      <c r="V107" s="10"/>
      <c r="W107" s="10"/>
      <c r="X107" s="10"/>
      <c r="Y107" s="10"/>
      <c r="Z107" s="10"/>
      <c r="AA107" s="10"/>
      <c r="AB107" s="10"/>
      <c r="AC107" s="10"/>
      <c r="AD107" s="10"/>
      <c r="AE107" s="10"/>
    </row>
    <row r="108" s="10" customFormat="1" ht="19.92" customHeight="1">
      <c r="A108" s="10"/>
      <c r="B108" s="211"/>
      <c r="C108" s="133"/>
      <c r="D108" s="212" t="s">
        <v>234</v>
      </c>
      <c r="E108" s="213"/>
      <c r="F108" s="213"/>
      <c r="G108" s="213"/>
      <c r="H108" s="213"/>
      <c r="I108" s="214"/>
      <c r="J108" s="215">
        <f>J318</f>
        <v>0</v>
      </c>
      <c r="K108" s="133"/>
      <c r="L108" s="216"/>
      <c r="S108" s="10"/>
      <c r="T108" s="10"/>
      <c r="U108" s="10"/>
      <c r="V108" s="10"/>
      <c r="W108" s="10"/>
      <c r="X108" s="10"/>
      <c r="Y108" s="10"/>
      <c r="Z108" s="10"/>
      <c r="AA108" s="10"/>
      <c r="AB108" s="10"/>
      <c r="AC108" s="10"/>
      <c r="AD108" s="10"/>
      <c r="AE108" s="10"/>
    </row>
    <row r="109" s="9" customFormat="1" ht="24.96" customHeight="1">
      <c r="A109" s="9"/>
      <c r="B109" s="204"/>
      <c r="C109" s="205"/>
      <c r="D109" s="206" t="s">
        <v>1350</v>
      </c>
      <c r="E109" s="207"/>
      <c r="F109" s="207"/>
      <c r="G109" s="207"/>
      <c r="H109" s="207"/>
      <c r="I109" s="208"/>
      <c r="J109" s="209">
        <f>J341</f>
        <v>0</v>
      </c>
      <c r="K109" s="205"/>
      <c r="L109" s="210"/>
      <c r="S109" s="9"/>
      <c r="T109" s="9"/>
      <c r="U109" s="9"/>
      <c r="V109" s="9"/>
      <c r="W109" s="9"/>
      <c r="X109" s="9"/>
      <c r="Y109" s="9"/>
      <c r="Z109" s="9"/>
      <c r="AA109" s="9"/>
      <c r="AB109" s="9"/>
      <c r="AC109" s="9"/>
      <c r="AD109" s="9"/>
      <c r="AE109" s="9"/>
    </row>
    <row r="110" s="10" customFormat="1" ht="19.92" customHeight="1">
      <c r="A110" s="10"/>
      <c r="B110" s="211"/>
      <c r="C110" s="133"/>
      <c r="D110" s="212" t="s">
        <v>1351</v>
      </c>
      <c r="E110" s="213"/>
      <c r="F110" s="213"/>
      <c r="G110" s="213"/>
      <c r="H110" s="213"/>
      <c r="I110" s="214"/>
      <c r="J110" s="215">
        <f>J342</f>
        <v>0</v>
      </c>
      <c r="K110" s="133"/>
      <c r="L110" s="216"/>
      <c r="S110" s="10"/>
      <c r="T110" s="10"/>
      <c r="U110" s="10"/>
      <c r="V110" s="10"/>
      <c r="W110" s="10"/>
      <c r="X110" s="10"/>
      <c r="Y110" s="10"/>
      <c r="Z110" s="10"/>
      <c r="AA110" s="10"/>
      <c r="AB110" s="10"/>
      <c r="AC110" s="10"/>
      <c r="AD110" s="10"/>
      <c r="AE110" s="10"/>
    </row>
    <row r="111" s="10" customFormat="1" ht="19.92" customHeight="1">
      <c r="A111" s="10"/>
      <c r="B111" s="211"/>
      <c r="C111" s="133"/>
      <c r="D111" s="212" t="s">
        <v>1352</v>
      </c>
      <c r="E111" s="213"/>
      <c r="F111" s="213"/>
      <c r="G111" s="213"/>
      <c r="H111" s="213"/>
      <c r="I111" s="214"/>
      <c r="J111" s="215">
        <f>J364</f>
        <v>0</v>
      </c>
      <c r="K111" s="133"/>
      <c r="L111" s="216"/>
      <c r="S111" s="10"/>
      <c r="T111" s="10"/>
      <c r="U111" s="10"/>
      <c r="V111" s="10"/>
      <c r="W111" s="10"/>
      <c r="X111" s="10"/>
      <c r="Y111" s="10"/>
      <c r="Z111" s="10"/>
      <c r="AA111" s="10"/>
      <c r="AB111" s="10"/>
      <c r="AC111" s="10"/>
      <c r="AD111" s="10"/>
      <c r="AE111" s="10"/>
    </row>
    <row r="112" s="2" customFormat="1" ht="21.84" customHeight="1">
      <c r="A112" s="38"/>
      <c r="B112" s="39"/>
      <c r="C112" s="40"/>
      <c r="D112" s="40"/>
      <c r="E112" s="40"/>
      <c r="F112" s="40"/>
      <c r="G112" s="40"/>
      <c r="H112" s="40"/>
      <c r="I112" s="156"/>
      <c r="J112" s="40"/>
      <c r="K112" s="40"/>
      <c r="L112" s="63"/>
      <c r="S112" s="38"/>
      <c r="T112" s="38"/>
      <c r="U112" s="38"/>
      <c r="V112" s="38"/>
      <c r="W112" s="38"/>
      <c r="X112" s="38"/>
      <c r="Y112" s="38"/>
      <c r="Z112" s="38"/>
      <c r="AA112" s="38"/>
      <c r="AB112" s="38"/>
      <c r="AC112" s="38"/>
      <c r="AD112" s="38"/>
      <c r="AE112" s="38"/>
    </row>
    <row r="113" s="2" customFormat="1" ht="6.96" customHeight="1">
      <c r="A113" s="38"/>
      <c r="B113" s="66"/>
      <c r="C113" s="67"/>
      <c r="D113" s="67"/>
      <c r="E113" s="67"/>
      <c r="F113" s="67"/>
      <c r="G113" s="67"/>
      <c r="H113" s="67"/>
      <c r="I113" s="194"/>
      <c r="J113" s="67"/>
      <c r="K113" s="67"/>
      <c r="L113" s="63"/>
      <c r="S113" s="38"/>
      <c r="T113" s="38"/>
      <c r="U113" s="38"/>
      <c r="V113" s="38"/>
      <c r="W113" s="38"/>
      <c r="X113" s="38"/>
      <c r="Y113" s="38"/>
      <c r="Z113" s="38"/>
      <c r="AA113" s="38"/>
      <c r="AB113" s="38"/>
      <c r="AC113" s="38"/>
      <c r="AD113" s="38"/>
      <c r="AE113" s="38"/>
    </row>
    <row r="117" s="2" customFormat="1" ht="6.96" customHeight="1">
      <c r="A117" s="38"/>
      <c r="B117" s="68"/>
      <c r="C117" s="69"/>
      <c r="D117" s="69"/>
      <c r="E117" s="69"/>
      <c r="F117" s="69"/>
      <c r="G117" s="69"/>
      <c r="H117" s="69"/>
      <c r="I117" s="197"/>
      <c r="J117" s="69"/>
      <c r="K117" s="69"/>
      <c r="L117" s="63"/>
      <c r="S117" s="38"/>
      <c r="T117" s="38"/>
      <c r="U117" s="38"/>
      <c r="V117" s="38"/>
      <c r="W117" s="38"/>
      <c r="X117" s="38"/>
      <c r="Y117" s="38"/>
      <c r="Z117" s="38"/>
      <c r="AA117" s="38"/>
      <c r="AB117" s="38"/>
      <c r="AC117" s="38"/>
      <c r="AD117" s="38"/>
      <c r="AE117" s="38"/>
    </row>
    <row r="118" s="2" customFormat="1" ht="24.96" customHeight="1">
      <c r="A118" s="38"/>
      <c r="B118" s="39"/>
      <c r="C118" s="23" t="s">
        <v>235</v>
      </c>
      <c r="D118" s="40"/>
      <c r="E118" s="40"/>
      <c r="F118" s="40"/>
      <c r="G118" s="40"/>
      <c r="H118" s="40"/>
      <c r="I118" s="156"/>
      <c r="J118" s="40"/>
      <c r="K118" s="40"/>
      <c r="L118" s="63"/>
      <c r="S118" s="38"/>
      <c r="T118" s="38"/>
      <c r="U118" s="38"/>
      <c r="V118" s="38"/>
      <c r="W118" s="38"/>
      <c r="X118" s="38"/>
      <c r="Y118" s="38"/>
      <c r="Z118" s="38"/>
      <c r="AA118" s="38"/>
      <c r="AB118" s="38"/>
      <c r="AC118" s="38"/>
      <c r="AD118" s="38"/>
      <c r="AE118" s="38"/>
    </row>
    <row r="119" s="2" customFormat="1" ht="6.96" customHeight="1">
      <c r="A119" s="38"/>
      <c r="B119" s="39"/>
      <c r="C119" s="40"/>
      <c r="D119" s="40"/>
      <c r="E119" s="40"/>
      <c r="F119" s="40"/>
      <c r="G119" s="40"/>
      <c r="H119" s="40"/>
      <c r="I119" s="156"/>
      <c r="J119" s="40"/>
      <c r="K119" s="40"/>
      <c r="L119" s="63"/>
      <c r="S119" s="38"/>
      <c r="T119" s="38"/>
      <c r="U119" s="38"/>
      <c r="V119" s="38"/>
      <c r="W119" s="38"/>
      <c r="X119" s="38"/>
      <c r="Y119" s="38"/>
      <c r="Z119" s="38"/>
      <c r="AA119" s="38"/>
      <c r="AB119" s="38"/>
      <c r="AC119" s="38"/>
      <c r="AD119" s="38"/>
      <c r="AE119" s="38"/>
    </row>
    <row r="120" s="2" customFormat="1" ht="12" customHeight="1">
      <c r="A120" s="38"/>
      <c r="B120" s="39"/>
      <c r="C120" s="32" t="s">
        <v>16</v>
      </c>
      <c r="D120" s="40"/>
      <c r="E120" s="40"/>
      <c r="F120" s="40"/>
      <c r="G120" s="40"/>
      <c r="H120" s="40"/>
      <c r="I120" s="156"/>
      <c r="J120" s="40"/>
      <c r="K120" s="40"/>
      <c r="L120" s="63"/>
      <c r="S120" s="38"/>
      <c r="T120" s="38"/>
      <c r="U120" s="38"/>
      <c r="V120" s="38"/>
      <c r="W120" s="38"/>
      <c r="X120" s="38"/>
      <c r="Y120" s="38"/>
      <c r="Z120" s="38"/>
      <c r="AA120" s="38"/>
      <c r="AB120" s="38"/>
      <c r="AC120" s="38"/>
      <c r="AD120" s="38"/>
      <c r="AE120" s="38"/>
    </row>
    <row r="121" s="2" customFormat="1" ht="16.5" customHeight="1">
      <c r="A121" s="38"/>
      <c r="B121" s="39"/>
      <c r="C121" s="40"/>
      <c r="D121" s="40"/>
      <c r="E121" s="198" t="str">
        <f>E7</f>
        <v>Strakonická - rozšíření, č. akce 999 170, Praha 5</v>
      </c>
      <c r="F121" s="32"/>
      <c r="G121" s="32"/>
      <c r="H121" s="32"/>
      <c r="I121" s="156"/>
      <c r="J121" s="40"/>
      <c r="K121" s="40"/>
      <c r="L121" s="63"/>
      <c r="S121" s="38"/>
      <c r="T121" s="38"/>
      <c r="U121" s="38"/>
      <c r="V121" s="38"/>
      <c r="W121" s="38"/>
      <c r="X121" s="38"/>
      <c r="Y121" s="38"/>
      <c r="Z121" s="38"/>
      <c r="AA121" s="38"/>
      <c r="AB121" s="38"/>
      <c r="AC121" s="38"/>
      <c r="AD121" s="38"/>
      <c r="AE121" s="38"/>
    </row>
    <row r="122" s="1" customFormat="1" ht="12" customHeight="1">
      <c r="B122" s="21"/>
      <c r="C122" s="32" t="s">
        <v>176</v>
      </c>
      <c r="D122" s="22"/>
      <c r="E122" s="22"/>
      <c r="F122" s="22"/>
      <c r="G122" s="22"/>
      <c r="H122" s="22"/>
      <c r="I122" s="147"/>
      <c r="J122" s="22"/>
      <c r="K122" s="22"/>
      <c r="L122" s="20"/>
    </row>
    <row r="123" s="2" customFormat="1" ht="16.5" customHeight="1">
      <c r="A123" s="38"/>
      <c r="B123" s="39"/>
      <c r="C123" s="40"/>
      <c r="D123" s="40"/>
      <c r="E123" s="198" t="s">
        <v>1343</v>
      </c>
      <c r="F123" s="40"/>
      <c r="G123" s="40"/>
      <c r="H123" s="40"/>
      <c r="I123" s="156"/>
      <c r="J123" s="40"/>
      <c r="K123" s="40"/>
      <c r="L123" s="63"/>
      <c r="S123" s="38"/>
      <c r="T123" s="38"/>
      <c r="U123" s="38"/>
      <c r="V123" s="38"/>
      <c r="W123" s="38"/>
      <c r="X123" s="38"/>
      <c r="Y123" s="38"/>
      <c r="Z123" s="38"/>
      <c r="AA123" s="38"/>
      <c r="AB123" s="38"/>
      <c r="AC123" s="38"/>
      <c r="AD123" s="38"/>
      <c r="AE123" s="38"/>
    </row>
    <row r="124" s="2" customFormat="1" ht="12" customHeight="1">
      <c r="A124" s="38"/>
      <c r="B124" s="39"/>
      <c r="C124" s="32" t="s">
        <v>1344</v>
      </c>
      <c r="D124" s="40"/>
      <c r="E124" s="40"/>
      <c r="F124" s="40"/>
      <c r="G124" s="40"/>
      <c r="H124" s="40"/>
      <c r="I124" s="156"/>
      <c r="J124" s="40"/>
      <c r="K124" s="40"/>
      <c r="L124" s="63"/>
      <c r="S124" s="38"/>
      <c r="T124" s="38"/>
      <c r="U124" s="38"/>
      <c r="V124" s="38"/>
      <c r="W124" s="38"/>
      <c r="X124" s="38"/>
      <c r="Y124" s="38"/>
      <c r="Z124" s="38"/>
      <c r="AA124" s="38"/>
      <c r="AB124" s="38"/>
      <c r="AC124" s="38"/>
      <c r="AD124" s="38"/>
      <c r="AE124" s="38"/>
    </row>
    <row r="125" s="2" customFormat="1" ht="16.5" customHeight="1">
      <c r="A125" s="38"/>
      <c r="B125" s="39"/>
      <c r="C125" s="40"/>
      <c r="D125" s="40"/>
      <c r="E125" s="76" t="str">
        <f>E11</f>
        <v>SO 200.3 - Opěrná zeď č. 3</v>
      </c>
      <c r="F125" s="40"/>
      <c r="G125" s="40"/>
      <c r="H125" s="40"/>
      <c r="I125" s="156"/>
      <c r="J125" s="40"/>
      <c r="K125" s="40"/>
      <c r="L125" s="63"/>
      <c r="S125" s="38"/>
      <c r="T125" s="38"/>
      <c r="U125" s="38"/>
      <c r="V125" s="38"/>
      <c r="W125" s="38"/>
      <c r="X125" s="38"/>
      <c r="Y125" s="38"/>
      <c r="Z125" s="38"/>
      <c r="AA125" s="38"/>
      <c r="AB125" s="38"/>
      <c r="AC125" s="38"/>
      <c r="AD125" s="38"/>
      <c r="AE125" s="38"/>
    </row>
    <row r="126" s="2" customFormat="1" ht="6.96" customHeight="1">
      <c r="A126" s="38"/>
      <c r="B126" s="39"/>
      <c r="C126" s="40"/>
      <c r="D126" s="40"/>
      <c r="E126" s="40"/>
      <c r="F126" s="40"/>
      <c r="G126" s="40"/>
      <c r="H126" s="40"/>
      <c r="I126" s="156"/>
      <c r="J126" s="40"/>
      <c r="K126" s="40"/>
      <c r="L126" s="63"/>
      <c r="S126" s="38"/>
      <c r="T126" s="38"/>
      <c r="U126" s="38"/>
      <c r="V126" s="38"/>
      <c r="W126" s="38"/>
      <c r="X126" s="38"/>
      <c r="Y126" s="38"/>
      <c r="Z126" s="38"/>
      <c r="AA126" s="38"/>
      <c r="AB126" s="38"/>
      <c r="AC126" s="38"/>
      <c r="AD126" s="38"/>
      <c r="AE126" s="38"/>
    </row>
    <row r="127" s="2" customFormat="1" ht="12" customHeight="1">
      <c r="A127" s="38"/>
      <c r="B127" s="39"/>
      <c r="C127" s="32" t="s">
        <v>20</v>
      </c>
      <c r="D127" s="40"/>
      <c r="E127" s="40"/>
      <c r="F127" s="27" t="str">
        <f>F14</f>
        <v>ulice Strakonická</v>
      </c>
      <c r="G127" s="40"/>
      <c r="H127" s="40"/>
      <c r="I127" s="158" t="s">
        <v>22</v>
      </c>
      <c r="J127" s="79" t="str">
        <f>IF(J14="","",J14)</f>
        <v>10. 1. 2020</v>
      </c>
      <c r="K127" s="40"/>
      <c r="L127" s="63"/>
      <c r="S127" s="38"/>
      <c r="T127" s="38"/>
      <c r="U127" s="38"/>
      <c r="V127" s="38"/>
      <c r="W127" s="38"/>
      <c r="X127" s="38"/>
      <c r="Y127" s="38"/>
      <c r="Z127" s="38"/>
      <c r="AA127" s="38"/>
      <c r="AB127" s="38"/>
      <c r="AC127" s="38"/>
      <c r="AD127" s="38"/>
      <c r="AE127" s="38"/>
    </row>
    <row r="128" s="2" customFormat="1" ht="6.96" customHeight="1">
      <c r="A128" s="38"/>
      <c r="B128" s="39"/>
      <c r="C128" s="40"/>
      <c r="D128" s="40"/>
      <c r="E128" s="40"/>
      <c r="F128" s="40"/>
      <c r="G128" s="40"/>
      <c r="H128" s="40"/>
      <c r="I128" s="156"/>
      <c r="J128" s="40"/>
      <c r="K128" s="40"/>
      <c r="L128" s="63"/>
      <c r="S128" s="38"/>
      <c r="T128" s="38"/>
      <c r="U128" s="38"/>
      <c r="V128" s="38"/>
      <c r="W128" s="38"/>
      <c r="X128" s="38"/>
      <c r="Y128" s="38"/>
      <c r="Z128" s="38"/>
      <c r="AA128" s="38"/>
      <c r="AB128" s="38"/>
      <c r="AC128" s="38"/>
      <c r="AD128" s="38"/>
      <c r="AE128" s="38"/>
    </row>
    <row r="129" s="2" customFormat="1" ht="15.15" customHeight="1">
      <c r="A129" s="38"/>
      <c r="B129" s="39"/>
      <c r="C129" s="32" t="s">
        <v>24</v>
      </c>
      <c r="D129" s="40"/>
      <c r="E129" s="40"/>
      <c r="F129" s="27" t="str">
        <f>E17</f>
        <v>Technická správa komunikací hl. m. Prahy a.s.</v>
      </c>
      <c r="G129" s="40"/>
      <c r="H129" s="40"/>
      <c r="I129" s="158" t="s">
        <v>32</v>
      </c>
      <c r="J129" s="36" t="str">
        <f>E23</f>
        <v>DIPRO, spol s r.o.</v>
      </c>
      <c r="K129" s="40"/>
      <c r="L129" s="63"/>
      <c r="S129" s="38"/>
      <c r="T129" s="38"/>
      <c r="U129" s="38"/>
      <c r="V129" s="38"/>
      <c r="W129" s="38"/>
      <c r="X129" s="38"/>
      <c r="Y129" s="38"/>
      <c r="Z129" s="38"/>
      <c r="AA129" s="38"/>
      <c r="AB129" s="38"/>
      <c r="AC129" s="38"/>
      <c r="AD129" s="38"/>
      <c r="AE129" s="38"/>
    </row>
    <row r="130" s="2" customFormat="1" ht="15.15" customHeight="1">
      <c r="A130" s="38"/>
      <c r="B130" s="39"/>
      <c r="C130" s="32" t="s">
        <v>30</v>
      </c>
      <c r="D130" s="40"/>
      <c r="E130" s="40"/>
      <c r="F130" s="27" t="str">
        <f>IF(E20="","",E20)</f>
        <v>Vyplň údaj</v>
      </c>
      <c r="G130" s="40"/>
      <c r="H130" s="40"/>
      <c r="I130" s="158" t="s">
        <v>37</v>
      </c>
      <c r="J130" s="36" t="str">
        <f>E26</f>
        <v>TMI Building s.r.o.</v>
      </c>
      <c r="K130" s="40"/>
      <c r="L130" s="63"/>
      <c r="S130" s="38"/>
      <c r="T130" s="38"/>
      <c r="U130" s="38"/>
      <c r="V130" s="38"/>
      <c r="W130" s="38"/>
      <c r="X130" s="38"/>
      <c r="Y130" s="38"/>
      <c r="Z130" s="38"/>
      <c r="AA130" s="38"/>
      <c r="AB130" s="38"/>
      <c r="AC130" s="38"/>
      <c r="AD130" s="38"/>
      <c r="AE130" s="38"/>
    </row>
    <row r="131" s="2" customFormat="1" ht="10.32" customHeight="1">
      <c r="A131" s="38"/>
      <c r="B131" s="39"/>
      <c r="C131" s="40"/>
      <c r="D131" s="40"/>
      <c r="E131" s="40"/>
      <c r="F131" s="40"/>
      <c r="G131" s="40"/>
      <c r="H131" s="40"/>
      <c r="I131" s="156"/>
      <c r="J131" s="40"/>
      <c r="K131" s="40"/>
      <c r="L131" s="63"/>
      <c r="S131" s="38"/>
      <c r="T131" s="38"/>
      <c r="U131" s="38"/>
      <c r="V131" s="38"/>
      <c r="W131" s="38"/>
      <c r="X131" s="38"/>
      <c r="Y131" s="38"/>
      <c r="Z131" s="38"/>
      <c r="AA131" s="38"/>
      <c r="AB131" s="38"/>
      <c r="AC131" s="38"/>
      <c r="AD131" s="38"/>
      <c r="AE131" s="38"/>
    </row>
    <row r="132" s="11" customFormat="1" ht="29.28" customHeight="1">
      <c r="A132" s="217"/>
      <c r="B132" s="218"/>
      <c r="C132" s="219" t="s">
        <v>236</v>
      </c>
      <c r="D132" s="220" t="s">
        <v>67</v>
      </c>
      <c r="E132" s="220" t="s">
        <v>63</v>
      </c>
      <c r="F132" s="220" t="s">
        <v>64</v>
      </c>
      <c r="G132" s="220" t="s">
        <v>237</v>
      </c>
      <c r="H132" s="220" t="s">
        <v>238</v>
      </c>
      <c r="I132" s="221" t="s">
        <v>239</v>
      </c>
      <c r="J132" s="220" t="s">
        <v>225</v>
      </c>
      <c r="K132" s="222" t="s">
        <v>240</v>
      </c>
      <c r="L132" s="223"/>
      <c r="M132" s="100" t="s">
        <v>1</v>
      </c>
      <c r="N132" s="101" t="s">
        <v>46</v>
      </c>
      <c r="O132" s="101" t="s">
        <v>241</v>
      </c>
      <c r="P132" s="101" t="s">
        <v>242</v>
      </c>
      <c r="Q132" s="101" t="s">
        <v>243</v>
      </c>
      <c r="R132" s="101" t="s">
        <v>244</v>
      </c>
      <c r="S132" s="101" t="s">
        <v>245</v>
      </c>
      <c r="T132" s="102" t="s">
        <v>246</v>
      </c>
      <c r="U132" s="217"/>
      <c r="V132" s="217"/>
      <c r="W132" s="217"/>
      <c r="X132" s="217"/>
      <c r="Y132" s="217"/>
      <c r="Z132" s="217"/>
      <c r="AA132" s="217"/>
      <c r="AB132" s="217"/>
      <c r="AC132" s="217"/>
      <c r="AD132" s="217"/>
      <c r="AE132" s="217"/>
    </row>
    <row r="133" s="2" customFormat="1" ht="22.8" customHeight="1">
      <c r="A133" s="38"/>
      <c r="B133" s="39"/>
      <c r="C133" s="107" t="s">
        <v>247</v>
      </c>
      <c r="D133" s="40"/>
      <c r="E133" s="40"/>
      <c r="F133" s="40"/>
      <c r="G133" s="40"/>
      <c r="H133" s="40"/>
      <c r="I133" s="156"/>
      <c r="J133" s="224">
        <f>BK133</f>
        <v>0</v>
      </c>
      <c r="K133" s="40"/>
      <c r="L133" s="44"/>
      <c r="M133" s="103"/>
      <c r="N133" s="225"/>
      <c r="O133" s="104"/>
      <c r="P133" s="226">
        <f>P134+P341</f>
        <v>0</v>
      </c>
      <c r="Q133" s="104"/>
      <c r="R133" s="226">
        <f>R134+R341</f>
        <v>0</v>
      </c>
      <c r="S133" s="104"/>
      <c r="T133" s="227">
        <f>T134+T341</f>
        <v>0</v>
      </c>
      <c r="U133" s="38"/>
      <c r="V133" s="38"/>
      <c r="W133" s="38"/>
      <c r="X133" s="38"/>
      <c r="Y133" s="38"/>
      <c r="Z133" s="38"/>
      <c r="AA133" s="38"/>
      <c r="AB133" s="38"/>
      <c r="AC133" s="38"/>
      <c r="AD133" s="38"/>
      <c r="AE133" s="38"/>
      <c r="AT133" s="17" t="s">
        <v>81</v>
      </c>
      <c r="AU133" s="17" t="s">
        <v>227</v>
      </c>
      <c r="BK133" s="228">
        <f>BK134+BK341</f>
        <v>0</v>
      </c>
    </row>
    <row r="134" s="12" customFormat="1" ht="25.92" customHeight="1">
      <c r="A134" s="12"/>
      <c r="B134" s="229"/>
      <c r="C134" s="230"/>
      <c r="D134" s="231" t="s">
        <v>81</v>
      </c>
      <c r="E134" s="232" t="s">
        <v>248</v>
      </c>
      <c r="F134" s="232" t="s">
        <v>249</v>
      </c>
      <c r="G134" s="230"/>
      <c r="H134" s="230"/>
      <c r="I134" s="233"/>
      <c r="J134" s="234">
        <f>BK134</f>
        <v>0</v>
      </c>
      <c r="K134" s="230"/>
      <c r="L134" s="235"/>
      <c r="M134" s="236"/>
      <c r="N134" s="237"/>
      <c r="O134" s="237"/>
      <c r="P134" s="238">
        <f>P135+P174+P208+P251+P257+P264+P269+P305+P318</f>
        <v>0</v>
      </c>
      <c r="Q134" s="237"/>
      <c r="R134" s="238">
        <f>R135+R174+R208+R251+R257+R264+R269+R305+R318</f>
        <v>0</v>
      </c>
      <c r="S134" s="237"/>
      <c r="T134" s="239">
        <f>T135+T174+T208+T251+T257+T264+T269+T305+T318</f>
        <v>0</v>
      </c>
      <c r="U134" s="12"/>
      <c r="V134" s="12"/>
      <c r="W134" s="12"/>
      <c r="X134" s="12"/>
      <c r="Y134" s="12"/>
      <c r="Z134" s="12"/>
      <c r="AA134" s="12"/>
      <c r="AB134" s="12"/>
      <c r="AC134" s="12"/>
      <c r="AD134" s="12"/>
      <c r="AE134" s="12"/>
      <c r="AR134" s="240" t="s">
        <v>14</v>
      </c>
      <c r="AT134" s="241" t="s">
        <v>81</v>
      </c>
      <c r="AU134" s="241" t="s">
        <v>82</v>
      </c>
      <c r="AY134" s="240" t="s">
        <v>250</v>
      </c>
      <c r="BK134" s="242">
        <f>BK135+BK174+BK208+BK251+BK257+BK264+BK269+BK305+BK318</f>
        <v>0</v>
      </c>
    </row>
    <row r="135" s="12" customFormat="1" ht="22.8" customHeight="1">
      <c r="A135" s="12"/>
      <c r="B135" s="229"/>
      <c r="C135" s="230"/>
      <c r="D135" s="231" t="s">
        <v>81</v>
      </c>
      <c r="E135" s="243" t="s">
        <v>14</v>
      </c>
      <c r="F135" s="243" t="s">
        <v>251</v>
      </c>
      <c r="G135" s="230"/>
      <c r="H135" s="230"/>
      <c r="I135" s="233"/>
      <c r="J135" s="244">
        <f>BK135</f>
        <v>0</v>
      </c>
      <c r="K135" s="230"/>
      <c r="L135" s="235"/>
      <c r="M135" s="236"/>
      <c r="N135" s="237"/>
      <c r="O135" s="237"/>
      <c r="P135" s="238">
        <f>SUM(P136:P173)</f>
        <v>0</v>
      </c>
      <c r="Q135" s="237"/>
      <c r="R135" s="238">
        <f>SUM(R136:R173)</f>
        <v>0</v>
      </c>
      <c r="S135" s="237"/>
      <c r="T135" s="239">
        <f>SUM(T136:T173)</f>
        <v>0</v>
      </c>
      <c r="U135" s="12"/>
      <c r="V135" s="12"/>
      <c r="W135" s="12"/>
      <c r="X135" s="12"/>
      <c r="Y135" s="12"/>
      <c r="Z135" s="12"/>
      <c r="AA135" s="12"/>
      <c r="AB135" s="12"/>
      <c r="AC135" s="12"/>
      <c r="AD135" s="12"/>
      <c r="AE135" s="12"/>
      <c r="AR135" s="240" t="s">
        <v>14</v>
      </c>
      <c r="AT135" s="241" t="s">
        <v>81</v>
      </c>
      <c r="AU135" s="241" t="s">
        <v>14</v>
      </c>
      <c r="AY135" s="240" t="s">
        <v>250</v>
      </c>
      <c r="BK135" s="242">
        <f>SUM(BK136:BK173)</f>
        <v>0</v>
      </c>
    </row>
    <row r="136" s="2" customFormat="1" ht="33" customHeight="1">
      <c r="A136" s="38"/>
      <c r="B136" s="39"/>
      <c r="C136" s="245" t="s">
        <v>14</v>
      </c>
      <c r="D136" s="245" t="s">
        <v>252</v>
      </c>
      <c r="E136" s="246" t="s">
        <v>1353</v>
      </c>
      <c r="F136" s="247" t="s">
        <v>1354</v>
      </c>
      <c r="G136" s="248" t="s">
        <v>208</v>
      </c>
      <c r="H136" s="249">
        <v>9513.6209999999992</v>
      </c>
      <c r="I136" s="250"/>
      <c r="J136" s="251">
        <f>ROUND(I136*H136,2)</f>
        <v>0</v>
      </c>
      <c r="K136" s="247" t="s">
        <v>1</v>
      </c>
      <c r="L136" s="44"/>
      <c r="M136" s="252" t="s">
        <v>1</v>
      </c>
      <c r="N136" s="253" t="s">
        <v>47</v>
      </c>
      <c r="O136" s="91"/>
      <c r="P136" s="254">
        <f>O136*H136</f>
        <v>0</v>
      </c>
      <c r="Q136" s="254">
        <v>0</v>
      </c>
      <c r="R136" s="254">
        <f>Q136*H136</f>
        <v>0</v>
      </c>
      <c r="S136" s="254">
        <v>0</v>
      </c>
      <c r="T136" s="255">
        <f>S136*H136</f>
        <v>0</v>
      </c>
      <c r="U136" s="38"/>
      <c r="V136" s="38"/>
      <c r="W136" s="38"/>
      <c r="X136" s="38"/>
      <c r="Y136" s="38"/>
      <c r="Z136" s="38"/>
      <c r="AA136" s="38"/>
      <c r="AB136" s="38"/>
      <c r="AC136" s="38"/>
      <c r="AD136" s="38"/>
      <c r="AE136" s="38"/>
      <c r="AR136" s="256" t="s">
        <v>256</v>
      </c>
      <c r="AT136" s="256" t="s">
        <v>252</v>
      </c>
      <c r="AU136" s="256" t="s">
        <v>91</v>
      </c>
      <c r="AY136" s="17" t="s">
        <v>250</v>
      </c>
      <c r="BE136" s="257">
        <f>IF(N136="základní",J136,0)</f>
        <v>0</v>
      </c>
      <c r="BF136" s="257">
        <f>IF(N136="snížená",J136,0)</f>
        <v>0</v>
      </c>
      <c r="BG136" s="257">
        <f>IF(N136="zákl. přenesená",J136,0)</f>
        <v>0</v>
      </c>
      <c r="BH136" s="257">
        <f>IF(N136="sníž. přenesená",J136,0)</f>
        <v>0</v>
      </c>
      <c r="BI136" s="257">
        <f>IF(N136="nulová",J136,0)</f>
        <v>0</v>
      </c>
      <c r="BJ136" s="17" t="s">
        <v>14</v>
      </c>
      <c r="BK136" s="257">
        <f>ROUND(I136*H136,2)</f>
        <v>0</v>
      </c>
      <c r="BL136" s="17" t="s">
        <v>256</v>
      </c>
      <c r="BM136" s="256" t="s">
        <v>1797</v>
      </c>
    </row>
    <row r="137" s="2" customFormat="1">
      <c r="A137" s="38"/>
      <c r="B137" s="39"/>
      <c r="C137" s="40"/>
      <c r="D137" s="258" t="s">
        <v>628</v>
      </c>
      <c r="E137" s="40"/>
      <c r="F137" s="259" t="s">
        <v>1356</v>
      </c>
      <c r="G137" s="40"/>
      <c r="H137" s="40"/>
      <c r="I137" s="156"/>
      <c r="J137" s="40"/>
      <c r="K137" s="40"/>
      <c r="L137" s="44"/>
      <c r="M137" s="260"/>
      <c r="N137" s="261"/>
      <c r="O137" s="91"/>
      <c r="P137" s="91"/>
      <c r="Q137" s="91"/>
      <c r="R137" s="91"/>
      <c r="S137" s="91"/>
      <c r="T137" s="92"/>
      <c r="U137" s="38"/>
      <c r="V137" s="38"/>
      <c r="W137" s="38"/>
      <c r="X137" s="38"/>
      <c r="Y137" s="38"/>
      <c r="Z137" s="38"/>
      <c r="AA137" s="38"/>
      <c r="AB137" s="38"/>
      <c r="AC137" s="38"/>
      <c r="AD137" s="38"/>
      <c r="AE137" s="38"/>
      <c r="AT137" s="17" t="s">
        <v>628</v>
      </c>
      <c r="AU137" s="17" t="s">
        <v>91</v>
      </c>
    </row>
    <row r="138" s="13" customFormat="1">
      <c r="A138" s="13"/>
      <c r="B138" s="262"/>
      <c r="C138" s="263"/>
      <c r="D138" s="258" t="s">
        <v>263</v>
      </c>
      <c r="E138" s="264" t="s">
        <v>1</v>
      </c>
      <c r="F138" s="265" t="s">
        <v>1798</v>
      </c>
      <c r="G138" s="263"/>
      <c r="H138" s="266">
        <v>9513.6209999999992</v>
      </c>
      <c r="I138" s="267"/>
      <c r="J138" s="263"/>
      <c r="K138" s="263"/>
      <c r="L138" s="268"/>
      <c r="M138" s="269"/>
      <c r="N138" s="270"/>
      <c r="O138" s="270"/>
      <c r="P138" s="270"/>
      <c r="Q138" s="270"/>
      <c r="R138" s="270"/>
      <c r="S138" s="270"/>
      <c r="T138" s="271"/>
      <c r="U138" s="13"/>
      <c r="V138" s="13"/>
      <c r="W138" s="13"/>
      <c r="X138" s="13"/>
      <c r="Y138" s="13"/>
      <c r="Z138" s="13"/>
      <c r="AA138" s="13"/>
      <c r="AB138" s="13"/>
      <c r="AC138" s="13"/>
      <c r="AD138" s="13"/>
      <c r="AE138" s="13"/>
      <c r="AT138" s="272" t="s">
        <v>263</v>
      </c>
      <c r="AU138" s="272" t="s">
        <v>91</v>
      </c>
      <c r="AV138" s="13" t="s">
        <v>91</v>
      </c>
      <c r="AW138" s="13" t="s">
        <v>36</v>
      </c>
      <c r="AX138" s="13" t="s">
        <v>82</v>
      </c>
      <c r="AY138" s="272" t="s">
        <v>250</v>
      </c>
    </row>
    <row r="139" s="14" customFormat="1">
      <c r="A139" s="14"/>
      <c r="B139" s="273"/>
      <c r="C139" s="274"/>
      <c r="D139" s="258" t="s">
        <v>263</v>
      </c>
      <c r="E139" s="275" t="s">
        <v>1</v>
      </c>
      <c r="F139" s="276" t="s">
        <v>265</v>
      </c>
      <c r="G139" s="274"/>
      <c r="H139" s="277">
        <v>9513.6209999999992</v>
      </c>
      <c r="I139" s="278"/>
      <c r="J139" s="274"/>
      <c r="K139" s="274"/>
      <c r="L139" s="279"/>
      <c r="M139" s="280"/>
      <c r="N139" s="281"/>
      <c r="O139" s="281"/>
      <c r="P139" s="281"/>
      <c r="Q139" s="281"/>
      <c r="R139" s="281"/>
      <c r="S139" s="281"/>
      <c r="T139" s="282"/>
      <c r="U139" s="14"/>
      <c r="V139" s="14"/>
      <c r="W139" s="14"/>
      <c r="X139" s="14"/>
      <c r="Y139" s="14"/>
      <c r="Z139" s="14"/>
      <c r="AA139" s="14"/>
      <c r="AB139" s="14"/>
      <c r="AC139" s="14"/>
      <c r="AD139" s="14"/>
      <c r="AE139" s="14"/>
      <c r="AT139" s="283" t="s">
        <v>263</v>
      </c>
      <c r="AU139" s="283" t="s">
        <v>91</v>
      </c>
      <c r="AV139" s="14" t="s">
        <v>256</v>
      </c>
      <c r="AW139" s="14" t="s">
        <v>36</v>
      </c>
      <c r="AX139" s="14" t="s">
        <v>14</v>
      </c>
      <c r="AY139" s="283" t="s">
        <v>250</v>
      </c>
    </row>
    <row r="140" s="2" customFormat="1" ht="16.5" customHeight="1">
      <c r="A140" s="38"/>
      <c r="B140" s="39"/>
      <c r="C140" s="294" t="s">
        <v>91</v>
      </c>
      <c r="D140" s="294" t="s">
        <v>643</v>
      </c>
      <c r="E140" s="295" t="s">
        <v>1358</v>
      </c>
      <c r="F140" s="296" t="s">
        <v>1359</v>
      </c>
      <c r="G140" s="297" t="s">
        <v>157</v>
      </c>
      <c r="H140" s="298">
        <v>139.601</v>
      </c>
      <c r="I140" s="299"/>
      <c r="J140" s="300">
        <f>ROUND(I140*H140,2)</f>
        <v>0</v>
      </c>
      <c r="K140" s="296" t="s">
        <v>1</v>
      </c>
      <c r="L140" s="301"/>
      <c r="M140" s="302" t="s">
        <v>1</v>
      </c>
      <c r="N140" s="303" t="s">
        <v>47</v>
      </c>
      <c r="O140" s="91"/>
      <c r="P140" s="254">
        <f>O140*H140</f>
        <v>0</v>
      </c>
      <c r="Q140" s="254">
        <v>0</v>
      </c>
      <c r="R140" s="254">
        <f>Q140*H140</f>
        <v>0</v>
      </c>
      <c r="S140" s="254">
        <v>0</v>
      </c>
      <c r="T140" s="255">
        <f>S140*H140</f>
        <v>0</v>
      </c>
      <c r="U140" s="38"/>
      <c r="V140" s="38"/>
      <c r="W140" s="38"/>
      <c r="X140" s="38"/>
      <c r="Y140" s="38"/>
      <c r="Z140" s="38"/>
      <c r="AA140" s="38"/>
      <c r="AB140" s="38"/>
      <c r="AC140" s="38"/>
      <c r="AD140" s="38"/>
      <c r="AE140" s="38"/>
      <c r="AR140" s="256" t="s">
        <v>285</v>
      </c>
      <c r="AT140" s="256" t="s">
        <v>643</v>
      </c>
      <c r="AU140" s="256" t="s">
        <v>91</v>
      </c>
      <c r="AY140" s="17" t="s">
        <v>250</v>
      </c>
      <c r="BE140" s="257">
        <f>IF(N140="základní",J140,0)</f>
        <v>0</v>
      </c>
      <c r="BF140" s="257">
        <f>IF(N140="snížená",J140,0)</f>
        <v>0</v>
      </c>
      <c r="BG140" s="257">
        <f>IF(N140="zákl. přenesená",J140,0)</f>
        <v>0</v>
      </c>
      <c r="BH140" s="257">
        <f>IF(N140="sníž. přenesená",J140,0)</f>
        <v>0</v>
      </c>
      <c r="BI140" s="257">
        <f>IF(N140="nulová",J140,0)</f>
        <v>0</v>
      </c>
      <c r="BJ140" s="17" t="s">
        <v>14</v>
      </c>
      <c r="BK140" s="257">
        <f>ROUND(I140*H140,2)</f>
        <v>0</v>
      </c>
      <c r="BL140" s="17" t="s">
        <v>256</v>
      </c>
      <c r="BM140" s="256" t="s">
        <v>1799</v>
      </c>
    </row>
    <row r="141" s="2" customFormat="1">
      <c r="A141" s="38"/>
      <c r="B141" s="39"/>
      <c r="C141" s="40"/>
      <c r="D141" s="258" t="s">
        <v>628</v>
      </c>
      <c r="E141" s="40"/>
      <c r="F141" s="259" t="s">
        <v>1361</v>
      </c>
      <c r="G141" s="40"/>
      <c r="H141" s="40"/>
      <c r="I141" s="156"/>
      <c r="J141" s="40"/>
      <c r="K141" s="40"/>
      <c r="L141" s="44"/>
      <c r="M141" s="260"/>
      <c r="N141" s="261"/>
      <c r="O141" s="91"/>
      <c r="P141" s="91"/>
      <c r="Q141" s="91"/>
      <c r="R141" s="91"/>
      <c r="S141" s="91"/>
      <c r="T141" s="92"/>
      <c r="U141" s="38"/>
      <c r="V141" s="38"/>
      <c r="W141" s="38"/>
      <c r="X141" s="38"/>
      <c r="Y141" s="38"/>
      <c r="Z141" s="38"/>
      <c r="AA141" s="38"/>
      <c r="AB141" s="38"/>
      <c r="AC141" s="38"/>
      <c r="AD141" s="38"/>
      <c r="AE141" s="38"/>
      <c r="AT141" s="17" t="s">
        <v>628</v>
      </c>
      <c r="AU141" s="17" t="s">
        <v>91</v>
      </c>
    </row>
    <row r="142" s="2" customFormat="1" ht="21.75" customHeight="1">
      <c r="A142" s="38"/>
      <c r="B142" s="39"/>
      <c r="C142" s="245" t="s">
        <v>115</v>
      </c>
      <c r="D142" s="245" t="s">
        <v>252</v>
      </c>
      <c r="E142" s="246" t="s">
        <v>1362</v>
      </c>
      <c r="F142" s="247" t="s">
        <v>1363</v>
      </c>
      <c r="G142" s="248" t="s">
        <v>168</v>
      </c>
      <c r="H142" s="249">
        <v>1542</v>
      </c>
      <c r="I142" s="250"/>
      <c r="J142" s="251">
        <f>ROUND(I142*H142,2)</f>
        <v>0</v>
      </c>
      <c r="K142" s="247" t="s">
        <v>1</v>
      </c>
      <c r="L142" s="44"/>
      <c r="M142" s="252" t="s">
        <v>1</v>
      </c>
      <c r="N142" s="253" t="s">
        <v>47</v>
      </c>
      <c r="O142" s="91"/>
      <c r="P142" s="254">
        <f>O142*H142</f>
        <v>0</v>
      </c>
      <c r="Q142" s="254">
        <v>0</v>
      </c>
      <c r="R142" s="254">
        <f>Q142*H142</f>
        <v>0</v>
      </c>
      <c r="S142" s="254">
        <v>0</v>
      </c>
      <c r="T142" s="255">
        <f>S142*H142</f>
        <v>0</v>
      </c>
      <c r="U142" s="38"/>
      <c r="V142" s="38"/>
      <c r="W142" s="38"/>
      <c r="X142" s="38"/>
      <c r="Y142" s="38"/>
      <c r="Z142" s="38"/>
      <c r="AA142" s="38"/>
      <c r="AB142" s="38"/>
      <c r="AC142" s="38"/>
      <c r="AD142" s="38"/>
      <c r="AE142" s="38"/>
      <c r="AR142" s="256" t="s">
        <v>256</v>
      </c>
      <c r="AT142" s="256" t="s">
        <v>252</v>
      </c>
      <c r="AU142" s="256" t="s">
        <v>91</v>
      </c>
      <c r="AY142" s="17" t="s">
        <v>250</v>
      </c>
      <c r="BE142" s="257">
        <f>IF(N142="základní",J142,0)</f>
        <v>0</v>
      </c>
      <c r="BF142" s="257">
        <f>IF(N142="snížená",J142,0)</f>
        <v>0</v>
      </c>
      <c r="BG142" s="257">
        <f>IF(N142="zákl. přenesená",J142,0)</f>
        <v>0</v>
      </c>
      <c r="BH142" s="257">
        <f>IF(N142="sníž. přenesená",J142,0)</f>
        <v>0</v>
      </c>
      <c r="BI142" s="257">
        <f>IF(N142="nulová",J142,0)</f>
        <v>0</v>
      </c>
      <c r="BJ142" s="17" t="s">
        <v>14</v>
      </c>
      <c r="BK142" s="257">
        <f>ROUND(I142*H142,2)</f>
        <v>0</v>
      </c>
      <c r="BL142" s="17" t="s">
        <v>256</v>
      </c>
      <c r="BM142" s="256" t="s">
        <v>1800</v>
      </c>
    </row>
    <row r="143" s="2" customFormat="1">
      <c r="A143" s="38"/>
      <c r="B143" s="39"/>
      <c r="C143" s="40"/>
      <c r="D143" s="258" t="s">
        <v>628</v>
      </c>
      <c r="E143" s="40"/>
      <c r="F143" s="259" t="s">
        <v>1365</v>
      </c>
      <c r="G143" s="40"/>
      <c r="H143" s="40"/>
      <c r="I143" s="156"/>
      <c r="J143" s="40"/>
      <c r="K143" s="40"/>
      <c r="L143" s="44"/>
      <c r="M143" s="260"/>
      <c r="N143" s="261"/>
      <c r="O143" s="91"/>
      <c r="P143" s="91"/>
      <c r="Q143" s="91"/>
      <c r="R143" s="91"/>
      <c r="S143" s="91"/>
      <c r="T143" s="92"/>
      <c r="U143" s="38"/>
      <c r="V143" s="38"/>
      <c r="W143" s="38"/>
      <c r="X143" s="38"/>
      <c r="Y143" s="38"/>
      <c r="Z143" s="38"/>
      <c r="AA143" s="38"/>
      <c r="AB143" s="38"/>
      <c r="AC143" s="38"/>
      <c r="AD143" s="38"/>
      <c r="AE143" s="38"/>
      <c r="AT143" s="17" t="s">
        <v>628</v>
      </c>
      <c r="AU143" s="17" t="s">
        <v>91</v>
      </c>
    </row>
    <row r="144" s="13" customFormat="1">
      <c r="A144" s="13"/>
      <c r="B144" s="262"/>
      <c r="C144" s="263"/>
      <c r="D144" s="258" t="s">
        <v>263</v>
      </c>
      <c r="E144" s="264" t="s">
        <v>1</v>
      </c>
      <c r="F144" s="265" t="s">
        <v>1801</v>
      </c>
      <c r="G144" s="263"/>
      <c r="H144" s="266">
        <v>1542</v>
      </c>
      <c r="I144" s="267"/>
      <c r="J144" s="263"/>
      <c r="K144" s="263"/>
      <c r="L144" s="268"/>
      <c r="M144" s="269"/>
      <c r="N144" s="270"/>
      <c r="O144" s="270"/>
      <c r="P144" s="270"/>
      <c r="Q144" s="270"/>
      <c r="R144" s="270"/>
      <c r="S144" s="270"/>
      <c r="T144" s="271"/>
      <c r="U144" s="13"/>
      <c r="V144" s="13"/>
      <c r="W144" s="13"/>
      <c r="X144" s="13"/>
      <c r="Y144" s="13"/>
      <c r="Z144" s="13"/>
      <c r="AA144" s="13"/>
      <c r="AB144" s="13"/>
      <c r="AC144" s="13"/>
      <c r="AD144" s="13"/>
      <c r="AE144" s="13"/>
      <c r="AT144" s="272" t="s">
        <v>263</v>
      </c>
      <c r="AU144" s="272" t="s">
        <v>91</v>
      </c>
      <c r="AV144" s="13" t="s">
        <v>91</v>
      </c>
      <c r="AW144" s="13" t="s">
        <v>36</v>
      </c>
      <c r="AX144" s="13" t="s">
        <v>82</v>
      </c>
      <c r="AY144" s="272" t="s">
        <v>250</v>
      </c>
    </row>
    <row r="145" s="14" customFormat="1">
      <c r="A145" s="14"/>
      <c r="B145" s="273"/>
      <c r="C145" s="274"/>
      <c r="D145" s="258" t="s">
        <v>263</v>
      </c>
      <c r="E145" s="275" t="s">
        <v>1</v>
      </c>
      <c r="F145" s="276" t="s">
        <v>265</v>
      </c>
      <c r="G145" s="274"/>
      <c r="H145" s="277">
        <v>1542</v>
      </c>
      <c r="I145" s="278"/>
      <c r="J145" s="274"/>
      <c r="K145" s="274"/>
      <c r="L145" s="279"/>
      <c r="M145" s="280"/>
      <c r="N145" s="281"/>
      <c r="O145" s="281"/>
      <c r="P145" s="281"/>
      <c r="Q145" s="281"/>
      <c r="R145" s="281"/>
      <c r="S145" s="281"/>
      <c r="T145" s="282"/>
      <c r="U145" s="14"/>
      <c r="V145" s="14"/>
      <c r="W145" s="14"/>
      <c r="X145" s="14"/>
      <c r="Y145" s="14"/>
      <c r="Z145" s="14"/>
      <c r="AA145" s="14"/>
      <c r="AB145" s="14"/>
      <c r="AC145" s="14"/>
      <c r="AD145" s="14"/>
      <c r="AE145" s="14"/>
      <c r="AT145" s="283" t="s">
        <v>263</v>
      </c>
      <c r="AU145" s="283" t="s">
        <v>91</v>
      </c>
      <c r="AV145" s="14" t="s">
        <v>256</v>
      </c>
      <c r="AW145" s="14" t="s">
        <v>36</v>
      </c>
      <c r="AX145" s="14" t="s">
        <v>14</v>
      </c>
      <c r="AY145" s="283" t="s">
        <v>250</v>
      </c>
    </row>
    <row r="146" s="2" customFormat="1" ht="55.5" customHeight="1">
      <c r="A146" s="38"/>
      <c r="B146" s="39"/>
      <c r="C146" s="245" t="s">
        <v>273</v>
      </c>
      <c r="D146" s="245" t="s">
        <v>252</v>
      </c>
      <c r="E146" s="246" t="s">
        <v>1367</v>
      </c>
      <c r="F146" s="247" t="s">
        <v>1368</v>
      </c>
      <c r="G146" s="248" t="s">
        <v>208</v>
      </c>
      <c r="H146" s="249">
        <v>10377.903</v>
      </c>
      <c r="I146" s="250"/>
      <c r="J146" s="251">
        <f>ROUND(I146*H146,2)</f>
        <v>0</v>
      </c>
      <c r="K146" s="247" t="s">
        <v>1</v>
      </c>
      <c r="L146" s="44"/>
      <c r="M146" s="252" t="s">
        <v>1</v>
      </c>
      <c r="N146" s="253" t="s">
        <v>47</v>
      </c>
      <c r="O146" s="91"/>
      <c r="P146" s="254">
        <f>O146*H146</f>
        <v>0</v>
      </c>
      <c r="Q146" s="254">
        <v>0</v>
      </c>
      <c r="R146" s="254">
        <f>Q146*H146</f>
        <v>0</v>
      </c>
      <c r="S146" s="254">
        <v>0</v>
      </c>
      <c r="T146" s="255">
        <f>S146*H146</f>
        <v>0</v>
      </c>
      <c r="U146" s="38"/>
      <c r="V146" s="38"/>
      <c r="W146" s="38"/>
      <c r="X146" s="38"/>
      <c r="Y146" s="38"/>
      <c r="Z146" s="38"/>
      <c r="AA146" s="38"/>
      <c r="AB146" s="38"/>
      <c r="AC146" s="38"/>
      <c r="AD146" s="38"/>
      <c r="AE146" s="38"/>
      <c r="AR146" s="256" t="s">
        <v>256</v>
      </c>
      <c r="AT146" s="256" t="s">
        <v>252</v>
      </c>
      <c r="AU146" s="256" t="s">
        <v>91</v>
      </c>
      <c r="AY146" s="17" t="s">
        <v>250</v>
      </c>
      <c r="BE146" s="257">
        <f>IF(N146="základní",J146,0)</f>
        <v>0</v>
      </c>
      <c r="BF146" s="257">
        <f>IF(N146="snížená",J146,0)</f>
        <v>0</v>
      </c>
      <c r="BG146" s="257">
        <f>IF(N146="zákl. přenesená",J146,0)</f>
        <v>0</v>
      </c>
      <c r="BH146" s="257">
        <f>IF(N146="sníž. přenesená",J146,0)</f>
        <v>0</v>
      </c>
      <c r="BI146" s="257">
        <f>IF(N146="nulová",J146,0)</f>
        <v>0</v>
      </c>
      <c r="BJ146" s="17" t="s">
        <v>14</v>
      </c>
      <c r="BK146" s="257">
        <f>ROUND(I146*H146,2)</f>
        <v>0</v>
      </c>
      <c r="BL146" s="17" t="s">
        <v>256</v>
      </c>
      <c r="BM146" s="256" t="s">
        <v>1802</v>
      </c>
    </row>
    <row r="147" s="2" customFormat="1">
      <c r="A147" s="38"/>
      <c r="B147" s="39"/>
      <c r="C147" s="40"/>
      <c r="D147" s="258" t="s">
        <v>628</v>
      </c>
      <c r="E147" s="40"/>
      <c r="F147" s="259" t="s">
        <v>1370</v>
      </c>
      <c r="G147" s="40"/>
      <c r="H147" s="40"/>
      <c r="I147" s="156"/>
      <c r="J147" s="40"/>
      <c r="K147" s="40"/>
      <c r="L147" s="44"/>
      <c r="M147" s="260"/>
      <c r="N147" s="261"/>
      <c r="O147" s="91"/>
      <c r="P147" s="91"/>
      <c r="Q147" s="91"/>
      <c r="R147" s="91"/>
      <c r="S147" s="91"/>
      <c r="T147" s="92"/>
      <c r="U147" s="38"/>
      <c r="V147" s="38"/>
      <c r="W147" s="38"/>
      <c r="X147" s="38"/>
      <c r="Y147" s="38"/>
      <c r="Z147" s="38"/>
      <c r="AA147" s="38"/>
      <c r="AB147" s="38"/>
      <c r="AC147" s="38"/>
      <c r="AD147" s="38"/>
      <c r="AE147" s="38"/>
      <c r="AT147" s="17" t="s">
        <v>628</v>
      </c>
      <c r="AU147" s="17" t="s">
        <v>91</v>
      </c>
    </row>
    <row r="148" s="13" customFormat="1">
      <c r="A148" s="13"/>
      <c r="B148" s="262"/>
      <c r="C148" s="263"/>
      <c r="D148" s="258" t="s">
        <v>263</v>
      </c>
      <c r="E148" s="264" t="s">
        <v>1</v>
      </c>
      <c r="F148" s="265" t="s">
        <v>1798</v>
      </c>
      <c r="G148" s="263"/>
      <c r="H148" s="266">
        <v>9513.6209999999992</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263</v>
      </c>
      <c r="AU148" s="272" t="s">
        <v>91</v>
      </c>
      <c r="AV148" s="13" t="s">
        <v>91</v>
      </c>
      <c r="AW148" s="13" t="s">
        <v>36</v>
      </c>
      <c r="AX148" s="13" t="s">
        <v>82</v>
      </c>
      <c r="AY148" s="272" t="s">
        <v>250</v>
      </c>
    </row>
    <row r="149" s="13" customFormat="1">
      <c r="A149" s="13"/>
      <c r="B149" s="262"/>
      <c r="C149" s="263"/>
      <c r="D149" s="258" t="s">
        <v>263</v>
      </c>
      <c r="E149" s="264" t="s">
        <v>1</v>
      </c>
      <c r="F149" s="265" t="s">
        <v>1803</v>
      </c>
      <c r="G149" s="263"/>
      <c r="H149" s="266">
        <v>864.28200000000004</v>
      </c>
      <c r="I149" s="267"/>
      <c r="J149" s="263"/>
      <c r="K149" s="263"/>
      <c r="L149" s="268"/>
      <c r="M149" s="269"/>
      <c r="N149" s="270"/>
      <c r="O149" s="270"/>
      <c r="P149" s="270"/>
      <c r="Q149" s="270"/>
      <c r="R149" s="270"/>
      <c r="S149" s="270"/>
      <c r="T149" s="271"/>
      <c r="U149" s="13"/>
      <c r="V149" s="13"/>
      <c r="W149" s="13"/>
      <c r="X149" s="13"/>
      <c r="Y149" s="13"/>
      <c r="Z149" s="13"/>
      <c r="AA149" s="13"/>
      <c r="AB149" s="13"/>
      <c r="AC149" s="13"/>
      <c r="AD149" s="13"/>
      <c r="AE149" s="13"/>
      <c r="AT149" s="272" t="s">
        <v>263</v>
      </c>
      <c r="AU149" s="272" t="s">
        <v>91</v>
      </c>
      <c r="AV149" s="13" t="s">
        <v>91</v>
      </c>
      <c r="AW149" s="13" t="s">
        <v>36</v>
      </c>
      <c r="AX149" s="13" t="s">
        <v>82</v>
      </c>
      <c r="AY149" s="272" t="s">
        <v>250</v>
      </c>
    </row>
    <row r="150" s="14" customFormat="1">
      <c r="A150" s="14"/>
      <c r="B150" s="273"/>
      <c r="C150" s="274"/>
      <c r="D150" s="258" t="s">
        <v>263</v>
      </c>
      <c r="E150" s="275" t="s">
        <v>1</v>
      </c>
      <c r="F150" s="276" t="s">
        <v>265</v>
      </c>
      <c r="G150" s="274"/>
      <c r="H150" s="277">
        <v>10377.903</v>
      </c>
      <c r="I150" s="278"/>
      <c r="J150" s="274"/>
      <c r="K150" s="274"/>
      <c r="L150" s="279"/>
      <c r="M150" s="280"/>
      <c r="N150" s="281"/>
      <c r="O150" s="281"/>
      <c r="P150" s="281"/>
      <c r="Q150" s="281"/>
      <c r="R150" s="281"/>
      <c r="S150" s="281"/>
      <c r="T150" s="282"/>
      <c r="U150" s="14"/>
      <c r="V150" s="14"/>
      <c r="W150" s="14"/>
      <c r="X150" s="14"/>
      <c r="Y150" s="14"/>
      <c r="Z150" s="14"/>
      <c r="AA150" s="14"/>
      <c r="AB150" s="14"/>
      <c r="AC150" s="14"/>
      <c r="AD150" s="14"/>
      <c r="AE150" s="14"/>
      <c r="AT150" s="283" t="s">
        <v>263</v>
      </c>
      <c r="AU150" s="283" t="s">
        <v>91</v>
      </c>
      <c r="AV150" s="14" t="s">
        <v>256</v>
      </c>
      <c r="AW150" s="14" t="s">
        <v>36</v>
      </c>
      <c r="AX150" s="14" t="s">
        <v>14</v>
      </c>
      <c r="AY150" s="283" t="s">
        <v>250</v>
      </c>
    </row>
    <row r="151" s="2" customFormat="1" ht="55.5" customHeight="1">
      <c r="A151" s="38"/>
      <c r="B151" s="39"/>
      <c r="C151" s="245" t="s">
        <v>277</v>
      </c>
      <c r="D151" s="245" t="s">
        <v>252</v>
      </c>
      <c r="E151" s="246" t="s">
        <v>595</v>
      </c>
      <c r="F151" s="247" t="s">
        <v>596</v>
      </c>
      <c r="G151" s="248" t="s">
        <v>208</v>
      </c>
      <c r="H151" s="249">
        <v>7196.1559999999999</v>
      </c>
      <c r="I151" s="250"/>
      <c r="J151" s="251">
        <f>ROUND(I151*H151,2)</f>
        <v>0</v>
      </c>
      <c r="K151" s="247" t="s">
        <v>1</v>
      </c>
      <c r="L151" s="44"/>
      <c r="M151" s="252" t="s">
        <v>1</v>
      </c>
      <c r="N151" s="253" t="s">
        <v>47</v>
      </c>
      <c r="O151" s="91"/>
      <c r="P151" s="254">
        <f>O151*H151</f>
        <v>0</v>
      </c>
      <c r="Q151" s="254">
        <v>0</v>
      </c>
      <c r="R151" s="254">
        <f>Q151*H151</f>
        <v>0</v>
      </c>
      <c r="S151" s="254">
        <v>0</v>
      </c>
      <c r="T151" s="255">
        <f>S151*H151</f>
        <v>0</v>
      </c>
      <c r="U151" s="38"/>
      <c r="V151" s="38"/>
      <c r="W151" s="38"/>
      <c r="X151" s="38"/>
      <c r="Y151" s="38"/>
      <c r="Z151" s="38"/>
      <c r="AA151" s="38"/>
      <c r="AB151" s="38"/>
      <c r="AC151" s="38"/>
      <c r="AD151" s="38"/>
      <c r="AE151" s="38"/>
      <c r="AR151" s="256" t="s">
        <v>256</v>
      </c>
      <c r="AT151" s="256" t="s">
        <v>252</v>
      </c>
      <c r="AU151" s="256" t="s">
        <v>91</v>
      </c>
      <c r="AY151" s="17" t="s">
        <v>250</v>
      </c>
      <c r="BE151" s="257">
        <f>IF(N151="základní",J151,0)</f>
        <v>0</v>
      </c>
      <c r="BF151" s="257">
        <f>IF(N151="snížená",J151,0)</f>
        <v>0</v>
      </c>
      <c r="BG151" s="257">
        <f>IF(N151="zákl. přenesená",J151,0)</f>
        <v>0</v>
      </c>
      <c r="BH151" s="257">
        <f>IF(N151="sníž. přenesená",J151,0)</f>
        <v>0</v>
      </c>
      <c r="BI151" s="257">
        <f>IF(N151="nulová",J151,0)</f>
        <v>0</v>
      </c>
      <c r="BJ151" s="17" t="s">
        <v>14</v>
      </c>
      <c r="BK151" s="257">
        <f>ROUND(I151*H151,2)</f>
        <v>0</v>
      </c>
      <c r="BL151" s="17" t="s">
        <v>256</v>
      </c>
      <c r="BM151" s="256" t="s">
        <v>1804</v>
      </c>
    </row>
    <row r="152" s="2" customFormat="1">
      <c r="A152" s="38"/>
      <c r="B152" s="39"/>
      <c r="C152" s="40"/>
      <c r="D152" s="258" t="s">
        <v>628</v>
      </c>
      <c r="E152" s="40"/>
      <c r="F152" s="259" t="s">
        <v>1373</v>
      </c>
      <c r="G152" s="40"/>
      <c r="H152" s="40"/>
      <c r="I152" s="156"/>
      <c r="J152" s="40"/>
      <c r="K152" s="40"/>
      <c r="L152" s="44"/>
      <c r="M152" s="260"/>
      <c r="N152" s="261"/>
      <c r="O152" s="91"/>
      <c r="P152" s="91"/>
      <c r="Q152" s="91"/>
      <c r="R152" s="91"/>
      <c r="S152" s="91"/>
      <c r="T152" s="92"/>
      <c r="U152" s="38"/>
      <c r="V152" s="38"/>
      <c r="W152" s="38"/>
      <c r="X152" s="38"/>
      <c r="Y152" s="38"/>
      <c r="Z152" s="38"/>
      <c r="AA152" s="38"/>
      <c r="AB152" s="38"/>
      <c r="AC152" s="38"/>
      <c r="AD152" s="38"/>
      <c r="AE152" s="38"/>
      <c r="AT152" s="17" t="s">
        <v>628</v>
      </c>
      <c r="AU152" s="17" t="s">
        <v>91</v>
      </c>
    </row>
    <row r="153" s="13" customFormat="1">
      <c r="A153" s="13"/>
      <c r="B153" s="262"/>
      <c r="C153" s="263"/>
      <c r="D153" s="258" t="s">
        <v>263</v>
      </c>
      <c r="E153" s="264" t="s">
        <v>1</v>
      </c>
      <c r="F153" s="265" t="s">
        <v>1803</v>
      </c>
      <c r="G153" s="263"/>
      <c r="H153" s="266">
        <v>864.28200000000004</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263</v>
      </c>
      <c r="AU153" s="272" t="s">
        <v>91</v>
      </c>
      <c r="AV153" s="13" t="s">
        <v>91</v>
      </c>
      <c r="AW153" s="13" t="s">
        <v>36</v>
      </c>
      <c r="AX153" s="13" t="s">
        <v>82</v>
      </c>
      <c r="AY153" s="272" t="s">
        <v>250</v>
      </c>
    </row>
    <row r="154" s="13" customFormat="1">
      <c r="A154" s="13"/>
      <c r="B154" s="262"/>
      <c r="C154" s="263"/>
      <c r="D154" s="258" t="s">
        <v>263</v>
      </c>
      <c r="E154" s="264" t="s">
        <v>1</v>
      </c>
      <c r="F154" s="265" t="s">
        <v>1805</v>
      </c>
      <c r="G154" s="263"/>
      <c r="H154" s="266">
        <v>6331.8739999999998</v>
      </c>
      <c r="I154" s="267"/>
      <c r="J154" s="263"/>
      <c r="K154" s="263"/>
      <c r="L154" s="268"/>
      <c r="M154" s="269"/>
      <c r="N154" s="270"/>
      <c r="O154" s="270"/>
      <c r="P154" s="270"/>
      <c r="Q154" s="270"/>
      <c r="R154" s="270"/>
      <c r="S154" s="270"/>
      <c r="T154" s="271"/>
      <c r="U154" s="13"/>
      <c r="V154" s="13"/>
      <c r="W154" s="13"/>
      <c r="X154" s="13"/>
      <c r="Y154" s="13"/>
      <c r="Z154" s="13"/>
      <c r="AA154" s="13"/>
      <c r="AB154" s="13"/>
      <c r="AC154" s="13"/>
      <c r="AD154" s="13"/>
      <c r="AE154" s="13"/>
      <c r="AT154" s="272" t="s">
        <v>263</v>
      </c>
      <c r="AU154" s="272" t="s">
        <v>91</v>
      </c>
      <c r="AV154" s="13" t="s">
        <v>91</v>
      </c>
      <c r="AW154" s="13" t="s">
        <v>36</v>
      </c>
      <c r="AX154" s="13" t="s">
        <v>82</v>
      </c>
      <c r="AY154" s="272" t="s">
        <v>250</v>
      </c>
    </row>
    <row r="155" s="14" customFormat="1">
      <c r="A155" s="14"/>
      <c r="B155" s="273"/>
      <c r="C155" s="274"/>
      <c r="D155" s="258" t="s">
        <v>263</v>
      </c>
      <c r="E155" s="275" t="s">
        <v>1</v>
      </c>
      <c r="F155" s="276" t="s">
        <v>265</v>
      </c>
      <c r="G155" s="274"/>
      <c r="H155" s="277">
        <v>7196.1559999999999</v>
      </c>
      <c r="I155" s="278"/>
      <c r="J155" s="274"/>
      <c r="K155" s="274"/>
      <c r="L155" s="279"/>
      <c r="M155" s="280"/>
      <c r="N155" s="281"/>
      <c r="O155" s="281"/>
      <c r="P155" s="281"/>
      <c r="Q155" s="281"/>
      <c r="R155" s="281"/>
      <c r="S155" s="281"/>
      <c r="T155" s="282"/>
      <c r="U155" s="14"/>
      <c r="V155" s="14"/>
      <c r="W155" s="14"/>
      <c r="X155" s="14"/>
      <c r="Y155" s="14"/>
      <c r="Z155" s="14"/>
      <c r="AA155" s="14"/>
      <c r="AB155" s="14"/>
      <c r="AC155" s="14"/>
      <c r="AD155" s="14"/>
      <c r="AE155" s="14"/>
      <c r="AT155" s="283" t="s">
        <v>263</v>
      </c>
      <c r="AU155" s="283" t="s">
        <v>91</v>
      </c>
      <c r="AV155" s="14" t="s">
        <v>256</v>
      </c>
      <c r="AW155" s="14" t="s">
        <v>36</v>
      </c>
      <c r="AX155" s="14" t="s">
        <v>14</v>
      </c>
      <c r="AY155" s="283" t="s">
        <v>250</v>
      </c>
    </row>
    <row r="156" s="2" customFormat="1" ht="33" customHeight="1">
      <c r="A156" s="38"/>
      <c r="B156" s="39"/>
      <c r="C156" s="245" t="s">
        <v>256</v>
      </c>
      <c r="D156" s="245" t="s">
        <v>252</v>
      </c>
      <c r="E156" s="246" t="s">
        <v>625</v>
      </c>
      <c r="F156" s="247" t="s">
        <v>626</v>
      </c>
      <c r="G156" s="248" t="s">
        <v>157</v>
      </c>
      <c r="H156" s="249">
        <v>12953.081</v>
      </c>
      <c r="I156" s="250"/>
      <c r="J156" s="251">
        <f>ROUND(I156*H156,2)</f>
        <v>0</v>
      </c>
      <c r="K156" s="247" t="s">
        <v>255</v>
      </c>
      <c r="L156" s="44"/>
      <c r="M156" s="252" t="s">
        <v>1</v>
      </c>
      <c r="N156" s="253" t="s">
        <v>47</v>
      </c>
      <c r="O156" s="91"/>
      <c r="P156" s="254">
        <f>O156*H156</f>
        <v>0</v>
      </c>
      <c r="Q156" s="254">
        <v>0</v>
      </c>
      <c r="R156" s="254">
        <f>Q156*H156</f>
        <v>0</v>
      </c>
      <c r="S156" s="254">
        <v>0</v>
      </c>
      <c r="T156" s="255">
        <f>S156*H156</f>
        <v>0</v>
      </c>
      <c r="U156" s="38"/>
      <c r="V156" s="38"/>
      <c r="W156" s="38"/>
      <c r="X156" s="38"/>
      <c r="Y156" s="38"/>
      <c r="Z156" s="38"/>
      <c r="AA156" s="38"/>
      <c r="AB156" s="38"/>
      <c r="AC156" s="38"/>
      <c r="AD156" s="38"/>
      <c r="AE156" s="38"/>
      <c r="AR156" s="256" t="s">
        <v>256</v>
      </c>
      <c r="AT156" s="256" t="s">
        <v>252</v>
      </c>
      <c r="AU156" s="256" t="s">
        <v>91</v>
      </c>
      <c r="AY156" s="17" t="s">
        <v>250</v>
      </c>
      <c r="BE156" s="257">
        <f>IF(N156="základní",J156,0)</f>
        <v>0</v>
      </c>
      <c r="BF156" s="257">
        <f>IF(N156="snížená",J156,0)</f>
        <v>0</v>
      </c>
      <c r="BG156" s="257">
        <f>IF(N156="zákl. přenesená",J156,0)</f>
        <v>0</v>
      </c>
      <c r="BH156" s="257">
        <f>IF(N156="sníž. přenesená",J156,0)</f>
        <v>0</v>
      </c>
      <c r="BI156" s="257">
        <f>IF(N156="nulová",J156,0)</f>
        <v>0</v>
      </c>
      <c r="BJ156" s="17" t="s">
        <v>14</v>
      </c>
      <c r="BK156" s="257">
        <f>ROUND(I156*H156,2)</f>
        <v>0</v>
      </c>
      <c r="BL156" s="17" t="s">
        <v>256</v>
      </c>
      <c r="BM156" s="256" t="s">
        <v>1806</v>
      </c>
    </row>
    <row r="157" s="2" customFormat="1">
      <c r="A157" s="38"/>
      <c r="B157" s="39"/>
      <c r="C157" s="40"/>
      <c r="D157" s="258" t="s">
        <v>628</v>
      </c>
      <c r="E157" s="40"/>
      <c r="F157" s="259" t="s">
        <v>1376</v>
      </c>
      <c r="G157" s="40"/>
      <c r="H157" s="40"/>
      <c r="I157" s="156"/>
      <c r="J157" s="40"/>
      <c r="K157" s="40"/>
      <c r="L157" s="44"/>
      <c r="M157" s="260"/>
      <c r="N157" s="261"/>
      <c r="O157" s="91"/>
      <c r="P157" s="91"/>
      <c r="Q157" s="91"/>
      <c r="R157" s="91"/>
      <c r="S157" s="91"/>
      <c r="T157" s="92"/>
      <c r="U157" s="38"/>
      <c r="V157" s="38"/>
      <c r="W157" s="38"/>
      <c r="X157" s="38"/>
      <c r="Y157" s="38"/>
      <c r="Z157" s="38"/>
      <c r="AA157" s="38"/>
      <c r="AB157" s="38"/>
      <c r="AC157" s="38"/>
      <c r="AD157" s="38"/>
      <c r="AE157" s="38"/>
      <c r="AT157" s="17" t="s">
        <v>628</v>
      </c>
      <c r="AU157" s="17" t="s">
        <v>91</v>
      </c>
    </row>
    <row r="158" s="13" customFormat="1">
      <c r="A158" s="13"/>
      <c r="B158" s="262"/>
      <c r="C158" s="263"/>
      <c r="D158" s="258" t="s">
        <v>263</v>
      </c>
      <c r="E158" s="264" t="s">
        <v>1</v>
      </c>
      <c r="F158" s="265" t="s">
        <v>1803</v>
      </c>
      <c r="G158" s="263"/>
      <c r="H158" s="266">
        <v>864.28200000000004</v>
      </c>
      <c r="I158" s="267"/>
      <c r="J158" s="263"/>
      <c r="K158" s="263"/>
      <c r="L158" s="268"/>
      <c r="M158" s="269"/>
      <c r="N158" s="270"/>
      <c r="O158" s="270"/>
      <c r="P158" s="270"/>
      <c r="Q158" s="270"/>
      <c r="R158" s="270"/>
      <c r="S158" s="270"/>
      <c r="T158" s="271"/>
      <c r="U158" s="13"/>
      <c r="V158" s="13"/>
      <c r="W158" s="13"/>
      <c r="X158" s="13"/>
      <c r="Y158" s="13"/>
      <c r="Z158" s="13"/>
      <c r="AA158" s="13"/>
      <c r="AB158" s="13"/>
      <c r="AC158" s="13"/>
      <c r="AD158" s="13"/>
      <c r="AE158" s="13"/>
      <c r="AT158" s="272" t="s">
        <v>263</v>
      </c>
      <c r="AU158" s="272" t="s">
        <v>91</v>
      </c>
      <c r="AV158" s="13" t="s">
        <v>91</v>
      </c>
      <c r="AW158" s="13" t="s">
        <v>36</v>
      </c>
      <c r="AX158" s="13" t="s">
        <v>82</v>
      </c>
      <c r="AY158" s="272" t="s">
        <v>250</v>
      </c>
    </row>
    <row r="159" s="13" customFormat="1">
      <c r="A159" s="13"/>
      <c r="B159" s="262"/>
      <c r="C159" s="263"/>
      <c r="D159" s="258" t="s">
        <v>263</v>
      </c>
      <c r="E159" s="264" t="s">
        <v>1</v>
      </c>
      <c r="F159" s="265" t="s">
        <v>1805</v>
      </c>
      <c r="G159" s="263"/>
      <c r="H159" s="266">
        <v>6331.8739999999998</v>
      </c>
      <c r="I159" s="267"/>
      <c r="J159" s="263"/>
      <c r="K159" s="263"/>
      <c r="L159" s="268"/>
      <c r="M159" s="269"/>
      <c r="N159" s="270"/>
      <c r="O159" s="270"/>
      <c r="P159" s="270"/>
      <c r="Q159" s="270"/>
      <c r="R159" s="270"/>
      <c r="S159" s="270"/>
      <c r="T159" s="271"/>
      <c r="U159" s="13"/>
      <c r="V159" s="13"/>
      <c r="W159" s="13"/>
      <c r="X159" s="13"/>
      <c r="Y159" s="13"/>
      <c r="Z159" s="13"/>
      <c r="AA159" s="13"/>
      <c r="AB159" s="13"/>
      <c r="AC159" s="13"/>
      <c r="AD159" s="13"/>
      <c r="AE159" s="13"/>
      <c r="AT159" s="272" t="s">
        <v>263</v>
      </c>
      <c r="AU159" s="272" t="s">
        <v>91</v>
      </c>
      <c r="AV159" s="13" t="s">
        <v>91</v>
      </c>
      <c r="AW159" s="13" t="s">
        <v>36</v>
      </c>
      <c r="AX159" s="13" t="s">
        <v>82</v>
      </c>
      <c r="AY159" s="272" t="s">
        <v>250</v>
      </c>
    </row>
    <row r="160" s="14" customFormat="1">
      <c r="A160" s="14"/>
      <c r="B160" s="273"/>
      <c r="C160" s="274"/>
      <c r="D160" s="258" t="s">
        <v>263</v>
      </c>
      <c r="E160" s="275" t="s">
        <v>1</v>
      </c>
      <c r="F160" s="276" t="s">
        <v>265</v>
      </c>
      <c r="G160" s="274"/>
      <c r="H160" s="277">
        <v>7196.1559999999999</v>
      </c>
      <c r="I160" s="278"/>
      <c r="J160" s="274"/>
      <c r="K160" s="274"/>
      <c r="L160" s="279"/>
      <c r="M160" s="280"/>
      <c r="N160" s="281"/>
      <c r="O160" s="281"/>
      <c r="P160" s="281"/>
      <c r="Q160" s="281"/>
      <c r="R160" s="281"/>
      <c r="S160" s="281"/>
      <c r="T160" s="282"/>
      <c r="U160" s="14"/>
      <c r="V160" s="14"/>
      <c r="W160" s="14"/>
      <c r="X160" s="14"/>
      <c r="Y160" s="14"/>
      <c r="Z160" s="14"/>
      <c r="AA160" s="14"/>
      <c r="AB160" s="14"/>
      <c r="AC160" s="14"/>
      <c r="AD160" s="14"/>
      <c r="AE160" s="14"/>
      <c r="AT160" s="283" t="s">
        <v>263</v>
      </c>
      <c r="AU160" s="283" t="s">
        <v>91</v>
      </c>
      <c r="AV160" s="14" t="s">
        <v>256</v>
      </c>
      <c r="AW160" s="14" t="s">
        <v>36</v>
      </c>
      <c r="AX160" s="14" t="s">
        <v>82</v>
      </c>
      <c r="AY160" s="283" t="s">
        <v>250</v>
      </c>
    </row>
    <row r="161" s="13" customFormat="1">
      <c r="A161" s="13"/>
      <c r="B161" s="262"/>
      <c r="C161" s="263"/>
      <c r="D161" s="258" t="s">
        <v>263</v>
      </c>
      <c r="E161" s="264" t="s">
        <v>1</v>
      </c>
      <c r="F161" s="265" t="s">
        <v>1807</v>
      </c>
      <c r="G161" s="263"/>
      <c r="H161" s="266">
        <v>12953.081</v>
      </c>
      <c r="I161" s="267"/>
      <c r="J161" s="263"/>
      <c r="K161" s="263"/>
      <c r="L161" s="268"/>
      <c r="M161" s="269"/>
      <c r="N161" s="270"/>
      <c r="O161" s="270"/>
      <c r="P161" s="270"/>
      <c r="Q161" s="270"/>
      <c r="R161" s="270"/>
      <c r="S161" s="270"/>
      <c r="T161" s="271"/>
      <c r="U161" s="13"/>
      <c r="V161" s="13"/>
      <c r="W161" s="13"/>
      <c r="X161" s="13"/>
      <c r="Y161" s="13"/>
      <c r="Z161" s="13"/>
      <c r="AA161" s="13"/>
      <c r="AB161" s="13"/>
      <c r="AC161" s="13"/>
      <c r="AD161" s="13"/>
      <c r="AE161" s="13"/>
      <c r="AT161" s="272" t="s">
        <v>263</v>
      </c>
      <c r="AU161" s="272" t="s">
        <v>91</v>
      </c>
      <c r="AV161" s="13" t="s">
        <v>91</v>
      </c>
      <c r="AW161" s="13" t="s">
        <v>36</v>
      </c>
      <c r="AX161" s="13" t="s">
        <v>82</v>
      </c>
      <c r="AY161" s="272" t="s">
        <v>250</v>
      </c>
    </row>
    <row r="162" s="14" customFormat="1">
      <c r="A162" s="14"/>
      <c r="B162" s="273"/>
      <c r="C162" s="274"/>
      <c r="D162" s="258" t="s">
        <v>263</v>
      </c>
      <c r="E162" s="275" t="s">
        <v>1</v>
      </c>
      <c r="F162" s="276" t="s">
        <v>265</v>
      </c>
      <c r="G162" s="274"/>
      <c r="H162" s="277">
        <v>12953.081</v>
      </c>
      <c r="I162" s="278"/>
      <c r="J162" s="274"/>
      <c r="K162" s="274"/>
      <c r="L162" s="279"/>
      <c r="M162" s="280"/>
      <c r="N162" s="281"/>
      <c r="O162" s="281"/>
      <c r="P162" s="281"/>
      <c r="Q162" s="281"/>
      <c r="R162" s="281"/>
      <c r="S162" s="281"/>
      <c r="T162" s="282"/>
      <c r="U162" s="14"/>
      <c r="V162" s="14"/>
      <c r="W162" s="14"/>
      <c r="X162" s="14"/>
      <c r="Y162" s="14"/>
      <c r="Z162" s="14"/>
      <c r="AA162" s="14"/>
      <c r="AB162" s="14"/>
      <c r="AC162" s="14"/>
      <c r="AD162" s="14"/>
      <c r="AE162" s="14"/>
      <c r="AT162" s="283" t="s">
        <v>263</v>
      </c>
      <c r="AU162" s="283" t="s">
        <v>91</v>
      </c>
      <c r="AV162" s="14" t="s">
        <v>256</v>
      </c>
      <c r="AW162" s="14" t="s">
        <v>36</v>
      </c>
      <c r="AX162" s="14" t="s">
        <v>14</v>
      </c>
      <c r="AY162" s="283" t="s">
        <v>250</v>
      </c>
    </row>
    <row r="163" s="2" customFormat="1" ht="33" customHeight="1">
      <c r="A163" s="38"/>
      <c r="B163" s="39"/>
      <c r="C163" s="245" t="s">
        <v>281</v>
      </c>
      <c r="D163" s="245" t="s">
        <v>252</v>
      </c>
      <c r="E163" s="246" t="s">
        <v>633</v>
      </c>
      <c r="F163" s="247" t="s">
        <v>634</v>
      </c>
      <c r="G163" s="248" t="s">
        <v>208</v>
      </c>
      <c r="H163" s="249">
        <v>7196.1559999999999</v>
      </c>
      <c r="I163" s="250"/>
      <c r="J163" s="251">
        <f>ROUND(I163*H163,2)</f>
        <v>0</v>
      </c>
      <c r="K163" s="247" t="s">
        <v>1</v>
      </c>
      <c r="L163" s="44"/>
      <c r="M163" s="252" t="s">
        <v>1</v>
      </c>
      <c r="N163" s="253" t="s">
        <v>47</v>
      </c>
      <c r="O163" s="91"/>
      <c r="P163" s="254">
        <f>O163*H163</f>
        <v>0</v>
      </c>
      <c r="Q163" s="254">
        <v>0</v>
      </c>
      <c r="R163" s="254">
        <f>Q163*H163</f>
        <v>0</v>
      </c>
      <c r="S163" s="254">
        <v>0</v>
      </c>
      <c r="T163" s="255">
        <f>S163*H163</f>
        <v>0</v>
      </c>
      <c r="U163" s="38"/>
      <c r="V163" s="38"/>
      <c r="W163" s="38"/>
      <c r="X163" s="38"/>
      <c r="Y163" s="38"/>
      <c r="Z163" s="38"/>
      <c r="AA163" s="38"/>
      <c r="AB163" s="38"/>
      <c r="AC163" s="38"/>
      <c r="AD163" s="38"/>
      <c r="AE163" s="38"/>
      <c r="AR163" s="256" t="s">
        <v>256</v>
      </c>
      <c r="AT163" s="256" t="s">
        <v>252</v>
      </c>
      <c r="AU163" s="256" t="s">
        <v>91</v>
      </c>
      <c r="AY163" s="17" t="s">
        <v>250</v>
      </c>
      <c r="BE163" s="257">
        <f>IF(N163="základní",J163,0)</f>
        <v>0</v>
      </c>
      <c r="BF163" s="257">
        <f>IF(N163="snížená",J163,0)</f>
        <v>0</v>
      </c>
      <c r="BG163" s="257">
        <f>IF(N163="zákl. přenesená",J163,0)</f>
        <v>0</v>
      </c>
      <c r="BH163" s="257">
        <f>IF(N163="sníž. přenesená",J163,0)</f>
        <v>0</v>
      </c>
      <c r="BI163" s="257">
        <f>IF(N163="nulová",J163,0)</f>
        <v>0</v>
      </c>
      <c r="BJ163" s="17" t="s">
        <v>14</v>
      </c>
      <c r="BK163" s="257">
        <f>ROUND(I163*H163,2)</f>
        <v>0</v>
      </c>
      <c r="BL163" s="17" t="s">
        <v>256</v>
      </c>
      <c r="BM163" s="256" t="s">
        <v>1808</v>
      </c>
    </row>
    <row r="164" s="2" customFormat="1">
      <c r="A164" s="38"/>
      <c r="B164" s="39"/>
      <c r="C164" s="40"/>
      <c r="D164" s="258" t="s">
        <v>628</v>
      </c>
      <c r="E164" s="40"/>
      <c r="F164" s="259" t="s">
        <v>1376</v>
      </c>
      <c r="G164" s="40"/>
      <c r="H164" s="40"/>
      <c r="I164" s="156"/>
      <c r="J164" s="40"/>
      <c r="K164" s="40"/>
      <c r="L164" s="44"/>
      <c r="M164" s="260"/>
      <c r="N164" s="261"/>
      <c r="O164" s="91"/>
      <c r="P164" s="91"/>
      <c r="Q164" s="91"/>
      <c r="R164" s="91"/>
      <c r="S164" s="91"/>
      <c r="T164" s="92"/>
      <c r="U164" s="38"/>
      <c r="V164" s="38"/>
      <c r="W164" s="38"/>
      <c r="X164" s="38"/>
      <c r="Y164" s="38"/>
      <c r="Z164" s="38"/>
      <c r="AA164" s="38"/>
      <c r="AB164" s="38"/>
      <c r="AC164" s="38"/>
      <c r="AD164" s="38"/>
      <c r="AE164" s="38"/>
      <c r="AT164" s="17" t="s">
        <v>628</v>
      </c>
      <c r="AU164" s="17" t="s">
        <v>91</v>
      </c>
    </row>
    <row r="165" s="13" customFormat="1">
      <c r="A165" s="13"/>
      <c r="B165" s="262"/>
      <c r="C165" s="263"/>
      <c r="D165" s="258" t="s">
        <v>263</v>
      </c>
      <c r="E165" s="264" t="s">
        <v>1</v>
      </c>
      <c r="F165" s="265" t="s">
        <v>1803</v>
      </c>
      <c r="G165" s="263"/>
      <c r="H165" s="266">
        <v>864.28200000000004</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263</v>
      </c>
      <c r="AU165" s="272" t="s">
        <v>91</v>
      </c>
      <c r="AV165" s="13" t="s">
        <v>91</v>
      </c>
      <c r="AW165" s="13" t="s">
        <v>36</v>
      </c>
      <c r="AX165" s="13" t="s">
        <v>82</v>
      </c>
      <c r="AY165" s="272" t="s">
        <v>250</v>
      </c>
    </row>
    <row r="166" s="13" customFormat="1">
      <c r="A166" s="13"/>
      <c r="B166" s="262"/>
      <c r="C166" s="263"/>
      <c r="D166" s="258" t="s">
        <v>263</v>
      </c>
      <c r="E166" s="264" t="s">
        <v>1</v>
      </c>
      <c r="F166" s="265" t="s">
        <v>1805</v>
      </c>
      <c r="G166" s="263"/>
      <c r="H166" s="266">
        <v>6331.8739999999998</v>
      </c>
      <c r="I166" s="267"/>
      <c r="J166" s="263"/>
      <c r="K166" s="263"/>
      <c r="L166" s="268"/>
      <c r="M166" s="269"/>
      <c r="N166" s="270"/>
      <c r="O166" s="270"/>
      <c r="P166" s="270"/>
      <c r="Q166" s="270"/>
      <c r="R166" s="270"/>
      <c r="S166" s="270"/>
      <c r="T166" s="271"/>
      <c r="U166" s="13"/>
      <c r="V166" s="13"/>
      <c r="W166" s="13"/>
      <c r="X166" s="13"/>
      <c r="Y166" s="13"/>
      <c r="Z166" s="13"/>
      <c r="AA166" s="13"/>
      <c r="AB166" s="13"/>
      <c r="AC166" s="13"/>
      <c r="AD166" s="13"/>
      <c r="AE166" s="13"/>
      <c r="AT166" s="272" t="s">
        <v>263</v>
      </c>
      <c r="AU166" s="272" t="s">
        <v>91</v>
      </c>
      <c r="AV166" s="13" t="s">
        <v>91</v>
      </c>
      <c r="AW166" s="13" t="s">
        <v>36</v>
      </c>
      <c r="AX166" s="13" t="s">
        <v>82</v>
      </c>
      <c r="AY166" s="272" t="s">
        <v>250</v>
      </c>
    </row>
    <row r="167" s="14" customFormat="1">
      <c r="A167" s="14"/>
      <c r="B167" s="273"/>
      <c r="C167" s="274"/>
      <c r="D167" s="258" t="s">
        <v>263</v>
      </c>
      <c r="E167" s="275" t="s">
        <v>1</v>
      </c>
      <c r="F167" s="276" t="s">
        <v>265</v>
      </c>
      <c r="G167" s="274"/>
      <c r="H167" s="277">
        <v>7196.1559999999999</v>
      </c>
      <c r="I167" s="278"/>
      <c r="J167" s="274"/>
      <c r="K167" s="274"/>
      <c r="L167" s="279"/>
      <c r="M167" s="280"/>
      <c r="N167" s="281"/>
      <c r="O167" s="281"/>
      <c r="P167" s="281"/>
      <c r="Q167" s="281"/>
      <c r="R167" s="281"/>
      <c r="S167" s="281"/>
      <c r="T167" s="282"/>
      <c r="U167" s="14"/>
      <c r="V167" s="14"/>
      <c r="W167" s="14"/>
      <c r="X167" s="14"/>
      <c r="Y167" s="14"/>
      <c r="Z167" s="14"/>
      <c r="AA167" s="14"/>
      <c r="AB167" s="14"/>
      <c r="AC167" s="14"/>
      <c r="AD167" s="14"/>
      <c r="AE167" s="14"/>
      <c r="AT167" s="283" t="s">
        <v>263</v>
      </c>
      <c r="AU167" s="283" t="s">
        <v>91</v>
      </c>
      <c r="AV167" s="14" t="s">
        <v>256</v>
      </c>
      <c r="AW167" s="14" t="s">
        <v>36</v>
      </c>
      <c r="AX167" s="14" t="s">
        <v>14</v>
      </c>
      <c r="AY167" s="283" t="s">
        <v>250</v>
      </c>
    </row>
    <row r="168" s="2" customFormat="1" ht="33" customHeight="1">
      <c r="A168" s="38"/>
      <c r="B168" s="39"/>
      <c r="C168" s="245" t="s">
        <v>285</v>
      </c>
      <c r="D168" s="245" t="s">
        <v>252</v>
      </c>
      <c r="E168" s="246" t="s">
        <v>1379</v>
      </c>
      <c r="F168" s="247" t="s">
        <v>1380</v>
      </c>
      <c r="G168" s="248" t="s">
        <v>208</v>
      </c>
      <c r="H168" s="249">
        <v>4772.6210000000001</v>
      </c>
      <c r="I168" s="250"/>
      <c r="J168" s="251">
        <f>ROUND(I168*H168,2)</f>
        <v>0</v>
      </c>
      <c r="K168" s="247" t="s">
        <v>1</v>
      </c>
      <c r="L168" s="44"/>
      <c r="M168" s="252" t="s">
        <v>1</v>
      </c>
      <c r="N168" s="253" t="s">
        <v>47</v>
      </c>
      <c r="O168" s="91"/>
      <c r="P168" s="254">
        <f>O168*H168</f>
        <v>0</v>
      </c>
      <c r="Q168" s="254">
        <v>0</v>
      </c>
      <c r="R168" s="254">
        <f>Q168*H168</f>
        <v>0</v>
      </c>
      <c r="S168" s="254">
        <v>0</v>
      </c>
      <c r="T168" s="255">
        <f>S168*H168</f>
        <v>0</v>
      </c>
      <c r="U168" s="38"/>
      <c r="V168" s="38"/>
      <c r="W168" s="38"/>
      <c r="X168" s="38"/>
      <c r="Y168" s="38"/>
      <c r="Z168" s="38"/>
      <c r="AA168" s="38"/>
      <c r="AB168" s="38"/>
      <c r="AC168" s="38"/>
      <c r="AD168" s="38"/>
      <c r="AE168" s="38"/>
      <c r="AR168" s="256" t="s">
        <v>256</v>
      </c>
      <c r="AT168" s="256" t="s">
        <v>252</v>
      </c>
      <c r="AU168" s="256" t="s">
        <v>91</v>
      </c>
      <c r="AY168" s="17" t="s">
        <v>250</v>
      </c>
      <c r="BE168" s="257">
        <f>IF(N168="základní",J168,0)</f>
        <v>0</v>
      </c>
      <c r="BF168" s="257">
        <f>IF(N168="snížená",J168,0)</f>
        <v>0</v>
      </c>
      <c r="BG168" s="257">
        <f>IF(N168="zákl. přenesená",J168,0)</f>
        <v>0</v>
      </c>
      <c r="BH168" s="257">
        <f>IF(N168="sníž. přenesená",J168,0)</f>
        <v>0</v>
      </c>
      <c r="BI168" s="257">
        <f>IF(N168="nulová",J168,0)</f>
        <v>0</v>
      </c>
      <c r="BJ168" s="17" t="s">
        <v>14</v>
      </c>
      <c r="BK168" s="257">
        <f>ROUND(I168*H168,2)</f>
        <v>0</v>
      </c>
      <c r="BL168" s="17" t="s">
        <v>256</v>
      </c>
      <c r="BM168" s="256" t="s">
        <v>1809</v>
      </c>
    </row>
    <row r="169" s="2" customFormat="1">
      <c r="A169" s="38"/>
      <c r="B169" s="39"/>
      <c r="C169" s="40"/>
      <c r="D169" s="258" t="s">
        <v>628</v>
      </c>
      <c r="E169" s="40"/>
      <c r="F169" s="259" t="s">
        <v>1382</v>
      </c>
      <c r="G169" s="40"/>
      <c r="H169" s="40"/>
      <c r="I169" s="156"/>
      <c r="J169" s="40"/>
      <c r="K169" s="40"/>
      <c r="L169" s="44"/>
      <c r="M169" s="260"/>
      <c r="N169" s="261"/>
      <c r="O169" s="91"/>
      <c r="P169" s="91"/>
      <c r="Q169" s="91"/>
      <c r="R169" s="91"/>
      <c r="S169" s="91"/>
      <c r="T169" s="92"/>
      <c r="U169" s="38"/>
      <c r="V169" s="38"/>
      <c r="W169" s="38"/>
      <c r="X169" s="38"/>
      <c r="Y169" s="38"/>
      <c r="Z169" s="38"/>
      <c r="AA169" s="38"/>
      <c r="AB169" s="38"/>
      <c r="AC169" s="38"/>
      <c r="AD169" s="38"/>
      <c r="AE169" s="38"/>
      <c r="AT169" s="17" t="s">
        <v>628</v>
      </c>
      <c r="AU169" s="17" t="s">
        <v>91</v>
      </c>
    </row>
    <row r="170" s="13" customFormat="1">
      <c r="A170" s="13"/>
      <c r="B170" s="262"/>
      <c r="C170" s="263"/>
      <c r="D170" s="258" t="s">
        <v>263</v>
      </c>
      <c r="E170" s="264" t="s">
        <v>1</v>
      </c>
      <c r="F170" s="265" t="s">
        <v>1810</v>
      </c>
      <c r="G170" s="263"/>
      <c r="H170" s="266">
        <v>4772.6210000000001</v>
      </c>
      <c r="I170" s="267"/>
      <c r="J170" s="263"/>
      <c r="K170" s="263"/>
      <c r="L170" s="268"/>
      <c r="M170" s="269"/>
      <c r="N170" s="270"/>
      <c r="O170" s="270"/>
      <c r="P170" s="270"/>
      <c r="Q170" s="270"/>
      <c r="R170" s="270"/>
      <c r="S170" s="270"/>
      <c r="T170" s="271"/>
      <c r="U170" s="13"/>
      <c r="V170" s="13"/>
      <c r="W170" s="13"/>
      <c r="X170" s="13"/>
      <c r="Y170" s="13"/>
      <c r="Z170" s="13"/>
      <c r="AA170" s="13"/>
      <c r="AB170" s="13"/>
      <c r="AC170" s="13"/>
      <c r="AD170" s="13"/>
      <c r="AE170" s="13"/>
      <c r="AT170" s="272" t="s">
        <v>263</v>
      </c>
      <c r="AU170" s="272" t="s">
        <v>91</v>
      </c>
      <c r="AV170" s="13" t="s">
        <v>91</v>
      </c>
      <c r="AW170" s="13" t="s">
        <v>36</v>
      </c>
      <c r="AX170" s="13" t="s">
        <v>82</v>
      </c>
      <c r="AY170" s="272" t="s">
        <v>250</v>
      </c>
    </row>
    <row r="171" s="14" customFormat="1">
      <c r="A171" s="14"/>
      <c r="B171" s="273"/>
      <c r="C171" s="274"/>
      <c r="D171" s="258" t="s">
        <v>263</v>
      </c>
      <c r="E171" s="275" t="s">
        <v>1</v>
      </c>
      <c r="F171" s="276" t="s">
        <v>265</v>
      </c>
      <c r="G171" s="274"/>
      <c r="H171" s="277">
        <v>4772.6210000000001</v>
      </c>
      <c r="I171" s="278"/>
      <c r="J171" s="274"/>
      <c r="K171" s="274"/>
      <c r="L171" s="279"/>
      <c r="M171" s="280"/>
      <c r="N171" s="281"/>
      <c r="O171" s="281"/>
      <c r="P171" s="281"/>
      <c r="Q171" s="281"/>
      <c r="R171" s="281"/>
      <c r="S171" s="281"/>
      <c r="T171" s="282"/>
      <c r="U171" s="14"/>
      <c r="V171" s="14"/>
      <c r="W171" s="14"/>
      <c r="X171" s="14"/>
      <c r="Y171" s="14"/>
      <c r="Z171" s="14"/>
      <c r="AA171" s="14"/>
      <c r="AB171" s="14"/>
      <c r="AC171" s="14"/>
      <c r="AD171" s="14"/>
      <c r="AE171" s="14"/>
      <c r="AT171" s="283" t="s">
        <v>263</v>
      </c>
      <c r="AU171" s="283" t="s">
        <v>91</v>
      </c>
      <c r="AV171" s="14" t="s">
        <v>256</v>
      </c>
      <c r="AW171" s="14" t="s">
        <v>36</v>
      </c>
      <c r="AX171" s="14" t="s">
        <v>14</v>
      </c>
      <c r="AY171" s="283" t="s">
        <v>250</v>
      </c>
    </row>
    <row r="172" s="2" customFormat="1" ht="16.5" customHeight="1">
      <c r="A172" s="38"/>
      <c r="B172" s="39"/>
      <c r="C172" s="294" t="s">
        <v>289</v>
      </c>
      <c r="D172" s="294" t="s">
        <v>643</v>
      </c>
      <c r="E172" s="295" t="s">
        <v>1385</v>
      </c>
      <c r="F172" s="296" t="s">
        <v>1386</v>
      </c>
      <c r="G172" s="297" t="s">
        <v>157</v>
      </c>
      <c r="H172" s="298">
        <v>2863.5729999999999</v>
      </c>
      <c r="I172" s="299"/>
      <c r="J172" s="300">
        <f>ROUND(I172*H172,2)</f>
        <v>0</v>
      </c>
      <c r="K172" s="296" t="s">
        <v>1</v>
      </c>
      <c r="L172" s="301"/>
      <c r="M172" s="302" t="s">
        <v>1</v>
      </c>
      <c r="N172" s="303" t="s">
        <v>47</v>
      </c>
      <c r="O172" s="91"/>
      <c r="P172" s="254">
        <f>O172*H172</f>
        <v>0</v>
      </c>
      <c r="Q172" s="254">
        <v>0</v>
      </c>
      <c r="R172" s="254">
        <f>Q172*H172</f>
        <v>0</v>
      </c>
      <c r="S172" s="254">
        <v>0</v>
      </c>
      <c r="T172" s="255">
        <f>S172*H172</f>
        <v>0</v>
      </c>
      <c r="U172" s="38"/>
      <c r="V172" s="38"/>
      <c r="W172" s="38"/>
      <c r="X172" s="38"/>
      <c r="Y172" s="38"/>
      <c r="Z172" s="38"/>
      <c r="AA172" s="38"/>
      <c r="AB172" s="38"/>
      <c r="AC172" s="38"/>
      <c r="AD172" s="38"/>
      <c r="AE172" s="38"/>
      <c r="AR172" s="256" t="s">
        <v>285</v>
      </c>
      <c r="AT172" s="256" t="s">
        <v>643</v>
      </c>
      <c r="AU172" s="256" t="s">
        <v>91</v>
      </c>
      <c r="AY172" s="17" t="s">
        <v>250</v>
      </c>
      <c r="BE172" s="257">
        <f>IF(N172="základní",J172,0)</f>
        <v>0</v>
      </c>
      <c r="BF172" s="257">
        <f>IF(N172="snížená",J172,0)</f>
        <v>0</v>
      </c>
      <c r="BG172" s="257">
        <f>IF(N172="zákl. přenesená",J172,0)</f>
        <v>0</v>
      </c>
      <c r="BH172" s="257">
        <f>IF(N172="sníž. přenesená",J172,0)</f>
        <v>0</v>
      </c>
      <c r="BI172" s="257">
        <f>IF(N172="nulová",J172,0)</f>
        <v>0</v>
      </c>
      <c r="BJ172" s="17" t="s">
        <v>14</v>
      </c>
      <c r="BK172" s="257">
        <f>ROUND(I172*H172,2)</f>
        <v>0</v>
      </c>
      <c r="BL172" s="17" t="s">
        <v>256</v>
      </c>
      <c r="BM172" s="256" t="s">
        <v>1811</v>
      </c>
    </row>
    <row r="173" s="2" customFormat="1">
      <c r="A173" s="38"/>
      <c r="B173" s="39"/>
      <c r="C173" s="40"/>
      <c r="D173" s="258" t="s">
        <v>628</v>
      </c>
      <c r="E173" s="40"/>
      <c r="F173" s="259" t="s">
        <v>1388</v>
      </c>
      <c r="G173" s="40"/>
      <c r="H173" s="40"/>
      <c r="I173" s="156"/>
      <c r="J173" s="40"/>
      <c r="K173" s="40"/>
      <c r="L173" s="44"/>
      <c r="M173" s="260"/>
      <c r="N173" s="261"/>
      <c r="O173" s="91"/>
      <c r="P173" s="91"/>
      <c r="Q173" s="91"/>
      <c r="R173" s="91"/>
      <c r="S173" s="91"/>
      <c r="T173" s="92"/>
      <c r="U173" s="38"/>
      <c r="V173" s="38"/>
      <c r="W173" s="38"/>
      <c r="X173" s="38"/>
      <c r="Y173" s="38"/>
      <c r="Z173" s="38"/>
      <c r="AA173" s="38"/>
      <c r="AB173" s="38"/>
      <c r="AC173" s="38"/>
      <c r="AD173" s="38"/>
      <c r="AE173" s="38"/>
      <c r="AT173" s="17" t="s">
        <v>628</v>
      </c>
      <c r="AU173" s="17" t="s">
        <v>91</v>
      </c>
    </row>
    <row r="174" s="12" customFormat="1" ht="22.8" customHeight="1">
      <c r="A174" s="12"/>
      <c r="B174" s="229"/>
      <c r="C174" s="230"/>
      <c r="D174" s="231" t="s">
        <v>81</v>
      </c>
      <c r="E174" s="243" t="s">
        <v>91</v>
      </c>
      <c r="F174" s="243" t="s">
        <v>1389</v>
      </c>
      <c r="G174" s="230"/>
      <c r="H174" s="230"/>
      <c r="I174" s="233"/>
      <c r="J174" s="244">
        <f>BK174</f>
        <v>0</v>
      </c>
      <c r="K174" s="230"/>
      <c r="L174" s="235"/>
      <c r="M174" s="236"/>
      <c r="N174" s="237"/>
      <c r="O174" s="237"/>
      <c r="P174" s="238">
        <f>SUM(P175:P207)</f>
        <v>0</v>
      </c>
      <c r="Q174" s="237"/>
      <c r="R174" s="238">
        <f>SUM(R175:R207)</f>
        <v>0</v>
      </c>
      <c r="S174" s="237"/>
      <c r="T174" s="239">
        <f>SUM(T175:T207)</f>
        <v>0</v>
      </c>
      <c r="U174" s="12"/>
      <c r="V174" s="12"/>
      <c r="W174" s="12"/>
      <c r="X174" s="12"/>
      <c r="Y174" s="12"/>
      <c r="Z174" s="12"/>
      <c r="AA174" s="12"/>
      <c r="AB174" s="12"/>
      <c r="AC174" s="12"/>
      <c r="AD174" s="12"/>
      <c r="AE174" s="12"/>
      <c r="AR174" s="240" t="s">
        <v>14</v>
      </c>
      <c r="AT174" s="241" t="s">
        <v>81</v>
      </c>
      <c r="AU174" s="241" t="s">
        <v>14</v>
      </c>
      <c r="AY174" s="240" t="s">
        <v>250</v>
      </c>
      <c r="BK174" s="242">
        <f>SUM(BK175:BK207)</f>
        <v>0</v>
      </c>
    </row>
    <row r="175" s="2" customFormat="1" ht="44.25" customHeight="1">
      <c r="A175" s="38"/>
      <c r="B175" s="39"/>
      <c r="C175" s="245" t="s">
        <v>293</v>
      </c>
      <c r="D175" s="245" t="s">
        <v>252</v>
      </c>
      <c r="E175" s="246" t="s">
        <v>1390</v>
      </c>
      <c r="F175" s="247" t="s">
        <v>1391</v>
      </c>
      <c r="G175" s="248" t="s">
        <v>179</v>
      </c>
      <c r="H175" s="249">
        <v>425</v>
      </c>
      <c r="I175" s="250"/>
      <c r="J175" s="251">
        <f>ROUND(I175*H175,2)</f>
        <v>0</v>
      </c>
      <c r="K175" s="247" t="s">
        <v>1</v>
      </c>
      <c r="L175" s="44"/>
      <c r="M175" s="252" t="s">
        <v>1</v>
      </c>
      <c r="N175" s="253" t="s">
        <v>47</v>
      </c>
      <c r="O175" s="91"/>
      <c r="P175" s="254">
        <f>O175*H175</f>
        <v>0</v>
      </c>
      <c r="Q175" s="254">
        <v>0</v>
      </c>
      <c r="R175" s="254">
        <f>Q175*H175</f>
        <v>0</v>
      </c>
      <c r="S175" s="254">
        <v>0</v>
      </c>
      <c r="T175" s="255">
        <f>S175*H175</f>
        <v>0</v>
      </c>
      <c r="U175" s="38"/>
      <c r="V175" s="38"/>
      <c r="W175" s="38"/>
      <c r="X175" s="38"/>
      <c r="Y175" s="38"/>
      <c r="Z175" s="38"/>
      <c r="AA175" s="38"/>
      <c r="AB175" s="38"/>
      <c r="AC175" s="38"/>
      <c r="AD175" s="38"/>
      <c r="AE175" s="38"/>
      <c r="AR175" s="256" t="s">
        <v>256</v>
      </c>
      <c r="AT175" s="256" t="s">
        <v>252</v>
      </c>
      <c r="AU175" s="256" t="s">
        <v>91</v>
      </c>
      <c r="AY175" s="17" t="s">
        <v>250</v>
      </c>
      <c r="BE175" s="257">
        <f>IF(N175="základní",J175,0)</f>
        <v>0</v>
      </c>
      <c r="BF175" s="257">
        <f>IF(N175="snížená",J175,0)</f>
        <v>0</v>
      </c>
      <c r="BG175" s="257">
        <f>IF(N175="zákl. přenesená",J175,0)</f>
        <v>0</v>
      </c>
      <c r="BH175" s="257">
        <f>IF(N175="sníž. přenesená",J175,0)</f>
        <v>0</v>
      </c>
      <c r="BI175" s="257">
        <f>IF(N175="nulová",J175,0)</f>
        <v>0</v>
      </c>
      <c r="BJ175" s="17" t="s">
        <v>14</v>
      </c>
      <c r="BK175" s="257">
        <f>ROUND(I175*H175,2)</f>
        <v>0</v>
      </c>
      <c r="BL175" s="17" t="s">
        <v>256</v>
      </c>
      <c r="BM175" s="256" t="s">
        <v>1812</v>
      </c>
    </row>
    <row r="176" s="2" customFormat="1">
      <c r="A176" s="38"/>
      <c r="B176" s="39"/>
      <c r="C176" s="40"/>
      <c r="D176" s="258" t="s">
        <v>628</v>
      </c>
      <c r="E176" s="40"/>
      <c r="F176" s="259" t="s">
        <v>1393</v>
      </c>
      <c r="G176" s="40"/>
      <c r="H176" s="40"/>
      <c r="I176" s="156"/>
      <c r="J176" s="40"/>
      <c r="K176" s="40"/>
      <c r="L176" s="44"/>
      <c r="M176" s="260"/>
      <c r="N176" s="261"/>
      <c r="O176" s="91"/>
      <c r="P176" s="91"/>
      <c r="Q176" s="91"/>
      <c r="R176" s="91"/>
      <c r="S176" s="91"/>
      <c r="T176" s="92"/>
      <c r="U176" s="38"/>
      <c r="V176" s="38"/>
      <c r="W176" s="38"/>
      <c r="X176" s="38"/>
      <c r="Y176" s="38"/>
      <c r="Z176" s="38"/>
      <c r="AA176" s="38"/>
      <c r="AB176" s="38"/>
      <c r="AC176" s="38"/>
      <c r="AD176" s="38"/>
      <c r="AE176" s="38"/>
      <c r="AT176" s="17" t="s">
        <v>628</v>
      </c>
      <c r="AU176" s="17" t="s">
        <v>91</v>
      </c>
    </row>
    <row r="177" s="13" customFormat="1">
      <c r="A177" s="13"/>
      <c r="B177" s="262"/>
      <c r="C177" s="263"/>
      <c r="D177" s="258" t="s">
        <v>263</v>
      </c>
      <c r="E177" s="264" t="s">
        <v>1</v>
      </c>
      <c r="F177" s="265" t="s">
        <v>1813</v>
      </c>
      <c r="G177" s="263"/>
      <c r="H177" s="266">
        <v>425</v>
      </c>
      <c r="I177" s="267"/>
      <c r="J177" s="263"/>
      <c r="K177" s="263"/>
      <c r="L177" s="268"/>
      <c r="M177" s="269"/>
      <c r="N177" s="270"/>
      <c r="O177" s="270"/>
      <c r="P177" s="270"/>
      <c r="Q177" s="270"/>
      <c r="R177" s="270"/>
      <c r="S177" s="270"/>
      <c r="T177" s="271"/>
      <c r="U177" s="13"/>
      <c r="V177" s="13"/>
      <c r="W177" s="13"/>
      <c r="X177" s="13"/>
      <c r="Y177" s="13"/>
      <c r="Z177" s="13"/>
      <c r="AA177" s="13"/>
      <c r="AB177" s="13"/>
      <c r="AC177" s="13"/>
      <c r="AD177" s="13"/>
      <c r="AE177" s="13"/>
      <c r="AT177" s="272" t="s">
        <v>263</v>
      </c>
      <c r="AU177" s="272" t="s">
        <v>91</v>
      </c>
      <c r="AV177" s="13" t="s">
        <v>91</v>
      </c>
      <c r="AW177" s="13" t="s">
        <v>36</v>
      </c>
      <c r="AX177" s="13" t="s">
        <v>82</v>
      </c>
      <c r="AY177" s="272" t="s">
        <v>250</v>
      </c>
    </row>
    <row r="178" s="14" customFormat="1">
      <c r="A178" s="14"/>
      <c r="B178" s="273"/>
      <c r="C178" s="274"/>
      <c r="D178" s="258" t="s">
        <v>263</v>
      </c>
      <c r="E178" s="275" t="s">
        <v>1</v>
      </c>
      <c r="F178" s="276" t="s">
        <v>265</v>
      </c>
      <c r="G178" s="274"/>
      <c r="H178" s="277">
        <v>425</v>
      </c>
      <c r="I178" s="278"/>
      <c r="J178" s="274"/>
      <c r="K178" s="274"/>
      <c r="L178" s="279"/>
      <c r="M178" s="280"/>
      <c r="N178" s="281"/>
      <c r="O178" s="281"/>
      <c r="P178" s="281"/>
      <c r="Q178" s="281"/>
      <c r="R178" s="281"/>
      <c r="S178" s="281"/>
      <c r="T178" s="282"/>
      <c r="U178" s="14"/>
      <c r="V178" s="14"/>
      <c r="W178" s="14"/>
      <c r="X178" s="14"/>
      <c r="Y178" s="14"/>
      <c r="Z178" s="14"/>
      <c r="AA178" s="14"/>
      <c r="AB178" s="14"/>
      <c r="AC178" s="14"/>
      <c r="AD178" s="14"/>
      <c r="AE178" s="14"/>
      <c r="AT178" s="283" t="s">
        <v>263</v>
      </c>
      <c r="AU178" s="283" t="s">
        <v>91</v>
      </c>
      <c r="AV178" s="14" t="s">
        <v>256</v>
      </c>
      <c r="AW178" s="14" t="s">
        <v>36</v>
      </c>
      <c r="AX178" s="14" t="s">
        <v>14</v>
      </c>
      <c r="AY178" s="283" t="s">
        <v>250</v>
      </c>
    </row>
    <row r="179" s="2" customFormat="1" ht="21.75" customHeight="1">
      <c r="A179" s="38"/>
      <c r="B179" s="39"/>
      <c r="C179" s="245" t="s">
        <v>297</v>
      </c>
      <c r="D179" s="245" t="s">
        <v>252</v>
      </c>
      <c r="E179" s="246" t="s">
        <v>1395</v>
      </c>
      <c r="F179" s="247" t="s">
        <v>1396</v>
      </c>
      <c r="G179" s="248" t="s">
        <v>179</v>
      </c>
      <c r="H179" s="249">
        <v>1130.7560000000001</v>
      </c>
      <c r="I179" s="250"/>
      <c r="J179" s="251">
        <f>ROUND(I179*H179,2)</f>
        <v>0</v>
      </c>
      <c r="K179" s="247" t="s">
        <v>1</v>
      </c>
      <c r="L179" s="44"/>
      <c r="M179" s="252" t="s">
        <v>1</v>
      </c>
      <c r="N179" s="253" t="s">
        <v>47</v>
      </c>
      <c r="O179" s="91"/>
      <c r="P179" s="254">
        <f>O179*H179</f>
        <v>0</v>
      </c>
      <c r="Q179" s="254">
        <v>0</v>
      </c>
      <c r="R179" s="254">
        <f>Q179*H179</f>
        <v>0</v>
      </c>
      <c r="S179" s="254">
        <v>0</v>
      </c>
      <c r="T179" s="255">
        <f>S179*H179</f>
        <v>0</v>
      </c>
      <c r="U179" s="38"/>
      <c r="V179" s="38"/>
      <c r="W179" s="38"/>
      <c r="X179" s="38"/>
      <c r="Y179" s="38"/>
      <c r="Z179" s="38"/>
      <c r="AA179" s="38"/>
      <c r="AB179" s="38"/>
      <c r="AC179" s="38"/>
      <c r="AD179" s="38"/>
      <c r="AE179" s="38"/>
      <c r="AR179" s="256" t="s">
        <v>256</v>
      </c>
      <c r="AT179" s="256" t="s">
        <v>252</v>
      </c>
      <c r="AU179" s="256" t="s">
        <v>91</v>
      </c>
      <c r="AY179" s="17" t="s">
        <v>250</v>
      </c>
      <c r="BE179" s="257">
        <f>IF(N179="základní",J179,0)</f>
        <v>0</v>
      </c>
      <c r="BF179" s="257">
        <f>IF(N179="snížená",J179,0)</f>
        <v>0</v>
      </c>
      <c r="BG179" s="257">
        <f>IF(N179="zákl. přenesená",J179,0)</f>
        <v>0</v>
      </c>
      <c r="BH179" s="257">
        <f>IF(N179="sníž. přenesená",J179,0)</f>
        <v>0</v>
      </c>
      <c r="BI179" s="257">
        <f>IF(N179="nulová",J179,0)</f>
        <v>0</v>
      </c>
      <c r="BJ179" s="17" t="s">
        <v>14</v>
      </c>
      <c r="BK179" s="257">
        <f>ROUND(I179*H179,2)</f>
        <v>0</v>
      </c>
      <c r="BL179" s="17" t="s">
        <v>256</v>
      </c>
      <c r="BM179" s="256" t="s">
        <v>1814</v>
      </c>
    </row>
    <row r="180" s="2" customFormat="1">
      <c r="A180" s="38"/>
      <c r="B180" s="39"/>
      <c r="C180" s="40"/>
      <c r="D180" s="258" t="s">
        <v>628</v>
      </c>
      <c r="E180" s="40"/>
      <c r="F180" s="259" t="s">
        <v>1398</v>
      </c>
      <c r="G180" s="40"/>
      <c r="H180" s="40"/>
      <c r="I180" s="156"/>
      <c r="J180" s="40"/>
      <c r="K180" s="40"/>
      <c r="L180" s="44"/>
      <c r="M180" s="260"/>
      <c r="N180" s="261"/>
      <c r="O180" s="91"/>
      <c r="P180" s="91"/>
      <c r="Q180" s="91"/>
      <c r="R180" s="91"/>
      <c r="S180" s="91"/>
      <c r="T180" s="92"/>
      <c r="U180" s="38"/>
      <c r="V180" s="38"/>
      <c r="W180" s="38"/>
      <c r="X180" s="38"/>
      <c r="Y180" s="38"/>
      <c r="Z180" s="38"/>
      <c r="AA180" s="38"/>
      <c r="AB180" s="38"/>
      <c r="AC180" s="38"/>
      <c r="AD180" s="38"/>
      <c r="AE180" s="38"/>
      <c r="AT180" s="17" t="s">
        <v>628</v>
      </c>
      <c r="AU180" s="17" t="s">
        <v>91</v>
      </c>
    </row>
    <row r="181" s="13" customFormat="1">
      <c r="A181" s="13"/>
      <c r="B181" s="262"/>
      <c r="C181" s="263"/>
      <c r="D181" s="258" t="s">
        <v>263</v>
      </c>
      <c r="E181" s="264" t="s">
        <v>1</v>
      </c>
      <c r="F181" s="265" t="s">
        <v>1815</v>
      </c>
      <c r="G181" s="263"/>
      <c r="H181" s="266">
        <v>1027.96</v>
      </c>
      <c r="I181" s="267"/>
      <c r="J181" s="263"/>
      <c r="K181" s="263"/>
      <c r="L181" s="268"/>
      <c r="M181" s="269"/>
      <c r="N181" s="270"/>
      <c r="O181" s="270"/>
      <c r="P181" s="270"/>
      <c r="Q181" s="270"/>
      <c r="R181" s="270"/>
      <c r="S181" s="270"/>
      <c r="T181" s="271"/>
      <c r="U181" s="13"/>
      <c r="V181" s="13"/>
      <c r="W181" s="13"/>
      <c r="X181" s="13"/>
      <c r="Y181" s="13"/>
      <c r="Z181" s="13"/>
      <c r="AA181" s="13"/>
      <c r="AB181" s="13"/>
      <c r="AC181" s="13"/>
      <c r="AD181" s="13"/>
      <c r="AE181" s="13"/>
      <c r="AT181" s="272" t="s">
        <v>263</v>
      </c>
      <c r="AU181" s="272" t="s">
        <v>91</v>
      </c>
      <c r="AV181" s="13" t="s">
        <v>91</v>
      </c>
      <c r="AW181" s="13" t="s">
        <v>36</v>
      </c>
      <c r="AX181" s="13" t="s">
        <v>82</v>
      </c>
      <c r="AY181" s="272" t="s">
        <v>250</v>
      </c>
    </row>
    <row r="182" s="13" customFormat="1">
      <c r="A182" s="13"/>
      <c r="B182" s="262"/>
      <c r="C182" s="263"/>
      <c r="D182" s="258" t="s">
        <v>263</v>
      </c>
      <c r="E182" s="264" t="s">
        <v>1</v>
      </c>
      <c r="F182" s="265" t="s">
        <v>1816</v>
      </c>
      <c r="G182" s="263"/>
      <c r="H182" s="266">
        <v>102.79600000000001</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263</v>
      </c>
      <c r="AU182" s="272" t="s">
        <v>91</v>
      </c>
      <c r="AV182" s="13" t="s">
        <v>91</v>
      </c>
      <c r="AW182" s="13" t="s">
        <v>36</v>
      </c>
      <c r="AX182" s="13" t="s">
        <v>82</v>
      </c>
      <c r="AY182" s="272" t="s">
        <v>250</v>
      </c>
    </row>
    <row r="183" s="14" customFormat="1">
      <c r="A183" s="14"/>
      <c r="B183" s="273"/>
      <c r="C183" s="274"/>
      <c r="D183" s="258" t="s">
        <v>263</v>
      </c>
      <c r="E183" s="275" t="s">
        <v>1</v>
      </c>
      <c r="F183" s="276" t="s">
        <v>265</v>
      </c>
      <c r="G183" s="274"/>
      <c r="H183" s="277">
        <v>1130.7560000000001</v>
      </c>
      <c r="I183" s="278"/>
      <c r="J183" s="274"/>
      <c r="K183" s="274"/>
      <c r="L183" s="279"/>
      <c r="M183" s="280"/>
      <c r="N183" s="281"/>
      <c r="O183" s="281"/>
      <c r="P183" s="281"/>
      <c r="Q183" s="281"/>
      <c r="R183" s="281"/>
      <c r="S183" s="281"/>
      <c r="T183" s="282"/>
      <c r="U183" s="14"/>
      <c r="V183" s="14"/>
      <c r="W183" s="14"/>
      <c r="X183" s="14"/>
      <c r="Y183" s="14"/>
      <c r="Z183" s="14"/>
      <c r="AA183" s="14"/>
      <c r="AB183" s="14"/>
      <c r="AC183" s="14"/>
      <c r="AD183" s="14"/>
      <c r="AE183" s="14"/>
      <c r="AT183" s="283" t="s">
        <v>263</v>
      </c>
      <c r="AU183" s="283" t="s">
        <v>91</v>
      </c>
      <c r="AV183" s="14" t="s">
        <v>256</v>
      </c>
      <c r="AW183" s="14" t="s">
        <v>36</v>
      </c>
      <c r="AX183" s="14" t="s">
        <v>14</v>
      </c>
      <c r="AY183" s="283" t="s">
        <v>250</v>
      </c>
    </row>
    <row r="184" s="2" customFormat="1" ht="16.5" customHeight="1">
      <c r="A184" s="38"/>
      <c r="B184" s="39"/>
      <c r="C184" s="245" t="s">
        <v>301</v>
      </c>
      <c r="D184" s="245" t="s">
        <v>252</v>
      </c>
      <c r="E184" s="246" t="s">
        <v>1401</v>
      </c>
      <c r="F184" s="247" t="s">
        <v>1402</v>
      </c>
      <c r="G184" s="248" t="s">
        <v>179</v>
      </c>
      <c r="H184" s="249">
        <v>1130.7560000000001</v>
      </c>
      <c r="I184" s="250"/>
      <c r="J184" s="251">
        <f>ROUND(I184*H184,2)</f>
        <v>0</v>
      </c>
      <c r="K184" s="247" t="s">
        <v>1</v>
      </c>
      <c r="L184" s="44"/>
      <c r="M184" s="252" t="s">
        <v>1</v>
      </c>
      <c r="N184" s="253" t="s">
        <v>47</v>
      </c>
      <c r="O184" s="91"/>
      <c r="P184" s="254">
        <f>O184*H184</f>
        <v>0</v>
      </c>
      <c r="Q184" s="254">
        <v>0</v>
      </c>
      <c r="R184" s="254">
        <f>Q184*H184</f>
        <v>0</v>
      </c>
      <c r="S184" s="254">
        <v>0</v>
      </c>
      <c r="T184" s="255">
        <f>S184*H184</f>
        <v>0</v>
      </c>
      <c r="U184" s="38"/>
      <c r="V184" s="38"/>
      <c r="W184" s="38"/>
      <c r="X184" s="38"/>
      <c r="Y184" s="38"/>
      <c r="Z184" s="38"/>
      <c r="AA184" s="38"/>
      <c r="AB184" s="38"/>
      <c r="AC184" s="38"/>
      <c r="AD184" s="38"/>
      <c r="AE184" s="38"/>
      <c r="AR184" s="256" t="s">
        <v>256</v>
      </c>
      <c r="AT184" s="256" t="s">
        <v>252</v>
      </c>
      <c r="AU184" s="256" t="s">
        <v>91</v>
      </c>
      <c r="AY184" s="17" t="s">
        <v>250</v>
      </c>
      <c r="BE184" s="257">
        <f>IF(N184="základní",J184,0)</f>
        <v>0</v>
      </c>
      <c r="BF184" s="257">
        <f>IF(N184="snížená",J184,0)</f>
        <v>0</v>
      </c>
      <c r="BG184" s="257">
        <f>IF(N184="zákl. přenesená",J184,0)</f>
        <v>0</v>
      </c>
      <c r="BH184" s="257">
        <f>IF(N184="sníž. přenesená",J184,0)</f>
        <v>0</v>
      </c>
      <c r="BI184" s="257">
        <f>IF(N184="nulová",J184,0)</f>
        <v>0</v>
      </c>
      <c r="BJ184" s="17" t="s">
        <v>14</v>
      </c>
      <c r="BK184" s="257">
        <f>ROUND(I184*H184,2)</f>
        <v>0</v>
      </c>
      <c r="BL184" s="17" t="s">
        <v>256</v>
      </c>
      <c r="BM184" s="256" t="s">
        <v>1817</v>
      </c>
    </row>
    <row r="185" s="2" customFormat="1">
      <c r="A185" s="38"/>
      <c r="B185" s="39"/>
      <c r="C185" s="40"/>
      <c r="D185" s="258" t="s">
        <v>628</v>
      </c>
      <c r="E185" s="40"/>
      <c r="F185" s="259" t="s">
        <v>1404</v>
      </c>
      <c r="G185" s="40"/>
      <c r="H185" s="40"/>
      <c r="I185" s="156"/>
      <c r="J185" s="40"/>
      <c r="K185" s="40"/>
      <c r="L185" s="44"/>
      <c r="M185" s="260"/>
      <c r="N185" s="261"/>
      <c r="O185" s="91"/>
      <c r="P185" s="91"/>
      <c r="Q185" s="91"/>
      <c r="R185" s="91"/>
      <c r="S185" s="91"/>
      <c r="T185" s="92"/>
      <c r="U185" s="38"/>
      <c r="V185" s="38"/>
      <c r="W185" s="38"/>
      <c r="X185" s="38"/>
      <c r="Y185" s="38"/>
      <c r="Z185" s="38"/>
      <c r="AA185" s="38"/>
      <c r="AB185" s="38"/>
      <c r="AC185" s="38"/>
      <c r="AD185" s="38"/>
      <c r="AE185" s="38"/>
      <c r="AT185" s="17" t="s">
        <v>628</v>
      </c>
      <c r="AU185" s="17" t="s">
        <v>91</v>
      </c>
    </row>
    <row r="186" s="13" customFormat="1">
      <c r="A186" s="13"/>
      <c r="B186" s="262"/>
      <c r="C186" s="263"/>
      <c r="D186" s="258" t="s">
        <v>263</v>
      </c>
      <c r="E186" s="264" t="s">
        <v>1</v>
      </c>
      <c r="F186" s="265" t="s">
        <v>1815</v>
      </c>
      <c r="G186" s="263"/>
      <c r="H186" s="266">
        <v>1027.96</v>
      </c>
      <c r="I186" s="267"/>
      <c r="J186" s="263"/>
      <c r="K186" s="263"/>
      <c r="L186" s="268"/>
      <c r="M186" s="269"/>
      <c r="N186" s="270"/>
      <c r="O186" s="270"/>
      <c r="P186" s="270"/>
      <c r="Q186" s="270"/>
      <c r="R186" s="270"/>
      <c r="S186" s="270"/>
      <c r="T186" s="271"/>
      <c r="U186" s="13"/>
      <c r="V186" s="13"/>
      <c r="W186" s="13"/>
      <c r="X186" s="13"/>
      <c r="Y186" s="13"/>
      <c r="Z186" s="13"/>
      <c r="AA186" s="13"/>
      <c r="AB186" s="13"/>
      <c r="AC186" s="13"/>
      <c r="AD186" s="13"/>
      <c r="AE186" s="13"/>
      <c r="AT186" s="272" t="s">
        <v>263</v>
      </c>
      <c r="AU186" s="272" t="s">
        <v>91</v>
      </c>
      <c r="AV186" s="13" t="s">
        <v>91</v>
      </c>
      <c r="AW186" s="13" t="s">
        <v>36</v>
      </c>
      <c r="AX186" s="13" t="s">
        <v>82</v>
      </c>
      <c r="AY186" s="272" t="s">
        <v>250</v>
      </c>
    </row>
    <row r="187" s="13" customFormat="1">
      <c r="A187" s="13"/>
      <c r="B187" s="262"/>
      <c r="C187" s="263"/>
      <c r="D187" s="258" t="s">
        <v>263</v>
      </c>
      <c r="E187" s="264" t="s">
        <v>1</v>
      </c>
      <c r="F187" s="265" t="s">
        <v>1816</v>
      </c>
      <c r="G187" s="263"/>
      <c r="H187" s="266">
        <v>102.79600000000001</v>
      </c>
      <c r="I187" s="267"/>
      <c r="J187" s="263"/>
      <c r="K187" s="263"/>
      <c r="L187" s="268"/>
      <c r="M187" s="269"/>
      <c r="N187" s="270"/>
      <c r="O187" s="270"/>
      <c r="P187" s="270"/>
      <c r="Q187" s="270"/>
      <c r="R187" s="270"/>
      <c r="S187" s="270"/>
      <c r="T187" s="271"/>
      <c r="U187" s="13"/>
      <c r="V187" s="13"/>
      <c r="W187" s="13"/>
      <c r="X187" s="13"/>
      <c r="Y187" s="13"/>
      <c r="Z187" s="13"/>
      <c r="AA187" s="13"/>
      <c r="AB187" s="13"/>
      <c r="AC187" s="13"/>
      <c r="AD187" s="13"/>
      <c r="AE187" s="13"/>
      <c r="AT187" s="272" t="s">
        <v>263</v>
      </c>
      <c r="AU187" s="272" t="s">
        <v>91</v>
      </c>
      <c r="AV187" s="13" t="s">
        <v>91</v>
      </c>
      <c r="AW187" s="13" t="s">
        <v>36</v>
      </c>
      <c r="AX187" s="13" t="s">
        <v>82</v>
      </c>
      <c r="AY187" s="272" t="s">
        <v>250</v>
      </c>
    </row>
    <row r="188" s="14" customFormat="1">
      <c r="A188" s="14"/>
      <c r="B188" s="273"/>
      <c r="C188" s="274"/>
      <c r="D188" s="258" t="s">
        <v>263</v>
      </c>
      <c r="E188" s="275" t="s">
        <v>1</v>
      </c>
      <c r="F188" s="276" t="s">
        <v>265</v>
      </c>
      <c r="G188" s="274"/>
      <c r="H188" s="277">
        <v>1130.7560000000001</v>
      </c>
      <c r="I188" s="278"/>
      <c r="J188" s="274"/>
      <c r="K188" s="274"/>
      <c r="L188" s="279"/>
      <c r="M188" s="280"/>
      <c r="N188" s="281"/>
      <c r="O188" s="281"/>
      <c r="P188" s="281"/>
      <c r="Q188" s="281"/>
      <c r="R188" s="281"/>
      <c r="S188" s="281"/>
      <c r="T188" s="282"/>
      <c r="U188" s="14"/>
      <c r="V188" s="14"/>
      <c r="W188" s="14"/>
      <c r="X188" s="14"/>
      <c r="Y188" s="14"/>
      <c r="Z188" s="14"/>
      <c r="AA188" s="14"/>
      <c r="AB188" s="14"/>
      <c r="AC188" s="14"/>
      <c r="AD188" s="14"/>
      <c r="AE188" s="14"/>
      <c r="AT188" s="283" t="s">
        <v>263</v>
      </c>
      <c r="AU188" s="283" t="s">
        <v>91</v>
      </c>
      <c r="AV188" s="14" t="s">
        <v>256</v>
      </c>
      <c r="AW188" s="14" t="s">
        <v>36</v>
      </c>
      <c r="AX188" s="14" t="s">
        <v>14</v>
      </c>
      <c r="AY188" s="283" t="s">
        <v>250</v>
      </c>
    </row>
    <row r="189" s="2" customFormat="1" ht="33" customHeight="1">
      <c r="A189" s="38"/>
      <c r="B189" s="39"/>
      <c r="C189" s="245" t="s">
        <v>306</v>
      </c>
      <c r="D189" s="245" t="s">
        <v>252</v>
      </c>
      <c r="E189" s="246" t="s">
        <v>1405</v>
      </c>
      <c r="F189" s="247" t="s">
        <v>1406</v>
      </c>
      <c r="G189" s="248" t="s">
        <v>179</v>
      </c>
      <c r="H189" s="249">
        <v>3054</v>
      </c>
      <c r="I189" s="250"/>
      <c r="J189" s="251">
        <f>ROUND(I189*H189,2)</f>
        <v>0</v>
      </c>
      <c r="K189" s="247" t="s">
        <v>1</v>
      </c>
      <c r="L189" s="44"/>
      <c r="M189" s="252" t="s">
        <v>1</v>
      </c>
      <c r="N189" s="253" t="s">
        <v>47</v>
      </c>
      <c r="O189" s="91"/>
      <c r="P189" s="254">
        <f>O189*H189</f>
        <v>0</v>
      </c>
      <c r="Q189" s="254">
        <v>0</v>
      </c>
      <c r="R189" s="254">
        <f>Q189*H189</f>
        <v>0</v>
      </c>
      <c r="S189" s="254">
        <v>0</v>
      </c>
      <c r="T189" s="255">
        <f>S189*H189</f>
        <v>0</v>
      </c>
      <c r="U189" s="38"/>
      <c r="V189" s="38"/>
      <c r="W189" s="38"/>
      <c r="X189" s="38"/>
      <c r="Y189" s="38"/>
      <c r="Z189" s="38"/>
      <c r="AA189" s="38"/>
      <c r="AB189" s="38"/>
      <c r="AC189" s="38"/>
      <c r="AD189" s="38"/>
      <c r="AE189" s="38"/>
      <c r="AR189" s="256" t="s">
        <v>256</v>
      </c>
      <c r="AT189" s="256" t="s">
        <v>252</v>
      </c>
      <c r="AU189" s="256" t="s">
        <v>91</v>
      </c>
      <c r="AY189" s="17" t="s">
        <v>250</v>
      </c>
      <c r="BE189" s="257">
        <f>IF(N189="základní",J189,0)</f>
        <v>0</v>
      </c>
      <c r="BF189" s="257">
        <f>IF(N189="snížená",J189,0)</f>
        <v>0</v>
      </c>
      <c r="BG189" s="257">
        <f>IF(N189="zákl. přenesená",J189,0)</f>
        <v>0</v>
      </c>
      <c r="BH189" s="257">
        <f>IF(N189="sníž. přenesená",J189,0)</f>
        <v>0</v>
      </c>
      <c r="BI189" s="257">
        <f>IF(N189="nulová",J189,0)</f>
        <v>0</v>
      </c>
      <c r="BJ189" s="17" t="s">
        <v>14</v>
      </c>
      <c r="BK189" s="257">
        <f>ROUND(I189*H189,2)</f>
        <v>0</v>
      </c>
      <c r="BL189" s="17" t="s">
        <v>256</v>
      </c>
      <c r="BM189" s="256" t="s">
        <v>1818</v>
      </c>
    </row>
    <row r="190" s="13" customFormat="1">
      <c r="A190" s="13"/>
      <c r="B190" s="262"/>
      <c r="C190" s="263"/>
      <c r="D190" s="258" t="s">
        <v>263</v>
      </c>
      <c r="E190" s="264" t="s">
        <v>1</v>
      </c>
      <c r="F190" s="265" t="s">
        <v>1819</v>
      </c>
      <c r="G190" s="263"/>
      <c r="H190" s="266">
        <v>2988</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263</v>
      </c>
      <c r="AU190" s="272" t="s">
        <v>91</v>
      </c>
      <c r="AV190" s="13" t="s">
        <v>91</v>
      </c>
      <c r="AW190" s="13" t="s">
        <v>36</v>
      </c>
      <c r="AX190" s="13" t="s">
        <v>82</v>
      </c>
      <c r="AY190" s="272" t="s">
        <v>250</v>
      </c>
    </row>
    <row r="191" s="13" customFormat="1">
      <c r="A191" s="13"/>
      <c r="B191" s="262"/>
      <c r="C191" s="263"/>
      <c r="D191" s="258" t="s">
        <v>263</v>
      </c>
      <c r="E191" s="264" t="s">
        <v>1</v>
      </c>
      <c r="F191" s="265" t="s">
        <v>1820</v>
      </c>
      <c r="G191" s="263"/>
      <c r="H191" s="266">
        <v>66</v>
      </c>
      <c r="I191" s="267"/>
      <c r="J191" s="263"/>
      <c r="K191" s="263"/>
      <c r="L191" s="268"/>
      <c r="M191" s="269"/>
      <c r="N191" s="270"/>
      <c r="O191" s="270"/>
      <c r="P191" s="270"/>
      <c r="Q191" s="270"/>
      <c r="R191" s="270"/>
      <c r="S191" s="270"/>
      <c r="T191" s="271"/>
      <c r="U191" s="13"/>
      <c r="V191" s="13"/>
      <c r="W191" s="13"/>
      <c r="X191" s="13"/>
      <c r="Y191" s="13"/>
      <c r="Z191" s="13"/>
      <c r="AA191" s="13"/>
      <c r="AB191" s="13"/>
      <c r="AC191" s="13"/>
      <c r="AD191" s="13"/>
      <c r="AE191" s="13"/>
      <c r="AT191" s="272" t="s">
        <v>263</v>
      </c>
      <c r="AU191" s="272" t="s">
        <v>91</v>
      </c>
      <c r="AV191" s="13" t="s">
        <v>91</v>
      </c>
      <c r="AW191" s="13" t="s">
        <v>36</v>
      </c>
      <c r="AX191" s="13" t="s">
        <v>82</v>
      </c>
      <c r="AY191" s="272" t="s">
        <v>250</v>
      </c>
    </row>
    <row r="192" s="14" customFormat="1">
      <c r="A192" s="14"/>
      <c r="B192" s="273"/>
      <c r="C192" s="274"/>
      <c r="D192" s="258" t="s">
        <v>263</v>
      </c>
      <c r="E192" s="275" t="s">
        <v>1</v>
      </c>
      <c r="F192" s="276" t="s">
        <v>265</v>
      </c>
      <c r="G192" s="274"/>
      <c r="H192" s="277">
        <v>3054</v>
      </c>
      <c r="I192" s="278"/>
      <c r="J192" s="274"/>
      <c r="K192" s="274"/>
      <c r="L192" s="279"/>
      <c r="M192" s="280"/>
      <c r="N192" s="281"/>
      <c r="O192" s="281"/>
      <c r="P192" s="281"/>
      <c r="Q192" s="281"/>
      <c r="R192" s="281"/>
      <c r="S192" s="281"/>
      <c r="T192" s="282"/>
      <c r="U192" s="14"/>
      <c r="V192" s="14"/>
      <c r="W192" s="14"/>
      <c r="X192" s="14"/>
      <c r="Y192" s="14"/>
      <c r="Z192" s="14"/>
      <c r="AA192" s="14"/>
      <c r="AB192" s="14"/>
      <c r="AC192" s="14"/>
      <c r="AD192" s="14"/>
      <c r="AE192" s="14"/>
      <c r="AT192" s="283" t="s">
        <v>263</v>
      </c>
      <c r="AU192" s="283" t="s">
        <v>91</v>
      </c>
      <c r="AV192" s="14" t="s">
        <v>256</v>
      </c>
      <c r="AW192" s="14" t="s">
        <v>36</v>
      </c>
      <c r="AX192" s="14" t="s">
        <v>14</v>
      </c>
      <c r="AY192" s="283" t="s">
        <v>250</v>
      </c>
    </row>
    <row r="193" s="2" customFormat="1" ht="33" customHeight="1">
      <c r="A193" s="38"/>
      <c r="B193" s="39"/>
      <c r="C193" s="245" t="s">
        <v>310</v>
      </c>
      <c r="D193" s="245" t="s">
        <v>252</v>
      </c>
      <c r="E193" s="246" t="s">
        <v>1409</v>
      </c>
      <c r="F193" s="247" t="s">
        <v>1410</v>
      </c>
      <c r="G193" s="248" t="s">
        <v>179</v>
      </c>
      <c r="H193" s="249">
        <v>3054</v>
      </c>
      <c r="I193" s="250"/>
      <c r="J193" s="251">
        <f>ROUND(I193*H193,2)</f>
        <v>0</v>
      </c>
      <c r="K193" s="247" t="s">
        <v>1</v>
      </c>
      <c r="L193" s="44"/>
      <c r="M193" s="252" t="s">
        <v>1</v>
      </c>
      <c r="N193" s="253" t="s">
        <v>47</v>
      </c>
      <c r="O193" s="91"/>
      <c r="P193" s="254">
        <f>O193*H193</f>
        <v>0</v>
      </c>
      <c r="Q193" s="254">
        <v>0</v>
      </c>
      <c r="R193" s="254">
        <f>Q193*H193</f>
        <v>0</v>
      </c>
      <c r="S193" s="254">
        <v>0</v>
      </c>
      <c r="T193" s="255">
        <f>S193*H193</f>
        <v>0</v>
      </c>
      <c r="U193" s="38"/>
      <c r="V193" s="38"/>
      <c r="W193" s="38"/>
      <c r="X193" s="38"/>
      <c r="Y193" s="38"/>
      <c r="Z193" s="38"/>
      <c r="AA193" s="38"/>
      <c r="AB193" s="38"/>
      <c r="AC193" s="38"/>
      <c r="AD193" s="38"/>
      <c r="AE193" s="38"/>
      <c r="AR193" s="256" t="s">
        <v>256</v>
      </c>
      <c r="AT193" s="256" t="s">
        <v>252</v>
      </c>
      <c r="AU193" s="256" t="s">
        <v>91</v>
      </c>
      <c r="AY193" s="17" t="s">
        <v>250</v>
      </c>
      <c r="BE193" s="257">
        <f>IF(N193="základní",J193,0)</f>
        <v>0</v>
      </c>
      <c r="BF193" s="257">
        <f>IF(N193="snížená",J193,0)</f>
        <v>0</v>
      </c>
      <c r="BG193" s="257">
        <f>IF(N193="zákl. přenesená",J193,0)</f>
        <v>0</v>
      </c>
      <c r="BH193" s="257">
        <f>IF(N193="sníž. přenesená",J193,0)</f>
        <v>0</v>
      </c>
      <c r="BI193" s="257">
        <f>IF(N193="nulová",J193,0)</f>
        <v>0</v>
      </c>
      <c r="BJ193" s="17" t="s">
        <v>14</v>
      </c>
      <c r="BK193" s="257">
        <f>ROUND(I193*H193,2)</f>
        <v>0</v>
      </c>
      <c r="BL193" s="17" t="s">
        <v>256</v>
      </c>
      <c r="BM193" s="256" t="s">
        <v>1821</v>
      </c>
    </row>
    <row r="194" s="13" customFormat="1">
      <c r="A194" s="13"/>
      <c r="B194" s="262"/>
      <c r="C194" s="263"/>
      <c r="D194" s="258" t="s">
        <v>263</v>
      </c>
      <c r="E194" s="264" t="s">
        <v>1</v>
      </c>
      <c r="F194" s="265" t="s">
        <v>1819</v>
      </c>
      <c r="G194" s="263"/>
      <c r="H194" s="266">
        <v>2988</v>
      </c>
      <c r="I194" s="267"/>
      <c r="J194" s="263"/>
      <c r="K194" s="263"/>
      <c r="L194" s="268"/>
      <c r="M194" s="269"/>
      <c r="N194" s="270"/>
      <c r="O194" s="270"/>
      <c r="P194" s="270"/>
      <c r="Q194" s="270"/>
      <c r="R194" s="270"/>
      <c r="S194" s="270"/>
      <c r="T194" s="271"/>
      <c r="U194" s="13"/>
      <c r="V194" s="13"/>
      <c r="W194" s="13"/>
      <c r="X194" s="13"/>
      <c r="Y194" s="13"/>
      <c r="Z194" s="13"/>
      <c r="AA194" s="13"/>
      <c r="AB194" s="13"/>
      <c r="AC194" s="13"/>
      <c r="AD194" s="13"/>
      <c r="AE194" s="13"/>
      <c r="AT194" s="272" t="s">
        <v>263</v>
      </c>
      <c r="AU194" s="272" t="s">
        <v>91</v>
      </c>
      <c r="AV194" s="13" t="s">
        <v>91</v>
      </c>
      <c r="AW194" s="13" t="s">
        <v>36</v>
      </c>
      <c r="AX194" s="13" t="s">
        <v>82</v>
      </c>
      <c r="AY194" s="272" t="s">
        <v>250</v>
      </c>
    </row>
    <row r="195" s="13" customFormat="1">
      <c r="A195" s="13"/>
      <c r="B195" s="262"/>
      <c r="C195" s="263"/>
      <c r="D195" s="258" t="s">
        <v>263</v>
      </c>
      <c r="E195" s="264" t="s">
        <v>1</v>
      </c>
      <c r="F195" s="265" t="s">
        <v>1820</v>
      </c>
      <c r="G195" s="263"/>
      <c r="H195" s="266">
        <v>66</v>
      </c>
      <c r="I195" s="267"/>
      <c r="J195" s="263"/>
      <c r="K195" s="263"/>
      <c r="L195" s="268"/>
      <c r="M195" s="269"/>
      <c r="N195" s="270"/>
      <c r="O195" s="270"/>
      <c r="P195" s="270"/>
      <c r="Q195" s="270"/>
      <c r="R195" s="270"/>
      <c r="S195" s="270"/>
      <c r="T195" s="271"/>
      <c r="U195" s="13"/>
      <c r="V195" s="13"/>
      <c r="W195" s="13"/>
      <c r="X195" s="13"/>
      <c r="Y195" s="13"/>
      <c r="Z195" s="13"/>
      <c r="AA195" s="13"/>
      <c r="AB195" s="13"/>
      <c r="AC195" s="13"/>
      <c r="AD195" s="13"/>
      <c r="AE195" s="13"/>
      <c r="AT195" s="272" t="s">
        <v>263</v>
      </c>
      <c r="AU195" s="272" t="s">
        <v>91</v>
      </c>
      <c r="AV195" s="13" t="s">
        <v>91</v>
      </c>
      <c r="AW195" s="13" t="s">
        <v>36</v>
      </c>
      <c r="AX195" s="13" t="s">
        <v>82</v>
      </c>
      <c r="AY195" s="272" t="s">
        <v>250</v>
      </c>
    </row>
    <row r="196" s="14" customFormat="1">
      <c r="A196" s="14"/>
      <c r="B196" s="273"/>
      <c r="C196" s="274"/>
      <c r="D196" s="258" t="s">
        <v>263</v>
      </c>
      <c r="E196" s="275" t="s">
        <v>1</v>
      </c>
      <c r="F196" s="276" t="s">
        <v>265</v>
      </c>
      <c r="G196" s="274"/>
      <c r="H196" s="277">
        <v>3054</v>
      </c>
      <c r="I196" s="278"/>
      <c r="J196" s="274"/>
      <c r="K196" s="274"/>
      <c r="L196" s="279"/>
      <c r="M196" s="280"/>
      <c r="N196" s="281"/>
      <c r="O196" s="281"/>
      <c r="P196" s="281"/>
      <c r="Q196" s="281"/>
      <c r="R196" s="281"/>
      <c r="S196" s="281"/>
      <c r="T196" s="282"/>
      <c r="U196" s="14"/>
      <c r="V196" s="14"/>
      <c r="W196" s="14"/>
      <c r="X196" s="14"/>
      <c r="Y196" s="14"/>
      <c r="Z196" s="14"/>
      <c r="AA196" s="14"/>
      <c r="AB196" s="14"/>
      <c r="AC196" s="14"/>
      <c r="AD196" s="14"/>
      <c r="AE196" s="14"/>
      <c r="AT196" s="283" t="s">
        <v>263</v>
      </c>
      <c r="AU196" s="283" t="s">
        <v>91</v>
      </c>
      <c r="AV196" s="14" t="s">
        <v>256</v>
      </c>
      <c r="AW196" s="14" t="s">
        <v>36</v>
      </c>
      <c r="AX196" s="14" t="s">
        <v>14</v>
      </c>
      <c r="AY196" s="283" t="s">
        <v>250</v>
      </c>
    </row>
    <row r="197" s="2" customFormat="1" ht="16.5" customHeight="1">
      <c r="A197" s="38"/>
      <c r="B197" s="39"/>
      <c r="C197" s="294" t="s">
        <v>8</v>
      </c>
      <c r="D197" s="294" t="s">
        <v>643</v>
      </c>
      <c r="E197" s="295" t="s">
        <v>1413</v>
      </c>
      <c r="F197" s="296" t="s">
        <v>1414</v>
      </c>
      <c r="G197" s="297" t="s">
        <v>208</v>
      </c>
      <c r="H197" s="298">
        <v>864.28200000000004</v>
      </c>
      <c r="I197" s="299"/>
      <c r="J197" s="300">
        <f>ROUND(I197*H197,2)</f>
        <v>0</v>
      </c>
      <c r="K197" s="296" t="s">
        <v>1</v>
      </c>
      <c r="L197" s="301"/>
      <c r="M197" s="302" t="s">
        <v>1</v>
      </c>
      <c r="N197" s="303" t="s">
        <v>47</v>
      </c>
      <c r="O197" s="91"/>
      <c r="P197" s="254">
        <f>O197*H197</f>
        <v>0</v>
      </c>
      <c r="Q197" s="254">
        <v>0</v>
      </c>
      <c r="R197" s="254">
        <f>Q197*H197</f>
        <v>0</v>
      </c>
      <c r="S197" s="254">
        <v>0</v>
      </c>
      <c r="T197" s="255">
        <f>S197*H197</f>
        <v>0</v>
      </c>
      <c r="U197" s="38"/>
      <c r="V197" s="38"/>
      <c r="W197" s="38"/>
      <c r="X197" s="38"/>
      <c r="Y197" s="38"/>
      <c r="Z197" s="38"/>
      <c r="AA197" s="38"/>
      <c r="AB197" s="38"/>
      <c r="AC197" s="38"/>
      <c r="AD197" s="38"/>
      <c r="AE197" s="38"/>
      <c r="AR197" s="256" t="s">
        <v>285</v>
      </c>
      <c r="AT197" s="256" t="s">
        <v>643</v>
      </c>
      <c r="AU197" s="256" t="s">
        <v>91</v>
      </c>
      <c r="AY197" s="17" t="s">
        <v>250</v>
      </c>
      <c r="BE197" s="257">
        <f>IF(N197="základní",J197,0)</f>
        <v>0</v>
      </c>
      <c r="BF197" s="257">
        <f>IF(N197="snížená",J197,0)</f>
        <v>0</v>
      </c>
      <c r="BG197" s="257">
        <f>IF(N197="zákl. přenesená",J197,0)</f>
        <v>0</v>
      </c>
      <c r="BH197" s="257">
        <f>IF(N197="sníž. přenesená",J197,0)</f>
        <v>0</v>
      </c>
      <c r="BI197" s="257">
        <f>IF(N197="nulová",J197,0)</f>
        <v>0</v>
      </c>
      <c r="BJ197" s="17" t="s">
        <v>14</v>
      </c>
      <c r="BK197" s="257">
        <f>ROUND(I197*H197,2)</f>
        <v>0</v>
      </c>
      <c r="BL197" s="17" t="s">
        <v>256</v>
      </c>
      <c r="BM197" s="256" t="s">
        <v>1822</v>
      </c>
    </row>
    <row r="198" s="2" customFormat="1">
      <c r="A198" s="38"/>
      <c r="B198" s="39"/>
      <c r="C198" s="40"/>
      <c r="D198" s="258" t="s">
        <v>628</v>
      </c>
      <c r="E198" s="40"/>
      <c r="F198" s="259" t="s">
        <v>1416</v>
      </c>
      <c r="G198" s="40"/>
      <c r="H198" s="40"/>
      <c r="I198" s="156"/>
      <c r="J198" s="40"/>
      <c r="K198" s="40"/>
      <c r="L198" s="44"/>
      <c r="M198" s="260"/>
      <c r="N198" s="261"/>
      <c r="O198" s="91"/>
      <c r="P198" s="91"/>
      <c r="Q198" s="91"/>
      <c r="R198" s="91"/>
      <c r="S198" s="91"/>
      <c r="T198" s="92"/>
      <c r="U198" s="38"/>
      <c r="V198" s="38"/>
      <c r="W198" s="38"/>
      <c r="X198" s="38"/>
      <c r="Y198" s="38"/>
      <c r="Z198" s="38"/>
      <c r="AA198" s="38"/>
      <c r="AB198" s="38"/>
      <c r="AC198" s="38"/>
      <c r="AD198" s="38"/>
      <c r="AE198" s="38"/>
      <c r="AT198" s="17" t="s">
        <v>628</v>
      </c>
      <c r="AU198" s="17" t="s">
        <v>91</v>
      </c>
    </row>
    <row r="199" s="2" customFormat="1" ht="16.5" customHeight="1">
      <c r="A199" s="38"/>
      <c r="B199" s="39"/>
      <c r="C199" s="245" t="s">
        <v>317</v>
      </c>
      <c r="D199" s="245" t="s">
        <v>252</v>
      </c>
      <c r="E199" s="246" t="s">
        <v>1417</v>
      </c>
      <c r="F199" s="247" t="s">
        <v>1418</v>
      </c>
      <c r="G199" s="248" t="s">
        <v>157</v>
      </c>
      <c r="H199" s="249">
        <v>216.071</v>
      </c>
      <c r="I199" s="250"/>
      <c r="J199" s="251">
        <f>ROUND(I199*H199,2)</f>
        <v>0</v>
      </c>
      <c r="K199" s="247" t="s">
        <v>1</v>
      </c>
      <c r="L199" s="44"/>
      <c r="M199" s="252" t="s">
        <v>1</v>
      </c>
      <c r="N199" s="253" t="s">
        <v>47</v>
      </c>
      <c r="O199" s="91"/>
      <c r="P199" s="254">
        <f>O199*H199</f>
        <v>0</v>
      </c>
      <c r="Q199" s="254">
        <v>0</v>
      </c>
      <c r="R199" s="254">
        <f>Q199*H199</f>
        <v>0</v>
      </c>
      <c r="S199" s="254">
        <v>0</v>
      </c>
      <c r="T199" s="255">
        <f>S199*H199</f>
        <v>0</v>
      </c>
      <c r="U199" s="38"/>
      <c r="V199" s="38"/>
      <c r="W199" s="38"/>
      <c r="X199" s="38"/>
      <c r="Y199" s="38"/>
      <c r="Z199" s="38"/>
      <c r="AA199" s="38"/>
      <c r="AB199" s="38"/>
      <c r="AC199" s="38"/>
      <c r="AD199" s="38"/>
      <c r="AE199" s="38"/>
      <c r="AR199" s="256" t="s">
        <v>256</v>
      </c>
      <c r="AT199" s="256" t="s">
        <v>252</v>
      </c>
      <c r="AU199" s="256" t="s">
        <v>91</v>
      </c>
      <c r="AY199" s="17" t="s">
        <v>250</v>
      </c>
      <c r="BE199" s="257">
        <f>IF(N199="základní",J199,0)</f>
        <v>0</v>
      </c>
      <c r="BF199" s="257">
        <f>IF(N199="snížená",J199,0)</f>
        <v>0</v>
      </c>
      <c r="BG199" s="257">
        <f>IF(N199="zákl. přenesená",J199,0)</f>
        <v>0</v>
      </c>
      <c r="BH199" s="257">
        <f>IF(N199="sníž. přenesená",J199,0)</f>
        <v>0</v>
      </c>
      <c r="BI199" s="257">
        <f>IF(N199="nulová",J199,0)</f>
        <v>0</v>
      </c>
      <c r="BJ199" s="17" t="s">
        <v>14</v>
      </c>
      <c r="BK199" s="257">
        <f>ROUND(I199*H199,2)</f>
        <v>0</v>
      </c>
      <c r="BL199" s="17" t="s">
        <v>256</v>
      </c>
      <c r="BM199" s="256" t="s">
        <v>1823</v>
      </c>
    </row>
    <row r="200" s="2" customFormat="1">
      <c r="A200" s="38"/>
      <c r="B200" s="39"/>
      <c r="C200" s="40"/>
      <c r="D200" s="258" t="s">
        <v>628</v>
      </c>
      <c r="E200" s="40"/>
      <c r="F200" s="259" t="s">
        <v>1420</v>
      </c>
      <c r="G200" s="40"/>
      <c r="H200" s="40"/>
      <c r="I200" s="156"/>
      <c r="J200" s="40"/>
      <c r="K200" s="40"/>
      <c r="L200" s="44"/>
      <c r="M200" s="260"/>
      <c r="N200" s="261"/>
      <c r="O200" s="91"/>
      <c r="P200" s="91"/>
      <c r="Q200" s="91"/>
      <c r="R200" s="91"/>
      <c r="S200" s="91"/>
      <c r="T200" s="92"/>
      <c r="U200" s="38"/>
      <c r="V200" s="38"/>
      <c r="W200" s="38"/>
      <c r="X200" s="38"/>
      <c r="Y200" s="38"/>
      <c r="Z200" s="38"/>
      <c r="AA200" s="38"/>
      <c r="AB200" s="38"/>
      <c r="AC200" s="38"/>
      <c r="AD200" s="38"/>
      <c r="AE200" s="38"/>
      <c r="AT200" s="17" t="s">
        <v>628</v>
      </c>
      <c r="AU200" s="17" t="s">
        <v>91</v>
      </c>
    </row>
    <row r="201" s="13" customFormat="1">
      <c r="A201" s="13"/>
      <c r="B201" s="262"/>
      <c r="C201" s="263"/>
      <c r="D201" s="258" t="s">
        <v>263</v>
      </c>
      <c r="E201" s="264" t="s">
        <v>1</v>
      </c>
      <c r="F201" s="265" t="s">
        <v>1824</v>
      </c>
      <c r="G201" s="263"/>
      <c r="H201" s="266">
        <v>216.071</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263</v>
      </c>
      <c r="AU201" s="272" t="s">
        <v>91</v>
      </c>
      <c r="AV201" s="13" t="s">
        <v>91</v>
      </c>
      <c r="AW201" s="13" t="s">
        <v>36</v>
      </c>
      <c r="AX201" s="13" t="s">
        <v>82</v>
      </c>
      <c r="AY201" s="272" t="s">
        <v>250</v>
      </c>
    </row>
    <row r="202" s="14" customFormat="1">
      <c r="A202" s="14"/>
      <c r="B202" s="273"/>
      <c r="C202" s="274"/>
      <c r="D202" s="258" t="s">
        <v>263</v>
      </c>
      <c r="E202" s="275" t="s">
        <v>1</v>
      </c>
      <c r="F202" s="276" t="s">
        <v>265</v>
      </c>
      <c r="G202" s="274"/>
      <c r="H202" s="277">
        <v>216.071</v>
      </c>
      <c r="I202" s="278"/>
      <c r="J202" s="274"/>
      <c r="K202" s="274"/>
      <c r="L202" s="279"/>
      <c r="M202" s="280"/>
      <c r="N202" s="281"/>
      <c r="O202" s="281"/>
      <c r="P202" s="281"/>
      <c r="Q202" s="281"/>
      <c r="R202" s="281"/>
      <c r="S202" s="281"/>
      <c r="T202" s="282"/>
      <c r="U202" s="14"/>
      <c r="V202" s="14"/>
      <c r="W202" s="14"/>
      <c r="X202" s="14"/>
      <c r="Y202" s="14"/>
      <c r="Z202" s="14"/>
      <c r="AA202" s="14"/>
      <c r="AB202" s="14"/>
      <c r="AC202" s="14"/>
      <c r="AD202" s="14"/>
      <c r="AE202" s="14"/>
      <c r="AT202" s="283" t="s">
        <v>263</v>
      </c>
      <c r="AU202" s="283" t="s">
        <v>91</v>
      </c>
      <c r="AV202" s="14" t="s">
        <v>256</v>
      </c>
      <c r="AW202" s="14" t="s">
        <v>36</v>
      </c>
      <c r="AX202" s="14" t="s">
        <v>14</v>
      </c>
      <c r="AY202" s="283" t="s">
        <v>250</v>
      </c>
    </row>
    <row r="203" s="2" customFormat="1" ht="33" customHeight="1">
      <c r="A203" s="38"/>
      <c r="B203" s="39"/>
      <c r="C203" s="245" t="s">
        <v>321</v>
      </c>
      <c r="D203" s="245" t="s">
        <v>252</v>
      </c>
      <c r="E203" s="246" t="s">
        <v>1422</v>
      </c>
      <c r="F203" s="247" t="s">
        <v>1423</v>
      </c>
      <c r="G203" s="248" t="s">
        <v>179</v>
      </c>
      <c r="H203" s="249">
        <v>254.5</v>
      </c>
      <c r="I203" s="250"/>
      <c r="J203" s="251">
        <f>ROUND(I203*H203,2)</f>
        <v>0</v>
      </c>
      <c r="K203" s="247" t="s">
        <v>1</v>
      </c>
      <c r="L203" s="44"/>
      <c r="M203" s="252" t="s">
        <v>1</v>
      </c>
      <c r="N203" s="253" t="s">
        <v>47</v>
      </c>
      <c r="O203" s="91"/>
      <c r="P203" s="254">
        <f>O203*H203</f>
        <v>0</v>
      </c>
      <c r="Q203" s="254">
        <v>0</v>
      </c>
      <c r="R203" s="254">
        <f>Q203*H203</f>
        <v>0</v>
      </c>
      <c r="S203" s="254">
        <v>0</v>
      </c>
      <c r="T203" s="255">
        <f>S203*H203</f>
        <v>0</v>
      </c>
      <c r="U203" s="38"/>
      <c r="V203" s="38"/>
      <c r="W203" s="38"/>
      <c r="X203" s="38"/>
      <c r="Y203" s="38"/>
      <c r="Z203" s="38"/>
      <c r="AA203" s="38"/>
      <c r="AB203" s="38"/>
      <c r="AC203" s="38"/>
      <c r="AD203" s="38"/>
      <c r="AE203" s="38"/>
      <c r="AR203" s="256" t="s">
        <v>256</v>
      </c>
      <c r="AT203" s="256" t="s">
        <v>252</v>
      </c>
      <c r="AU203" s="256" t="s">
        <v>91</v>
      </c>
      <c r="AY203" s="17" t="s">
        <v>250</v>
      </c>
      <c r="BE203" s="257">
        <f>IF(N203="základní",J203,0)</f>
        <v>0</v>
      </c>
      <c r="BF203" s="257">
        <f>IF(N203="snížená",J203,0)</f>
        <v>0</v>
      </c>
      <c r="BG203" s="257">
        <f>IF(N203="zákl. přenesená",J203,0)</f>
        <v>0</v>
      </c>
      <c r="BH203" s="257">
        <f>IF(N203="sníž. přenesená",J203,0)</f>
        <v>0</v>
      </c>
      <c r="BI203" s="257">
        <f>IF(N203="nulová",J203,0)</f>
        <v>0</v>
      </c>
      <c r="BJ203" s="17" t="s">
        <v>14</v>
      </c>
      <c r="BK203" s="257">
        <f>ROUND(I203*H203,2)</f>
        <v>0</v>
      </c>
      <c r="BL203" s="17" t="s">
        <v>256</v>
      </c>
      <c r="BM203" s="256" t="s">
        <v>1825</v>
      </c>
    </row>
    <row r="204" s="2" customFormat="1">
      <c r="A204" s="38"/>
      <c r="B204" s="39"/>
      <c r="C204" s="40"/>
      <c r="D204" s="258" t="s">
        <v>628</v>
      </c>
      <c r="E204" s="40"/>
      <c r="F204" s="259" t="s">
        <v>1425</v>
      </c>
      <c r="G204" s="40"/>
      <c r="H204" s="40"/>
      <c r="I204" s="156"/>
      <c r="J204" s="40"/>
      <c r="K204" s="40"/>
      <c r="L204" s="44"/>
      <c r="M204" s="260"/>
      <c r="N204" s="261"/>
      <c r="O204" s="91"/>
      <c r="P204" s="91"/>
      <c r="Q204" s="91"/>
      <c r="R204" s="91"/>
      <c r="S204" s="91"/>
      <c r="T204" s="92"/>
      <c r="U204" s="38"/>
      <c r="V204" s="38"/>
      <c r="W204" s="38"/>
      <c r="X204" s="38"/>
      <c r="Y204" s="38"/>
      <c r="Z204" s="38"/>
      <c r="AA204" s="38"/>
      <c r="AB204" s="38"/>
      <c r="AC204" s="38"/>
      <c r="AD204" s="38"/>
      <c r="AE204" s="38"/>
      <c r="AT204" s="17" t="s">
        <v>628</v>
      </c>
      <c r="AU204" s="17" t="s">
        <v>91</v>
      </c>
    </row>
    <row r="205" s="13" customFormat="1">
      <c r="A205" s="13"/>
      <c r="B205" s="262"/>
      <c r="C205" s="263"/>
      <c r="D205" s="258" t="s">
        <v>263</v>
      </c>
      <c r="E205" s="264" t="s">
        <v>1</v>
      </c>
      <c r="F205" s="265" t="s">
        <v>1826</v>
      </c>
      <c r="G205" s="263"/>
      <c r="H205" s="266">
        <v>249</v>
      </c>
      <c r="I205" s="267"/>
      <c r="J205" s="263"/>
      <c r="K205" s="263"/>
      <c r="L205" s="268"/>
      <c r="M205" s="269"/>
      <c r="N205" s="270"/>
      <c r="O205" s="270"/>
      <c r="P205" s="270"/>
      <c r="Q205" s="270"/>
      <c r="R205" s="270"/>
      <c r="S205" s="270"/>
      <c r="T205" s="271"/>
      <c r="U205" s="13"/>
      <c r="V205" s="13"/>
      <c r="W205" s="13"/>
      <c r="X205" s="13"/>
      <c r="Y205" s="13"/>
      <c r="Z205" s="13"/>
      <c r="AA205" s="13"/>
      <c r="AB205" s="13"/>
      <c r="AC205" s="13"/>
      <c r="AD205" s="13"/>
      <c r="AE205" s="13"/>
      <c r="AT205" s="272" t="s">
        <v>263</v>
      </c>
      <c r="AU205" s="272" t="s">
        <v>91</v>
      </c>
      <c r="AV205" s="13" t="s">
        <v>91</v>
      </c>
      <c r="AW205" s="13" t="s">
        <v>36</v>
      </c>
      <c r="AX205" s="13" t="s">
        <v>82</v>
      </c>
      <c r="AY205" s="272" t="s">
        <v>250</v>
      </c>
    </row>
    <row r="206" s="13" customFormat="1">
      <c r="A206" s="13"/>
      <c r="B206" s="262"/>
      <c r="C206" s="263"/>
      <c r="D206" s="258" t="s">
        <v>263</v>
      </c>
      <c r="E206" s="264" t="s">
        <v>1</v>
      </c>
      <c r="F206" s="265" t="s">
        <v>1827</v>
      </c>
      <c r="G206" s="263"/>
      <c r="H206" s="266">
        <v>5.5</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263</v>
      </c>
      <c r="AU206" s="272" t="s">
        <v>91</v>
      </c>
      <c r="AV206" s="13" t="s">
        <v>91</v>
      </c>
      <c r="AW206" s="13" t="s">
        <v>36</v>
      </c>
      <c r="AX206" s="13" t="s">
        <v>82</v>
      </c>
      <c r="AY206" s="272" t="s">
        <v>250</v>
      </c>
    </row>
    <row r="207" s="14" customFormat="1">
      <c r="A207" s="14"/>
      <c r="B207" s="273"/>
      <c r="C207" s="274"/>
      <c r="D207" s="258" t="s">
        <v>263</v>
      </c>
      <c r="E207" s="275" t="s">
        <v>1</v>
      </c>
      <c r="F207" s="276" t="s">
        <v>265</v>
      </c>
      <c r="G207" s="274"/>
      <c r="H207" s="277">
        <v>254.5</v>
      </c>
      <c r="I207" s="278"/>
      <c r="J207" s="274"/>
      <c r="K207" s="274"/>
      <c r="L207" s="279"/>
      <c r="M207" s="280"/>
      <c r="N207" s="281"/>
      <c r="O207" s="281"/>
      <c r="P207" s="281"/>
      <c r="Q207" s="281"/>
      <c r="R207" s="281"/>
      <c r="S207" s="281"/>
      <c r="T207" s="282"/>
      <c r="U207" s="14"/>
      <c r="V207" s="14"/>
      <c r="W207" s="14"/>
      <c r="X207" s="14"/>
      <c r="Y207" s="14"/>
      <c r="Z207" s="14"/>
      <c r="AA207" s="14"/>
      <c r="AB207" s="14"/>
      <c r="AC207" s="14"/>
      <c r="AD207" s="14"/>
      <c r="AE207" s="14"/>
      <c r="AT207" s="283" t="s">
        <v>263</v>
      </c>
      <c r="AU207" s="283" t="s">
        <v>91</v>
      </c>
      <c r="AV207" s="14" t="s">
        <v>256</v>
      </c>
      <c r="AW207" s="14" t="s">
        <v>36</v>
      </c>
      <c r="AX207" s="14" t="s">
        <v>14</v>
      </c>
      <c r="AY207" s="283" t="s">
        <v>250</v>
      </c>
    </row>
    <row r="208" s="12" customFormat="1" ht="22.8" customHeight="1">
      <c r="A208" s="12"/>
      <c r="B208" s="229"/>
      <c r="C208" s="230"/>
      <c r="D208" s="231" t="s">
        <v>81</v>
      </c>
      <c r="E208" s="243" t="s">
        <v>115</v>
      </c>
      <c r="F208" s="243" t="s">
        <v>1427</v>
      </c>
      <c r="G208" s="230"/>
      <c r="H208" s="230"/>
      <c r="I208" s="233"/>
      <c r="J208" s="244">
        <f>BK208</f>
        <v>0</v>
      </c>
      <c r="K208" s="230"/>
      <c r="L208" s="235"/>
      <c r="M208" s="236"/>
      <c r="N208" s="237"/>
      <c r="O208" s="237"/>
      <c r="P208" s="238">
        <f>SUM(P209:P250)</f>
        <v>0</v>
      </c>
      <c r="Q208" s="237"/>
      <c r="R208" s="238">
        <f>SUM(R209:R250)</f>
        <v>0</v>
      </c>
      <c r="S208" s="237"/>
      <c r="T208" s="239">
        <f>SUM(T209:T250)</f>
        <v>0</v>
      </c>
      <c r="U208" s="12"/>
      <c r="V208" s="12"/>
      <c r="W208" s="12"/>
      <c r="X208" s="12"/>
      <c r="Y208" s="12"/>
      <c r="Z208" s="12"/>
      <c r="AA208" s="12"/>
      <c r="AB208" s="12"/>
      <c r="AC208" s="12"/>
      <c r="AD208" s="12"/>
      <c r="AE208" s="12"/>
      <c r="AR208" s="240" t="s">
        <v>14</v>
      </c>
      <c r="AT208" s="241" t="s">
        <v>81</v>
      </c>
      <c r="AU208" s="241" t="s">
        <v>14</v>
      </c>
      <c r="AY208" s="240" t="s">
        <v>250</v>
      </c>
      <c r="BK208" s="242">
        <f>SUM(BK209:BK250)</f>
        <v>0</v>
      </c>
    </row>
    <row r="209" s="2" customFormat="1" ht="21.75" customHeight="1">
      <c r="A209" s="38"/>
      <c r="B209" s="39"/>
      <c r="C209" s="245" t="s">
        <v>325</v>
      </c>
      <c r="D209" s="245" t="s">
        <v>252</v>
      </c>
      <c r="E209" s="246" t="s">
        <v>1428</v>
      </c>
      <c r="F209" s="247" t="s">
        <v>1429</v>
      </c>
      <c r="G209" s="248" t="s">
        <v>208</v>
      </c>
      <c r="H209" s="249">
        <v>208.67599999999999</v>
      </c>
      <c r="I209" s="250"/>
      <c r="J209" s="251">
        <f>ROUND(I209*H209,2)</f>
        <v>0</v>
      </c>
      <c r="K209" s="247" t="s">
        <v>1</v>
      </c>
      <c r="L209" s="44"/>
      <c r="M209" s="252" t="s">
        <v>1</v>
      </c>
      <c r="N209" s="253" t="s">
        <v>47</v>
      </c>
      <c r="O209" s="91"/>
      <c r="P209" s="254">
        <f>O209*H209</f>
        <v>0</v>
      </c>
      <c r="Q209" s="254">
        <v>0</v>
      </c>
      <c r="R209" s="254">
        <f>Q209*H209</f>
        <v>0</v>
      </c>
      <c r="S209" s="254">
        <v>0</v>
      </c>
      <c r="T209" s="255">
        <f>S209*H209</f>
        <v>0</v>
      </c>
      <c r="U209" s="38"/>
      <c r="V209" s="38"/>
      <c r="W209" s="38"/>
      <c r="X209" s="38"/>
      <c r="Y209" s="38"/>
      <c r="Z209" s="38"/>
      <c r="AA209" s="38"/>
      <c r="AB209" s="38"/>
      <c r="AC209" s="38"/>
      <c r="AD209" s="38"/>
      <c r="AE209" s="38"/>
      <c r="AR209" s="256" t="s">
        <v>256</v>
      </c>
      <c r="AT209" s="256" t="s">
        <v>252</v>
      </c>
      <c r="AU209" s="256" t="s">
        <v>91</v>
      </c>
      <c r="AY209" s="17" t="s">
        <v>250</v>
      </c>
      <c r="BE209" s="257">
        <f>IF(N209="základní",J209,0)</f>
        <v>0</v>
      </c>
      <c r="BF209" s="257">
        <f>IF(N209="snížená",J209,0)</f>
        <v>0</v>
      </c>
      <c r="BG209" s="257">
        <f>IF(N209="zákl. přenesená",J209,0)</f>
        <v>0</v>
      </c>
      <c r="BH209" s="257">
        <f>IF(N209="sníž. přenesená",J209,0)</f>
        <v>0</v>
      </c>
      <c r="BI209" s="257">
        <f>IF(N209="nulová",J209,0)</f>
        <v>0</v>
      </c>
      <c r="BJ209" s="17" t="s">
        <v>14</v>
      </c>
      <c r="BK209" s="257">
        <f>ROUND(I209*H209,2)</f>
        <v>0</v>
      </c>
      <c r="BL209" s="17" t="s">
        <v>256</v>
      </c>
      <c r="BM209" s="256" t="s">
        <v>1828</v>
      </c>
    </row>
    <row r="210" s="2" customFormat="1">
      <c r="A210" s="38"/>
      <c r="B210" s="39"/>
      <c r="C210" s="40"/>
      <c r="D210" s="258" t="s">
        <v>628</v>
      </c>
      <c r="E210" s="40"/>
      <c r="F210" s="259" t="s">
        <v>1431</v>
      </c>
      <c r="G210" s="40"/>
      <c r="H210" s="40"/>
      <c r="I210" s="156"/>
      <c r="J210" s="40"/>
      <c r="K210" s="40"/>
      <c r="L210" s="44"/>
      <c r="M210" s="260"/>
      <c r="N210" s="261"/>
      <c r="O210" s="91"/>
      <c r="P210" s="91"/>
      <c r="Q210" s="91"/>
      <c r="R210" s="91"/>
      <c r="S210" s="91"/>
      <c r="T210" s="92"/>
      <c r="U210" s="38"/>
      <c r="V210" s="38"/>
      <c r="W210" s="38"/>
      <c r="X210" s="38"/>
      <c r="Y210" s="38"/>
      <c r="Z210" s="38"/>
      <c r="AA210" s="38"/>
      <c r="AB210" s="38"/>
      <c r="AC210" s="38"/>
      <c r="AD210" s="38"/>
      <c r="AE210" s="38"/>
      <c r="AT210" s="17" t="s">
        <v>628</v>
      </c>
      <c r="AU210" s="17" t="s">
        <v>91</v>
      </c>
    </row>
    <row r="211" s="13" customFormat="1">
      <c r="A211" s="13"/>
      <c r="B211" s="262"/>
      <c r="C211" s="263"/>
      <c r="D211" s="258" t="s">
        <v>263</v>
      </c>
      <c r="E211" s="264" t="s">
        <v>1</v>
      </c>
      <c r="F211" s="265" t="s">
        <v>1829</v>
      </c>
      <c r="G211" s="263"/>
      <c r="H211" s="266">
        <v>208.67599999999999</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263</v>
      </c>
      <c r="AU211" s="272" t="s">
        <v>91</v>
      </c>
      <c r="AV211" s="13" t="s">
        <v>91</v>
      </c>
      <c r="AW211" s="13" t="s">
        <v>36</v>
      </c>
      <c r="AX211" s="13" t="s">
        <v>82</v>
      </c>
      <c r="AY211" s="272" t="s">
        <v>250</v>
      </c>
    </row>
    <row r="212" s="14" customFormat="1">
      <c r="A212" s="14"/>
      <c r="B212" s="273"/>
      <c r="C212" s="274"/>
      <c r="D212" s="258" t="s">
        <v>263</v>
      </c>
      <c r="E212" s="275" t="s">
        <v>1</v>
      </c>
      <c r="F212" s="276" t="s">
        <v>265</v>
      </c>
      <c r="G212" s="274"/>
      <c r="H212" s="277">
        <v>208.67599999999999</v>
      </c>
      <c r="I212" s="278"/>
      <c r="J212" s="274"/>
      <c r="K212" s="274"/>
      <c r="L212" s="279"/>
      <c r="M212" s="280"/>
      <c r="N212" s="281"/>
      <c r="O212" s="281"/>
      <c r="P212" s="281"/>
      <c r="Q212" s="281"/>
      <c r="R212" s="281"/>
      <c r="S212" s="281"/>
      <c r="T212" s="282"/>
      <c r="U212" s="14"/>
      <c r="V212" s="14"/>
      <c r="W212" s="14"/>
      <c r="X212" s="14"/>
      <c r="Y212" s="14"/>
      <c r="Z212" s="14"/>
      <c r="AA212" s="14"/>
      <c r="AB212" s="14"/>
      <c r="AC212" s="14"/>
      <c r="AD212" s="14"/>
      <c r="AE212" s="14"/>
      <c r="AT212" s="283" t="s">
        <v>263</v>
      </c>
      <c r="AU212" s="283" t="s">
        <v>91</v>
      </c>
      <c r="AV212" s="14" t="s">
        <v>256</v>
      </c>
      <c r="AW212" s="14" t="s">
        <v>36</v>
      </c>
      <c r="AX212" s="14" t="s">
        <v>14</v>
      </c>
      <c r="AY212" s="283" t="s">
        <v>250</v>
      </c>
    </row>
    <row r="213" s="2" customFormat="1" ht="21.75" customHeight="1">
      <c r="A213" s="38"/>
      <c r="B213" s="39"/>
      <c r="C213" s="245" t="s">
        <v>331</v>
      </c>
      <c r="D213" s="245" t="s">
        <v>252</v>
      </c>
      <c r="E213" s="246" t="s">
        <v>1433</v>
      </c>
      <c r="F213" s="247" t="s">
        <v>1434</v>
      </c>
      <c r="G213" s="248" t="s">
        <v>168</v>
      </c>
      <c r="H213" s="249">
        <v>719.572</v>
      </c>
      <c r="I213" s="250"/>
      <c r="J213" s="251">
        <f>ROUND(I213*H213,2)</f>
        <v>0</v>
      </c>
      <c r="K213" s="247" t="s">
        <v>1</v>
      </c>
      <c r="L213" s="44"/>
      <c r="M213" s="252" t="s">
        <v>1</v>
      </c>
      <c r="N213" s="253" t="s">
        <v>47</v>
      </c>
      <c r="O213" s="91"/>
      <c r="P213" s="254">
        <f>O213*H213</f>
        <v>0</v>
      </c>
      <c r="Q213" s="254">
        <v>0</v>
      </c>
      <c r="R213" s="254">
        <f>Q213*H213</f>
        <v>0</v>
      </c>
      <c r="S213" s="254">
        <v>0</v>
      </c>
      <c r="T213" s="255">
        <f>S213*H213</f>
        <v>0</v>
      </c>
      <c r="U213" s="38"/>
      <c r="V213" s="38"/>
      <c r="W213" s="38"/>
      <c r="X213" s="38"/>
      <c r="Y213" s="38"/>
      <c r="Z213" s="38"/>
      <c r="AA213" s="38"/>
      <c r="AB213" s="38"/>
      <c r="AC213" s="38"/>
      <c r="AD213" s="38"/>
      <c r="AE213" s="38"/>
      <c r="AR213" s="256" t="s">
        <v>256</v>
      </c>
      <c r="AT213" s="256" t="s">
        <v>252</v>
      </c>
      <c r="AU213" s="256" t="s">
        <v>91</v>
      </c>
      <c r="AY213" s="17" t="s">
        <v>250</v>
      </c>
      <c r="BE213" s="257">
        <f>IF(N213="základní",J213,0)</f>
        <v>0</v>
      </c>
      <c r="BF213" s="257">
        <f>IF(N213="snížená",J213,0)</f>
        <v>0</v>
      </c>
      <c r="BG213" s="257">
        <f>IF(N213="zákl. přenesená",J213,0)</f>
        <v>0</v>
      </c>
      <c r="BH213" s="257">
        <f>IF(N213="sníž. přenesená",J213,0)</f>
        <v>0</v>
      </c>
      <c r="BI213" s="257">
        <f>IF(N213="nulová",J213,0)</f>
        <v>0</v>
      </c>
      <c r="BJ213" s="17" t="s">
        <v>14</v>
      </c>
      <c r="BK213" s="257">
        <f>ROUND(I213*H213,2)</f>
        <v>0</v>
      </c>
      <c r="BL213" s="17" t="s">
        <v>256</v>
      </c>
      <c r="BM213" s="256" t="s">
        <v>1830</v>
      </c>
    </row>
    <row r="214" s="13" customFormat="1">
      <c r="A214" s="13"/>
      <c r="B214" s="262"/>
      <c r="C214" s="263"/>
      <c r="D214" s="258" t="s">
        <v>263</v>
      </c>
      <c r="E214" s="264" t="s">
        <v>1</v>
      </c>
      <c r="F214" s="265" t="s">
        <v>1831</v>
      </c>
      <c r="G214" s="263"/>
      <c r="H214" s="266">
        <v>719.572</v>
      </c>
      <c r="I214" s="267"/>
      <c r="J214" s="263"/>
      <c r="K214" s="263"/>
      <c r="L214" s="268"/>
      <c r="M214" s="269"/>
      <c r="N214" s="270"/>
      <c r="O214" s="270"/>
      <c r="P214" s="270"/>
      <c r="Q214" s="270"/>
      <c r="R214" s="270"/>
      <c r="S214" s="270"/>
      <c r="T214" s="271"/>
      <c r="U214" s="13"/>
      <c r="V214" s="13"/>
      <c r="W214" s="13"/>
      <c r="X214" s="13"/>
      <c r="Y214" s="13"/>
      <c r="Z214" s="13"/>
      <c r="AA214" s="13"/>
      <c r="AB214" s="13"/>
      <c r="AC214" s="13"/>
      <c r="AD214" s="13"/>
      <c r="AE214" s="13"/>
      <c r="AT214" s="272" t="s">
        <v>263</v>
      </c>
      <c r="AU214" s="272" t="s">
        <v>91</v>
      </c>
      <c r="AV214" s="13" t="s">
        <v>91</v>
      </c>
      <c r="AW214" s="13" t="s">
        <v>36</v>
      </c>
      <c r="AX214" s="13" t="s">
        <v>82</v>
      </c>
      <c r="AY214" s="272" t="s">
        <v>250</v>
      </c>
    </row>
    <row r="215" s="14" customFormat="1">
      <c r="A215" s="14"/>
      <c r="B215" s="273"/>
      <c r="C215" s="274"/>
      <c r="D215" s="258" t="s">
        <v>263</v>
      </c>
      <c r="E215" s="275" t="s">
        <v>1</v>
      </c>
      <c r="F215" s="276" t="s">
        <v>265</v>
      </c>
      <c r="G215" s="274"/>
      <c r="H215" s="277">
        <v>719.572</v>
      </c>
      <c r="I215" s="278"/>
      <c r="J215" s="274"/>
      <c r="K215" s="274"/>
      <c r="L215" s="279"/>
      <c r="M215" s="280"/>
      <c r="N215" s="281"/>
      <c r="O215" s="281"/>
      <c r="P215" s="281"/>
      <c r="Q215" s="281"/>
      <c r="R215" s="281"/>
      <c r="S215" s="281"/>
      <c r="T215" s="282"/>
      <c r="U215" s="14"/>
      <c r="V215" s="14"/>
      <c r="W215" s="14"/>
      <c r="X215" s="14"/>
      <c r="Y215" s="14"/>
      <c r="Z215" s="14"/>
      <c r="AA215" s="14"/>
      <c r="AB215" s="14"/>
      <c r="AC215" s="14"/>
      <c r="AD215" s="14"/>
      <c r="AE215" s="14"/>
      <c r="AT215" s="283" t="s">
        <v>263</v>
      </c>
      <c r="AU215" s="283" t="s">
        <v>91</v>
      </c>
      <c r="AV215" s="14" t="s">
        <v>256</v>
      </c>
      <c r="AW215" s="14" t="s">
        <v>36</v>
      </c>
      <c r="AX215" s="14" t="s">
        <v>14</v>
      </c>
      <c r="AY215" s="283" t="s">
        <v>250</v>
      </c>
    </row>
    <row r="216" s="2" customFormat="1" ht="33" customHeight="1">
      <c r="A216" s="38"/>
      <c r="B216" s="39"/>
      <c r="C216" s="245" t="s">
        <v>336</v>
      </c>
      <c r="D216" s="245" t="s">
        <v>252</v>
      </c>
      <c r="E216" s="246" t="s">
        <v>1437</v>
      </c>
      <c r="F216" s="247" t="s">
        <v>1438</v>
      </c>
      <c r="G216" s="248" t="s">
        <v>168</v>
      </c>
      <c r="H216" s="249">
        <v>719.572</v>
      </c>
      <c r="I216" s="250"/>
      <c r="J216" s="251">
        <f>ROUND(I216*H216,2)</f>
        <v>0</v>
      </c>
      <c r="K216" s="247" t="s">
        <v>1</v>
      </c>
      <c r="L216" s="44"/>
      <c r="M216" s="252" t="s">
        <v>1</v>
      </c>
      <c r="N216" s="253" t="s">
        <v>47</v>
      </c>
      <c r="O216" s="91"/>
      <c r="P216" s="254">
        <f>O216*H216</f>
        <v>0</v>
      </c>
      <c r="Q216" s="254">
        <v>0</v>
      </c>
      <c r="R216" s="254">
        <f>Q216*H216</f>
        <v>0</v>
      </c>
      <c r="S216" s="254">
        <v>0</v>
      </c>
      <c r="T216" s="255">
        <f>S216*H216</f>
        <v>0</v>
      </c>
      <c r="U216" s="38"/>
      <c r="V216" s="38"/>
      <c r="W216" s="38"/>
      <c r="X216" s="38"/>
      <c r="Y216" s="38"/>
      <c r="Z216" s="38"/>
      <c r="AA216" s="38"/>
      <c r="AB216" s="38"/>
      <c r="AC216" s="38"/>
      <c r="AD216" s="38"/>
      <c r="AE216" s="38"/>
      <c r="AR216" s="256" t="s">
        <v>256</v>
      </c>
      <c r="AT216" s="256" t="s">
        <v>252</v>
      </c>
      <c r="AU216" s="256" t="s">
        <v>91</v>
      </c>
      <c r="AY216" s="17" t="s">
        <v>250</v>
      </c>
      <c r="BE216" s="257">
        <f>IF(N216="základní",J216,0)</f>
        <v>0</v>
      </c>
      <c r="BF216" s="257">
        <f>IF(N216="snížená",J216,0)</f>
        <v>0</v>
      </c>
      <c r="BG216" s="257">
        <f>IF(N216="zákl. přenesená",J216,0)</f>
        <v>0</v>
      </c>
      <c r="BH216" s="257">
        <f>IF(N216="sníž. přenesená",J216,0)</f>
        <v>0</v>
      </c>
      <c r="BI216" s="257">
        <f>IF(N216="nulová",J216,0)</f>
        <v>0</v>
      </c>
      <c r="BJ216" s="17" t="s">
        <v>14</v>
      </c>
      <c r="BK216" s="257">
        <f>ROUND(I216*H216,2)</f>
        <v>0</v>
      </c>
      <c r="BL216" s="17" t="s">
        <v>256</v>
      </c>
      <c r="BM216" s="256" t="s">
        <v>1832</v>
      </c>
    </row>
    <row r="217" s="13" customFormat="1">
      <c r="A217" s="13"/>
      <c r="B217" s="262"/>
      <c r="C217" s="263"/>
      <c r="D217" s="258" t="s">
        <v>263</v>
      </c>
      <c r="E217" s="264" t="s">
        <v>1</v>
      </c>
      <c r="F217" s="265" t="s">
        <v>1831</v>
      </c>
      <c r="G217" s="263"/>
      <c r="H217" s="266">
        <v>719.572</v>
      </c>
      <c r="I217" s="267"/>
      <c r="J217" s="263"/>
      <c r="K217" s="263"/>
      <c r="L217" s="268"/>
      <c r="M217" s="269"/>
      <c r="N217" s="270"/>
      <c r="O217" s="270"/>
      <c r="P217" s="270"/>
      <c r="Q217" s="270"/>
      <c r="R217" s="270"/>
      <c r="S217" s="270"/>
      <c r="T217" s="271"/>
      <c r="U217" s="13"/>
      <c r="V217" s="13"/>
      <c r="W217" s="13"/>
      <c r="X217" s="13"/>
      <c r="Y217" s="13"/>
      <c r="Z217" s="13"/>
      <c r="AA217" s="13"/>
      <c r="AB217" s="13"/>
      <c r="AC217" s="13"/>
      <c r="AD217" s="13"/>
      <c r="AE217" s="13"/>
      <c r="AT217" s="272" t="s">
        <v>263</v>
      </c>
      <c r="AU217" s="272" t="s">
        <v>91</v>
      </c>
      <c r="AV217" s="13" t="s">
        <v>91</v>
      </c>
      <c r="AW217" s="13" t="s">
        <v>36</v>
      </c>
      <c r="AX217" s="13" t="s">
        <v>82</v>
      </c>
      <c r="AY217" s="272" t="s">
        <v>250</v>
      </c>
    </row>
    <row r="218" s="14" customFormat="1">
      <c r="A218" s="14"/>
      <c r="B218" s="273"/>
      <c r="C218" s="274"/>
      <c r="D218" s="258" t="s">
        <v>263</v>
      </c>
      <c r="E218" s="275" t="s">
        <v>1</v>
      </c>
      <c r="F218" s="276" t="s">
        <v>265</v>
      </c>
      <c r="G218" s="274"/>
      <c r="H218" s="277">
        <v>719.572</v>
      </c>
      <c r="I218" s="278"/>
      <c r="J218" s="274"/>
      <c r="K218" s="274"/>
      <c r="L218" s="279"/>
      <c r="M218" s="280"/>
      <c r="N218" s="281"/>
      <c r="O218" s="281"/>
      <c r="P218" s="281"/>
      <c r="Q218" s="281"/>
      <c r="R218" s="281"/>
      <c r="S218" s="281"/>
      <c r="T218" s="282"/>
      <c r="U218" s="14"/>
      <c r="V218" s="14"/>
      <c r="W218" s="14"/>
      <c r="X218" s="14"/>
      <c r="Y218" s="14"/>
      <c r="Z218" s="14"/>
      <c r="AA218" s="14"/>
      <c r="AB218" s="14"/>
      <c r="AC218" s="14"/>
      <c r="AD218" s="14"/>
      <c r="AE218" s="14"/>
      <c r="AT218" s="283" t="s">
        <v>263</v>
      </c>
      <c r="AU218" s="283" t="s">
        <v>91</v>
      </c>
      <c r="AV218" s="14" t="s">
        <v>256</v>
      </c>
      <c r="AW218" s="14" t="s">
        <v>36</v>
      </c>
      <c r="AX218" s="14" t="s">
        <v>14</v>
      </c>
      <c r="AY218" s="283" t="s">
        <v>250</v>
      </c>
    </row>
    <row r="219" s="2" customFormat="1" ht="21.75" customHeight="1">
      <c r="A219" s="38"/>
      <c r="B219" s="39"/>
      <c r="C219" s="245" t="s">
        <v>7</v>
      </c>
      <c r="D219" s="245" t="s">
        <v>252</v>
      </c>
      <c r="E219" s="246" t="s">
        <v>1440</v>
      </c>
      <c r="F219" s="247" t="s">
        <v>1441</v>
      </c>
      <c r="G219" s="248" t="s">
        <v>157</v>
      </c>
      <c r="H219" s="249">
        <v>31.300999999999998</v>
      </c>
      <c r="I219" s="250"/>
      <c r="J219" s="251">
        <f>ROUND(I219*H219,2)</f>
        <v>0</v>
      </c>
      <c r="K219" s="247" t="s">
        <v>1</v>
      </c>
      <c r="L219" s="44"/>
      <c r="M219" s="252" t="s">
        <v>1</v>
      </c>
      <c r="N219" s="253" t="s">
        <v>47</v>
      </c>
      <c r="O219" s="91"/>
      <c r="P219" s="254">
        <f>O219*H219</f>
        <v>0</v>
      </c>
      <c r="Q219" s="254">
        <v>0</v>
      </c>
      <c r="R219" s="254">
        <f>Q219*H219</f>
        <v>0</v>
      </c>
      <c r="S219" s="254">
        <v>0</v>
      </c>
      <c r="T219" s="255">
        <f>S219*H219</f>
        <v>0</v>
      </c>
      <c r="U219" s="38"/>
      <c r="V219" s="38"/>
      <c r="W219" s="38"/>
      <c r="X219" s="38"/>
      <c r="Y219" s="38"/>
      <c r="Z219" s="38"/>
      <c r="AA219" s="38"/>
      <c r="AB219" s="38"/>
      <c r="AC219" s="38"/>
      <c r="AD219" s="38"/>
      <c r="AE219" s="38"/>
      <c r="AR219" s="256" t="s">
        <v>256</v>
      </c>
      <c r="AT219" s="256" t="s">
        <v>252</v>
      </c>
      <c r="AU219" s="256" t="s">
        <v>91</v>
      </c>
      <c r="AY219" s="17" t="s">
        <v>250</v>
      </c>
      <c r="BE219" s="257">
        <f>IF(N219="základní",J219,0)</f>
        <v>0</v>
      </c>
      <c r="BF219" s="257">
        <f>IF(N219="snížená",J219,0)</f>
        <v>0</v>
      </c>
      <c r="BG219" s="257">
        <f>IF(N219="zákl. přenesená",J219,0)</f>
        <v>0</v>
      </c>
      <c r="BH219" s="257">
        <f>IF(N219="sníž. přenesená",J219,0)</f>
        <v>0</v>
      </c>
      <c r="BI219" s="257">
        <f>IF(N219="nulová",J219,0)</f>
        <v>0</v>
      </c>
      <c r="BJ219" s="17" t="s">
        <v>14</v>
      </c>
      <c r="BK219" s="257">
        <f>ROUND(I219*H219,2)</f>
        <v>0</v>
      </c>
      <c r="BL219" s="17" t="s">
        <v>256</v>
      </c>
      <c r="BM219" s="256" t="s">
        <v>1833</v>
      </c>
    </row>
    <row r="220" s="2" customFormat="1">
      <c r="A220" s="38"/>
      <c r="B220" s="39"/>
      <c r="C220" s="40"/>
      <c r="D220" s="258" t="s">
        <v>628</v>
      </c>
      <c r="E220" s="40"/>
      <c r="F220" s="259" t="s">
        <v>1443</v>
      </c>
      <c r="G220" s="40"/>
      <c r="H220" s="40"/>
      <c r="I220" s="156"/>
      <c r="J220" s="40"/>
      <c r="K220" s="40"/>
      <c r="L220" s="44"/>
      <c r="M220" s="260"/>
      <c r="N220" s="261"/>
      <c r="O220" s="91"/>
      <c r="P220" s="91"/>
      <c r="Q220" s="91"/>
      <c r="R220" s="91"/>
      <c r="S220" s="91"/>
      <c r="T220" s="92"/>
      <c r="U220" s="38"/>
      <c r="V220" s="38"/>
      <c r="W220" s="38"/>
      <c r="X220" s="38"/>
      <c r="Y220" s="38"/>
      <c r="Z220" s="38"/>
      <c r="AA220" s="38"/>
      <c r="AB220" s="38"/>
      <c r="AC220" s="38"/>
      <c r="AD220" s="38"/>
      <c r="AE220" s="38"/>
      <c r="AT220" s="17" t="s">
        <v>628</v>
      </c>
      <c r="AU220" s="17" t="s">
        <v>91</v>
      </c>
    </row>
    <row r="221" s="2" customFormat="1" ht="21.75" customHeight="1">
      <c r="A221" s="38"/>
      <c r="B221" s="39"/>
      <c r="C221" s="245" t="s">
        <v>347</v>
      </c>
      <c r="D221" s="245" t="s">
        <v>252</v>
      </c>
      <c r="E221" s="246" t="s">
        <v>1444</v>
      </c>
      <c r="F221" s="247" t="s">
        <v>1445</v>
      </c>
      <c r="G221" s="248" t="s">
        <v>208</v>
      </c>
      <c r="H221" s="249">
        <v>339.22699999999998</v>
      </c>
      <c r="I221" s="250"/>
      <c r="J221" s="251">
        <f>ROUND(I221*H221,2)</f>
        <v>0</v>
      </c>
      <c r="K221" s="247" t="s">
        <v>1</v>
      </c>
      <c r="L221" s="44"/>
      <c r="M221" s="252" t="s">
        <v>1</v>
      </c>
      <c r="N221" s="253" t="s">
        <v>47</v>
      </c>
      <c r="O221" s="91"/>
      <c r="P221" s="254">
        <f>O221*H221</f>
        <v>0</v>
      </c>
      <c r="Q221" s="254">
        <v>0</v>
      </c>
      <c r="R221" s="254">
        <f>Q221*H221</f>
        <v>0</v>
      </c>
      <c r="S221" s="254">
        <v>0</v>
      </c>
      <c r="T221" s="255">
        <f>S221*H221</f>
        <v>0</v>
      </c>
      <c r="U221" s="38"/>
      <c r="V221" s="38"/>
      <c r="W221" s="38"/>
      <c r="X221" s="38"/>
      <c r="Y221" s="38"/>
      <c r="Z221" s="38"/>
      <c r="AA221" s="38"/>
      <c r="AB221" s="38"/>
      <c r="AC221" s="38"/>
      <c r="AD221" s="38"/>
      <c r="AE221" s="38"/>
      <c r="AR221" s="256" t="s">
        <v>256</v>
      </c>
      <c r="AT221" s="256" t="s">
        <v>252</v>
      </c>
      <c r="AU221" s="256" t="s">
        <v>91</v>
      </c>
      <c r="AY221" s="17" t="s">
        <v>250</v>
      </c>
      <c r="BE221" s="257">
        <f>IF(N221="základní",J221,0)</f>
        <v>0</v>
      </c>
      <c r="BF221" s="257">
        <f>IF(N221="snížená",J221,0)</f>
        <v>0</v>
      </c>
      <c r="BG221" s="257">
        <f>IF(N221="zákl. přenesená",J221,0)</f>
        <v>0</v>
      </c>
      <c r="BH221" s="257">
        <f>IF(N221="sníž. přenesená",J221,0)</f>
        <v>0</v>
      </c>
      <c r="BI221" s="257">
        <f>IF(N221="nulová",J221,0)</f>
        <v>0</v>
      </c>
      <c r="BJ221" s="17" t="s">
        <v>14</v>
      </c>
      <c r="BK221" s="257">
        <f>ROUND(I221*H221,2)</f>
        <v>0</v>
      </c>
      <c r="BL221" s="17" t="s">
        <v>256</v>
      </c>
      <c r="BM221" s="256" t="s">
        <v>1834</v>
      </c>
    </row>
    <row r="222" s="2" customFormat="1">
      <c r="A222" s="38"/>
      <c r="B222" s="39"/>
      <c r="C222" s="40"/>
      <c r="D222" s="258" t="s">
        <v>628</v>
      </c>
      <c r="E222" s="40"/>
      <c r="F222" s="259" t="s">
        <v>1447</v>
      </c>
      <c r="G222" s="40"/>
      <c r="H222" s="40"/>
      <c r="I222" s="156"/>
      <c r="J222" s="40"/>
      <c r="K222" s="40"/>
      <c r="L222" s="44"/>
      <c r="M222" s="260"/>
      <c r="N222" s="261"/>
      <c r="O222" s="91"/>
      <c r="P222" s="91"/>
      <c r="Q222" s="91"/>
      <c r="R222" s="91"/>
      <c r="S222" s="91"/>
      <c r="T222" s="92"/>
      <c r="U222" s="38"/>
      <c r="V222" s="38"/>
      <c r="W222" s="38"/>
      <c r="X222" s="38"/>
      <c r="Y222" s="38"/>
      <c r="Z222" s="38"/>
      <c r="AA222" s="38"/>
      <c r="AB222" s="38"/>
      <c r="AC222" s="38"/>
      <c r="AD222" s="38"/>
      <c r="AE222" s="38"/>
      <c r="AT222" s="17" t="s">
        <v>628</v>
      </c>
      <c r="AU222" s="17" t="s">
        <v>91</v>
      </c>
    </row>
    <row r="223" s="13" customFormat="1">
      <c r="A223" s="13"/>
      <c r="B223" s="262"/>
      <c r="C223" s="263"/>
      <c r="D223" s="258" t="s">
        <v>263</v>
      </c>
      <c r="E223" s="264" t="s">
        <v>1</v>
      </c>
      <c r="F223" s="265" t="s">
        <v>1835</v>
      </c>
      <c r="G223" s="263"/>
      <c r="H223" s="266">
        <v>339.22699999999998</v>
      </c>
      <c r="I223" s="267"/>
      <c r="J223" s="263"/>
      <c r="K223" s="263"/>
      <c r="L223" s="268"/>
      <c r="M223" s="269"/>
      <c r="N223" s="270"/>
      <c r="O223" s="270"/>
      <c r="P223" s="270"/>
      <c r="Q223" s="270"/>
      <c r="R223" s="270"/>
      <c r="S223" s="270"/>
      <c r="T223" s="271"/>
      <c r="U223" s="13"/>
      <c r="V223" s="13"/>
      <c r="W223" s="13"/>
      <c r="X223" s="13"/>
      <c r="Y223" s="13"/>
      <c r="Z223" s="13"/>
      <c r="AA223" s="13"/>
      <c r="AB223" s="13"/>
      <c r="AC223" s="13"/>
      <c r="AD223" s="13"/>
      <c r="AE223" s="13"/>
      <c r="AT223" s="272" t="s">
        <v>263</v>
      </c>
      <c r="AU223" s="272" t="s">
        <v>91</v>
      </c>
      <c r="AV223" s="13" t="s">
        <v>91</v>
      </c>
      <c r="AW223" s="13" t="s">
        <v>36</v>
      </c>
      <c r="AX223" s="13" t="s">
        <v>82</v>
      </c>
      <c r="AY223" s="272" t="s">
        <v>250</v>
      </c>
    </row>
    <row r="224" s="14" customFormat="1">
      <c r="A224" s="14"/>
      <c r="B224" s="273"/>
      <c r="C224" s="274"/>
      <c r="D224" s="258" t="s">
        <v>263</v>
      </c>
      <c r="E224" s="275" t="s">
        <v>1</v>
      </c>
      <c r="F224" s="276" t="s">
        <v>265</v>
      </c>
      <c r="G224" s="274"/>
      <c r="H224" s="277">
        <v>339.22699999999998</v>
      </c>
      <c r="I224" s="278"/>
      <c r="J224" s="274"/>
      <c r="K224" s="274"/>
      <c r="L224" s="279"/>
      <c r="M224" s="280"/>
      <c r="N224" s="281"/>
      <c r="O224" s="281"/>
      <c r="P224" s="281"/>
      <c r="Q224" s="281"/>
      <c r="R224" s="281"/>
      <c r="S224" s="281"/>
      <c r="T224" s="282"/>
      <c r="U224" s="14"/>
      <c r="V224" s="14"/>
      <c r="W224" s="14"/>
      <c r="X224" s="14"/>
      <c r="Y224" s="14"/>
      <c r="Z224" s="14"/>
      <c r="AA224" s="14"/>
      <c r="AB224" s="14"/>
      <c r="AC224" s="14"/>
      <c r="AD224" s="14"/>
      <c r="AE224" s="14"/>
      <c r="AT224" s="283" t="s">
        <v>263</v>
      </c>
      <c r="AU224" s="283" t="s">
        <v>91</v>
      </c>
      <c r="AV224" s="14" t="s">
        <v>256</v>
      </c>
      <c r="AW224" s="14" t="s">
        <v>36</v>
      </c>
      <c r="AX224" s="14" t="s">
        <v>14</v>
      </c>
      <c r="AY224" s="283" t="s">
        <v>250</v>
      </c>
    </row>
    <row r="225" s="2" customFormat="1" ht="21.75" customHeight="1">
      <c r="A225" s="38"/>
      <c r="B225" s="39"/>
      <c r="C225" s="245" t="s">
        <v>352</v>
      </c>
      <c r="D225" s="245" t="s">
        <v>252</v>
      </c>
      <c r="E225" s="246" t="s">
        <v>1449</v>
      </c>
      <c r="F225" s="247" t="s">
        <v>1450</v>
      </c>
      <c r="G225" s="248" t="s">
        <v>208</v>
      </c>
      <c r="H225" s="249">
        <v>205.59200000000001</v>
      </c>
      <c r="I225" s="250"/>
      <c r="J225" s="251">
        <f>ROUND(I225*H225,2)</f>
        <v>0</v>
      </c>
      <c r="K225" s="247" t="s">
        <v>1</v>
      </c>
      <c r="L225" s="44"/>
      <c r="M225" s="252" t="s">
        <v>1</v>
      </c>
      <c r="N225" s="253" t="s">
        <v>47</v>
      </c>
      <c r="O225" s="91"/>
      <c r="P225" s="254">
        <f>O225*H225</f>
        <v>0</v>
      </c>
      <c r="Q225" s="254">
        <v>0</v>
      </c>
      <c r="R225" s="254">
        <f>Q225*H225</f>
        <v>0</v>
      </c>
      <c r="S225" s="254">
        <v>0</v>
      </c>
      <c r="T225" s="255">
        <f>S225*H225</f>
        <v>0</v>
      </c>
      <c r="U225" s="38"/>
      <c r="V225" s="38"/>
      <c r="W225" s="38"/>
      <c r="X225" s="38"/>
      <c r="Y225" s="38"/>
      <c r="Z225" s="38"/>
      <c r="AA225" s="38"/>
      <c r="AB225" s="38"/>
      <c r="AC225" s="38"/>
      <c r="AD225" s="38"/>
      <c r="AE225" s="38"/>
      <c r="AR225" s="256" t="s">
        <v>256</v>
      </c>
      <c r="AT225" s="256" t="s">
        <v>252</v>
      </c>
      <c r="AU225" s="256" t="s">
        <v>91</v>
      </c>
      <c r="AY225" s="17" t="s">
        <v>250</v>
      </c>
      <c r="BE225" s="257">
        <f>IF(N225="základní",J225,0)</f>
        <v>0</v>
      </c>
      <c r="BF225" s="257">
        <f>IF(N225="snížená",J225,0)</f>
        <v>0</v>
      </c>
      <c r="BG225" s="257">
        <f>IF(N225="zákl. přenesená",J225,0)</f>
        <v>0</v>
      </c>
      <c r="BH225" s="257">
        <f>IF(N225="sníž. přenesená",J225,0)</f>
        <v>0</v>
      </c>
      <c r="BI225" s="257">
        <f>IF(N225="nulová",J225,0)</f>
        <v>0</v>
      </c>
      <c r="BJ225" s="17" t="s">
        <v>14</v>
      </c>
      <c r="BK225" s="257">
        <f>ROUND(I225*H225,2)</f>
        <v>0</v>
      </c>
      <c r="BL225" s="17" t="s">
        <v>256</v>
      </c>
      <c r="BM225" s="256" t="s">
        <v>1836</v>
      </c>
    </row>
    <row r="226" s="2" customFormat="1">
      <c r="A226" s="38"/>
      <c r="B226" s="39"/>
      <c r="C226" s="40"/>
      <c r="D226" s="258" t="s">
        <v>628</v>
      </c>
      <c r="E226" s="40"/>
      <c r="F226" s="259" t="s">
        <v>1452</v>
      </c>
      <c r="G226" s="40"/>
      <c r="H226" s="40"/>
      <c r="I226" s="156"/>
      <c r="J226" s="40"/>
      <c r="K226" s="40"/>
      <c r="L226" s="44"/>
      <c r="M226" s="260"/>
      <c r="N226" s="261"/>
      <c r="O226" s="91"/>
      <c r="P226" s="91"/>
      <c r="Q226" s="91"/>
      <c r="R226" s="91"/>
      <c r="S226" s="91"/>
      <c r="T226" s="92"/>
      <c r="U226" s="38"/>
      <c r="V226" s="38"/>
      <c r="W226" s="38"/>
      <c r="X226" s="38"/>
      <c r="Y226" s="38"/>
      <c r="Z226" s="38"/>
      <c r="AA226" s="38"/>
      <c r="AB226" s="38"/>
      <c r="AC226" s="38"/>
      <c r="AD226" s="38"/>
      <c r="AE226" s="38"/>
      <c r="AT226" s="17" t="s">
        <v>628</v>
      </c>
      <c r="AU226" s="17" t="s">
        <v>91</v>
      </c>
    </row>
    <row r="227" s="13" customFormat="1">
      <c r="A227" s="13"/>
      <c r="B227" s="262"/>
      <c r="C227" s="263"/>
      <c r="D227" s="258" t="s">
        <v>263</v>
      </c>
      <c r="E227" s="264" t="s">
        <v>1</v>
      </c>
      <c r="F227" s="265" t="s">
        <v>1837</v>
      </c>
      <c r="G227" s="263"/>
      <c r="H227" s="266">
        <v>205.59200000000001</v>
      </c>
      <c r="I227" s="267"/>
      <c r="J227" s="263"/>
      <c r="K227" s="263"/>
      <c r="L227" s="268"/>
      <c r="M227" s="269"/>
      <c r="N227" s="270"/>
      <c r="O227" s="270"/>
      <c r="P227" s="270"/>
      <c r="Q227" s="270"/>
      <c r="R227" s="270"/>
      <c r="S227" s="270"/>
      <c r="T227" s="271"/>
      <c r="U227" s="13"/>
      <c r="V227" s="13"/>
      <c r="W227" s="13"/>
      <c r="X227" s="13"/>
      <c r="Y227" s="13"/>
      <c r="Z227" s="13"/>
      <c r="AA227" s="13"/>
      <c r="AB227" s="13"/>
      <c r="AC227" s="13"/>
      <c r="AD227" s="13"/>
      <c r="AE227" s="13"/>
      <c r="AT227" s="272" t="s">
        <v>263</v>
      </c>
      <c r="AU227" s="272" t="s">
        <v>91</v>
      </c>
      <c r="AV227" s="13" t="s">
        <v>91</v>
      </c>
      <c r="AW227" s="13" t="s">
        <v>36</v>
      </c>
      <c r="AX227" s="13" t="s">
        <v>82</v>
      </c>
      <c r="AY227" s="272" t="s">
        <v>250</v>
      </c>
    </row>
    <row r="228" s="14" customFormat="1">
      <c r="A228" s="14"/>
      <c r="B228" s="273"/>
      <c r="C228" s="274"/>
      <c r="D228" s="258" t="s">
        <v>263</v>
      </c>
      <c r="E228" s="275" t="s">
        <v>1</v>
      </c>
      <c r="F228" s="276" t="s">
        <v>265</v>
      </c>
      <c r="G228" s="274"/>
      <c r="H228" s="277">
        <v>205.59200000000001</v>
      </c>
      <c r="I228" s="278"/>
      <c r="J228" s="274"/>
      <c r="K228" s="274"/>
      <c r="L228" s="279"/>
      <c r="M228" s="280"/>
      <c r="N228" s="281"/>
      <c r="O228" s="281"/>
      <c r="P228" s="281"/>
      <c r="Q228" s="281"/>
      <c r="R228" s="281"/>
      <c r="S228" s="281"/>
      <c r="T228" s="282"/>
      <c r="U228" s="14"/>
      <c r="V228" s="14"/>
      <c r="W228" s="14"/>
      <c r="X228" s="14"/>
      <c r="Y228" s="14"/>
      <c r="Z228" s="14"/>
      <c r="AA228" s="14"/>
      <c r="AB228" s="14"/>
      <c r="AC228" s="14"/>
      <c r="AD228" s="14"/>
      <c r="AE228" s="14"/>
      <c r="AT228" s="283" t="s">
        <v>263</v>
      </c>
      <c r="AU228" s="283" t="s">
        <v>91</v>
      </c>
      <c r="AV228" s="14" t="s">
        <v>256</v>
      </c>
      <c r="AW228" s="14" t="s">
        <v>36</v>
      </c>
      <c r="AX228" s="14" t="s">
        <v>14</v>
      </c>
      <c r="AY228" s="283" t="s">
        <v>250</v>
      </c>
    </row>
    <row r="229" s="2" customFormat="1" ht="21.75" customHeight="1">
      <c r="A229" s="38"/>
      <c r="B229" s="39"/>
      <c r="C229" s="245" t="s">
        <v>192</v>
      </c>
      <c r="D229" s="245" t="s">
        <v>252</v>
      </c>
      <c r="E229" s="246" t="s">
        <v>1454</v>
      </c>
      <c r="F229" s="247" t="s">
        <v>1455</v>
      </c>
      <c r="G229" s="248" t="s">
        <v>208</v>
      </c>
      <c r="H229" s="249">
        <v>480.57100000000003</v>
      </c>
      <c r="I229" s="250"/>
      <c r="J229" s="251">
        <f>ROUND(I229*H229,2)</f>
        <v>0</v>
      </c>
      <c r="K229" s="247" t="s">
        <v>1</v>
      </c>
      <c r="L229" s="44"/>
      <c r="M229" s="252" t="s">
        <v>1</v>
      </c>
      <c r="N229" s="253" t="s">
        <v>47</v>
      </c>
      <c r="O229" s="91"/>
      <c r="P229" s="254">
        <f>O229*H229</f>
        <v>0</v>
      </c>
      <c r="Q229" s="254">
        <v>0</v>
      </c>
      <c r="R229" s="254">
        <f>Q229*H229</f>
        <v>0</v>
      </c>
      <c r="S229" s="254">
        <v>0</v>
      </c>
      <c r="T229" s="255">
        <f>S229*H229</f>
        <v>0</v>
      </c>
      <c r="U229" s="38"/>
      <c r="V229" s="38"/>
      <c r="W229" s="38"/>
      <c r="X229" s="38"/>
      <c r="Y229" s="38"/>
      <c r="Z229" s="38"/>
      <c r="AA229" s="38"/>
      <c r="AB229" s="38"/>
      <c r="AC229" s="38"/>
      <c r="AD229" s="38"/>
      <c r="AE229" s="38"/>
      <c r="AR229" s="256" t="s">
        <v>256</v>
      </c>
      <c r="AT229" s="256" t="s">
        <v>252</v>
      </c>
      <c r="AU229" s="256" t="s">
        <v>91</v>
      </c>
      <c r="AY229" s="17" t="s">
        <v>250</v>
      </c>
      <c r="BE229" s="257">
        <f>IF(N229="základní",J229,0)</f>
        <v>0</v>
      </c>
      <c r="BF229" s="257">
        <f>IF(N229="snížená",J229,0)</f>
        <v>0</v>
      </c>
      <c r="BG229" s="257">
        <f>IF(N229="zákl. přenesená",J229,0)</f>
        <v>0</v>
      </c>
      <c r="BH229" s="257">
        <f>IF(N229="sníž. přenesená",J229,0)</f>
        <v>0</v>
      </c>
      <c r="BI229" s="257">
        <f>IF(N229="nulová",J229,0)</f>
        <v>0</v>
      </c>
      <c r="BJ229" s="17" t="s">
        <v>14</v>
      </c>
      <c r="BK229" s="257">
        <f>ROUND(I229*H229,2)</f>
        <v>0</v>
      </c>
      <c r="BL229" s="17" t="s">
        <v>256</v>
      </c>
      <c r="BM229" s="256" t="s">
        <v>1838</v>
      </c>
    </row>
    <row r="230" s="2" customFormat="1">
      <c r="A230" s="38"/>
      <c r="B230" s="39"/>
      <c r="C230" s="40"/>
      <c r="D230" s="258" t="s">
        <v>628</v>
      </c>
      <c r="E230" s="40"/>
      <c r="F230" s="259" t="s">
        <v>1705</v>
      </c>
      <c r="G230" s="40"/>
      <c r="H230" s="40"/>
      <c r="I230" s="156"/>
      <c r="J230" s="40"/>
      <c r="K230" s="40"/>
      <c r="L230" s="44"/>
      <c r="M230" s="260"/>
      <c r="N230" s="261"/>
      <c r="O230" s="91"/>
      <c r="P230" s="91"/>
      <c r="Q230" s="91"/>
      <c r="R230" s="91"/>
      <c r="S230" s="91"/>
      <c r="T230" s="92"/>
      <c r="U230" s="38"/>
      <c r="V230" s="38"/>
      <c r="W230" s="38"/>
      <c r="X230" s="38"/>
      <c r="Y230" s="38"/>
      <c r="Z230" s="38"/>
      <c r="AA230" s="38"/>
      <c r="AB230" s="38"/>
      <c r="AC230" s="38"/>
      <c r="AD230" s="38"/>
      <c r="AE230" s="38"/>
      <c r="AT230" s="17" t="s">
        <v>628</v>
      </c>
      <c r="AU230" s="17" t="s">
        <v>91</v>
      </c>
    </row>
    <row r="231" s="13" customFormat="1">
      <c r="A231" s="13"/>
      <c r="B231" s="262"/>
      <c r="C231" s="263"/>
      <c r="D231" s="258" t="s">
        <v>263</v>
      </c>
      <c r="E231" s="264" t="s">
        <v>1</v>
      </c>
      <c r="F231" s="265" t="s">
        <v>1839</v>
      </c>
      <c r="G231" s="263"/>
      <c r="H231" s="266">
        <v>480.57100000000003</v>
      </c>
      <c r="I231" s="267"/>
      <c r="J231" s="263"/>
      <c r="K231" s="263"/>
      <c r="L231" s="268"/>
      <c r="M231" s="269"/>
      <c r="N231" s="270"/>
      <c r="O231" s="270"/>
      <c r="P231" s="270"/>
      <c r="Q231" s="270"/>
      <c r="R231" s="270"/>
      <c r="S231" s="270"/>
      <c r="T231" s="271"/>
      <c r="U231" s="13"/>
      <c r="V231" s="13"/>
      <c r="W231" s="13"/>
      <c r="X231" s="13"/>
      <c r="Y231" s="13"/>
      <c r="Z231" s="13"/>
      <c r="AA231" s="13"/>
      <c r="AB231" s="13"/>
      <c r="AC231" s="13"/>
      <c r="AD231" s="13"/>
      <c r="AE231" s="13"/>
      <c r="AT231" s="272" t="s">
        <v>263</v>
      </c>
      <c r="AU231" s="272" t="s">
        <v>91</v>
      </c>
      <c r="AV231" s="13" t="s">
        <v>91</v>
      </c>
      <c r="AW231" s="13" t="s">
        <v>36</v>
      </c>
      <c r="AX231" s="13" t="s">
        <v>82</v>
      </c>
      <c r="AY231" s="272" t="s">
        <v>250</v>
      </c>
    </row>
    <row r="232" s="14" customFormat="1">
      <c r="A232" s="14"/>
      <c r="B232" s="273"/>
      <c r="C232" s="274"/>
      <c r="D232" s="258" t="s">
        <v>263</v>
      </c>
      <c r="E232" s="275" t="s">
        <v>1</v>
      </c>
      <c r="F232" s="276" t="s">
        <v>265</v>
      </c>
      <c r="G232" s="274"/>
      <c r="H232" s="277">
        <v>480.57100000000003</v>
      </c>
      <c r="I232" s="278"/>
      <c r="J232" s="274"/>
      <c r="K232" s="274"/>
      <c r="L232" s="279"/>
      <c r="M232" s="280"/>
      <c r="N232" s="281"/>
      <c r="O232" s="281"/>
      <c r="P232" s="281"/>
      <c r="Q232" s="281"/>
      <c r="R232" s="281"/>
      <c r="S232" s="281"/>
      <c r="T232" s="282"/>
      <c r="U232" s="14"/>
      <c r="V232" s="14"/>
      <c r="W232" s="14"/>
      <c r="X232" s="14"/>
      <c r="Y232" s="14"/>
      <c r="Z232" s="14"/>
      <c r="AA232" s="14"/>
      <c r="AB232" s="14"/>
      <c r="AC232" s="14"/>
      <c r="AD232" s="14"/>
      <c r="AE232" s="14"/>
      <c r="AT232" s="283" t="s">
        <v>263</v>
      </c>
      <c r="AU232" s="283" t="s">
        <v>91</v>
      </c>
      <c r="AV232" s="14" t="s">
        <v>256</v>
      </c>
      <c r="AW232" s="14" t="s">
        <v>36</v>
      </c>
      <c r="AX232" s="14" t="s">
        <v>14</v>
      </c>
      <c r="AY232" s="283" t="s">
        <v>250</v>
      </c>
    </row>
    <row r="233" s="2" customFormat="1" ht="21.75" customHeight="1">
      <c r="A233" s="38"/>
      <c r="B233" s="39"/>
      <c r="C233" s="245" t="s">
        <v>362</v>
      </c>
      <c r="D233" s="245" t="s">
        <v>252</v>
      </c>
      <c r="E233" s="246" t="s">
        <v>1459</v>
      </c>
      <c r="F233" s="247" t="s">
        <v>1460</v>
      </c>
      <c r="G233" s="248" t="s">
        <v>208</v>
      </c>
      <c r="H233" s="249">
        <v>1058.799</v>
      </c>
      <c r="I233" s="250"/>
      <c r="J233" s="251">
        <f>ROUND(I233*H233,2)</f>
        <v>0</v>
      </c>
      <c r="K233" s="247" t="s">
        <v>1</v>
      </c>
      <c r="L233" s="44"/>
      <c r="M233" s="252" t="s">
        <v>1</v>
      </c>
      <c r="N233" s="253" t="s">
        <v>47</v>
      </c>
      <c r="O233" s="91"/>
      <c r="P233" s="254">
        <f>O233*H233</f>
        <v>0</v>
      </c>
      <c r="Q233" s="254">
        <v>0</v>
      </c>
      <c r="R233" s="254">
        <f>Q233*H233</f>
        <v>0</v>
      </c>
      <c r="S233" s="254">
        <v>0</v>
      </c>
      <c r="T233" s="255">
        <f>S233*H233</f>
        <v>0</v>
      </c>
      <c r="U233" s="38"/>
      <c r="V233" s="38"/>
      <c r="W233" s="38"/>
      <c r="X233" s="38"/>
      <c r="Y233" s="38"/>
      <c r="Z233" s="38"/>
      <c r="AA233" s="38"/>
      <c r="AB233" s="38"/>
      <c r="AC233" s="38"/>
      <c r="AD233" s="38"/>
      <c r="AE233" s="38"/>
      <c r="AR233" s="256" t="s">
        <v>256</v>
      </c>
      <c r="AT233" s="256" t="s">
        <v>252</v>
      </c>
      <c r="AU233" s="256" t="s">
        <v>91</v>
      </c>
      <c r="AY233" s="17" t="s">
        <v>250</v>
      </c>
      <c r="BE233" s="257">
        <f>IF(N233="základní",J233,0)</f>
        <v>0</v>
      </c>
      <c r="BF233" s="257">
        <f>IF(N233="snížená",J233,0)</f>
        <v>0</v>
      </c>
      <c r="BG233" s="257">
        <f>IF(N233="zákl. přenesená",J233,0)</f>
        <v>0</v>
      </c>
      <c r="BH233" s="257">
        <f>IF(N233="sníž. přenesená",J233,0)</f>
        <v>0</v>
      </c>
      <c r="BI233" s="257">
        <f>IF(N233="nulová",J233,0)</f>
        <v>0</v>
      </c>
      <c r="BJ233" s="17" t="s">
        <v>14</v>
      </c>
      <c r="BK233" s="257">
        <f>ROUND(I233*H233,2)</f>
        <v>0</v>
      </c>
      <c r="BL233" s="17" t="s">
        <v>256</v>
      </c>
      <c r="BM233" s="256" t="s">
        <v>1840</v>
      </c>
    </row>
    <row r="234" s="2" customFormat="1">
      <c r="A234" s="38"/>
      <c r="B234" s="39"/>
      <c r="C234" s="40"/>
      <c r="D234" s="258" t="s">
        <v>628</v>
      </c>
      <c r="E234" s="40"/>
      <c r="F234" s="259" t="s">
        <v>1462</v>
      </c>
      <c r="G234" s="40"/>
      <c r="H234" s="40"/>
      <c r="I234" s="156"/>
      <c r="J234" s="40"/>
      <c r="K234" s="40"/>
      <c r="L234" s="44"/>
      <c r="M234" s="260"/>
      <c r="N234" s="261"/>
      <c r="O234" s="91"/>
      <c r="P234" s="91"/>
      <c r="Q234" s="91"/>
      <c r="R234" s="91"/>
      <c r="S234" s="91"/>
      <c r="T234" s="92"/>
      <c r="U234" s="38"/>
      <c r="V234" s="38"/>
      <c r="W234" s="38"/>
      <c r="X234" s="38"/>
      <c r="Y234" s="38"/>
      <c r="Z234" s="38"/>
      <c r="AA234" s="38"/>
      <c r="AB234" s="38"/>
      <c r="AC234" s="38"/>
      <c r="AD234" s="38"/>
      <c r="AE234" s="38"/>
      <c r="AT234" s="17" t="s">
        <v>628</v>
      </c>
      <c r="AU234" s="17" t="s">
        <v>91</v>
      </c>
    </row>
    <row r="235" s="13" customFormat="1">
      <c r="A235" s="13"/>
      <c r="B235" s="262"/>
      <c r="C235" s="263"/>
      <c r="D235" s="258" t="s">
        <v>263</v>
      </c>
      <c r="E235" s="264" t="s">
        <v>1</v>
      </c>
      <c r="F235" s="265" t="s">
        <v>1841</v>
      </c>
      <c r="G235" s="263"/>
      <c r="H235" s="266">
        <v>1058.799</v>
      </c>
      <c r="I235" s="267"/>
      <c r="J235" s="263"/>
      <c r="K235" s="263"/>
      <c r="L235" s="268"/>
      <c r="M235" s="269"/>
      <c r="N235" s="270"/>
      <c r="O235" s="270"/>
      <c r="P235" s="270"/>
      <c r="Q235" s="270"/>
      <c r="R235" s="270"/>
      <c r="S235" s="270"/>
      <c r="T235" s="271"/>
      <c r="U235" s="13"/>
      <c r="V235" s="13"/>
      <c r="W235" s="13"/>
      <c r="X235" s="13"/>
      <c r="Y235" s="13"/>
      <c r="Z235" s="13"/>
      <c r="AA235" s="13"/>
      <c r="AB235" s="13"/>
      <c r="AC235" s="13"/>
      <c r="AD235" s="13"/>
      <c r="AE235" s="13"/>
      <c r="AT235" s="272" t="s">
        <v>263</v>
      </c>
      <c r="AU235" s="272" t="s">
        <v>91</v>
      </c>
      <c r="AV235" s="13" t="s">
        <v>91</v>
      </c>
      <c r="AW235" s="13" t="s">
        <v>36</v>
      </c>
      <c r="AX235" s="13" t="s">
        <v>82</v>
      </c>
      <c r="AY235" s="272" t="s">
        <v>250</v>
      </c>
    </row>
    <row r="236" s="14" customFormat="1">
      <c r="A236" s="14"/>
      <c r="B236" s="273"/>
      <c r="C236" s="274"/>
      <c r="D236" s="258" t="s">
        <v>263</v>
      </c>
      <c r="E236" s="275" t="s">
        <v>1</v>
      </c>
      <c r="F236" s="276" t="s">
        <v>265</v>
      </c>
      <c r="G236" s="274"/>
      <c r="H236" s="277">
        <v>1058.799</v>
      </c>
      <c r="I236" s="278"/>
      <c r="J236" s="274"/>
      <c r="K236" s="274"/>
      <c r="L236" s="279"/>
      <c r="M236" s="280"/>
      <c r="N236" s="281"/>
      <c r="O236" s="281"/>
      <c r="P236" s="281"/>
      <c r="Q236" s="281"/>
      <c r="R236" s="281"/>
      <c r="S236" s="281"/>
      <c r="T236" s="282"/>
      <c r="U236" s="14"/>
      <c r="V236" s="14"/>
      <c r="W236" s="14"/>
      <c r="X236" s="14"/>
      <c r="Y236" s="14"/>
      <c r="Z236" s="14"/>
      <c r="AA236" s="14"/>
      <c r="AB236" s="14"/>
      <c r="AC236" s="14"/>
      <c r="AD236" s="14"/>
      <c r="AE236" s="14"/>
      <c r="AT236" s="283" t="s">
        <v>263</v>
      </c>
      <c r="AU236" s="283" t="s">
        <v>91</v>
      </c>
      <c r="AV236" s="14" t="s">
        <v>256</v>
      </c>
      <c r="AW236" s="14" t="s">
        <v>36</v>
      </c>
      <c r="AX236" s="14" t="s">
        <v>14</v>
      </c>
      <c r="AY236" s="283" t="s">
        <v>250</v>
      </c>
    </row>
    <row r="237" s="2" customFormat="1" ht="21.75" customHeight="1">
      <c r="A237" s="38"/>
      <c r="B237" s="39"/>
      <c r="C237" s="245" t="s">
        <v>368</v>
      </c>
      <c r="D237" s="245" t="s">
        <v>252</v>
      </c>
      <c r="E237" s="246" t="s">
        <v>1464</v>
      </c>
      <c r="F237" s="247" t="s">
        <v>1465</v>
      </c>
      <c r="G237" s="248" t="s">
        <v>168</v>
      </c>
      <c r="H237" s="249">
        <v>2672.6959999999999</v>
      </c>
      <c r="I237" s="250"/>
      <c r="J237" s="251">
        <f>ROUND(I237*H237,2)</f>
        <v>0</v>
      </c>
      <c r="K237" s="247" t="s">
        <v>1</v>
      </c>
      <c r="L237" s="44"/>
      <c r="M237" s="252" t="s">
        <v>1</v>
      </c>
      <c r="N237" s="253" t="s">
        <v>47</v>
      </c>
      <c r="O237" s="91"/>
      <c r="P237" s="254">
        <f>O237*H237</f>
        <v>0</v>
      </c>
      <c r="Q237" s="254">
        <v>0</v>
      </c>
      <c r="R237" s="254">
        <f>Q237*H237</f>
        <v>0</v>
      </c>
      <c r="S237" s="254">
        <v>0</v>
      </c>
      <c r="T237" s="255">
        <f>S237*H237</f>
        <v>0</v>
      </c>
      <c r="U237" s="38"/>
      <c r="V237" s="38"/>
      <c r="W237" s="38"/>
      <c r="X237" s="38"/>
      <c r="Y237" s="38"/>
      <c r="Z237" s="38"/>
      <c r="AA237" s="38"/>
      <c r="AB237" s="38"/>
      <c r="AC237" s="38"/>
      <c r="AD237" s="38"/>
      <c r="AE237" s="38"/>
      <c r="AR237" s="256" t="s">
        <v>256</v>
      </c>
      <c r="AT237" s="256" t="s">
        <v>252</v>
      </c>
      <c r="AU237" s="256" t="s">
        <v>91</v>
      </c>
      <c r="AY237" s="17" t="s">
        <v>250</v>
      </c>
      <c r="BE237" s="257">
        <f>IF(N237="základní",J237,0)</f>
        <v>0</v>
      </c>
      <c r="BF237" s="257">
        <f>IF(N237="snížená",J237,0)</f>
        <v>0</v>
      </c>
      <c r="BG237" s="257">
        <f>IF(N237="zákl. přenesená",J237,0)</f>
        <v>0</v>
      </c>
      <c r="BH237" s="257">
        <f>IF(N237="sníž. přenesená",J237,0)</f>
        <v>0</v>
      </c>
      <c r="BI237" s="257">
        <f>IF(N237="nulová",J237,0)</f>
        <v>0</v>
      </c>
      <c r="BJ237" s="17" t="s">
        <v>14</v>
      </c>
      <c r="BK237" s="257">
        <f>ROUND(I237*H237,2)</f>
        <v>0</v>
      </c>
      <c r="BL237" s="17" t="s">
        <v>256</v>
      </c>
      <c r="BM237" s="256" t="s">
        <v>1842</v>
      </c>
    </row>
    <row r="238" s="13" customFormat="1">
      <c r="A238" s="13"/>
      <c r="B238" s="262"/>
      <c r="C238" s="263"/>
      <c r="D238" s="258" t="s">
        <v>263</v>
      </c>
      <c r="E238" s="264" t="s">
        <v>1</v>
      </c>
      <c r="F238" s="265" t="s">
        <v>1843</v>
      </c>
      <c r="G238" s="263"/>
      <c r="H238" s="266">
        <v>2672.6959999999999</v>
      </c>
      <c r="I238" s="267"/>
      <c r="J238" s="263"/>
      <c r="K238" s="263"/>
      <c r="L238" s="268"/>
      <c r="M238" s="269"/>
      <c r="N238" s="270"/>
      <c r="O238" s="270"/>
      <c r="P238" s="270"/>
      <c r="Q238" s="270"/>
      <c r="R238" s="270"/>
      <c r="S238" s="270"/>
      <c r="T238" s="271"/>
      <c r="U238" s="13"/>
      <c r="V238" s="13"/>
      <c r="W238" s="13"/>
      <c r="X238" s="13"/>
      <c r="Y238" s="13"/>
      <c r="Z238" s="13"/>
      <c r="AA238" s="13"/>
      <c r="AB238" s="13"/>
      <c r="AC238" s="13"/>
      <c r="AD238" s="13"/>
      <c r="AE238" s="13"/>
      <c r="AT238" s="272" t="s">
        <v>263</v>
      </c>
      <c r="AU238" s="272" t="s">
        <v>91</v>
      </c>
      <c r="AV238" s="13" t="s">
        <v>91</v>
      </c>
      <c r="AW238" s="13" t="s">
        <v>36</v>
      </c>
      <c r="AX238" s="13" t="s">
        <v>82</v>
      </c>
      <c r="AY238" s="272" t="s">
        <v>250</v>
      </c>
    </row>
    <row r="239" s="14" customFormat="1">
      <c r="A239" s="14"/>
      <c r="B239" s="273"/>
      <c r="C239" s="274"/>
      <c r="D239" s="258" t="s">
        <v>263</v>
      </c>
      <c r="E239" s="275" t="s">
        <v>1</v>
      </c>
      <c r="F239" s="276" t="s">
        <v>265</v>
      </c>
      <c r="G239" s="274"/>
      <c r="H239" s="277">
        <v>2672.6959999999999</v>
      </c>
      <c r="I239" s="278"/>
      <c r="J239" s="274"/>
      <c r="K239" s="274"/>
      <c r="L239" s="279"/>
      <c r="M239" s="280"/>
      <c r="N239" s="281"/>
      <c r="O239" s="281"/>
      <c r="P239" s="281"/>
      <c r="Q239" s="281"/>
      <c r="R239" s="281"/>
      <c r="S239" s="281"/>
      <c r="T239" s="282"/>
      <c r="U239" s="14"/>
      <c r="V239" s="14"/>
      <c r="W239" s="14"/>
      <c r="X239" s="14"/>
      <c r="Y239" s="14"/>
      <c r="Z239" s="14"/>
      <c r="AA239" s="14"/>
      <c r="AB239" s="14"/>
      <c r="AC239" s="14"/>
      <c r="AD239" s="14"/>
      <c r="AE239" s="14"/>
      <c r="AT239" s="283" t="s">
        <v>263</v>
      </c>
      <c r="AU239" s="283" t="s">
        <v>91</v>
      </c>
      <c r="AV239" s="14" t="s">
        <v>256</v>
      </c>
      <c r="AW239" s="14" t="s">
        <v>36</v>
      </c>
      <c r="AX239" s="14" t="s">
        <v>14</v>
      </c>
      <c r="AY239" s="283" t="s">
        <v>250</v>
      </c>
    </row>
    <row r="240" s="2" customFormat="1" ht="21.75" customHeight="1">
      <c r="A240" s="38"/>
      <c r="B240" s="39"/>
      <c r="C240" s="245" t="s">
        <v>374</v>
      </c>
      <c r="D240" s="245" t="s">
        <v>252</v>
      </c>
      <c r="E240" s="246" t="s">
        <v>1468</v>
      </c>
      <c r="F240" s="247" t="s">
        <v>1469</v>
      </c>
      <c r="G240" s="248" t="s">
        <v>168</v>
      </c>
      <c r="H240" s="249">
        <v>2672.6959999999999</v>
      </c>
      <c r="I240" s="250"/>
      <c r="J240" s="251">
        <f>ROUND(I240*H240,2)</f>
        <v>0</v>
      </c>
      <c r="K240" s="247" t="s">
        <v>1</v>
      </c>
      <c r="L240" s="44"/>
      <c r="M240" s="252" t="s">
        <v>1</v>
      </c>
      <c r="N240" s="253" t="s">
        <v>47</v>
      </c>
      <c r="O240" s="91"/>
      <c r="P240" s="254">
        <f>O240*H240</f>
        <v>0</v>
      </c>
      <c r="Q240" s="254">
        <v>0</v>
      </c>
      <c r="R240" s="254">
        <f>Q240*H240</f>
        <v>0</v>
      </c>
      <c r="S240" s="254">
        <v>0</v>
      </c>
      <c r="T240" s="255">
        <f>S240*H240</f>
        <v>0</v>
      </c>
      <c r="U240" s="38"/>
      <c r="V240" s="38"/>
      <c r="W240" s="38"/>
      <c r="X240" s="38"/>
      <c r="Y240" s="38"/>
      <c r="Z240" s="38"/>
      <c r="AA240" s="38"/>
      <c r="AB240" s="38"/>
      <c r="AC240" s="38"/>
      <c r="AD240" s="38"/>
      <c r="AE240" s="38"/>
      <c r="AR240" s="256" t="s">
        <v>256</v>
      </c>
      <c r="AT240" s="256" t="s">
        <v>252</v>
      </c>
      <c r="AU240" s="256" t="s">
        <v>91</v>
      </c>
      <c r="AY240" s="17" t="s">
        <v>250</v>
      </c>
      <c r="BE240" s="257">
        <f>IF(N240="základní",J240,0)</f>
        <v>0</v>
      </c>
      <c r="BF240" s="257">
        <f>IF(N240="snížená",J240,0)</f>
        <v>0</v>
      </c>
      <c r="BG240" s="257">
        <f>IF(N240="zákl. přenesená",J240,0)</f>
        <v>0</v>
      </c>
      <c r="BH240" s="257">
        <f>IF(N240="sníž. přenesená",J240,0)</f>
        <v>0</v>
      </c>
      <c r="BI240" s="257">
        <f>IF(N240="nulová",J240,0)</f>
        <v>0</v>
      </c>
      <c r="BJ240" s="17" t="s">
        <v>14</v>
      </c>
      <c r="BK240" s="257">
        <f>ROUND(I240*H240,2)</f>
        <v>0</v>
      </c>
      <c r="BL240" s="17" t="s">
        <v>256</v>
      </c>
      <c r="BM240" s="256" t="s">
        <v>1844</v>
      </c>
    </row>
    <row r="241" s="13" customFormat="1">
      <c r="A241" s="13"/>
      <c r="B241" s="262"/>
      <c r="C241" s="263"/>
      <c r="D241" s="258" t="s">
        <v>263</v>
      </c>
      <c r="E241" s="264" t="s">
        <v>1</v>
      </c>
      <c r="F241" s="265" t="s">
        <v>1843</v>
      </c>
      <c r="G241" s="263"/>
      <c r="H241" s="266">
        <v>2672.6959999999999</v>
      </c>
      <c r="I241" s="267"/>
      <c r="J241" s="263"/>
      <c r="K241" s="263"/>
      <c r="L241" s="268"/>
      <c r="M241" s="269"/>
      <c r="N241" s="270"/>
      <c r="O241" s="270"/>
      <c r="P241" s="270"/>
      <c r="Q241" s="270"/>
      <c r="R241" s="270"/>
      <c r="S241" s="270"/>
      <c r="T241" s="271"/>
      <c r="U241" s="13"/>
      <c r="V241" s="13"/>
      <c r="W241" s="13"/>
      <c r="X241" s="13"/>
      <c r="Y241" s="13"/>
      <c r="Z241" s="13"/>
      <c r="AA241" s="13"/>
      <c r="AB241" s="13"/>
      <c r="AC241" s="13"/>
      <c r="AD241" s="13"/>
      <c r="AE241" s="13"/>
      <c r="AT241" s="272" t="s">
        <v>263</v>
      </c>
      <c r="AU241" s="272" t="s">
        <v>91</v>
      </c>
      <c r="AV241" s="13" t="s">
        <v>91</v>
      </c>
      <c r="AW241" s="13" t="s">
        <v>36</v>
      </c>
      <c r="AX241" s="13" t="s">
        <v>82</v>
      </c>
      <c r="AY241" s="272" t="s">
        <v>250</v>
      </c>
    </row>
    <row r="242" s="14" customFormat="1">
      <c r="A242" s="14"/>
      <c r="B242" s="273"/>
      <c r="C242" s="274"/>
      <c r="D242" s="258" t="s">
        <v>263</v>
      </c>
      <c r="E242" s="275" t="s">
        <v>1</v>
      </c>
      <c r="F242" s="276" t="s">
        <v>265</v>
      </c>
      <c r="G242" s="274"/>
      <c r="H242" s="277">
        <v>2672.6959999999999</v>
      </c>
      <c r="I242" s="278"/>
      <c r="J242" s="274"/>
      <c r="K242" s="274"/>
      <c r="L242" s="279"/>
      <c r="M242" s="280"/>
      <c r="N242" s="281"/>
      <c r="O242" s="281"/>
      <c r="P242" s="281"/>
      <c r="Q242" s="281"/>
      <c r="R242" s="281"/>
      <c r="S242" s="281"/>
      <c r="T242" s="282"/>
      <c r="U242" s="14"/>
      <c r="V242" s="14"/>
      <c r="W242" s="14"/>
      <c r="X242" s="14"/>
      <c r="Y242" s="14"/>
      <c r="Z242" s="14"/>
      <c r="AA242" s="14"/>
      <c r="AB242" s="14"/>
      <c r="AC242" s="14"/>
      <c r="AD242" s="14"/>
      <c r="AE242" s="14"/>
      <c r="AT242" s="283" t="s">
        <v>263</v>
      </c>
      <c r="AU242" s="283" t="s">
        <v>91</v>
      </c>
      <c r="AV242" s="14" t="s">
        <v>256</v>
      </c>
      <c r="AW242" s="14" t="s">
        <v>36</v>
      </c>
      <c r="AX242" s="14" t="s">
        <v>14</v>
      </c>
      <c r="AY242" s="283" t="s">
        <v>250</v>
      </c>
    </row>
    <row r="243" s="2" customFormat="1" ht="21.75" customHeight="1">
      <c r="A243" s="38"/>
      <c r="B243" s="39"/>
      <c r="C243" s="245" t="s">
        <v>379</v>
      </c>
      <c r="D243" s="245" t="s">
        <v>252</v>
      </c>
      <c r="E243" s="246" t="s">
        <v>1471</v>
      </c>
      <c r="F243" s="247" t="s">
        <v>1472</v>
      </c>
      <c r="G243" s="248" t="s">
        <v>157</v>
      </c>
      <c r="H243" s="249">
        <v>158.81999999999999</v>
      </c>
      <c r="I243" s="250"/>
      <c r="J243" s="251">
        <f>ROUND(I243*H243,2)</f>
        <v>0</v>
      </c>
      <c r="K243" s="247" t="s">
        <v>1</v>
      </c>
      <c r="L243" s="44"/>
      <c r="M243" s="252" t="s">
        <v>1</v>
      </c>
      <c r="N243" s="253" t="s">
        <v>47</v>
      </c>
      <c r="O243" s="91"/>
      <c r="P243" s="254">
        <f>O243*H243</f>
        <v>0</v>
      </c>
      <c r="Q243" s="254">
        <v>0</v>
      </c>
      <c r="R243" s="254">
        <f>Q243*H243</f>
        <v>0</v>
      </c>
      <c r="S243" s="254">
        <v>0</v>
      </c>
      <c r="T243" s="255">
        <f>S243*H243</f>
        <v>0</v>
      </c>
      <c r="U243" s="38"/>
      <c r="V243" s="38"/>
      <c r="W243" s="38"/>
      <c r="X243" s="38"/>
      <c r="Y243" s="38"/>
      <c r="Z243" s="38"/>
      <c r="AA243" s="38"/>
      <c r="AB243" s="38"/>
      <c r="AC243" s="38"/>
      <c r="AD243" s="38"/>
      <c r="AE243" s="38"/>
      <c r="AR243" s="256" t="s">
        <v>256</v>
      </c>
      <c r="AT243" s="256" t="s">
        <v>252</v>
      </c>
      <c r="AU243" s="256" t="s">
        <v>91</v>
      </c>
      <c r="AY243" s="17" t="s">
        <v>250</v>
      </c>
      <c r="BE243" s="257">
        <f>IF(N243="základní",J243,0)</f>
        <v>0</v>
      </c>
      <c r="BF243" s="257">
        <f>IF(N243="snížená",J243,0)</f>
        <v>0</v>
      </c>
      <c r="BG243" s="257">
        <f>IF(N243="zákl. přenesená",J243,0)</f>
        <v>0</v>
      </c>
      <c r="BH243" s="257">
        <f>IF(N243="sníž. přenesená",J243,0)</f>
        <v>0</v>
      </c>
      <c r="BI243" s="257">
        <f>IF(N243="nulová",J243,0)</f>
        <v>0</v>
      </c>
      <c r="BJ243" s="17" t="s">
        <v>14</v>
      </c>
      <c r="BK243" s="257">
        <f>ROUND(I243*H243,2)</f>
        <v>0</v>
      </c>
      <c r="BL243" s="17" t="s">
        <v>256</v>
      </c>
      <c r="BM243" s="256" t="s">
        <v>1845</v>
      </c>
    </row>
    <row r="244" s="2" customFormat="1">
      <c r="A244" s="38"/>
      <c r="B244" s="39"/>
      <c r="C244" s="40"/>
      <c r="D244" s="258" t="s">
        <v>628</v>
      </c>
      <c r="E244" s="40"/>
      <c r="F244" s="259" t="s">
        <v>1474</v>
      </c>
      <c r="G244" s="40"/>
      <c r="H244" s="40"/>
      <c r="I244" s="156"/>
      <c r="J244" s="40"/>
      <c r="K244" s="40"/>
      <c r="L244" s="44"/>
      <c r="M244" s="260"/>
      <c r="N244" s="261"/>
      <c r="O244" s="91"/>
      <c r="P244" s="91"/>
      <c r="Q244" s="91"/>
      <c r="R244" s="91"/>
      <c r="S244" s="91"/>
      <c r="T244" s="92"/>
      <c r="U244" s="38"/>
      <c r="V244" s="38"/>
      <c r="W244" s="38"/>
      <c r="X244" s="38"/>
      <c r="Y244" s="38"/>
      <c r="Z244" s="38"/>
      <c r="AA244" s="38"/>
      <c r="AB244" s="38"/>
      <c r="AC244" s="38"/>
      <c r="AD244" s="38"/>
      <c r="AE244" s="38"/>
      <c r="AT244" s="17" t="s">
        <v>628</v>
      </c>
      <c r="AU244" s="17" t="s">
        <v>91</v>
      </c>
    </row>
    <row r="245" s="13" customFormat="1">
      <c r="A245" s="13"/>
      <c r="B245" s="262"/>
      <c r="C245" s="263"/>
      <c r="D245" s="258" t="s">
        <v>263</v>
      </c>
      <c r="E245" s="264" t="s">
        <v>1</v>
      </c>
      <c r="F245" s="265" t="s">
        <v>1846</v>
      </c>
      <c r="G245" s="263"/>
      <c r="H245" s="266">
        <v>158.81999999999999</v>
      </c>
      <c r="I245" s="267"/>
      <c r="J245" s="263"/>
      <c r="K245" s="263"/>
      <c r="L245" s="268"/>
      <c r="M245" s="269"/>
      <c r="N245" s="270"/>
      <c r="O245" s="270"/>
      <c r="P245" s="270"/>
      <c r="Q245" s="270"/>
      <c r="R245" s="270"/>
      <c r="S245" s="270"/>
      <c r="T245" s="271"/>
      <c r="U245" s="13"/>
      <c r="V245" s="13"/>
      <c r="W245" s="13"/>
      <c r="X245" s="13"/>
      <c r="Y245" s="13"/>
      <c r="Z245" s="13"/>
      <c r="AA245" s="13"/>
      <c r="AB245" s="13"/>
      <c r="AC245" s="13"/>
      <c r="AD245" s="13"/>
      <c r="AE245" s="13"/>
      <c r="AT245" s="272" t="s">
        <v>263</v>
      </c>
      <c r="AU245" s="272" t="s">
        <v>91</v>
      </c>
      <c r="AV245" s="13" t="s">
        <v>91</v>
      </c>
      <c r="AW245" s="13" t="s">
        <v>36</v>
      </c>
      <c r="AX245" s="13" t="s">
        <v>82</v>
      </c>
      <c r="AY245" s="272" t="s">
        <v>250</v>
      </c>
    </row>
    <row r="246" s="14" customFormat="1">
      <c r="A246" s="14"/>
      <c r="B246" s="273"/>
      <c r="C246" s="274"/>
      <c r="D246" s="258" t="s">
        <v>263</v>
      </c>
      <c r="E246" s="275" t="s">
        <v>1</v>
      </c>
      <c r="F246" s="276" t="s">
        <v>265</v>
      </c>
      <c r="G246" s="274"/>
      <c r="H246" s="277">
        <v>158.81999999999999</v>
      </c>
      <c r="I246" s="278"/>
      <c r="J246" s="274"/>
      <c r="K246" s="274"/>
      <c r="L246" s="279"/>
      <c r="M246" s="280"/>
      <c r="N246" s="281"/>
      <c r="O246" s="281"/>
      <c r="P246" s="281"/>
      <c r="Q246" s="281"/>
      <c r="R246" s="281"/>
      <c r="S246" s="281"/>
      <c r="T246" s="282"/>
      <c r="U246" s="14"/>
      <c r="V246" s="14"/>
      <c r="W246" s="14"/>
      <c r="X246" s="14"/>
      <c r="Y246" s="14"/>
      <c r="Z246" s="14"/>
      <c r="AA246" s="14"/>
      <c r="AB246" s="14"/>
      <c r="AC246" s="14"/>
      <c r="AD246" s="14"/>
      <c r="AE246" s="14"/>
      <c r="AT246" s="283" t="s">
        <v>263</v>
      </c>
      <c r="AU246" s="283" t="s">
        <v>91</v>
      </c>
      <c r="AV246" s="14" t="s">
        <v>256</v>
      </c>
      <c r="AW246" s="14" t="s">
        <v>36</v>
      </c>
      <c r="AX246" s="14" t="s">
        <v>14</v>
      </c>
      <c r="AY246" s="283" t="s">
        <v>250</v>
      </c>
    </row>
    <row r="247" s="2" customFormat="1" ht="21.75" customHeight="1">
      <c r="A247" s="38"/>
      <c r="B247" s="39"/>
      <c r="C247" s="245" t="s">
        <v>384</v>
      </c>
      <c r="D247" s="245" t="s">
        <v>252</v>
      </c>
      <c r="E247" s="246" t="s">
        <v>1475</v>
      </c>
      <c r="F247" s="247" t="s">
        <v>1476</v>
      </c>
      <c r="G247" s="248" t="s">
        <v>179</v>
      </c>
      <c r="H247" s="249">
        <v>170</v>
      </c>
      <c r="I247" s="250"/>
      <c r="J247" s="251">
        <f>ROUND(I247*H247,2)</f>
        <v>0</v>
      </c>
      <c r="K247" s="247" t="s">
        <v>1</v>
      </c>
      <c r="L247" s="44"/>
      <c r="M247" s="252" t="s">
        <v>1</v>
      </c>
      <c r="N247" s="253" t="s">
        <v>47</v>
      </c>
      <c r="O247" s="91"/>
      <c r="P247" s="254">
        <f>O247*H247</f>
        <v>0</v>
      </c>
      <c r="Q247" s="254">
        <v>0</v>
      </c>
      <c r="R247" s="254">
        <f>Q247*H247</f>
        <v>0</v>
      </c>
      <c r="S247" s="254">
        <v>0</v>
      </c>
      <c r="T247" s="255">
        <f>S247*H247</f>
        <v>0</v>
      </c>
      <c r="U247" s="38"/>
      <c r="V247" s="38"/>
      <c r="W247" s="38"/>
      <c r="X247" s="38"/>
      <c r="Y247" s="38"/>
      <c r="Z247" s="38"/>
      <c r="AA247" s="38"/>
      <c r="AB247" s="38"/>
      <c r="AC247" s="38"/>
      <c r="AD247" s="38"/>
      <c r="AE247" s="38"/>
      <c r="AR247" s="256" t="s">
        <v>256</v>
      </c>
      <c r="AT247" s="256" t="s">
        <v>252</v>
      </c>
      <c r="AU247" s="256" t="s">
        <v>91</v>
      </c>
      <c r="AY247" s="17" t="s">
        <v>250</v>
      </c>
      <c r="BE247" s="257">
        <f>IF(N247="základní",J247,0)</f>
        <v>0</v>
      </c>
      <c r="BF247" s="257">
        <f>IF(N247="snížená",J247,0)</f>
        <v>0</v>
      </c>
      <c r="BG247" s="257">
        <f>IF(N247="zákl. přenesená",J247,0)</f>
        <v>0</v>
      </c>
      <c r="BH247" s="257">
        <f>IF(N247="sníž. přenesená",J247,0)</f>
        <v>0</v>
      </c>
      <c r="BI247" s="257">
        <f>IF(N247="nulová",J247,0)</f>
        <v>0</v>
      </c>
      <c r="BJ247" s="17" t="s">
        <v>14</v>
      </c>
      <c r="BK247" s="257">
        <f>ROUND(I247*H247,2)</f>
        <v>0</v>
      </c>
      <c r="BL247" s="17" t="s">
        <v>256</v>
      </c>
      <c r="BM247" s="256" t="s">
        <v>1847</v>
      </c>
    </row>
    <row r="248" s="2" customFormat="1">
      <c r="A248" s="38"/>
      <c r="B248" s="39"/>
      <c r="C248" s="40"/>
      <c r="D248" s="258" t="s">
        <v>628</v>
      </c>
      <c r="E248" s="40"/>
      <c r="F248" s="259" t="s">
        <v>1478</v>
      </c>
      <c r="G248" s="40"/>
      <c r="H248" s="40"/>
      <c r="I248" s="156"/>
      <c r="J248" s="40"/>
      <c r="K248" s="40"/>
      <c r="L248" s="44"/>
      <c r="M248" s="260"/>
      <c r="N248" s="261"/>
      <c r="O248" s="91"/>
      <c r="P248" s="91"/>
      <c r="Q248" s="91"/>
      <c r="R248" s="91"/>
      <c r="S248" s="91"/>
      <c r="T248" s="92"/>
      <c r="U248" s="38"/>
      <c r="V248" s="38"/>
      <c r="W248" s="38"/>
      <c r="X248" s="38"/>
      <c r="Y248" s="38"/>
      <c r="Z248" s="38"/>
      <c r="AA248" s="38"/>
      <c r="AB248" s="38"/>
      <c r="AC248" s="38"/>
      <c r="AD248" s="38"/>
      <c r="AE248" s="38"/>
      <c r="AT248" s="17" t="s">
        <v>628</v>
      </c>
      <c r="AU248" s="17" t="s">
        <v>91</v>
      </c>
    </row>
    <row r="249" s="13" customFormat="1">
      <c r="A249" s="13"/>
      <c r="B249" s="262"/>
      <c r="C249" s="263"/>
      <c r="D249" s="258" t="s">
        <v>263</v>
      </c>
      <c r="E249" s="264" t="s">
        <v>1</v>
      </c>
      <c r="F249" s="265" t="s">
        <v>1848</v>
      </c>
      <c r="G249" s="263"/>
      <c r="H249" s="266">
        <v>170</v>
      </c>
      <c r="I249" s="267"/>
      <c r="J249" s="263"/>
      <c r="K249" s="263"/>
      <c r="L249" s="268"/>
      <c r="M249" s="269"/>
      <c r="N249" s="270"/>
      <c r="O249" s="270"/>
      <c r="P249" s="270"/>
      <c r="Q249" s="270"/>
      <c r="R249" s="270"/>
      <c r="S249" s="270"/>
      <c r="T249" s="271"/>
      <c r="U249" s="13"/>
      <c r="V249" s="13"/>
      <c r="W249" s="13"/>
      <c r="X249" s="13"/>
      <c r="Y249" s="13"/>
      <c r="Z249" s="13"/>
      <c r="AA249" s="13"/>
      <c r="AB249" s="13"/>
      <c r="AC249" s="13"/>
      <c r="AD249" s="13"/>
      <c r="AE249" s="13"/>
      <c r="AT249" s="272" t="s">
        <v>263</v>
      </c>
      <c r="AU249" s="272" t="s">
        <v>91</v>
      </c>
      <c r="AV249" s="13" t="s">
        <v>91</v>
      </c>
      <c r="AW249" s="13" t="s">
        <v>36</v>
      </c>
      <c r="AX249" s="13" t="s">
        <v>82</v>
      </c>
      <c r="AY249" s="272" t="s">
        <v>250</v>
      </c>
    </row>
    <row r="250" s="14" customFormat="1">
      <c r="A250" s="14"/>
      <c r="B250" s="273"/>
      <c r="C250" s="274"/>
      <c r="D250" s="258" t="s">
        <v>263</v>
      </c>
      <c r="E250" s="275" t="s">
        <v>1</v>
      </c>
      <c r="F250" s="276" t="s">
        <v>265</v>
      </c>
      <c r="G250" s="274"/>
      <c r="H250" s="277">
        <v>170</v>
      </c>
      <c r="I250" s="278"/>
      <c r="J250" s="274"/>
      <c r="K250" s="274"/>
      <c r="L250" s="279"/>
      <c r="M250" s="280"/>
      <c r="N250" s="281"/>
      <c r="O250" s="281"/>
      <c r="P250" s="281"/>
      <c r="Q250" s="281"/>
      <c r="R250" s="281"/>
      <c r="S250" s="281"/>
      <c r="T250" s="282"/>
      <c r="U250" s="14"/>
      <c r="V250" s="14"/>
      <c r="W250" s="14"/>
      <c r="X250" s="14"/>
      <c r="Y250" s="14"/>
      <c r="Z250" s="14"/>
      <c r="AA250" s="14"/>
      <c r="AB250" s="14"/>
      <c r="AC250" s="14"/>
      <c r="AD250" s="14"/>
      <c r="AE250" s="14"/>
      <c r="AT250" s="283" t="s">
        <v>263</v>
      </c>
      <c r="AU250" s="283" t="s">
        <v>91</v>
      </c>
      <c r="AV250" s="14" t="s">
        <v>256</v>
      </c>
      <c r="AW250" s="14" t="s">
        <v>36</v>
      </c>
      <c r="AX250" s="14" t="s">
        <v>14</v>
      </c>
      <c r="AY250" s="283" t="s">
        <v>250</v>
      </c>
    </row>
    <row r="251" s="12" customFormat="1" ht="22.8" customHeight="1">
      <c r="A251" s="12"/>
      <c r="B251" s="229"/>
      <c r="C251" s="230"/>
      <c r="D251" s="231" t="s">
        <v>81</v>
      </c>
      <c r="E251" s="243" t="s">
        <v>256</v>
      </c>
      <c r="F251" s="243" t="s">
        <v>1480</v>
      </c>
      <c r="G251" s="230"/>
      <c r="H251" s="230"/>
      <c r="I251" s="233"/>
      <c r="J251" s="244">
        <f>BK251</f>
        <v>0</v>
      </c>
      <c r="K251" s="230"/>
      <c r="L251" s="235"/>
      <c r="M251" s="236"/>
      <c r="N251" s="237"/>
      <c r="O251" s="237"/>
      <c r="P251" s="238">
        <f>SUM(P252:P256)</f>
        <v>0</v>
      </c>
      <c r="Q251" s="237"/>
      <c r="R251" s="238">
        <f>SUM(R252:R256)</f>
        <v>0</v>
      </c>
      <c r="S251" s="237"/>
      <c r="T251" s="239">
        <f>SUM(T252:T256)</f>
        <v>0</v>
      </c>
      <c r="U251" s="12"/>
      <c r="V251" s="12"/>
      <c r="W251" s="12"/>
      <c r="X251" s="12"/>
      <c r="Y251" s="12"/>
      <c r="Z251" s="12"/>
      <c r="AA251" s="12"/>
      <c r="AB251" s="12"/>
      <c r="AC251" s="12"/>
      <c r="AD251" s="12"/>
      <c r="AE251" s="12"/>
      <c r="AR251" s="240" t="s">
        <v>14</v>
      </c>
      <c r="AT251" s="241" t="s">
        <v>81</v>
      </c>
      <c r="AU251" s="241" t="s">
        <v>14</v>
      </c>
      <c r="AY251" s="240" t="s">
        <v>250</v>
      </c>
      <c r="BK251" s="242">
        <f>SUM(BK252:BK256)</f>
        <v>0</v>
      </c>
    </row>
    <row r="252" s="2" customFormat="1" ht="44.25" customHeight="1">
      <c r="A252" s="38"/>
      <c r="B252" s="39"/>
      <c r="C252" s="245" t="s">
        <v>389</v>
      </c>
      <c r="D252" s="245" t="s">
        <v>252</v>
      </c>
      <c r="E252" s="246" t="s">
        <v>1481</v>
      </c>
      <c r="F252" s="247" t="s">
        <v>1482</v>
      </c>
      <c r="G252" s="248" t="s">
        <v>168</v>
      </c>
      <c r="H252" s="249">
        <v>2055.9200000000001</v>
      </c>
      <c r="I252" s="250"/>
      <c r="J252" s="251">
        <f>ROUND(I252*H252,2)</f>
        <v>0</v>
      </c>
      <c r="K252" s="247" t="s">
        <v>1</v>
      </c>
      <c r="L252" s="44"/>
      <c r="M252" s="252" t="s">
        <v>1</v>
      </c>
      <c r="N252" s="253" t="s">
        <v>47</v>
      </c>
      <c r="O252" s="91"/>
      <c r="P252" s="254">
        <f>O252*H252</f>
        <v>0</v>
      </c>
      <c r="Q252" s="254">
        <v>0</v>
      </c>
      <c r="R252" s="254">
        <f>Q252*H252</f>
        <v>0</v>
      </c>
      <c r="S252" s="254">
        <v>0</v>
      </c>
      <c r="T252" s="255">
        <f>S252*H252</f>
        <v>0</v>
      </c>
      <c r="U252" s="38"/>
      <c r="V252" s="38"/>
      <c r="W252" s="38"/>
      <c r="X252" s="38"/>
      <c r="Y252" s="38"/>
      <c r="Z252" s="38"/>
      <c r="AA252" s="38"/>
      <c r="AB252" s="38"/>
      <c r="AC252" s="38"/>
      <c r="AD252" s="38"/>
      <c r="AE252" s="38"/>
      <c r="AR252" s="256" t="s">
        <v>256</v>
      </c>
      <c r="AT252" s="256" t="s">
        <v>252</v>
      </c>
      <c r="AU252" s="256" t="s">
        <v>91</v>
      </c>
      <c r="AY252" s="17" t="s">
        <v>250</v>
      </c>
      <c r="BE252" s="257">
        <f>IF(N252="základní",J252,0)</f>
        <v>0</v>
      </c>
      <c r="BF252" s="257">
        <f>IF(N252="snížená",J252,0)</f>
        <v>0</v>
      </c>
      <c r="BG252" s="257">
        <f>IF(N252="zákl. přenesená",J252,0)</f>
        <v>0</v>
      </c>
      <c r="BH252" s="257">
        <f>IF(N252="sníž. přenesená",J252,0)</f>
        <v>0</v>
      </c>
      <c r="BI252" s="257">
        <f>IF(N252="nulová",J252,0)</f>
        <v>0</v>
      </c>
      <c r="BJ252" s="17" t="s">
        <v>14</v>
      </c>
      <c r="BK252" s="257">
        <f>ROUND(I252*H252,2)</f>
        <v>0</v>
      </c>
      <c r="BL252" s="17" t="s">
        <v>256</v>
      </c>
      <c r="BM252" s="256" t="s">
        <v>1849</v>
      </c>
    </row>
    <row r="253" s="2" customFormat="1">
      <c r="A253" s="38"/>
      <c r="B253" s="39"/>
      <c r="C253" s="40"/>
      <c r="D253" s="258" t="s">
        <v>628</v>
      </c>
      <c r="E253" s="40"/>
      <c r="F253" s="259" t="s">
        <v>1484</v>
      </c>
      <c r="G253" s="40"/>
      <c r="H253" s="40"/>
      <c r="I253" s="156"/>
      <c r="J253" s="40"/>
      <c r="K253" s="40"/>
      <c r="L253" s="44"/>
      <c r="M253" s="260"/>
      <c r="N253" s="261"/>
      <c r="O253" s="91"/>
      <c r="P253" s="91"/>
      <c r="Q253" s="91"/>
      <c r="R253" s="91"/>
      <c r="S253" s="91"/>
      <c r="T253" s="92"/>
      <c r="U253" s="38"/>
      <c r="V253" s="38"/>
      <c r="W253" s="38"/>
      <c r="X253" s="38"/>
      <c r="Y253" s="38"/>
      <c r="Z253" s="38"/>
      <c r="AA253" s="38"/>
      <c r="AB253" s="38"/>
      <c r="AC253" s="38"/>
      <c r="AD253" s="38"/>
      <c r="AE253" s="38"/>
      <c r="AT253" s="17" t="s">
        <v>628</v>
      </c>
      <c r="AU253" s="17" t="s">
        <v>91</v>
      </c>
    </row>
    <row r="254" s="13" customFormat="1">
      <c r="A254" s="13"/>
      <c r="B254" s="262"/>
      <c r="C254" s="263"/>
      <c r="D254" s="258" t="s">
        <v>263</v>
      </c>
      <c r="E254" s="264" t="s">
        <v>1</v>
      </c>
      <c r="F254" s="265" t="s">
        <v>1850</v>
      </c>
      <c r="G254" s="263"/>
      <c r="H254" s="266">
        <v>2055.9200000000001</v>
      </c>
      <c r="I254" s="267"/>
      <c r="J254" s="263"/>
      <c r="K254" s="263"/>
      <c r="L254" s="268"/>
      <c r="M254" s="269"/>
      <c r="N254" s="270"/>
      <c r="O254" s="270"/>
      <c r="P254" s="270"/>
      <c r="Q254" s="270"/>
      <c r="R254" s="270"/>
      <c r="S254" s="270"/>
      <c r="T254" s="271"/>
      <c r="U254" s="13"/>
      <c r="V254" s="13"/>
      <c r="W254" s="13"/>
      <c r="X254" s="13"/>
      <c r="Y254" s="13"/>
      <c r="Z254" s="13"/>
      <c r="AA254" s="13"/>
      <c r="AB254" s="13"/>
      <c r="AC254" s="13"/>
      <c r="AD254" s="13"/>
      <c r="AE254" s="13"/>
      <c r="AT254" s="272" t="s">
        <v>263</v>
      </c>
      <c r="AU254" s="272" t="s">
        <v>91</v>
      </c>
      <c r="AV254" s="13" t="s">
        <v>91</v>
      </c>
      <c r="AW254" s="13" t="s">
        <v>36</v>
      </c>
      <c r="AX254" s="13" t="s">
        <v>82</v>
      </c>
      <c r="AY254" s="272" t="s">
        <v>250</v>
      </c>
    </row>
    <row r="255" s="14" customFormat="1">
      <c r="A255" s="14"/>
      <c r="B255" s="273"/>
      <c r="C255" s="274"/>
      <c r="D255" s="258" t="s">
        <v>263</v>
      </c>
      <c r="E255" s="275" t="s">
        <v>1</v>
      </c>
      <c r="F255" s="276" t="s">
        <v>265</v>
      </c>
      <c r="G255" s="274"/>
      <c r="H255" s="277">
        <v>2055.9200000000001</v>
      </c>
      <c r="I255" s="278"/>
      <c r="J255" s="274"/>
      <c r="K255" s="274"/>
      <c r="L255" s="279"/>
      <c r="M255" s="280"/>
      <c r="N255" s="281"/>
      <c r="O255" s="281"/>
      <c r="P255" s="281"/>
      <c r="Q255" s="281"/>
      <c r="R255" s="281"/>
      <c r="S255" s="281"/>
      <c r="T255" s="282"/>
      <c r="U255" s="14"/>
      <c r="V255" s="14"/>
      <c r="W255" s="14"/>
      <c r="X255" s="14"/>
      <c r="Y255" s="14"/>
      <c r="Z255" s="14"/>
      <c r="AA255" s="14"/>
      <c r="AB255" s="14"/>
      <c r="AC255" s="14"/>
      <c r="AD255" s="14"/>
      <c r="AE255" s="14"/>
      <c r="AT255" s="283" t="s">
        <v>263</v>
      </c>
      <c r="AU255" s="283" t="s">
        <v>91</v>
      </c>
      <c r="AV255" s="14" t="s">
        <v>256</v>
      </c>
      <c r="AW255" s="14" t="s">
        <v>36</v>
      </c>
      <c r="AX255" s="14" t="s">
        <v>14</v>
      </c>
      <c r="AY255" s="283" t="s">
        <v>250</v>
      </c>
    </row>
    <row r="256" s="2" customFormat="1" ht="16.5" customHeight="1">
      <c r="A256" s="38"/>
      <c r="B256" s="39"/>
      <c r="C256" s="294" t="s">
        <v>396</v>
      </c>
      <c r="D256" s="294" t="s">
        <v>643</v>
      </c>
      <c r="E256" s="295" t="s">
        <v>1486</v>
      </c>
      <c r="F256" s="296" t="s">
        <v>1487</v>
      </c>
      <c r="G256" s="297" t="s">
        <v>157</v>
      </c>
      <c r="H256" s="298">
        <v>822.36800000000005</v>
      </c>
      <c r="I256" s="299"/>
      <c r="J256" s="300">
        <f>ROUND(I256*H256,2)</f>
        <v>0</v>
      </c>
      <c r="K256" s="296" t="s">
        <v>1</v>
      </c>
      <c r="L256" s="301"/>
      <c r="M256" s="302" t="s">
        <v>1</v>
      </c>
      <c r="N256" s="303" t="s">
        <v>47</v>
      </c>
      <c r="O256" s="91"/>
      <c r="P256" s="254">
        <f>O256*H256</f>
        <v>0</v>
      </c>
      <c r="Q256" s="254">
        <v>0</v>
      </c>
      <c r="R256" s="254">
        <f>Q256*H256</f>
        <v>0</v>
      </c>
      <c r="S256" s="254">
        <v>0</v>
      </c>
      <c r="T256" s="255">
        <f>S256*H256</f>
        <v>0</v>
      </c>
      <c r="U256" s="38"/>
      <c r="V256" s="38"/>
      <c r="W256" s="38"/>
      <c r="X256" s="38"/>
      <c r="Y256" s="38"/>
      <c r="Z256" s="38"/>
      <c r="AA256" s="38"/>
      <c r="AB256" s="38"/>
      <c r="AC256" s="38"/>
      <c r="AD256" s="38"/>
      <c r="AE256" s="38"/>
      <c r="AR256" s="256" t="s">
        <v>285</v>
      </c>
      <c r="AT256" s="256" t="s">
        <v>643</v>
      </c>
      <c r="AU256" s="256" t="s">
        <v>91</v>
      </c>
      <c r="AY256" s="17" t="s">
        <v>250</v>
      </c>
      <c r="BE256" s="257">
        <f>IF(N256="základní",J256,0)</f>
        <v>0</v>
      </c>
      <c r="BF256" s="257">
        <f>IF(N256="snížená",J256,0)</f>
        <v>0</v>
      </c>
      <c r="BG256" s="257">
        <f>IF(N256="zákl. přenesená",J256,0)</f>
        <v>0</v>
      </c>
      <c r="BH256" s="257">
        <f>IF(N256="sníž. přenesená",J256,0)</f>
        <v>0</v>
      </c>
      <c r="BI256" s="257">
        <f>IF(N256="nulová",J256,0)</f>
        <v>0</v>
      </c>
      <c r="BJ256" s="17" t="s">
        <v>14</v>
      </c>
      <c r="BK256" s="257">
        <f>ROUND(I256*H256,2)</f>
        <v>0</v>
      </c>
      <c r="BL256" s="17" t="s">
        <v>256</v>
      </c>
      <c r="BM256" s="256" t="s">
        <v>1851</v>
      </c>
    </row>
    <row r="257" s="12" customFormat="1" ht="22.8" customHeight="1">
      <c r="A257" s="12"/>
      <c r="B257" s="229"/>
      <c r="C257" s="230"/>
      <c r="D257" s="231" t="s">
        <v>81</v>
      </c>
      <c r="E257" s="243" t="s">
        <v>273</v>
      </c>
      <c r="F257" s="243" t="s">
        <v>859</v>
      </c>
      <c r="G257" s="230"/>
      <c r="H257" s="230"/>
      <c r="I257" s="233"/>
      <c r="J257" s="244">
        <f>BK257</f>
        <v>0</v>
      </c>
      <c r="K257" s="230"/>
      <c r="L257" s="235"/>
      <c r="M257" s="236"/>
      <c r="N257" s="237"/>
      <c r="O257" s="237"/>
      <c r="P257" s="238">
        <f>SUM(P258:P263)</f>
        <v>0</v>
      </c>
      <c r="Q257" s="237"/>
      <c r="R257" s="238">
        <f>SUM(R258:R263)</f>
        <v>0</v>
      </c>
      <c r="S257" s="237"/>
      <c r="T257" s="239">
        <f>SUM(T258:T263)</f>
        <v>0</v>
      </c>
      <c r="U257" s="12"/>
      <c r="V257" s="12"/>
      <c r="W257" s="12"/>
      <c r="X257" s="12"/>
      <c r="Y257" s="12"/>
      <c r="Z257" s="12"/>
      <c r="AA257" s="12"/>
      <c r="AB257" s="12"/>
      <c r="AC257" s="12"/>
      <c r="AD257" s="12"/>
      <c r="AE257" s="12"/>
      <c r="AR257" s="240" t="s">
        <v>14</v>
      </c>
      <c r="AT257" s="241" t="s">
        <v>81</v>
      </c>
      <c r="AU257" s="241" t="s">
        <v>14</v>
      </c>
      <c r="AY257" s="240" t="s">
        <v>250</v>
      </c>
      <c r="BK257" s="242">
        <f>SUM(BK258:BK263)</f>
        <v>0</v>
      </c>
    </row>
    <row r="258" s="2" customFormat="1" ht="33" customHeight="1">
      <c r="A258" s="38"/>
      <c r="B258" s="39"/>
      <c r="C258" s="245" t="s">
        <v>402</v>
      </c>
      <c r="D258" s="245" t="s">
        <v>252</v>
      </c>
      <c r="E258" s="246" t="s">
        <v>1489</v>
      </c>
      <c r="F258" s="247" t="s">
        <v>1490</v>
      </c>
      <c r="G258" s="248" t="s">
        <v>168</v>
      </c>
      <c r="H258" s="249">
        <v>2055.9200000000001</v>
      </c>
      <c r="I258" s="250"/>
      <c r="J258" s="251">
        <f>ROUND(I258*H258,2)</f>
        <v>0</v>
      </c>
      <c r="K258" s="247" t="s">
        <v>1</v>
      </c>
      <c r="L258" s="44"/>
      <c r="M258" s="252" t="s">
        <v>1</v>
      </c>
      <c r="N258" s="253" t="s">
        <v>47</v>
      </c>
      <c r="O258" s="91"/>
      <c r="P258" s="254">
        <f>O258*H258</f>
        <v>0</v>
      </c>
      <c r="Q258" s="254">
        <v>0</v>
      </c>
      <c r="R258" s="254">
        <f>Q258*H258</f>
        <v>0</v>
      </c>
      <c r="S258" s="254">
        <v>0</v>
      </c>
      <c r="T258" s="255">
        <f>S258*H258</f>
        <v>0</v>
      </c>
      <c r="U258" s="38"/>
      <c r="V258" s="38"/>
      <c r="W258" s="38"/>
      <c r="X258" s="38"/>
      <c r="Y258" s="38"/>
      <c r="Z258" s="38"/>
      <c r="AA258" s="38"/>
      <c r="AB258" s="38"/>
      <c r="AC258" s="38"/>
      <c r="AD258" s="38"/>
      <c r="AE258" s="38"/>
      <c r="AR258" s="256" t="s">
        <v>256</v>
      </c>
      <c r="AT258" s="256" t="s">
        <v>252</v>
      </c>
      <c r="AU258" s="256" t="s">
        <v>91</v>
      </c>
      <c r="AY258" s="17" t="s">
        <v>250</v>
      </c>
      <c r="BE258" s="257">
        <f>IF(N258="základní",J258,0)</f>
        <v>0</v>
      </c>
      <c r="BF258" s="257">
        <f>IF(N258="snížená",J258,0)</f>
        <v>0</v>
      </c>
      <c r="BG258" s="257">
        <f>IF(N258="zákl. přenesená",J258,0)</f>
        <v>0</v>
      </c>
      <c r="BH258" s="257">
        <f>IF(N258="sníž. přenesená",J258,0)</f>
        <v>0</v>
      </c>
      <c r="BI258" s="257">
        <f>IF(N258="nulová",J258,0)</f>
        <v>0</v>
      </c>
      <c r="BJ258" s="17" t="s">
        <v>14</v>
      </c>
      <c r="BK258" s="257">
        <f>ROUND(I258*H258,2)</f>
        <v>0</v>
      </c>
      <c r="BL258" s="17" t="s">
        <v>256</v>
      </c>
      <c r="BM258" s="256" t="s">
        <v>1852</v>
      </c>
    </row>
    <row r="259" s="2" customFormat="1">
      <c r="A259" s="38"/>
      <c r="B259" s="39"/>
      <c r="C259" s="40"/>
      <c r="D259" s="258" t="s">
        <v>628</v>
      </c>
      <c r="E259" s="40"/>
      <c r="F259" s="259" t="s">
        <v>1492</v>
      </c>
      <c r="G259" s="40"/>
      <c r="H259" s="40"/>
      <c r="I259" s="156"/>
      <c r="J259" s="40"/>
      <c r="K259" s="40"/>
      <c r="L259" s="44"/>
      <c r="M259" s="260"/>
      <c r="N259" s="261"/>
      <c r="O259" s="91"/>
      <c r="P259" s="91"/>
      <c r="Q259" s="91"/>
      <c r="R259" s="91"/>
      <c r="S259" s="91"/>
      <c r="T259" s="92"/>
      <c r="U259" s="38"/>
      <c r="V259" s="38"/>
      <c r="W259" s="38"/>
      <c r="X259" s="38"/>
      <c r="Y259" s="38"/>
      <c r="Z259" s="38"/>
      <c r="AA259" s="38"/>
      <c r="AB259" s="38"/>
      <c r="AC259" s="38"/>
      <c r="AD259" s="38"/>
      <c r="AE259" s="38"/>
      <c r="AT259" s="17" t="s">
        <v>628</v>
      </c>
      <c r="AU259" s="17" t="s">
        <v>91</v>
      </c>
    </row>
    <row r="260" s="13" customFormat="1">
      <c r="A260" s="13"/>
      <c r="B260" s="262"/>
      <c r="C260" s="263"/>
      <c r="D260" s="258" t="s">
        <v>263</v>
      </c>
      <c r="E260" s="264" t="s">
        <v>1</v>
      </c>
      <c r="F260" s="265" t="s">
        <v>1853</v>
      </c>
      <c r="G260" s="263"/>
      <c r="H260" s="266">
        <v>2055.9200000000001</v>
      </c>
      <c r="I260" s="267"/>
      <c r="J260" s="263"/>
      <c r="K260" s="263"/>
      <c r="L260" s="268"/>
      <c r="M260" s="269"/>
      <c r="N260" s="270"/>
      <c r="O260" s="270"/>
      <c r="P260" s="270"/>
      <c r="Q260" s="270"/>
      <c r="R260" s="270"/>
      <c r="S260" s="270"/>
      <c r="T260" s="271"/>
      <c r="U260" s="13"/>
      <c r="V260" s="13"/>
      <c r="W260" s="13"/>
      <c r="X260" s="13"/>
      <c r="Y260" s="13"/>
      <c r="Z260" s="13"/>
      <c r="AA260" s="13"/>
      <c r="AB260" s="13"/>
      <c r="AC260" s="13"/>
      <c r="AD260" s="13"/>
      <c r="AE260" s="13"/>
      <c r="AT260" s="272" t="s">
        <v>263</v>
      </c>
      <c r="AU260" s="272" t="s">
        <v>91</v>
      </c>
      <c r="AV260" s="13" t="s">
        <v>91</v>
      </c>
      <c r="AW260" s="13" t="s">
        <v>36</v>
      </c>
      <c r="AX260" s="13" t="s">
        <v>82</v>
      </c>
      <c r="AY260" s="272" t="s">
        <v>250</v>
      </c>
    </row>
    <row r="261" s="14" customFormat="1">
      <c r="A261" s="14"/>
      <c r="B261" s="273"/>
      <c r="C261" s="274"/>
      <c r="D261" s="258" t="s">
        <v>263</v>
      </c>
      <c r="E261" s="275" t="s">
        <v>1</v>
      </c>
      <c r="F261" s="276" t="s">
        <v>265</v>
      </c>
      <c r="G261" s="274"/>
      <c r="H261" s="277">
        <v>2055.9200000000001</v>
      </c>
      <c r="I261" s="278"/>
      <c r="J261" s="274"/>
      <c r="K261" s="274"/>
      <c r="L261" s="279"/>
      <c r="M261" s="280"/>
      <c r="N261" s="281"/>
      <c r="O261" s="281"/>
      <c r="P261" s="281"/>
      <c r="Q261" s="281"/>
      <c r="R261" s="281"/>
      <c r="S261" s="281"/>
      <c r="T261" s="282"/>
      <c r="U261" s="14"/>
      <c r="V261" s="14"/>
      <c r="W261" s="14"/>
      <c r="X261" s="14"/>
      <c r="Y261" s="14"/>
      <c r="Z261" s="14"/>
      <c r="AA261" s="14"/>
      <c r="AB261" s="14"/>
      <c r="AC261" s="14"/>
      <c r="AD261" s="14"/>
      <c r="AE261" s="14"/>
      <c r="AT261" s="283" t="s">
        <v>263</v>
      </c>
      <c r="AU261" s="283" t="s">
        <v>91</v>
      </c>
      <c r="AV261" s="14" t="s">
        <v>256</v>
      </c>
      <c r="AW261" s="14" t="s">
        <v>36</v>
      </c>
      <c r="AX261" s="14" t="s">
        <v>14</v>
      </c>
      <c r="AY261" s="283" t="s">
        <v>250</v>
      </c>
    </row>
    <row r="262" s="2" customFormat="1" ht="16.5" customHeight="1">
      <c r="A262" s="38"/>
      <c r="B262" s="39"/>
      <c r="C262" s="294" t="s">
        <v>407</v>
      </c>
      <c r="D262" s="294" t="s">
        <v>643</v>
      </c>
      <c r="E262" s="295" t="s">
        <v>1494</v>
      </c>
      <c r="F262" s="296" t="s">
        <v>1495</v>
      </c>
      <c r="G262" s="297" t="s">
        <v>157</v>
      </c>
      <c r="H262" s="298">
        <v>349.50599999999997</v>
      </c>
      <c r="I262" s="299"/>
      <c r="J262" s="300">
        <f>ROUND(I262*H262,2)</f>
        <v>0</v>
      </c>
      <c r="K262" s="296" t="s">
        <v>1</v>
      </c>
      <c r="L262" s="301"/>
      <c r="M262" s="302" t="s">
        <v>1</v>
      </c>
      <c r="N262" s="303" t="s">
        <v>47</v>
      </c>
      <c r="O262" s="91"/>
      <c r="P262" s="254">
        <f>O262*H262</f>
        <v>0</v>
      </c>
      <c r="Q262" s="254">
        <v>0</v>
      </c>
      <c r="R262" s="254">
        <f>Q262*H262</f>
        <v>0</v>
      </c>
      <c r="S262" s="254">
        <v>0</v>
      </c>
      <c r="T262" s="255">
        <f>S262*H262</f>
        <v>0</v>
      </c>
      <c r="U262" s="38"/>
      <c r="V262" s="38"/>
      <c r="W262" s="38"/>
      <c r="X262" s="38"/>
      <c r="Y262" s="38"/>
      <c r="Z262" s="38"/>
      <c r="AA262" s="38"/>
      <c r="AB262" s="38"/>
      <c r="AC262" s="38"/>
      <c r="AD262" s="38"/>
      <c r="AE262" s="38"/>
      <c r="AR262" s="256" t="s">
        <v>285</v>
      </c>
      <c r="AT262" s="256" t="s">
        <v>643</v>
      </c>
      <c r="AU262" s="256" t="s">
        <v>91</v>
      </c>
      <c r="AY262" s="17" t="s">
        <v>250</v>
      </c>
      <c r="BE262" s="257">
        <f>IF(N262="základní",J262,0)</f>
        <v>0</v>
      </c>
      <c r="BF262" s="257">
        <f>IF(N262="snížená",J262,0)</f>
        <v>0</v>
      </c>
      <c r="BG262" s="257">
        <f>IF(N262="zákl. přenesená",J262,0)</f>
        <v>0</v>
      </c>
      <c r="BH262" s="257">
        <f>IF(N262="sníž. přenesená",J262,0)</f>
        <v>0</v>
      </c>
      <c r="BI262" s="257">
        <f>IF(N262="nulová",J262,0)</f>
        <v>0</v>
      </c>
      <c r="BJ262" s="17" t="s">
        <v>14</v>
      </c>
      <c r="BK262" s="257">
        <f>ROUND(I262*H262,2)</f>
        <v>0</v>
      </c>
      <c r="BL262" s="17" t="s">
        <v>256</v>
      </c>
      <c r="BM262" s="256" t="s">
        <v>1854</v>
      </c>
    </row>
    <row r="263" s="2" customFormat="1">
      <c r="A263" s="38"/>
      <c r="B263" s="39"/>
      <c r="C263" s="40"/>
      <c r="D263" s="258" t="s">
        <v>628</v>
      </c>
      <c r="E263" s="40"/>
      <c r="F263" s="259" t="s">
        <v>1497</v>
      </c>
      <c r="G263" s="40"/>
      <c r="H263" s="40"/>
      <c r="I263" s="156"/>
      <c r="J263" s="40"/>
      <c r="K263" s="40"/>
      <c r="L263" s="44"/>
      <c r="M263" s="260"/>
      <c r="N263" s="261"/>
      <c r="O263" s="91"/>
      <c r="P263" s="91"/>
      <c r="Q263" s="91"/>
      <c r="R263" s="91"/>
      <c r="S263" s="91"/>
      <c r="T263" s="92"/>
      <c r="U263" s="38"/>
      <c r="V263" s="38"/>
      <c r="W263" s="38"/>
      <c r="X263" s="38"/>
      <c r="Y263" s="38"/>
      <c r="Z263" s="38"/>
      <c r="AA263" s="38"/>
      <c r="AB263" s="38"/>
      <c r="AC263" s="38"/>
      <c r="AD263" s="38"/>
      <c r="AE263" s="38"/>
      <c r="AT263" s="17" t="s">
        <v>628</v>
      </c>
      <c r="AU263" s="17" t="s">
        <v>91</v>
      </c>
    </row>
    <row r="264" s="12" customFormat="1" ht="22.8" customHeight="1">
      <c r="A264" s="12"/>
      <c r="B264" s="229"/>
      <c r="C264" s="230"/>
      <c r="D264" s="231" t="s">
        <v>81</v>
      </c>
      <c r="E264" s="243" t="s">
        <v>277</v>
      </c>
      <c r="F264" s="243" t="s">
        <v>1498</v>
      </c>
      <c r="G264" s="230"/>
      <c r="H264" s="230"/>
      <c r="I264" s="233"/>
      <c r="J264" s="244">
        <f>BK264</f>
        <v>0</v>
      </c>
      <c r="K264" s="230"/>
      <c r="L264" s="235"/>
      <c r="M264" s="236"/>
      <c r="N264" s="237"/>
      <c r="O264" s="237"/>
      <c r="P264" s="238">
        <f>SUM(P265:P268)</f>
        <v>0</v>
      </c>
      <c r="Q264" s="237"/>
      <c r="R264" s="238">
        <f>SUM(R265:R268)</f>
        <v>0</v>
      </c>
      <c r="S264" s="237"/>
      <c r="T264" s="239">
        <f>SUM(T265:T268)</f>
        <v>0</v>
      </c>
      <c r="U264" s="12"/>
      <c r="V264" s="12"/>
      <c r="W264" s="12"/>
      <c r="X264" s="12"/>
      <c r="Y264" s="12"/>
      <c r="Z264" s="12"/>
      <c r="AA264" s="12"/>
      <c r="AB264" s="12"/>
      <c r="AC264" s="12"/>
      <c r="AD264" s="12"/>
      <c r="AE264" s="12"/>
      <c r="AR264" s="240" t="s">
        <v>14</v>
      </c>
      <c r="AT264" s="241" t="s">
        <v>81</v>
      </c>
      <c r="AU264" s="241" t="s">
        <v>14</v>
      </c>
      <c r="AY264" s="240" t="s">
        <v>250</v>
      </c>
      <c r="BK264" s="242">
        <f>SUM(BK265:BK268)</f>
        <v>0</v>
      </c>
    </row>
    <row r="265" s="2" customFormat="1" ht="33" customHeight="1">
      <c r="A265" s="38"/>
      <c r="B265" s="39"/>
      <c r="C265" s="245" t="s">
        <v>413</v>
      </c>
      <c r="D265" s="245" t="s">
        <v>252</v>
      </c>
      <c r="E265" s="246" t="s">
        <v>1499</v>
      </c>
      <c r="F265" s="247" t="s">
        <v>1500</v>
      </c>
      <c r="G265" s="248" t="s">
        <v>168</v>
      </c>
      <c r="H265" s="249">
        <v>1027.96</v>
      </c>
      <c r="I265" s="250"/>
      <c r="J265" s="251">
        <f>ROUND(I265*H265,2)</f>
        <v>0</v>
      </c>
      <c r="K265" s="247" t="s">
        <v>1</v>
      </c>
      <c r="L265" s="44"/>
      <c r="M265" s="252" t="s">
        <v>1</v>
      </c>
      <c r="N265" s="253" t="s">
        <v>47</v>
      </c>
      <c r="O265" s="91"/>
      <c r="P265" s="254">
        <f>O265*H265</f>
        <v>0</v>
      </c>
      <c r="Q265" s="254">
        <v>0</v>
      </c>
      <c r="R265" s="254">
        <f>Q265*H265</f>
        <v>0</v>
      </c>
      <c r="S265" s="254">
        <v>0</v>
      </c>
      <c r="T265" s="255">
        <f>S265*H265</f>
        <v>0</v>
      </c>
      <c r="U265" s="38"/>
      <c r="V265" s="38"/>
      <c r="W265" s="38"/>
      <c r="X265" s="38"/>
      <c r="Y265" s="38"/>
      <c r="Z265" s="38"/>
      <c r="AA265" s="38"/>
      <c r="AB265" s="38"/>
      <c r="AC265" s="38"/>
      <c r="AD265" s="38"/>
      <c r="AE265" s="38"/>
      <c r="AR265" s="256" t="s">
        <v>256</v>
      </c>
      <c r="AT265" s="256" t="s">
        <v>252</v>
      </c>
      <c r="AU265" s="256" t="s">
        <v>91</v>
      </c>
      <c r="AY265" s="17" t="s">
        <v>250</v>
      </c>
      <c r="BE265" s="257">
        <f>IF(N265="základní",J265,0)</f>
        <v>0</v>
      </c>
      <c r="BF265" s="257">
        <f>IF(N265="snížená",J265,0)</f>
        <v>0</v>
      </c>
      <c r="BG265" s="257">
        <f>IF(N265="zákl. přenesená",J265,0)</f>
        <v>0</v>
      </c>
      <c r="BH265" s="257">
        <f>IF(N265="sníž. přenesená",J265,0)</f>
        <v>0</v>
      </c>
      <c r="BI265" s="257">
        <f>IF(N265="nulová",J265,0)</f>
        <v>0</v>
      </c>
      <c r="BJ265" s="17" t="s">
        <v>14</v>
      </c>
      <c r="BK265" s="257">
        <f>ROUND(I265*H265,2)</f>
        <v>0</v>
      </c>
      <c r="BL265" s="17" t="s">
        <v>256</v>
      </c>
      <c r="BM265" s="256" t="s">
        <v>1855</v>
      </c>
    </row>
    <row r="266" s="2" customFormat="1">
      <c r="A266" s="38"/>
      <c r="B266" s="39"/>
      <c r="C266" s="40"/>
      <c r="D266" s="258" t="s">
        <v>628</v>
      </c>
      <c r="E266" s="40"/>
      <c r="F266" s="259" t="s">
        <v>1502</v>
      </c>
      <c r="G266" s="40"/>
      <c r="H266" s="40"/>
      <c r="I266" s="156"/>
      <c r="J266" s="40"/>
      <c r="K266" s="40"/>
      <c r="L266" s="44"/>
      <c r="M266" s="260"/>
      <c r="N266" s="261"/>
      <c r="O266" s="91"/>
      <c r="P266" s="91"/>
      <c r="Q266" s="91"/>
      <c r="R266" s="91"/>
      <c r="S266" s="91"/>
      <c r="T266" s="92"/>
      <c r="U266" s="38"/>
      <c r="V266" s="38"/>
      <c r="W266" s="38"/>
      <c r="X266" s="38"/>
      <c r="Y266" s="38"/>
      <c r="Z266" s="38"/>
      <c r="AA266" s="38"/>
      <c r="AB266" s="38"/>
      <c r="AC266" s="38"/>
      <c r="AD266" s="38"/>
      <c r="AE266" s="38"/>
      <c r="AT266" s="17" t="s">
        <v>628</v>
      </c>
      <c r="AU266" s="17" t="s">
        <v>91</v>
      </c>
    </row>
    <row r="267" s="13" customFormat="1">
      <c r="A267" s="13"/>
      <c r="B267" s="262"/>
      <c r="C267" s="263"/>
      <c r="D267" s="258" t="s">
        <v>263</v>
      </c>
      <c r="E267" s="264" t="s">
        <v>1</v>
      </c>
      <c r="F267" s="265" t="s">
        <v>1856</v>
      </c>
      <c r="G267" s="263"/>
      <c r="H267" s="266">
        <v>1027.96</v>
      </c>
      <c r="I267" s="267"/>
      <c r="J267" s="263"/>
      <c r="K267" s="263"/>
      <c r="L267" s="268"/>
      <c r="M267" s="269"/>
      <c r="N267" s="270"/>
      <c r="O267" s="270"/>
      <c r="P267" s="270"/>
      <c r="Q267" s="270"/>
      <c r="R267" s="270"/>
      <c r="S267" s="270"/>
      <c r="T267" s="271"/>
      <c r="U267" s="13"/>
      <c r="V267" s="13"/>
      <c r="W267" s="13"/>
      <c r="X267" s="13"/>
      <c r="Y267" s="13"/>
      <c r="Z267" s="13"/>
      <c r="AA267" s="13"/>
      <c r="AB267" s="13"/>
      <c r="AC267" s="13"/>
      <c r="AD267" s="13"/>
      <c r="AE267" s="13"/>
      <c r="AT267" s="272" t="s">
        <v>263</v>
      </c>
      <c r="AU267" s="272" t="s">
        <v>91</v>
      </c>
      <c r="AV267" s="13" t="s">
        <v>91</v>
      </c>
      <c r="AW267" s="13" t="s">
        <v>36</v>
      </c>
      <c r="AX267" s="13" t="s">
        <v>82</v>
      </c>
      <c r="AY267" s="272" t="s">
        <v>250</v>
      </c>
    </row>
    <row r="268" s="14" customFormat="1">
      <c r="A268" s="14"/>
      <c r="B268" s="273"/>
      <c r="C268" s="274"/>
      <c r="D268" s="258" t="s">
        <v>263</v>
      </c>
      <c r="E268" s="275" t="s">
        <v>1</v>
      </c>
      <c r="F268" s="276" t="s">
        <v>265</v>
      </c>
      <c r="G268" s="274"/>
      <c r="H268" s="277">
        <v>1027.96</v>
      </c>
      <c r="I268" s="278"/>
      <c r="J268" s="274"/>
      <c r="K268" s="274"/>
      <c r="L268" s="279"/>
      <c r="M268" s="280"/>
      <c r="N268" s="281"/>
      <c r="O268" s="281"/>
      <c r="P268" s="281"/>
      <c r="Q268" s="281"/>
      <c r="R268" s="281"/>
      <c r="S268" s="281"/>
      <c r="T268" s="282"/>
      <c r="U268" s="14"/>
      <c r="V268" s="14"/>
      <c r="W268" s="14"/>
      <c r="X268" s="14"/>
      <c r="Y268" s="14"/>
      <c r="Z268" s="14"/>
      <c r="AA268" s="14"/>
      <c r="AB268" s="14"/>
      <c r="AC268" s="14"/>
      <c r="AD268" s="14"/>
      <c r="AE268" s="14"/>
      <c r="AT268" s="283" t="s">
        <v>263</v>
      </c>
      <c r="AU268" s="283" t="s">
        <v>91</v>
      </c>
      <c r="AV268" s="14" t="s">
        <v>256</v>
      </c>
      <c r="AW268" s="14" t="s">
        <v>36</v>
      </c>
      <c r="AX268" s="14" t="s">
        <v>14</v>
      </c>
      <c r="AY268" s="283" t="s">
        <v>250</v>
      </c>
    </row>
    <row r="269" s="12" customFormat="1" ht="22.8" customHeight="1">
      <c r="A269" s="12"/>
      <c r="B269" s="229"/>
      <c r="C269" s="230"/>
      <c r="D269" s="231" t="s">
        <v>81</v>
      </c>
      <c r="E269" s="243" t="s">
        <v>289</v>
      </c>
      <c r="F269" s="243" t="s">
        <v>928</v>
      </c>
      <c r="G269" s="230"/>
      <c r="H269" s="230"/>
      <c r="I269" s="233"/>
      <c r="J269" s="244">
        <f>BK269</f>
        <v>0</v>
      </c>
      <c r="K269" s="230"/>
      <c r="L269" s="235"/>
      <c r="M269" s="236"/>
      <c r="N269" s="237"/>
      <c r="O269" s="237"/>
      <c r="P269" s="238">
        <f>SUM(P270:P304)</f>
        <v>0</v>
      </c>
      <c r="Q269" s="237"/>
      <c r="R269" s="238">
        <f>SUM(R270:R304)</f>
        <v>0</v>
      </c>
      <c r="S269" s="237"/>
      <c r="T269" s="239">
        <f>SUM(T270:T304)</f>
        <v>0</v>
      </c>
      <c r="U269" s="12"/>
      <c r="V269" s="12"/>
      <c r="W269" s="12"/>
      <c r="X269" s="12"/>
      <c r="Y269" s="12"/>
      <c r="Z269" s="12"/>
      <c r="AA269" s="12"/>
      <c r="AB269" s="12"/>
      <c r="AC269" s="12"/>
      <c r="AD269" s="12"/>
      <c r="AE269" s="12"/>
      <c r="AR269" s="240" t="s">
        <v>14</v>
      </c>
      <c r="AT269" s="241" t="s">
        <v>81</v>
      </c>
      <c r="AU269" s="241" t="s">
        <v>14</v>
      </c>
      <c r="AY269" s="240" t="s">
        <v>250</v>
      </c>
      <c r="BK269" s="242">
        <f>SUM(BK270:BK304)</f>
        <v>0</v>
      </c>
    </row>
    <row r="270" s="2" customFormat="1" ht="21.75" customHeight="1">
      <c r="A270" s="38"/>
      <c r="B270" s="39"/>
      <c r="C270" s="245" t="s">
        <v>418</v>
      </c>
      <c r="D270" s="245" t="s">
        <v>252</v>
      </c>
      <c r="E270" s="246" t="s">
        <v>1857</v>
      </c>
      <c r="F270" s="247" t="s">
        <v>1858</v>
      </c>
      <c r="G270" s="248" t="s">
        <v>179</v>
      </c>
      <c r="H270" s="249">
        <v>1028</v>
      </c>
      <c r="I270" s="250"/>
      <c r="J270" s="251">
        <f>ROUND(I270*H270,2)</f>
        <v>0</v>
      </c>
      <c r="K270" s="247" t="s">
        <v>1</v>
      </c>
      <c r="L270" s="44"/>
      <c r="M270" s="252" t="s">
        <v>1</v>
      </c>
      <c r="N270" s="253" t="s">
        <v>47</v>
      </c>
      <c r="O270" s="91"/>
      <c r="P270" s="254">
        <f>O270*H270</f>
        <v>0</v>
      </c>
      <c r="Q270" s="254">
        <v>0</v>
      </c>
      <c r="R270" s="254">
        <f>Q270*H270</f>
        <v>0</v>
      </c>
      <c r="S270" s="254">
        <v>0</v>
      </c>
      <c r="T270" s="255">
        <f>S270*H270</f>
        <v>0</v>
      </c>
      <c r="U270" s="38"/>
      <c r="V270" s="38"/>
      <c r="W270" s="38"/>
      <c r="X270" s="38"/>
      <c r="Y270" s="38"/>
      <c r="Z270" s="38"/>
      <c r="AA270" s="38"/>
      <c r="AB270" s="38"/>
      <c r="AC270" s="38"/>
      <c r="AD270" s="38"/>
      <c r="AE270" s="38"/>
      <c r="AR270" s="256" t="s">
        <v>256</v>
      </c>
      <c r="AT270" s="256" t="s">
        <v>252</v>
      </c>
      <c r="AU270" s="256" t="s">
        <v>91</v>
      </c>
      <c r="AY270" s="17" t="s">
        <v>250</v>
      </c>
      <c r="BE270" s="257">
        <f>IF(N270="základní",J270,0)</f>
        <v>0</v>
      </c>
      <c r="BF270" s="257">
        <f>IF(N270="snížená",J270,0)</f>
        <v>0</v>
      </c>
      <c r="BG270" s="257">
        <f>IF(N270="zákl. přenesená",J270,0)</f>
        <v>0</v>
      </c>
      <c r="BH270" s="257">
        <f>IF(N270="sníž. přenesená",J270,0)</f>
        <v>0</v>
      </c>
      <c r="BI270" s="257">
        <f>IF(N270="nulová",J270,0)</f>
        <v>0</v>
      </c>
      <c r="BJ270" s="17" t="s">
        <v>14</v>
      </c>
      <c r="BK270" s="257">
        <f>ROUND(I270*H270,2)</f>
        <v>0</v>
      </c>
      <c r="BL270" s="17" t="s">
        <v>256</v>
      </c>
      <c r="BM270" s="256" t="s">
        <v>1859</v>
      </c>
    </row>
    <row r="271" s="2" customFormat="1">
      <c r="A271" s="38"/>
      <c r="B271" s="39"/>
      <c r="C271" s="40"/>
      <c r="D271" s="258" t="s">
        <v>628</v>
      </c>
      <c r="E271" s="40"/>
      <c r="F271" s="259" t="s">
        <v>1860</v>
      </c>
      <c r="G271" s="40"/>
      <c r="H271" s="40"/>
      <c r="I271" s="156"/>
      <c r="J271" s="40"/>
      <c r="K271" s="40"/>
      <c r="L271" s="44"/>
      <c r="M271" s="260"/>
      <c r="N271" s="261"/>
      <c r="O271" s="91"/>
      <c r="P271" s="91"/>
      <c r="Q271" s="91"/>
      <c r="R271" s="91"/>
      <c r="S271" s="91"/>
      <c r="T271" s="92"/>
      <c r="U271" s="38"/>
      <c r="V271" s="38"/>
      <c r="W271" s="38"/>
      <c r="X271" s="38"/>
      <c r="Y271" s="38"/>
      <c r="Z271" s="38"/>
      <c r="AA271" s="38"/>
      <c r="AB271" s="38"/>
      <c r="AC271" s="38"/>
      <c r="AD271" s="38"/>
      <c r="AE271" s="38"/>
      <c r="AT271" s="17" t="s">
        <v>628</v>
      </c>
      <c r="AU271" s="17" t="s">
        <v>91</v>
      </c>
    </row>
    <row r="272" s="13" customFormat="1">
      <c r="A272" s="13"/>
      <c r="B272" s="262"/>
      <c r="C272" s="263"/>
      <c r="D272" s="258" t="s">
        <v>263</v>
      </c>
      <c r="E272" s="264" t="s">
        <v>1</v>
      </c>
      <c r="F272" s="265" t="s">
        <v>1861</v>
      </c>
      <c r="G272" s="263"/>
      <c r="H272" s="266">
        <v>1028</v>
      </c>
      <c r="I272" s="267"/>
      <c r="J272" s="263"/>
      <c r="K272" s="263"/>
      <c r="L272" s="268"/>
      <c r="M272" s="269"/>
      <c r="N272" s="270"/>
      <c r="O272" s="270"/>
      <c r="P272" s="270"/>
      <c r="Q272" s="270"/>
      <c r="R272" s="270"/>
      <c r="S272" s="270"/>
      <c r="T272" s="271"/>
      <c r="U272" s="13"/>
      <c r="V272" s="13"/>
      <c r="W272" s="13"/>
      <c r="X272" s="13"/>
      <c r="Y272" s="13"/>
      <c r="Z272" s="13"/>
      <c r="AA272" s="13"/>
      <c r="AB272" s="13"/>
      <c r="AC272" s="13"/>
      <c r="AD272" s="13"/>
      <c r="AE272" s="13"/>
      <c r="AT272" s="272" t="s">
        <v>263</v>
      </c>
      <c r="AU272" s="272" t="s">
        <v>91</v>
      </c>
      <c r="AV272" s="13" t="s">
        <v>91</v>
      </c>
      <c r="AW272" s="13" t="s">
        <v>36</v>
      </c>
      <c r="AX272" s="13" t="s">
        <v>82</v>
      </c>
      <c r="AY272" s="272" t="s">
        <v>250</v>
      </c>
    </row>
    <row r="273" s="14" customFormat="1">
      <c r="A273" s="14"/>
      <c r="B273" s="273"/>
      <c r="C273" s="274"/>
      <c r="D273" s="258" t="s">
        <v>263</v>
      </c>
      <c r="E273" s="275" t="s">
        <v>1</v>
      </c>
      <c r="F273" s="276" t="s">
        <v>265</v>
      </c>
      <c r="G273" s="274"/>
      <c r="H273" s="277">
        <v>1028</v>
      </c>
      <c r="I273" s="278"/>
      <c r="J273" s="274"/>
      <c r="K273" s="274"/>
      <c r="L273" s="279"/>
      <c r="M273" s="280"/>
      <c r="N273" s="281"/>
      <c r="O273" s="281"/>
      <c r="P273" s="281"/>
      <c r="Q273" s="281"/>
      <c r="R273" s="281"/>
      <c r="S273" s="281"/>
      <c r="T273" s="282"/>
      <c r="U273" s="14"/>
      <c r="V273" s="14"/>
      <c r="W273" s="14"/>
      <c r="X273" s="14"/>
      <c r="Y273" s="14"/>
      <c r="Z273" s="14"/>
      <c r="AA273" s="14"/>
      <c r="AB273" s="14"/>
      <c r="AC273" s="14"/>
      <c r="AD273" s="14"/>
      <c r="AE273" s="14"/>
      <c r="AT273" s="283" t="s">
        <v>263</v>
      </c>
      <c r="AU273" s="283" t="s">
        <v>91</v>
      </c>
      <c r="AV273" s="14" t="s">
        <v>256</v>
      </c>
      <c r="AW273" s="14" t="s">
        <v>36</v>
      </c>
      <c r="AX273" s="14" t="s">
        <v>14</v>
      </c>
      <c r="AY273" s="283" t="s">
        <v>250</v>
      </c>
    </row>
    <row r="274" s="2" customFormat="1" ht="44.25" customHeight="1">
      <c r="A274" s="38"/>
      <c r="B274" s="39"/>
      <c r="C274" s="245" t="s">
        <v>422</v>
      </c>
      <c r="D274" s="245" t="s">
        <v>252</v>
      </c>
      <c r="E274" s="246" t="s">
        <v>1543</v>
      </c>
      <c r="F274" s="247" t="s">
        <v>1544</v>
      </c>
      <c r="G274" s="248" t="s">
        <v>179</v>
      </c>
      <c r="H274" s="249">
        <v>1028</v>
      </c>
      <c r="I274" s="250"/>
      <c r="J274" s="251">
        <f>ROUND(I274*H274,2)</f>
        <v>0</v>
      </c>
      <c r="K274" s="247" t="s">
        <v>1</v>
      </c>
      <c r="L274" s="44"/>
      <c r="M274" s="252" t="s">
        <v>1</v>
      </c>
      <c r="N274" s="253" t="s">
        <v>47</v>
      </c>
      <c r="O274" s="91"/>
      <c r="P274" s="254">
        <f>O274*H274</f>
        <v>0</v>
      </c>
      <c r="Q274" s="254">
        <v>0</v>
      </c>
      <c r="R274" s="254">
        <f>Q274*H274</f>
        <v>0</v>
      </c>
      <c r="S274" s="254">
        <v>0</v>
      </c>
      <c r="T274" s="255">
        <f>S274*H274</f>
        <v>0</v>
      </c>
      <c r="U274" s="38"/>
      <c r="V274" s="38"/>
      <c r="W274" s="38"/>
      <c r="X274" s="38"/>
      <c r="Y274" s="38"/>
      <c r="Z274" s="38"/>
      <c r="AA274" s="38"/>
      <c r="AB274" s="38"/>
      <c r="AC274" s="38"/>
      <c r="AD274" s="38"/>
      <c r="AE274" s="38"/>
      <c r="AR274" s="256" t="s">
        <v>256</v>
      </c>
      <c r="AT274" s="256" t="s">
        <v>252</v>
      </c>
      <c r="AU274" s="256" t="s">
        <v>91</v>
      </c>
      <c r="AY274" s="17" t="s">
        <v>250</v>
      </c>
      <c r="BE274" s="257">
        <f>IF(N274="základní",J274,0)</f>
        <v>0</v>
      </c>
      <c r="BF274" s="257">
        <f>IF(N274="snížená",J274,0)</f>
        <v>0</v>
      </c>
      <c r="BG274" s="257">
        <f>IF(N274="zákl. přenesená",J274,0)</f>
        <v>0</v>
      </c>
      <c r="BH274" s="257">
        <f>IF(N274="sníž. přenesená",J274,0)</f>
        <v>0</v>
      </c>
      <c r="BI274" s="257">
        <f>IF(N274="nulová",J274,0)</f>
        <v>0</v>
      </c>
      <c r="BJ274" s="17" t="s">
        <v>14</v>
      </c>
      <c r="BK274" s="257">
        <f>ROUND(I274*H274,2)</f>
        <v>0</v>
      </c>
      <c r="BL274" s="17" t="s">
        <v>256</v>
      </c>
      <c r="BM274" s="256" t="s">
        <v>1862</v>
      </c>
    </row>
    <row r="275" s="2" customFormat="1">
      <c r="A275" s="38"/>
      <c r="B275" s="39"/>
      <c r="C275" s="40"/>
      <c r="D275" s="258" t="s">
        <v>628</v>
      </c>
      <c r="E275" s="40"/>
      <c r="F275" s="259" t="s">
        <v>1546</v>
      </c>
      <c r="G275" s="40"/>
      <c r="H275" s="40"/>
      <c r="I275" s="156"/>
      <c r="J275" s="40"/>
      <c r="K275" s="40"/>
      <c r="L275" s="44"/>
      <c r="M275" s="260"/>
      <c r="N275" s="261"/>
      <c r="O275" s="91"/>
      <c r="P275" s="91"/>
      <c r="Q275" s="91"/>
      <c r="R275" s="91"/>
      <c r="S275" s="91"/>
      <c r="T275" s="92"/>
      <c r="U275" s="38"/>
      <c r="V275" s="38"/>
      <c r="W275" s="38"/>
      <c r="X275" s="38"/>
      <c r="Y275" s="38"/>
      <c r="Z275" s="38"/>
      <c r="AA275" s="38"/>
      <c r="AB275" s="38"/>
      <c r="AC275" s="38"/>
      <c r="AD275" s="38"/>
      <c r="AE275" s="38"/>
      <c r="AT275" s="17" t="s">
        <v>628</v>
      </c>
      <c r="AU275" s="17" t="s">
        <v>91</v>
      </c>
    </row>
    <row r="276" s="13" customFormat="1">
      <c r="A276" s="13"/>
      <c r="B276" s="262"/>
      <c r="C276" s="263"/>
      <c r="D276" s="258" t="s">
        <v>263</v>
      </c>
      <c r="E276" s="264" t="s">
        <v>1</v>
      </c>
      <c r="F276" s="265" t="s">
        <v>1861</v>
      </c>
      <c r="G276" s="263"/>
      <c r="H276" s="266">
        <v>1028</v>
      </c>
      <c r="I276" s="267"/>
      <c r="J276" s="263"/>
      <c r="K276" s="263"/>
      <c r="L276" s="268"/>
      <c r="M276" s="269"/>
      <c r="N276" s="270"/>
      <c r="O276" s="270"/>
      <c r="P276" s="270"/>
      <c r="Q276" s="270"/>
      <c r="R276" s="270"/>
      <c r="S276" s="270"/>
      <c r="T276" s="271"/>
      <c r="U276" s="13"/>
      <c r="V276" s="13"/>
      <c r="W276" s="13"/>
      <c r="X276" s="13"/>
      <c r="Y276" s="13"/>
      <c r="Z276" s="13"/>
      <c r="AA276" s="13"/>
      <c r="AB276" s="13"/>
      <c r="AC276" s="13"/>
      <c r="AD276" s="13"/>
      <c r="AE276" s="13"/>
      <c r="AT276" s="272" t="s">
        <v>263</v>
      </c>
      <c r="AU276" s="272" t="s">
        <v>91</v>
      </c>
      <c r="AV276" s="13" t="s">
        <v>91</v>
      </c>
      <c r="AW276" s="13" t="s">
        <v>36</v>
      </c>
      <c r="AX276" s="13" t="s">
        <v>82</v>
      </c>
      <c r="AY276" s="272" t="s">
        <v>250</v>
      </c>
    </row>
    <row r="277" s="14" customFormat="1">
      <c r="A277" s="14"/>
      <c r="B277" s="273"/>
      <c r="C277" s="274"/>
      <c r="D277" s="258" t="s">
        <v>263</v>
      </c>
      <c r="E277" s="275" t="s">
        <v>1</v>
      </c>
      <c r="F277" s="276" t="s">
        <v>265</v>
      </c>
      <c r="G277" s="274"/>
      <c r="H277" s="277">
        <v>1028</v>
      </c>
      <c r="I277" s="278"/>
      <c r="J277" s="274"/>
      <c r="K277" s="274"/>
      <c r="L277" s="279"/>
      <c r="M277" s="280"/>
      <c r="N277" s="281"/>
      <c r="O277" s="281"/>
      <c r="P277" s="281"/>
      <c r="Q277" s="281"/>
      <c r="R277" s="281"/>
      <c r="S277" s="281"/>
      <c r="T277" s="282"/>
      <c r="U277" s="14"/>
      <c r="V277" s="14"/>
      <c r="W277" s="14"/>
      <c r="X277" s="14"/>
      <c r="Y277" s="14"/>
      <c r="Z277" s="14"/>
      <c r="AA277" s="14"/>
      <c r="AB277" s="14"/>
      <c r="AC277" s="14"/>
      <c r="AD277" s="14"/>
      <c r="AE277" s="14"/>
      <c r="AT277" s="283" t="s">
        <v>263</v>
      </c>
      <c r="AU277" s="283" t="s">
        <v>91</v>
      </c>
      <c r="AV277" s="14" t="s">
        <v>256</v>
      </c>
      <c r="AW277" s="14" t="s">
        <v>36</v>
      </c>
      <c r="AX277" s="14" t="s">
        <v>14</v>
      </c>
      <c r="AY277" s="283" t="s">
        <v>250</v>
      </c>
    </row>
    <row r="278" s="2" customFormat="1" ht="21.75" customHeight="1">
      <c r="A278" s="38"/>
      <c r="B278" s="39"/>
      <c r="C278" s="245" t="s">
        <v>432</v>
      </c>
      <c r="D278" s="245" t="s">
        <v>252</v>
      </c>
      <c r="E278" s="246" t="s">
        <v>1547</v>
      </c>
      <c r="F278" s="247" t="s">
        <v>1548</v>
      </c>
      <c r="G278" s="248" t="s">
        <v>168</v>
      </c>
      <c r="H278" s="249">
        <v>104.55</v>
      </c>
      <c r="I278" s="250"/>
      <c r="J278" s="251">
        <f>ROUND(I278*H278,2)</f>
        <v>0</v>
      </c>
      <c r="K278" s="247" t="s">
        <v>1</v>
      </c>
      <c r="L278" s="44"/>
      <c r="M278" s="252" t="s">
        <v>1</v>
      </c>
      <c r="N278" s="253" t="s">
        <v>47</v>
      </c>
      <c r="O278" s="91"/>
      <c r="P278" s="254">
        <f>O278*H278</f>
        <v>0</v>
      </c>
      <c r="Q278" s="254">
        <v>0</v>
      </c>
      <c r="R278" s="254">
        <f>Q278*H278</f>
        <v>0</v>
      </c>
      <c r="S278" s="254">
        <v>0</v>
      </c>
      <c r="T278" s="255">
        <f>S278*H278</f>
        <v>0</v>
      </c>
      <c r="U278" s="38"/>
      <c r="V278" s="38"/>
      <c r="W278" s="38"/>
      <c r="X278" s="38"/>
      <c r="Y278" s="38"/>
      <c r="Z278" s="38"/>
      <c r="AA278" s="38"/>
      <c r="AB278" s="38"/>
      <c r="AC278" s="38"/>
      <c r="AD278" s="38"/>
      <c r="AE278" s="38"/>
      <c r="AR278" s="256" t="s">
        <v>256</v>
      </c>
      <c r="AT278" s="256" t="s">
        <v>252</v>
      </c>
      <c r="AU278" s="256" t="s">
        <v>91</v>
      </c>
      <c r="AY278" s="17" t="s">
        <v>250</v>
      </c>
      <c r="BE278" s="257">
        <f>IF(N278="základní",J278,0)</f>
        <v>0</v>
      </c>
      <c r="BF278" s="257">
        <f>IF(N278="snížená",J278,0)</f>
        <v>0</v>
      </c>
      <c r="BG278" s="257">
        <f>IF(N278="zákl. přenesená",J278,0)</f>
        <v>0</v>
      </c>
      <c r="BH278" s="257">
        <f>IF(N278="sníž. přenesená",J278,0)</f>
        <v>0</v>
      </c>
      <c r="BI278" s="257">
        <f>IF(N278="nulová",J278,0)</f>
        <v>0</v>
      </c>
      <c r="BJ278" s="17" t="s">
        <v>14</v>
      </c>
      <c r="BK278" s="257">
        <f>ROUND(I278*H278,2)</f>
        <v>0</v>
      </c>
      <c r="BL278" s="17" t="s">
        <v>256</v>
      </c>
      <c r="BM278" s="256" t="s">
        <v>1863</v>
      </c>
    </row>
    <row r="279" s="2" customFormat="1">
      <c r="A279" s="38"/>
      <c r="B279" s="39"/>
      <c r="C279" s="40"/>
      <c r="D279" s="258" t="s">
        <v>628</v>
      </c>
      <c r="E279" s="40"/>
      <c r="F279" s="259" t="s">
        <v>1550</v>
      </c>
      <c r="G279" s="40"/>
      <c r="H279" s="40"/>
      <c r="I279" s="156"/>
      <c r="J279" s="40"/>
      <c r="K279" s="40"/>
      <c r="L279" s="44"/>
      <c r="M279" s="260"/>
      <c r="N279" s="261"/>
      <c r="O279" s="91"/>
      <c r="P279" s="91"/>
      <c r="Q279" s="91"/>
      <c r="R279" s="91"/>
      <c r="S279" s="91"/>
      <c r="T279" s="92"/>
      <c r="U279" s="38"/>
      <c r="V279" s="38"/>
      <c r="W279" s="38"/>
      <c r="X279" s="38"/>
      <c r="Y279" s="38"/>
      <c r="Z279" s="38"/>
      <c r="AA279" s="38"/>
      <c r="AB279" s="38"/>
      <c r="AC279" s="38"/>
      <c r="AD279" s="38"/>
      <c r="AE279" s="38"/>
      <c r="AT279" s="17" t="s">
        <v>628</v>
      </c>
      <c r="AU279" s="17" t="s">
        <v>91</v>
      </c>
    </row>
    <row r="280" s="13" customFormat="1">
      <c r="A280" s="13"/>
      <c r="B280" s="262"/>
      <c r="C280" s="263"/>
      <c r="D280" s="258" t="s">
        <v>263</v>
      </c>
      <c r="E280" s="264" t="s">
        <v>1</v>
      </c>
      <c r="F280" s="265" t="s">
        <v>1864</v>
      </c>
      <c r="G280" s="263"/>
      <c r="H280" s="266">
        <v>104.55</v>
      </c>
      <c r="I280" s="267"/>
      <c r="J280" s="263"/>
      <c r="K280" s="263"/>
      <c r="L280" s="268"/>
      <c r="M280" s="269"/>
      <c r="N280" s="270"/>
      <c r="O280" s="270"/>
      <c r="P280" s="270"/>
      <c r="Q280" s="270"/>
      <c r="R280" s="270"/>
      <c r="S280" s="270"/>
      <c r="T280" s="271"/>
      <c r="U280" s="13"/>
      <c r="V280" s="13"/>
      <c r="W280" s="13"/>
      <c r="X280" s="13"/>
      <c r="Y280" s="13"/>
      <c r="Z280" s="13"/>
      <c r="AA280" s="13"/>
      <c r="AB280" s="13"/>
      <c r="AC280" s="13"/>
      <c r="AD280" s="13"/>
      <c r="AE280" s="13"/>
      <c r="AT280" s="272" t="s">
        <v>263</v>
      </c>
      <c r="AU280" s="272" t="s">
        <v>91</v>
      </c>
      <c r="AV280" s="13" t="s">
        <v>91</v>
      </c>
      <c r="AW280" s="13" t="s">
        <v>36</v>
      </c>
      <c r="AX280" s="13" t="s">
        <v>82</v>
      </c>
      <c r="AY280" s="272" t="s">
        <v>250</v>
      </c>
    </row>
    <row r="281" s="14" customFormat="1">
      <c r="A281" s="14"/>
      <c r="B281" s="273"/>
      <c r="C281" s="274"/>
      <c r="D281" s="258" t="s">
        <v>263</v>
      </c>
      <c r="E281" s="275" t="s">
        <v>1</v>
      </c>
      <c r="F281" s="276" t="s">
        <v>265</v>
      </c>
      <c r="G281" s="274"/>
      <c r="H281" s="277">
        <v>104.55</v>
      </c>
      <c r="I281" s="278"/>
      <c r="J281" s="274"/>
      <c r="K281" s="274"/>
      <c r="L281" s="279"/>
      <c r="M281" s="280"/>
      <c r="N281" s="281"/>
      <c r="O281" s="281"/>
      <c r="P281" s="281"/>
      <c r="Q281" s="281"/>
      <c r="R281" s="281"/>
      <c r="S281" s="281"/>
      <c r="T281" s="282"/>
      <c r="U281" s="14"/>
      <c r="V281" s="14"/>
      <c r="W281" s="14"/>
      <c r="X281" s="14"/>
      <c r="Y281" s="14"/>
      <c r="Z281" s="14"/>
      <c r="AA281" s="14"/>
      <c r="AB281" s="14"/>
      <c r="AC281" s="14"/>
      <c r="AD281" s="14"/>
      <c r="AE281" s="14"/>
      <c r="AT281" s="283" t="s">
        <v>263</v>
      </c>
      <c r="AU281" s="283" t="s">
        <v>91</v>
      </c>
      <c r="AV281" s="14" t="s">
        <v>256</v>
      </c>
      <c r="AW281" s="14" t="s">
        <v>36</v>
      </c>
      <c r="AX281" s="14" t="s">
        <v>14</v>
      </c>
      <c r="AY281" s="283" t="s">
        <v>250</v>
      </c>
    </row>
    <row r="282" s="2" customFormat="1" ht="21.75" customHeight="1">
      <c r="A282" s="38"/>
      <c r="B282" s="39"/>
      <c r="C282" s="245" t="s">
        <v>437</v>
      </c>
      <c r="D282" s="245" t="s">
        <v>252</v>
      </c>
      <c r="E282" s="246" t="s">
        <v>1552</v>
      </c>
      <c r="F282" s="247" t="s">
        <v>1553</v>
      </c>
      <c r="G282" s="248" t="s">
        <v>179</v>
      </c>
      <c r="H282" s="249">
        <v>297.5</v>
      </c>
      <c r="I282" s="250"/>
      <c r="J282" s="251">
        <f>ROUND(I282*H282,2)</f>
        <v>0</v>
      </c>
      <c r="K282" s="247" t="s">
        <v>1</v>
      </c>
      <c r="L282" s="44"/>
      <c r="M282" s="252" t="s">
        <v>1</v>
      </c>
      <c r="N282" s="253" t="s">
        <v>47</v>
      </c>
      <c r="O282" s="91"/>
      <c r="P282" s="254">
        <f>O282*H282</f>
        <v>0</v>
      </c>
      <c r="Q282" s="254">
        <v>0</v>
      </c>
      <c r="R282" s="254">
        <f>Q282*H282</f>
        <v>0</v>
      </c>
      <c r="S282" s="254">
        <v>0</v>
      </c>
      <c r="T282" s="255">
        <f>S282*H282</f>
        <v>0</v>
      </c>
      <c r="U282" s="38"/>
      <c r="V282" s="38"/>
      <c r="W282" s="38"/>
      <c r="X282" s="38"/>
      <c r="Y282" s="38"/>
      <c r="Z282" s="38"/>
      <c r="AA282" s="38"/>
      <c r="AB282" s="38"/>
      <c r="AC282" s="38"/>
      <c r="AD282" s="38"/>
      <c r="AE282" s="38"/>
      <c r="AR282" s="256" t="s">
        <v>256</v>
      </c>
      <c r="AT282" s="256" t="s">
        <v>252</v>
      </c>
      <c r="AU282" s="256" t="s">
        <v>91</v>
      </c>
      <c r="AY282" s="17" t="s">
        <v>250</v>
      </c>
      <c r="BE282" s="257">
        <f>IF(N282="základní",J282,0)</f>
        <v>0</v>
      </c>
      <c r="BF282" s="257">
        <f>IF(N282="snížená",J282,0)</f>
        <v>0</v>
      </c>
      <c r="BG282" s="257">
        <f>IF(N282="zákl. přenesená",J282,0)</f>
        <v>0</v>
      </c>
      <c r="BH282" s="257">
        <f>IF(N282="sníž. přenesená",J282,0)</f>
        <v>0</v>
      </c>
      <c r="BI282" s="257">
        <f>IF(N282="nulová",J282,0)</f>
        <v>0</v>
      </c>
      <c r="BJ282" s="17" t="s">
        <v>14</v>
      </c>
      <c r="BK282" s="257">
        <f>ROUND(I282*H282,2)</f>
        <v>0</v>
      </c>
      <c r="BL282" s="17" t="s">
        <v>256</v>
      </c>
      <c r="BM282" s="256" t="s">
        <v>1865</v>
      </c>
    </row>
    <row r="283" s="2" customFormat="1">
      <c r="A283" s="38"/>
      <c r="B283" s="39"/>
      <c r="C283" s="40"/>
      <c r="D283" s="258" t="s">
        <v>628</v>
      </c>
      <c r="E283" s="40"/>
      <c r="F283" s="259" t="s">
        <v>1555</v>
      </c>
      <c r="G283" s="40"/>
      <c r="H283" s="40"/>
      <c r="I283" s="156"/>
      <c r="J283" s="40"/>
      <c r="K283" s="40"/>
      <c r="L283" s="44"/>
      <c r="M283" s="260"/>
      <c r="N283" s="261"/>
      <c r="O283" s="91"/>
      <c r="P283" s="91"/>
      <c r="Q283" s="91"/>
      <c r="R283" s="91"/>
      <c r="S283" s="91"/>
      <c r="T283" s="92"/>
      <c r="U283" s="38"/>
      <c r="V283" s="38"/>
      <c r="W283" s="38"/>
      <c r="X283" s="38"/>
      <c r="Y283" s="38"/>
      <c r="Z283" s="38"/>
      <c r="AA283" s="38"/>
      <c r="AB283" s="38"/>
      <c r="AC283" s="38"/>
      <c r="AD283" s="38"/>
      <c r="AE283" s="38"/>
      <c r="AT283" s="17" t="s">
        <v>628</v>
      </c>
      <c r="AU283" s="17" t="s">
        <v>91</v>
      </c>
    </row>
    <row r="284" s="13" customFormat="1">
      <c r="A284" s="13"/>
      <c r="B284" s="262"/>
      <c r="C284" s="263"/>
      <c r="D284" s="258" t="s">
        <v>263</v>
      </c>
      <c r="E284" s="264" t="s">
        <v>1</v>
      </c>
      <c r="F284" s="265" t="s">
        <v>1866</v>
      </c>
      <c r="G284" s="263"/>
      <c r="H284" s="266">
        <v>297.5</v>
      </c>
      <c r="I284" s="267"/>
      <c r="J284" s="263"/>
      <c r="K284" s="263"/>
      <c r="L284" s="268"/>
      <c r="M284" s="269"/>
      <c r="N284" s="270"/>
      <c r="O284" s="270"/>
      <c r="P284" s="270"/>
      <c r="Q284" s="270"/>
      <c r="R284" s="270"/>
      <c r="S284" s="270"/>
      <c r="T284" s="271"/>
      <c r="U284" s="13"/>
      <c r="V284" s="13"/>
      <c r="W284" s="13"/>
      <c r="X284" s="13"/>
      <c r="Y284" s="13"/>
      <c r="Z284" s="13"/>
      <c r="AA284" s="13"/>
      <c r="AB284" s="13"/>
      <c r="AC284" s="13"/>
      <c r="AD284" s="13"/>
      <c r="AE284" s="13"/>
      <c r="AT284" s="272" t="s">
        <v>263</v>
      </c>
      <c r="AU284" s="272" t="s">
        <v>91</v>
      </c>
      <c r="AV284" s="13" t="s">
        <v>91</v>
      </c>
      <c r="AW284" s="13" t="s">
        <v>36</v>
      </c>
      <c r="AX284" s="13" t="s">
        <v>82</v>
      </c>
      <c r="AY284" s="272" t="s">
        <v>250</v>
      </c>
    </row>
    <row r="285" s="14" customFormat="1">
      <c r="A285" s="14"/>
      <c r="B285" s="273"/>
      <c r="C285" s="274"/>
      <c r="D285" s="258" t="s">
        <v>263</v>
      </c>
      <c r="E285" s="275" t="s">
        <v>1</v>
      </c>
      <c r="F285" s="276" t="s">
        <v>265</v>
      </c>
      <c r="G285" s="274"/>
      <c r="H285" s="277">
        <v>297.5</v>
      </c>
      <c r="I285" s="278"/>
      <c r="J285" s="274"/>
      <c r="K285" s="274"/>
      <c r="L285" s="279"/>
      <c r="M285" s="280"/>
      <c r="N285" s="281"/>
      <c r="O285" s="281"/>
      <c r="P285" s="281"/>
      <c r="Q285" s="281"/>
      <c r="R285" s="281"/>
      <c r="S285" s="281"/>
      <c r="T285" s="282"/>
      <c r="U285" s="14"/>
      <c r="V285" s="14"/>
      <c r="W285" s="14"/>
      <c r="X285" s="14"/>
      <c r="Y285" s="14"/>
      <c r="Z285" s="14"/>
      <c r="AA285" s="14"/>
      <c r="AB285" s="14"/>
      <c r="AC285" s="14"/>
      <c r="AD285" s="14"/>
      <c r="AE285" s="14"/>
      <c r="AT285" s="283" t="s">
        <v>263</v>
      </c>
      <c r="AU285" s="283" t="s">
        <v>91</v>
      </c>
      <c r="AV285" s="14" t="s">
        <v>256</v>
      </c>
      <c r="AW285" s="14" t="s">
        <v>36</v>
      </c>
      <c r="AX285" s="14" t="s">
        <v>14</v>
      </c>
      <c r="AY285" s="283" t="s">
        <v>250</v>
      </c>
    </row>
    <row r="286" s="2" customFormat="1" ht="21.75" customHeight="1">
      <c r="A286" s="38"/>
      <c r="B286" s="39"/>
      <c r="C286" s="245" t="s">
        <v>441</v>
      </c>
      <c r="D286" s="245" t="s">
        <v>252</v>
      </c>
      <c r="E286" s="246" t="s">
        <v>1746</v>
      </c>
      <c r="F286" s="247" t="s">
        <v>1747</v>
      </c>
      <c r="G286" s="248" t="s">
        <v>168</v>
      </c>
      <c r="H286" s="249">
        <v>10</v>
      </c>
      <c r="I286" s="250"/>
      <c r="J286" s="251">
        <f>ROUND(I286*H286,2)</f>
        <v>0</v>
      </c>
      <c r="K286" s="247" t="s">
        <v>1</v>
      </c>
      <c r="L286" s="44"/>
      <c r="M286" s="252" t="s">
        <v>1</v>
      </c>
      <c r="N286" s="253" t="s">
        <v>47</v>
      </c>
      <c r="O286" s="91"/>
      <c r="P286" s="254">
        <f>O286*H286</f>
        <v>0</v>
      </c>
      <c r="Q286" s="254">
        <v>0</v>
      </c>
      <c r="R286" s="254">
        <f>Q286*H286</f>
        <v>0</v>
      </c>
      <c r="S286" s="254">
        <v>0</v>
      </c>
      <c r="T286" s="255">
        <f>S286*H286</f>
        <v>0</v>
      </c>
      <c r="U286" s="38"/>
      <c r="V286" s="38"/>
      <c r="W286" s="38"/>
      <c r="X286" s="38"/>
      <c r="Y286" s="38"/>
      <c r="Z286" s="38"/>
      <c r="AA286" s="38"/>
      <c r="AB286" s="38"/>
      <c r="AC286" s="38"/>
      <c r="AD286" s="38"/>
      <c r="AE286" s="38"/>
      <c r="AR286" s="256" t="s">
        <v>256</v>
      </c>
      <c r="AT286" s="256" t="s">
        <v>252</v>
      </c>
      <c r="AU286" s="256" t="s">
        <v>91</v>
      </c>
      <c r="AY286" s="17" t="s">
        <v>250</v>
      </c>
      <c r="BE286" s="257">
        <f>IF(N286="základní",J286,0)</f>
        <v>0</v>
      </c>
      <c r="BF286" s="257">
        <f>IF(N286="snížená",J286,0)</f>
        <v>0</v>
      </c>
      <c r="BG286" s="257">
        <f>IF(N286="zákl. přenesená",J286,0)</f>
        <v>0</v>
      </c>
      <c r="BH286" s="257">
        <f>IF(N286="sníž. přenesená",J286,0)</f>
        <v>0</v>
      </c>
      <c r="BI286" s="257">
        <f>IF(N286="nulová",J286,0)</f>
        <v>0</v>
      </c>
      <c r="BJ286" s="17" t="s">
        <v>14</v>
      </c>
      <c r="BK286" s="257">
        <f>ROUND(I286*H286,2)</f>
        <v>0</v>
      </c>
      <c r="BL286" s="17" t="s">
        <v>256</v>
      </c>
      <c r="BM286" s="256" t="s">
        <v>1867</v>
      </c>
    </row>
    <row r="287" s="2" customFormat="1">
      <c r="A287" s="38"/>
      <c r="B287" s="39"/>
      <c r="C287" s="40"/>
      <c r="D287" s="258" t="s">
        <v>628</v>
      </c>
      <c r="E287" s="40"/>
      <c r="F287" s="259" t="s">
        <v>1749</v>
      </c>
      <c r="G287" s="40"/>
      <c r="H287" s="40"/>
      <c r="I287" s="156"/>
      <c r="J287" s="40"/>
      <c r="K287" s="40"/>
      <c r="L287" s="44"/>
      <c r="M287" s="260"/>
      <c r="N287" s="261"/>
      <c r="O287" s="91"/>
      <c r="P287" s="91"/>
      <c r="Q287" s="91"/>
      <c r="R287" s="91"/>
      <c r="S287" s="91"/>
      <c r="T287" s="92"/>
      <c r="U287" s="38"/>
      <c r="V287" s="38"/>
      <c r="W287" s="38"/>
      <c r="X287" s="38"/>
      <c r="Y287" s="38"/>
      <c r="Z287" s="38"/>
      <c r="AA287" s="38"/>
      <c r="AB287" s="38"/>
      <c r="AC287" s="38"/>
      <c r="AD287" s="38"/>
      <c r="AE287" s="38"/>
      <c r="AT287" s="17" t="s">
        <v>628</v>
      </c>
      <c r="AU287" s="17" t="s">
        <v>91</v>
      </c>
    </row>
    <row r="288" s="13" customFormat="1">
      <c r="A288" s="13"/>
      <c r="B288" s="262"/>
      <c r="C288" s="263"/>
      <c r="D288" s="258" t="s">
        <v>263</v>
      </c>
      <c r="E288" s="264" t="s">
        <v>1</v>
      </c>
      <c r="F288" s="265" t="s">
        <v>1750</v>
      </c>
      <c r="G288" s="263"/>
      <c r="H288" s="266">
        <v>10</v>
      </c>
      <c r="I288" s="267"/>
      <c r="J288" s="263"/>
      <c r="K288" s="263"/>
      <c r="L288" s="268"/>
      <c r="M288" s="269"/>
      <c r="N288" s="270"/>
      <c r="O288" s="270"/>
      <c r="P288" s="270"/>
      <c r="Q288" s="270"/>
      <c r="R288" s="270"/>
      <c r="S288" s="270"/>
      <c r="T288" s="271"/>
      <c r="U288" s="13"/>
      <c r="V288" s="13"/>
      <c r="W288" s="13"/>
      <c r="X288" s="13"/>
      <c r="Y288" s="13"/>
      <c r="Z288" s="13"/>
      <c r="AA288" s="13"/>
      <c r="AB288" s="13"/>
      <c r="AC288" s="13"/>
      <c r="AD288" s="13"/>
      <c r="AE288" s="13"/>
      <c r="AT288" s="272" t="s">
        <v>263</v>
      </c>
      <c r="AU288" s="272" t="s">
        <v>91</v>
      </c>
      <c r="AV288" s="13" t="s">
        <v>91</v>
      </c>
      <c r="AW288" s="13" t="s">
        <v>36</v>
      </c>
      <c r="AX288" s="13" t="s">
        <v>82</v>
      </c>
      <c r="AY288" s="272" t="s">
        <v>250</v>
      </c>
    </row>
    <row r="289" s="14" customFormat="1">
      <c r="A289" s="14"/>
      <c r="B289" s="273"/>
      <c r="C289" s="274"/>
      <c r="D289" s="258" t="s">
        <v>263</v>
      </c>
      <c r="E289" s="275" t="s">
        <v>1</v>
      </c>
      <c r="F289" s="276" t="s">
        <v>265</v>
      </c>
      <c r="G289" s="274"/>
      <c r="H289" s="277">
        <v>10</v>
      </c>
      <c r="I289" s="278"/>
      <c r="J289" s="274"/>
      <c r="K289" s="274"/>
      <c r="L289" s="279"/>
      <c r="M289" s="280"/>
      <c r="N289" s="281"/>
      <c r="O289" s="281"/>
      <c r="P289" s="281"/>
      <c r="Q289" s="281"/>
      <c r="R289" s="281"/>
      <c r="S289" s="281"/>
      <c r="T289" s="282"/>
      <c r="U289" s="14"/>
      <c r="V289" s="14"/>
      <c r="W289" s="14"/>
      <c r="X289" s="14"/>
      <c r="Y289" s="14"/>
      <c r="Z289" s="14"/>
      <c r="AA289" s="14"/>
      <c r="AB289" s="14"/>
      <c r="AC289" s="14"/>
      <c r="AD289" s="14"/>
      <c r="AE289" s="14"/>
      <c r="AT289" s="283" t="s">
        <v>263</v>
      </c>
      <c r="AU289" s="283" t="s">
        <v>91</v>
      </c>
      <c r="AV289" s="14" t="s">
        <v>256</v>
      </c>
      <c r="AW289" s="14" t="s">
        <v>36</v>
      </c>
      <c r="AX289" s="14" t="s">
        <v>14</v>
      </c>
      <c r="AY289" s="283" t="s">
        <v>250</v>
      </c>
    </row>
    <row r="290" s="2" customFormat="1" ht="21.75" customHeight="1">
      <c r="A290" s="38"/>
      <c r="B290" s="39"/>
      <c r="C290" s="245" t="s">
        <v>445</v>
      </c>
      <c r="D290" s="245" t="s">
        <v>252</v>
      </c>
      <c r="E290" s="246" t="s">
        <v>1557</v>
      </c>
      <c r="F290" s="247" t="s">
        <v>1558</v>
      </c>
      <c r="G290" s="248" t="s">
        <v>168</v>
      </c>
      <c r="H290" s="249">
        <v>10</v>
      </c>
      <c r="I290" s="250"/>
      <c r="J290" s="251">
        <f>ROUND(I290*H290,2)</f>
        <v>0</v>
      </c>
      <c r="K290" s="247" t="s">
        <v>1</v>
      </c>
      <c r="L290" s="44"/>
      <c r="M290" s="252" t="s">
        <v>1</v>
      </c>
      <c r="N290" s="253" t="s">
        <v>47</v>
      </c>
      <c r="O290" s="91"/>
      <c r="P290" s="254">
        <f>O290*H290</f>
        <v>0</v>
      </c>
      <c r="Q290" s="254">
        <v>0</v>
      </c>
      <c r="R290" s="254">
        <f>Q290*H290</f>
        <v>0</v>
      </c>
      <c r="S290" s="254">
        <v>0</v>
      </c>
      <c r="T290" s="255">
        <f>S290*H290</f>
        <v>0</v>
      </c>
      <c r="U290" s="38"/>
      <c r="V290" s="38"/>
      <c r="W290" s="38"/>
      <c r="X290" s="38"/>
      <c r="Y290" s="38"/>
      <c r="Z290" s="38"/>
      <c r="AA290" s="38"/>
      <c r="AB290" s="38"/>
      <c r="AC290" s="38"/>
      <c r="AD290" s="38"/>
      <c r="AE290" s="38"/>
      <c r="AR290" s="256" t="s">
        <v>256</v>
      </c>
      <c r="AT290" s="256" t="s">
        <v>252</v>
      </c>
      <c r="AU290" s="256" t="s">
        <v>91</v>
      </c>
      <c r="AY290" s="17" t="s">
        <v>250</v>
      </c>
      <c r="BE290" s="257">
        <f>IF(N290="základní",J290,0)</f>
        <v>0</v>
      </c>
      <c r="BF290" s="257">
        <f>IF(N290="snížená",J290,0)</f>
        <v>0</v>
      </c>
      <c r="BG290" s="257">
        <f>IF(N290="zákl. přenesená",J290,0)</f>
        <v>0</v>
      </c>
      <c r="BH290" s="257">
        <f>IF(N290="sníž. přenesená",J290,0)</f>
        <v>0</v>
      </c>
      <c r="BI290" s="257">
        <f>IF(N290="nulová",J290,0)</f>
        <v>0</v>
      </c>
      <c r="BJ290" s="17" t="s">
        <v>14</v>
      </c>
      <c r="BK290" s="257">
        <f>ROUND(I290*H290,2)</f>
        <v>0</v>
      </c>
      <c r="BL290" s="17" t="s">
        <v>256</v>
      </c>
      <c r="BM290" s="256" t="s">
        <v>1868</v>
      </c>
    </row>
    <row r="291" s="13" customFormat="1">
      <c r="A291" s="13"/>
      <c r="B291" s="262"/>
      <c r="C291" s="263"/>
      <c r="D291" s="258" t="s">
        <v>263</v>
      </c>
      <c r="E291" s="264" t="s">
        <v>1</v>
      </c>
      <c r="F291" s="265" t="s">
        <v>293</v>
      </c>
      <c r="G291" s="263"/>
      <c r="H291" s="266">
        <v>10</v>
      </c>
      <c r="I291" s="267"/>
      <c r="J291" s="263"/>
      <c r="K291" s="263"/>
      <c r="L291" s="268"/>
      <c r="M291" s="269"/>
      <c r="N291" s="270"/>
      <c r="O291" s="270"/>
      <c r="P291" s="270"/>
      <c r="Q291" s="270"/>
      <c r="R291" s="270"/>
      <c r="S291" s="270"/>
      <c r="T291" s="271"/>
      <c r="U291" s="13"/>
      <c r="V291" s="13"/>
      <c r="W291" s="13"/>
      <c r="X291" s="13"/>
      <c r="Y291" s="13"/>
      <c r="Z291" s="13"/>
      <c r="AA291" s="13"/>
      <c r="AB291" s="13"/>
      <c r="AC291" s="13"/>
      <c r="AD291" s="13"/>
      <c r="AE291" s="13"/>
      <c r="AT291" s="272" t="s">
        <v>263</v>
      </c>
      <c r="AU291" s="272" t="s">
        <v>91</v>
      </c>
      <c r="AV291" s="13" t="s">
        <v>91</v>
      </c>
      <c r="AW291" s="13" t="s">
        <v>36</v>
      </c>
      <c r="AX291" s="13" t="s">
        <v>82</v>
      </c>
      <c r="AY291" s="272" t="s">
        <v>250</v>
      </c>
    </row>
    <row r="292" s="14" customFormat="1">
      <c r="A292" s="14"/>
      <c r="B292" s="273"/>
      <c r="C292" s="274"/>
      <c r="D292" s="258" t="s">
        <v>263</v>
      </c>
      <c r="E292" s="275" t="s">
        <v>1</v>
      </c>
      <c r="F292" s="276" t="s">
        <v>265</v>
      </c>
      <c r="G292" s="274"/>
      <c r="H292" s="277">
        <v>10</v>
      </c>
      <c r="I292" s="278"/>
      <c r="J292" s="274"/>
      <c r="K292" s="274"/>
      <c r="L292" s="279"/>
      <c r="M292" s="280"/>
      <c r="N292" s="281"/>
      <c r="O292" s="281"/>
      <c r="P292" s="281"/>
      <c r="Q292" s="281"/>
      <c r="R292" s="281"/>
      <c r="S292" s="281"/>
      <c r="T292" s="282"/>
      <c r="U292" s="14"/>
      <c r="V292" s="14"/>
      <c r="W292" s="14"/>
      <c r="X292" s="14"/>
      <c r="Y292" s="14"/>
      <c r="Z292" s="14"/>
      <c r="AA292" s="14"/>
      <c r="AB292" s="14"/>
      <c r="AC292" s="14"/>
      <c r="AD292" s="14"/>
      <c r="AE292" s="14"/>
      <c r="AT292" s="283" t="s">
        <v>263</v>
      </c>
      <c r="AU292" s="283" t="s">
        <v>91</v>
      </c>
      <c r="AV292" s="14" t="s">
        <v>256</v>
      </c>
      <c r="AW292" s="14" t="s">
        <v>36</v>
      </c>
      <c r="AX292" s="14" t="s">
        <v>14</v>
      </c>
      <c r="AY292" s="283" t="s">
        <v>250</v>
      </c>
    </row>
    <row r="293" s="2" customFormat="1" ht="21.75" customHeight="1">
      <c r="A293" s="38"/>
      <c r="B293" s="39"/>
      <c r="C293" s="245" t="s">
        <v>449</v>
      </c>
      <c r="D293" s="245" t="s">
        <v>252</v>
      </c>
      <c r="E293" s="246" t="s">
        <v>1562</v>
      </c>
      <c r="F293" s="247" t="s">
        <v>1563</v>
      </c>
      <c r="G293" s="248" t="s">
        <v>168</v>
      </c>
      <c r="H293" s="249">
        <v>5</v>
      </c>
      <c r="I293" s="250"/>
      <c r="J293" s="251">
        <f>ROUND(I293*H293,2)</f>
        <v>0</v>
      </c>
      <c r="K293" s="247" t="s">
        <v>1</v>
      </c>
      <c r="L293" s="44"/>
      <c r="M293" s="252" t="s">
        <v>1</v>
      </c>
      <c r="N293" s="253" t="s">
        <v>47</v>
      </c>
      <c r="O293" s="91"/>
      <c r="P293" s="254">
        <f>O293*H293</f>
        <v>0</v>
      </c>
      <c r="Q293" s="254">
        <v>0</v>
      </c>
      <c r="R293" s="254">
        <f>Q293*H293</f>
        <v>0</v>
      </c>
      <c r="S293" s="254">
        <v>0</v>
      </c>
      <c r="T293" s="255">
        <f>S293*H293</f>
        <v>0</v>
      </c>
      <c r="U293" s="38"/>
      <c r="V293" s="38"/>
      <c r="W293" s="38"/>
      <c r="X293" s="38"/>
      <c r="Y293" s="38"/>
      <c r="Z293" s="38"/>
      <c r="AA293" s="38"/>
      <c r="AB293" s="38"/>
      <c r="AC293" s="38"/>
      <c r="AD293" s="38"/>
      <c r="AE293" s="38"/>
      <c r="AR293" s="256" t="s">
        <v>256</v>
      </c>
      <c r="AT293" s="256" t="s">
        <v>252</v>
      </c>
      <c r="AU293" s="256" t="s">
        <v>91</v>
      </c>
      <c r="AY293" s="17" t="s">
        <v>250</v>
      </c>
      <c r="BE293" s="257">
        <f>IF(N293="základní",J293,0)</f>
        <v>0</v>
      </c>
      <c r="BF293" s="257">
        <f>IF(N293="snížená",J293,0)</f>
        <v>0</v>
      </c>
      <c r="BG293" s="257">
        <f>IF(N293="zákl. přenesená",J293,0)</f>
        <v>0</v>
      </c>
      <c r="BH293" s="257">
        <f>IF(N293="sníž. přenesená",J293,0)</f>
        <v>0</v>
      </c>
      <c r="BI293" s="257">
        <f>IF(N293="nulová",J293,0)</f>
        <v>0</v>
      </c>
      <c r="BJ293" s="17" t="s">
        <v>14</v>
      </c>
      <c r="BK293" s="257">
        <f>ROUND(I293*H293,2)</f>
        <v>0</v>
      </c>
      <c r="BL293" s="17" t="s">
        <v>256</v>
      </c>
      <c r="BM293" s="256" t="s">
        <v>1869</v>
      </c>
    </row>
    <row r="294" s="13" customFormat="1">
      <c r="A294" s="13"/>
      <c r="B294" s="262"/>
      <c r="C294" s="263"/>
      <c r="D294" s="258" t="s">
        <v>263</v>
      </c>
      <c r="E294" s="264" t="s">
        <v>1</v>
      </c>
      <c r="F294" s="265" t="s">
        <v>273</v>
      </c>
      <c r="G294" s="263"/>
      <c r="H294" s="266">
        <v>5</v>
      </c>
      <c r="I294" s="267"/>
      <c r="J294" s="263"/>
      <c r="K294" s="263"/>
      <c r="L294" s="268"/>
      <c r="M294" s="269"/>
      <c r="N294" s="270"/>
      <c r="O294" s="270"/>
      <c r="P294" s="270"/>
      <c r="Q294" s="270"/>
      <c r="R294" s="270"/>
      <c r="S294" s="270"/>
      <c r="T294" s="271"/>
      <c r="U294" s="13"/>
      <c r="V294" s="13"/>
      <c r="W294" s="13"/>
      <c r="X294" s="13"/>
      <c r="Y294" s="13"/>
      <c r="Z294" s="13"/>
      <c r="AA294" s="13"/>
      <c r="AB294" s="13"/>
      <c r="AC294" s="13"/>
      <c r="AD294" s="13"/>
      <c r="AE294" s="13"/>
      <c r="AT294" s="272" t="s">
        <v>263</v>
      </c>
      <c r="AU294" s="272" t="s">
        <v>91</v>
      </c>
      <c r="AV294" s="13" t="s">
        <v>91</v>
      </c>
      <c r="AW294" s="13" t="s">
        <v>36</v>
      </c>
      <c r="AX294" s="13" t="s">
        <v>82</v>
      </c>
      <c r="AY294" s="272" t="s">
        <v>250</v>
      </c>
    </row>
    <row r="295" s="14" customFormat="1">
      <c r="A295" s="14"/>
      <c r="B295" s="273"/>
      <c r="C295" s="274"/>
      <c r="D295" s="258" t="s">
        <v>263</v>
      </c>
      <c r="E295" s="275" t="s">
        <v>1</v>
      </c>
      <c r="F295" s="276" t="s">
        <v>265</v>
      </c>
      <c r="G295" s="274"/>
      <c r="H295" s="277">
        <v>5</v>
      </c>
      <c r="I295" s="278"/>
      <c r="J295" s="274"/>
      <c r="K295" s="274"/>
      <c r="L295" s="279"/>
      <c r="M295" s="280"/>
      <c r="N295" s="281"/>
      <c r="O295" s="281"/>
      <c r="P295" s="281"/>
      <c r="Q295" s="281"/>
      <c r="R295" s="281"/>
      <c r="S295" s="281"/>
      <c r="T295" s="282"/>
      <c r="U295" s="14"/>
      <c r="V295" s="14"/>
      <c r="W295" s="14"/>
      <c r="X295" s="14"/>
      <c r="Y295" s="14"/>
      <c r="Z295" s="14"/>
      <c r="AA295" s="14"/>
      <c r="AB295" s="14"/>
      <c r="AC295" s="14"/>
      <c r="AD295" s="14"/>
      <c r="AE295" s="14"/>
      <c r="AT295" s="283" t="s">
        <v>263</v>
      </c>
      <c r="AU295" s="283" t="s">
        <v>91</v>
      </c>
      <c r="AV295" s="14" t="s">
        <v>256</v>
      </c>
      <c r="AW295" s="14" t="s">
        <v>36</v>
      </c>
      <c r="AX295" s="14" t="s">
        <v>14</v>
      </c>
      <c r="AY295" s="283" t="s">
        <v>250</v>
      </c>
    </row>
    <row r="296" s="2" customFormat="1" ht="33" customHeight="1">
      <c r="A296" s="38"/>
      <c r="B296" s="39"/>
      <c r="C296" s="245" t="s">
        <v>453</v>
      </c>
      <c r="D296" s="245" t="s">
        <v>252</v>
      </c>
      <c r="E296" s="246" t="s">
        <v>1571</v>
      </c>
      <c r="F296" s="247" t="s">
        <v>1572</v>
      </c>
      <c r="G296" s="248" t="s">
        <v>168</v>
      </c>
      <c r="H296" s="249">
        <v>5</v>
      </c>
      <c r="I296" s="250"/>
      <c r="J296" s="251">
        <f>ROUND(I296*H296,2)</f>
        <v>0</v>
      </c>
      <c r="K296" s="247" t="s">
        <v>1</v>
      </c>
      <c r="L296" s="44"/>
      <c r="M296" s="252" t="s">
        <v>1</v>
      </c>
      <c r="N296" s="253" t="s">
        <v>47</v>
      </c>
      <c r="O296" s="91"/>
      <c r="P296" s="254">
        <f>O296*H296</f>
        <v>0</v>
      </c>
      <c r="Q296" s="254">
        <v>0</v>
      </c>
      <c r="R296" s="254">
        <f>Q296*H296</f>
        <v>0</v>
      </c>
      <c r="S296" s="254">
        <v>0</v>
      </c>
      <c r="T296" s="255">
        <f>S296*H296</f>
        <v>0</v>
      </c>
      <c r="U296" s="38"/>
      <c r="V296" s="38"/>
      <c r="W296" s="38"/>
      <c r="X296" s="38"/>
      <c r="Y296" s="38"/>
      <c r="Z296" s="38"/>
      <c r="AA296" s="38"/>
      <c r="AB296" s="38"/>
      <c r="AC296" s="38"/>
      <c r="AD296" s="38"/>
      <c r="AE296" s="38"/>
      <c r="AR296" s="256" t="s">
        <v>256</v>
      </c>
      <c r="AT296" s="256" t="s">
        <v>252</v>
      </c>
      <c r="AU296" s="256" t="s">
        <v>91</v>
      </c>
      <c r="AY296" s="17" t="s">
        <v>250</v>
      </c>
      <c r="BE296" s="257">
        <f>IF(N296="základní",J296,0)</f>
        <v>0</v>
      </c>
      <c r="BF296" s="257">
        <f>IF(N296="snížená",J296,0)</f>
        <v>0</v>
      </c>
      <c r="BG296" s="257">
        <f>IF(N296="zákl. přenesená",J296,0)</f>
        <v>0</v>
      </c>
      <c r="BH296" s="257">
        <f>IF(N296="sníž. přenesená",J296,0)</f>
        <v>0</v>
      </c>
      <c r="BI296" s="257">
        <f>IF(N296="nulová",J296,0)</f>
        <v>0</v>
      </c>
      <c r="BJ296" s="17" t="s">
        <v>14</v>
      </c>
      <c r="BK296" s="257">
        <f>ROUND(I296*H296,2)</f>
        <v>0</v>
      </c>
      <c r="BL296" s="17" t="s">
        <v>256</v>
      </c>
      <c r="BM296" s="256" t="s">
        <v>1870</v>
      </c>
    </row>
    <row r="297" s="13" customFormat="1">
      <c r="A297" s="13"/>
      <c r="B297" s="262"/>
      <c r="C297" s="263"/>
      <c r="D297" s="258" t="s">
        <v>263</v>
      </c>
      <c r="E297" s="264" t="s">
        <v>1</v>
      </c>
      <c r="F297" s="265" t="s">
        <v>273</v>
      </c>
      <c r="G297" s="263"/>
      <c r="H297" s="266">
        <v>5</v>
      </c>
      <c r="I297" s="267"/>
      <c r="J297" s="263"/>
      <c r="K297" s="263"/>
      <c r="L297" s="268"/>
      <c r="M297" s="269"/>
      <c r="N297" s="270"/>
      <c r="O297" s="270"/>
      <c r="P297" s="270"/>
      <c r="Q297" s="270"/>
      <c r="R297" s="270"/>
      <c r="S297" s="270"/>
      <c r="T297" s="271"/>
      <c r="U297" s="13"/>
      <c r="V297" s="13"/>
      <c r="W297" s="13"/>
      <c r="X297" s="13"/>
      <c r="Y297" s="13"/>
      <c r="Z297" s="13"/>
      <c r="AA297" s="13"/>
      <c r="AB297" s="13"/>
      <c r="AC297" s="13"/>
      <c r="AD297" s="13"/>
      <c r="AE297" s="13"/>
      <c r="AT297" s="272" t="s">
        <v>263</v>
      </c>
      <c r="AU297" s="272" t="s">
        <v>91</v>
      </c>
      <c r="AV297" s="13" t="s">
        <v>91</v>
      </c>
      <c r="AW297" s="13" t="s">
        <v>36</v>
      </c>
      <c r="AX297" s="13" t="s">
        <v>82</v>
      </c>
      <c r="AY297" s="272" t="s">
        <v>250</v>
      </c>
    </row>
    <row r="298" s="14" customFormat="1">
      <c r="A298" s="14"/>
      <c r="B298" s="273"/>
      <c r="C298" s="274"/>
      <c r="D298" s="258" t="s">
        <v>263</v>
      </c>
      <c r="E298" s="275" t="s">
        <v>1</v>
      </c>
      <c r="F298" s="276" t="s">
        <v>265</v>
      </c>
      <c r="G298" s="274"/>
      <c r="H298" s="277">
        <v>5</v>
      </c>
      <c r="I298" s="278"/>
      <c r="J298" s="274"/>
      <c r="K298" s="274"/>
      <c r="L298" s="279"/>
      <c r="M298" s="280"/>
      <c r="N298" s="281"/>
      <c r="O298" s="281"/>
      <c r="P298" s="281"/>
      <c r="Q298" s="281"/>
      <c r="R298" s="281"/>
      <c r="S298" s="281"/>
      <c r="T298" s="282"/>
      <c r="U298" s="14"/>
      <c r="V298" s="14"/>
      <c r="W298" s="14"/>
      <c r="X298" s="14"/>
      <c r="Y298" s="14"/>
      <c r="Z298" s="14"/>
      <c r="AA298" s="14"/>
      <c r="AB298" s="14"/>
      <c r="AC298" s="14"/>
      <c r="AD298" s="14"/>
      <c r="AE298" s="14"/>
      <c r="AT298" s="283" t="s">
        <v>263</v>
      </c>
      <c r="AU298" s="283" t="s">
        <v>91</v>
      </c>
      <c r="AV298" s="14" t="s">
        <v>256</v>
      </c>
      <c r="AW298" s="14" t="s">
        <v>36</v>
      </c>
      <c r="AX298" s="14" t="s">
        <v>14</v>
      </c>
      <c r="AY298" s="283" t="s">
        <v>250</v>
      </c>
    </row>
    <row r="299" s="2" customFormat="1" ht="21.75" customHeight="1">
      <c r="A299" s="38"/>
      <c r="B299" s="39"/>
      <c r="C299" s="245" t="s">
        <v>457</v>
      </c>
      <c r="D299" s="245" t="s">
        <v>252</v>
      </c>
      <c r="E299" s="246" t="s">
        <v>1575</v>
      </c>
      <c r="F299" s="247" t="s">
        <v>1576</v>
      </c>
      <c r="G299" s="248" t="s">
        <v>168</v>
      </c>
      <c r="H299" s="249">
        <v>5</v>
      </c>
      <c r="I299" s="250"/>
      <c r="J299" s="251">
        <f>ROUND(I299*H299,2)</f>
        <v>0</v>
      </c>
      <c r="K299" s="247" t="s">
        <v>1</v>
      </c>
      <c r="L299" s="44"/>
      <c r="M299" s="252" t="s">
        <v>1</v>
      </c>
      <c r="N299" s="253" t="s">
        <v>47</v>
      </c>
      <c r="O299" s="91"/>
      <c r="P299" s="254">
        <f>O299*H299</f>
        <v>0</v>
      </c>
      <c r="Q299" s="254">
        <v>0</v>
      </c>
      <c r="R299" s="254">
        <f>Q299*H299</f>
        <v>0</v>
      </c>
      <c r="S299" s="254">
        <v>0</v>
      </c>
      <c r="T299" s="255">
        <f>S299*H299</f>
        <v>0</v>
      </c>
      <c r="U299" s="38"/>
      <c r="V299" s="38"/>
      <c r="W299" s="38"/>
      <c r="X299" s="38"/>
      <c r="Y299" s="38"/>
      <c r="Z299" s="38"/>
      <c r="AA299" s="38"/>
      <c r="AB299" s="38"/>
      <c r="AC299" s="38"/>
      <c r="AD299" s="38"/>
      <c r="AE299" s="38"/>
      <c r="AR299" s="256" t="s">
        <v>256</v>
      </c>
      <c r="AT299" s="256" t="s">
        <v>252</v>
      </c>
      <c r="AU299" s="256" t="s">
        <v>91</v>
      </c>
      <c r="AY299" s="17" t="s">
        <v>250</v>
      </c>
      <c r="BE299" s="257">
        <f>IF(N299="základní",J299,0)</f>
        <v>0</v>
      </c>
      <c r="BF299" s="257">
        <f>IF(N299="snížená",J299,0)</f>
        <v>0</v>
      </c>
      <c r="BG299" s="257">
        <f>IF(N299="zákl. přenesená",J299,0)</f>
        <v>0</v>
      </c>
      <c r="BH299" s="257">
        <f>IF(N299="sníž. přenesená",J299,0)</f>
        <v>0</v>
      </c>
      <c r="BI299" s="257">
        <f>IF(N299="nulová",J299,0)</f>
        <v>0</v>
      </c>
      <c r="BJ299" s="17" t="s">
        <v>14</v>
      </c>
      <c r="BK299" s="257">
        <f>ROUND(I299*H299,2)</f>
        <v>0</v>
      </c>
      <c r="BL299" s="17" t="s">
        <v>256</v>
      </c>
      <c r="BM299" s="256" t="s">
        <v>1871</v>
      </c>
    </row>
    <row r="300" s="13" customFormat="1">
      <c r="A300" s="13"/>
      <c r="B300" s="262"/>
      <c r="C300" s="263"/>
      <c r="D300" s="258" t="s">
        <v>263</v>
      </c>
      <c r="E300" s="264" t="s">
        <v>1</v>
      </c>
      <c r="F300" s="265" t="s">
        <v>273</v>
      </c>
      <c r="G300" s="263"/>
      <c r="H300" s="266">
        <v>5</v>
      </c>
      <c r="I300" s="267"/>
      <c r="J300" s="263"/>
      <c r="K300" s="263"/>
      <c r="L300" s="268"/>
      <c r="M300" s="269"/>
      <c r="N300" s="270"/>
      <c r="O300" s="270"/>
      <c r="P300" s="270"/>
      <c r="Q300" s="270"/>
      <c r="R300" s="270"/>
      <c r="S300" s="270"/>
      <c r="T300" s="271"/>
      <c r="U300" s="13"/>
      <c r="V300" s="13"/>
      <c r="W300" s="13"/>
      <c r="X300" s="13"/>
      <c r="Y300" s="13"/>
      <c r="Z300" s="13"/>
      <c r="AA300" s="13"/>
      <c r="AB300" s="13"/>
      <c r="AC300" s="13"/>
      <c r="AD300" s="13"/>
      <c r="AE300" s="13"/>
      <c r="AT300" s="272" t="s">
        <v>263</v>
      </c>
      <c r="AU300" s="272" t="s">
        <v>91</v>
      </c>
      <c r="AV300" s="13" t="s">
        <v>91</v>
      </c>
      <c r="AW300" s="13" t="s">
        <v>36</v>
      </c>
      <c r="AX300" s="13" t="s">
        <v>82</v>
      </c>
      <c r="AY300" s="272" t="s">
        <v>250</v>
      </c>
    </row>
    <row r="301" s="14" customFormat="1">
      <c r="A301" s="14"/>
      <c r="B301" s="273"/>
      <c r="C301" s="274"/>
      <c r="D301" s="258" t="s">
        <v>263</v>
      </c>
      <c r="E301" s="275" t="s">
        <v>1</v>
      </c>
      <c r="F301" s="276" t="s">
        <v>265</v>
      </c>
      <c r="G301" s="274"/>
      <c r="H301" s="277">
        <v>5</v>
      </c>
      <c r="I301" s="278"/>
      <c r="J301" s="274"/>
      <c r="K301" s="274"/>
      <c r="L301" s="279"/>
      <c r="M301" s="280"/>
      <c r="N301" s="281"/>
      <c r="O301" s="281"/>
      <c r="P301" s="281"/>
      <c r="Q301" s="281"/>
      <c r="R301" s="281"/>
      <c r="S301" s="281"/>
      <c r="T301" s="282"/>
      <c r="U301" s="14"/>
      <c r="V301" s="14"/>
      <c r="W301" s="14"/>
      <c r="X301" s="14"/>
      <c r="Y301" s="14"/>
      <c r="Z301" s="14"/>
      <c r="AA301" s="14"/>
      <c r="AB301" s="14"/>
      <c r="AC301" s="14"/>
      <c r="AD301" s="14"/>
      <c r="AE301" s="14"/>
      <c r="AT301" s="283" t="s">
        <v>263</v>
      </c>
      <c r="AU301" s="283" t="s">
        <v>91</v>
      </c>
      <c r="AV301" s="14" t="s">
        <v>256</v>
      </c>
      <c r="AW301" s="14" t="s">
        <v>36</v>
      </c>
      <c r="AX301" s="14" t="s">
        <v>14</v>
      </c>
      <c r="AY301" s="283" t="s">
        <v>250</v>
      </c>
    </row>
    <row r="302" s="2" customFormat="1" ht="21.75" customHeight="1">
      <c r="A302" s="38"/>
      <c r="B302" s="39"/>
      <c r="C302" s="245" t="s">
        <v>461</v>
      </c>
      <c r="D302" s="245" t="s">
        <v>252</v>
      </c>
      <c r="E302" s="246" t="s">
        <v>1582</v>
      </c>
      <c r="F302" s="247" t="s">
        <v>1583</v>
      </c>
      <c r="G302" s="248" t="s">
        <v>168</v>
      </c>
      <c r="H302" s="249">
        <v>5</v>
      </c>
      <c r="I302" s="250"/>
      <c r="J302" s="251">
        <f>ROUND(I302*H302,2)</f>
        <v>0</v>
      </c>
      <c r="K302" s="247" t="s">
        <v>1</v>
      </c>
      <c r="L302" s="44"/>
      <c r="M302" s="252" t="s">
        <v>1</v>
      </c>
      <c r="N302" s="253" t="s">
        <v>47</v>
      </c>
      <c r="O302" s="91"/>
      <c r="P302" s="254">
        <f>O302*H302</f>
        <v>0</v>
      </c>
      <c r="Q302" s="254">
        <v>0</v>
      </c>
      <c r="R302" s="254">
        <f>Q302*H302</f>
        <v>0</v>
      </c>
      <c r="S302" s="254">
        <v>0</v>
      </c>
      <c r="T302" s="255">
        <f>S302*H302</f>
        <v>0</v>
      </c>
      <c r="U302" s="38"/>
      <c r="V302" s="38"/>
      <c r="W302" s="38"/>
      <c r="X302" s="38"/>
      <c r="Y302" s="38"/>
      <c r="Z302" s="38"/>
      <c r="AA302" s="38"/>
      <c r="AB302" s="38"/>
      <c r="AC302" s="38"/>
      <c r="AD302" s="38"/>
      <c r="AE302" s="38"/>
      <c r="AR302" s="256" t="s">
        <v>256</v>
      </c>
      <c r="AT302" s="256" t="s">
        <v>252</v>
      </c>
      <c r="AU302" s="256" t="s">
        <v>91</v>
      </c>
      <c r="AY302" s="17" t="s">
        <v>250</v>
      </c>
      <c r="BE302" s="257">
        <f>IF(N302="základní",J302,0)</f>
        <v>0</v>
      </c>
      <c r="BF302" s="257">
        <f>IF(N302="snížená",J302,0)</f>
        <v>0</v>
      </c>
      <c r="BG302" s="257">
        <f>IF(N302="zákl. přenesená",J302,0)</f>
        <v>0</v>
      </c>
      <c r="BH302" s="257">
        <f>IF(N302="sníž. přenesená",J302,0)</f>
        <v>0</v>
      </c>
      <c r="BI302" s="257">
        <f>IF(N302="nulová",J302,0)</f>
        <v>0</v>
      </c>
      <c r="BJ302" s="17" t="s">
        <v>14</v>
      </c>
      <c r="BK302" s="257">
        <f>ROUND(I302*H302,2)</f>
        <v>0</v>
      </c>
      <c r="BL302" s="17" t="s">
        <v>256</v>
      </c>
      <c r="BM302" s="256" t="s">
        <v>1872</v>
      </c>
    </row>
    <row r="303" s="13" customFormat="1">
      <c r="A303" s="13"/>
      <c r="B303" s="262"/>
      <c r="C303" s="263"/>
      <c r="D303" s="258" t="s">
        <v>263</v>
      </c>
      <c r="E303" s="264" t="s">
        <v>1</v>
      </c>
      <c r="F303" s="265" t="s">
        <v>273</v>
      </c>
      <c r="G303" s="263"/>
      <c r="H303" s="266">
        <v>5</v>
      </c>
      <c r="I303" s="267"/>
      <c r="J303" s="263"/>
      <c r="K303" s="263"/>
      <c r="L303" s="268"/>
      <c r="M303" s="269"/>
      <c r="N303" s="270"/>
      <c r="O303" s="270"/>
      <c r="P303" s="270"/>
      <c r="Q303" s="270"/>
      <c r="R303" s="270"/>
      <c r="S303" s="270"/>
      <c r="T303" s="271"/>
      <c r="U303" s="13"/>
      <c r="V303" s="13"/>
      <c r="W303" s="13"/>
      <c r="X303" s="13"/>
      <c r="Y303" s="13"/>
      <c r="Z303" s="13"/>
      <c r="AA303" s="13"/>
      <c r="AB303" s="13"/>
      <c r="AC303" s="13"/>
      <c r="AD303" s="13"/>
      <c r="AE303" s="13"/>
      <c r="AT303" s="272" t="s">
        <v>263</v>
      </c>
      <c r="AU303" s="272" t="s">
        <v>91</v>
      </c>
      <c r="AV303" s="13" t="s">
        <v>91</v>
      </c>
      <c r="AW303" s="13" t="s">
        <v>36</v>
      </c>
      <c r="AX303" s="13" t="s">
        <v>82</v>
      </c>
      <c r="AY303" s="272" t="s">
        <v>250</v>
      </c>
    </row>
    <row r="304" s="14" customFormat="1">
      <c r="A304" s="14"/>
      <c r="B304" s="273"/>
      <c r="C304" s="274"/>
      <c r="D304" s="258" t="s">
        <v>263</v>
      </c>
      <c r="E304" s="275" t="s">
        <v>1</v>
      </c>
      <c r="F304" s="276" t="s">
        <v>265</v>
      </c>
      <c r="G304" s="274"/>
      <c r="H304" s="277">
        <v>5</v>
      </c>
      <c r="I304" s="278"/>
      <c r="J304" s="274"/>
      <c r="K304" s="274"/>
      <c r="L304" s="279"/>
      <c r="M304" s="280"/>
      <c r="N304" s="281"/>
      <c r="O304" s="281"/>
      <c r="P304" s="281"/>
      <c r="Q304" s="281"/>
      <c r="R304" s="281"/>
      <c r="S304" s="281"/>
      <c r="T304" s="282"/>
      <c r="U304" s="14"/>
      <c r="V304" s="14"/>
      <c r="W304" s="14"/>
      <c r="X304" s="14"/>
      <c r="Y304" s="14"/>
      <c r="Z304" s="14"/>
      <c r="AA304" s="14"/>
      <c r="AB304" s="14"/>
      <c r="AC304" s="14"/>
      <c r="AD304" s="14"/>
      <c r="AE304" s="14"/>
      <c r="AT304" s="283" t="s">
        <v>263</v>
      </c>
      <c r="AU304" s="283" t="s">
        <v>91</v>
      </c>
      <c r="AV304" s="14" t="s">
        <v>256</v>
      </c>
      <c r="AW304" s="14" t="s">
        <v>36</v>
      </c>
      <c r="AX304" s="14" t="s">
        <v>14</v>
      </c>
      <c r="AY304" s="283" t="s">
        <v>250</v>
      </c>
    </row>
    <row r="305" s="12" customFormat="1" ht="22.8" customHeight="1">
      <c r="A305" s="12"/>
      <c r="B305" s="229"/>
      <c r="C305" s="230"/>
      <c r="D305" s="231" t="s">
        <v>81</v>
      </c>
      <c r="E305" s="243" t="s">
        <v>1278</v>
      </c>
      <c r="F305" s="243" t="s">
        <v>1279</v>
      </c>
      <c r="G305" s="230"/>
      <c r="H305" s="230"/>
      <c r="I305" s="233"/>
      <c r="J305" s="244">
        <f>BK305</f>
        <v>0</v>
      </c>
      <c r="K305" s="230"/>
      <c r="L305" s="235"/>
      <c r="M305" s="236"/>
      <c r="N305" s="237"/>
      <c r="O305" s="237"/>
      <c r="P305" s="238">
        <f>SUM(P306:P317)</f>
        <v>0</v>
      </c>
      <c r="Q305" s="237"/>
      <c r="R305" s="238">
        <f>SUM(R306:R317)</f>
        <v>0</v>
      </c>
      <c r="S305" s="237"/>
      <c r="T305" s="239">
        <f>SUM(T306:T317)</f>
        <v>0</v>
      </c>
      <c r="U305" s="12"/>
      <c r="V305" s="12"/>
      <c r="W305" s="12"/>
      <c r="X305" s="12"/>
      <c r="Y305" s="12"/>
      <c r="Z305" s="12"/>
      <c r="AA305" s="12"/>
      <c r="AB305" s="12"/>
      <c r="AC305" s="12"/>
      <c r="AD305" s="12"/>
      <c r="AE305" s="12"/>
      <c r="AR305" s="240" t="s">
        <v>14</v>
      </c>
      <c r="AT305" s="241" t="s">
        <v>81</v>
      </c>
      <c r="AU305" s="241" t="s">
        <v>14</v>
      </c>
      <c r="AY305" s="240" t="s">
        <v>250</v>
      </c>
      <c r="BK305" s="242">
        <f>SUM(BK306:BK317)</f>
        <v>0</v>
      </c>
    </row>
    <row r="306" s="2" customFormat="1" ht="33" customHeight="1">
      <c r="A306" s="38"/>
      <c r="B306" s="39"/>
      <c r="C306" s="245" t="s">
        <v>465</v>
      </c>
      <c r="D306" s="245" t="s">
        <v>252</v>
      </c>
      <c r="E306" s="246" t="s">
        <v>1281</v>
      </c>
      <c r="F306" s="247" t="s">
        <v>1282</v>
      </c>
      <c r="G306" s="248" t="s">
        <v>157</v>
      </c>
      <c r="H306" s="249">
        <v>144.81100000000001</v>
      </c>
      <c r="I306" s="250"/>
      <c r="J306" s="251">
        <f>ROUND(I306*H306,2)</f>
        <v>0</v>
      </c>
      <c r="K306" s="247" t="s">
        <v>1</v>
      </c>
      <c r="L306" s="44"/>
      <c r="M306" s="252" t="s">
        <v>1</v>
      </c>
      <c r="N306" s="253" t="s">
        <v>47</v>
      </c>
      <c r="O306" s="91"/>
      <c r="P306" s="254">
        <f>O306*H306</f>
        <v>0</v>
      </c>
      <c r="Q306" s="254">
        <v>0</v>
      </c>
      <c r="R306" s="254">
        <f>Q306*H306</f>
        <v>0</v>
      </c>
      <c r="S306" s="254">
        <v>0</v>
      </c>
      <c r="T306" s="255">
        <f>S306*H306</f>
        <v>0</v>
      </c>
      <c r="U306" s="38"/>
      <c r="V306" s="38"/>
      <c r="W306" s="38"/>
      <c r="X306" s="38"/>
      <c r="Y306" s="38"/>
      <c r="Z306" s="38"/>
      <c r="AA306" s="38"/>
      <c r="AB306" s="38"/>
      <c r="AC306" s="38"/>
      <c r="AD306" s="38"/>
      <c r="AE306" s="38"/>
      <c r="AR306" s="256" t="s">
        <v>256</v>
      </c>
      <c r="AT306" s="256" t="s">
        <v>252</v>
      </c>
      <c r="AU306" s="256" t="s">
        <v>91</v>
      </c>
      <c r="AY306" s="17" t="s">
        <v>250</v>
      </c>
      <c r="BE306" s="257">
        <f>IF(N306="základní",J306,0)</f>
        <v>0</v>
      </c>
      <c r="BF306" s="257">
        <f>IF(N306="snížená",J306,0)</f>
        <v>0</v>
      </c>
      <c r="BG306" s="257">
        <f>IF(N306="zákl. přenesená",J306,0)</f>
        <v>0</v>
      </c>
      <c r="BH306" s="257">
        <f>IF(N306="sníž. přenesená",J306,0)</f>
        <v>0</v>
      </c>
      <c r="BI306" s="257">
        <f>IF(N306="nulová",J306,0)</f>
        <v>0</v>
      </c>
      <c r="BJ306" s="17" t="s">
        <v>14</v>
      </c>
      <c r="BK306" s="257">
        <f>ROUND(I306*H306,2)</f>
        <v>0</v>
      </c>
      <c r="BL306" s="17" t="s">
        <v>256</v>
      </c>
      <c r="BM306" s="256" t="s">
        <v>1873</v>
      </c>
    </row>
    <row r="307" s="2" customFormat="1">
      <c r="A307" s="38"/>
      <c r="B307" s="39"/>
      <c r="C307" s="40"/>
      <c r="D307" s="258" t="s">
        <v>628</v>
      </c>
      <c r="E307" s="40"/>
      <c r="F307" s="259" t="s">
        <v>1586</v>
      </c>
      <c r="G307" s="40"/>
      <c r="H307" s="40"/>
      <c r="I307" s="156"/>
      <c r="J307" s="40"/>
      <c r="K307" s="40"/>
      <c r="L307" s="44"/>
      <c r="M307" s="260"/>
      <c r="N307" s="261"/>
      <c r="O307" s="91"/>
      <c r="P307" s="91"/>
      <c r="Q307" s="91"/>
      <c r="R307" s="91"/>
      <c r="S307" s="91"/>
      <c r="T307" s="92"/>
      <c r="U307" s="38"/>
      <c r="V307" s="38"/>
      <c r="W307" s="38"/>
      <c r="X307" s="38"/>
      <c r="Y307" s="38"/>
      <c r="Z307" s="38"/>
      <c r="AA307" s="38"/>
      <c r="AB307" s="38"/>
      <c r="AC307" s="38"/>
      <c r="AD307" s="38"/>
      <c r="AE307" s="38"/>
      <c r="AT307" s="17" t="s">
        <v>628</v>
      </c>
      <c r="AU307" s="17" t="s">
        <v>91</v>
      </c>
    </row>
    <row r="308" s="13" customFormat="1">
      <c r="A308" s="13"/>
      <c r="B308" s="262"/>
      <c r="C308" s="263"/>
      <c r="D308" s="258" t="s">
        <v>263</v>
      </c>
      <c r="E308" s="264" t="s">
        <v>1</v>
      </c>
      <c r="F308" s="265" t="s">
        <v>1874</v>
      </c>
      <c r="G308" s="263"/>
      <c r="H308" s="266">
        <v>144.81100000000001</v>
      </c>
      <c r="I308" s="267"/>
      <c r="J308" s="263"/>
      <c r="K308" s="263"/>
      <c r="L308" s="268"/>
      <c r="M308" s="269"/>
      <c r="N308" s="270"/>
      <c r="O308" s="270"/>
      <c r="P308" s="270"/>
      <c r="Q308" s="270"/>
      <c r="R308" s="270"/>
      <c r="S308" s="270"/>
      <c r="T308" s="271"/>
      <c r="U308" s="13"/>
      <c r="V308" s="13"/>
      <c r="W308" s="13"/>
      <c r="X308" s="13"/>
      <c r="Y308" s="13"/>
      <c r="Z308" s="13"/>
      <c r="AA308" s="13"/>
      <c r="AB308" s="13"/>
      <c r="AC308" s="13"/>
      <c r="AD308" s="13"/>
      <c r="AE308" s="13"/>
      <c r="AT308" s="272" t="s">
        <v>263</v>
      </c>
      <c r="AU308" s="272" t="s">
        <v>91</v>
      </c>
      <c r="AV308" s="13" t="s">
        <v>91</v>
      </c>
      <c r="AW308" s="13" t="s">
        <v>36</v>
      </c>
      <c r="AX308" s="13" t="s">
        <v>82</v>
      </c>
      <c r="AY308" s="272" t="s">
        <v>250</v>
      </c>
    </row>
    <row r="309" s="14" customFormat="1">
      <c r="A309" s="14"/>
      <c r="B309" s="273"/>
      <c r="C309" s="274"/>
      <c r="D309" s="258" t="s">
        <v>263</v>
      </c>
      <c r="E309" s="275" t="s">
        <v>1</v>
      </c>
      <c r="F309" s="276" t="s">
        <v>265</v>
      </c>
      <c r="G309" s="274"/>
      <c r="H309" s="277">
        <v>144.81100000000001</v>
      </c>
      <c r="I309" s="278"/>
      <c r="J309" s="274"/>
      <c r="K309" s="274"/>
      <c r="L309" s="279"/>
      <c r="M309" s="280"/>
      <c r="N309" s="281"/>
      <c r="O309" s="281"/>
      <c r="P309" s="281"/>
      <c r="Q309" s="281"/>
      <c r="R309" s="281"/>
      <c r="S309" s="281"/>
      <c r="T309" s="282"/>
      <c r="U309" s="14"/>
      <c r="V309" s="14"/>
      <c r="W309" s="14"/>
      <c r="X309" s="14"/>
      <c r="Y309" s="14"/>
      <c r="Z309" s="14"/>
      <c r="AA309" s="14"/>
      <c r="AB309" s="14"/>
      <c r="AC309" s="14"/>
      <c r="AD309" s="14"/>
      <c r="AE309" s="14"/>
      <c r="AT309" s="283" t="s">
        <v>263</v>
      </c>
      <c r="AU309" s="283" t="s">
        <v>91</v>
      </c>
      <c r="AV309" s="14" t="s">
        <v>256</v>
      </c>
      <c r="AW309" s="14" t="s">
        <v>36</v>
      </c>
      <c r="AX309" s="14" t="s">
        <v>14</v>
      </c>
      <c r="AY309" s="283" t="s">
        <v>250</v>
      </c>
    </row>
    <row r="310" s="2" customFormat="1" ht="33" customHeight="1">
      <c r="A310" s="38"/>
      <c r="B310" s="39"/>
      <c r="C310" s="245" t="s">
        <v>469</v>
      </c>
      <c r="D310" s="245" t="s">
        <v>252</v>
      </c>
      <c r="E310" s="246" t="s">
        <v>1288</v>
      </c>
      <c r="F310" s="247" t="s">
        <v>1289</v>
      </c>
      <c r="G310" s="248" t="s">
        <v>157</v>
      </c>
      <c r="H310" s="249">
        <v>3620.2750000000001</v>
      </c>
      <c r="I310" s="250"/>
      <c r="J310" s="251">
        <f>ROUND(I310*H310,2)</f>
        <v>0</v>
      </c>
      <c r="K310" s="247" t="s">
        <v>1</v>
      </c>
      <c r="L310" s="44"/>
      <c r="M310" s="252" t="s">
        <v>1</v>
      </c>
      <c r="N310" s="253" t="s">
        <v>47</v>
      </c>
      <c r="O310" s="91"/>
      <c r="P310" s="254">
        <f>O310*H310</f>
        <v>0</v>
      </c>
      <c r="Q310" s="254">
        <v>0</v>
      </c>
      <c r="R310" s="254">
        <f>Q310*H310</f>
        <v>0</v>
      </c>
      <c r="S310" s="254">
        <v>0</v>
      </c>
      <c r="T310" s="255">
        <f>S310*H310</f>
        <v>0</v>
      </c>
      <c r="U310" s="38"/>
      <c r="V310" s="38"/>
      <c r="W310" s="38"/>
      <c r="X310" s="38"/>
      <c r="Y310" s="38"/>
      <c r="Z310" s="38"/>
      <c r="AA310" s="38"/>
      <c r="AB310" s="38"/>
      <c r="AC310" s="38"/>
      <c r="AD310" s="38"/>
      <c r="AE310" s="38"/>
      <c r="AR310" s="256" t="s">
        <v>256</v>
      </c>
      <c r="AT310" s="256" t="s">
        <v>252</v>
      </c>
      <c r="AU310" s="256" t="s">
        <v>91</v>
      </c>
      <c r="AY310" s="17" t="s">
        <v>250</v>
      </c>
      <c r="BE310" s="257">
        <f>IF(N310="základní",J310,0)</f>
        <v>0</v>
      </c>
      <c r="BF310" s="257">
        <f>IF(N310="snížená",J310,0)</f>
        <v>0</v>
      </c>
      <c r="BG310" s="257">
        <f>IF(N310="zákl. přenesená",J310,0)</f>
        <v>0</v>
      </c>
      <c r="BH310" s="257">
        <f>IF(N310="sníž. přenesená",J310,0)</f>
        <v>0</v>
      </c>
      <c r="BI310" s="257">
        <f>IF(N310="nulová",J310,0)</f>
        <v>0</v>
      </c>
      <c r="BJ310" s="17" t="s">
        <v>14</v>
      </c>
      <c r="BK310" s="257">
        <f>ROUND(I310*H310,2)</f>
        <v>0</v>
      </c>
      <c r="BL310" s="17" t="s">
        <v>256</v>
      </c>
      <c r="BM310" s="256" t="s">
        <v>1875</v>
      </c>
    </row>
    <row r="311" s="2" customFormat="1" ht="21.75" customHeight="1">
      <c r="A311" s="38"/>
      <c r="B311" s="39"/>
      <c r="C311" s="245" t="s">
        <v>473</v>
      </c>
      <c r="D311" s="245" t="s">
        <v>252</v>
      </c>
      <c r="E311" s="246" t="s">
        <v>1589</v>
      </c>
      <c r="F311" s="247" t="s">
        <v>1590</v>
      </c>
      <c r="G311" s="248" t="s">
        <v>157</v>
      </c>
      <c r="H311" s="249">
        <v>144.81100000000001</v>
      </c>
      <c r="I311" s="250"/>
      <c r="J311" s="251">
        <f>ROUND(I311*H311,2)</f>
        <v>0</v>
      </c>
      <c r="K311" s="247" t="s">
        <v>1</v>
      </c>
      <c r="L311" s="44"/>
      <c r="M311" s="252" t="s">
        <v>1</v>
      </c>
      <c r="N311" s="253" t="s">
        <v>47</v>
      </c>
      <c r="O311" s="91"/>
      <c r="P311" s="254">
        <f>O311*H311</f>
        <v>0</v>
      </c>
      <c r="Q311" s="254">
        <v>0</v>
      </c>
      <c r="R311" s="254">
        <f>Q311*H311</f>
        <v>0</v>
      </c>
      <c r="S311" s="254">
        <v>0</v>
      </c>
      <c r="T311" s="255">
        <f>S311*H311</f>
        <v>0</v>
      </c>
      <c r="U311" s="38"/>
      <c r="V311" s="38"/>
      <c r="W311" s="38"/>
      <c r="X311" s="38"/>
      <c r="Y311" s="38"/>
      <c r="Z311" s="38"/>
      <c r="AA311" s="38"/>
      <c r="AB311" s="38"/>
      <c r="AC311" s="38"/>
      <c r="AD311" s="38"/>
      <c r="AE311" s="38"/>
      <c r="AR311" s="256" t="s">
        <v>256</v>
      </c>
      <c r="AT311" s="256" t="s">
        <v>252</v>
      </c>
      <c r="AU311" s="256" t="s">
        <v>91</v>
      </c>
      <c r="AY311" s="17" t="s">
        <v>250</v>
      </c>
      <c r="BE311" s="257">
        <f>IF(N311="základní",J311,0)</f>
        <v>0</v>
      </c>
      <c r="BF311" s="257">
        <f>IF(N311="snížená",J311,0)</f>
        <v>0</v>
      </c>
      <c r="BG311" s="257">
        <f>IF(N311="zákl. přenesená",J311,0)</f>
        <v>0</v>
      </c>
      <c r="BH311" s="257">
        <f>IF(N311="sníž. přenesená",J311,0)</f>
        <v>0</v>
      </c>
      <c r="BI311" s="257">
        <f>IF(N311="nulová",J311,0)</f>
        <v>0</v>
      </c>
      <c r="BJ311" s="17" t="s">
        <v>14</v>
      </c>
      <c r="BK311" s="257">
        <f>ROUND(I311*H311,2)</f>
        <v>0</v>
      </c>
      <c r="BL311" s="17" t="s">
        <v>256</v>
      </c>
      <c r="BM311" s="256" t="s">
        <v>1876</v>
      </c>
    </row>
    <row r="312" s="13" customFormat="1">
      <c r="A312" s="13"/>
      <c r="B312" s="262"/>
      <c r="C312" s="263"/>
      <c r="D312" s="258" t="s">
        <v>263</v>
      </c>
      <c r="E312" s="264" t="s">
        <v>1</v>
      </c>
      <c r="F312" s="265" t="s">
        <v>1874</v>
      </c>
      <c r="G312" s="263"/>
      <c r="H312" s="266">
        <v>144.81100000000001</v>
      </c>
      <c r="I312" s="267"/>
      <c r="J312" s="263"/>
      <c r="K312" s="263"/>
      <c r="L312" s="268"/>
      <c r="M312" s="269"/>
      <c r="N312" s="270"/>
      <c r="O312" s="270"/>
      <c r="P312" s="270"/>
      <c r="Q312" s="270"/>
      <c r="R312" s="270"/>
      <c r="S312" s="270"/>
      <c r="T312" s="271"/>
      <c r="U312" s="13"/>
      <c r="V312" s="13"/>
      <c r="W312" s="13"/>
      <c r="X312" s="13"/>
      <c r="Y312" s="13"/>
      <c r="Z312" s="13"/>
      <c r="AA312" s="13"/>
      <c r="AB312" s="13"/>
      <c r="AC312" s="13"/>
      <c r="AD312" s="13"/>
      <c r="AE312" s="13"/>
      <c r="AT312" s="272" t="s">
        <v>263</v>
      </c>
      <c r="AU312" s="272" t="s">
        <v>91</v>
      </c>
      <c r="AV312" s="13" t="s">
        <v>91</v>
      </c>
      <c r="AW312" s="13" t="s">
        <v>36</v>
      </c>
      <c r="AX312" s="13" t="s">
        <v>82</v>
      </c>
      <c r="AY312" s="272" t="s">
        <v>250</v>
      </c>
    </row>
    <row r="313" s="14" customFormat="1">
      <c r="A313" s="14"/>
      <c r="B313" s="273"/>
      <c r="C313" s="274"/>
      <c r="D313" s="258" t="s">
        <v>263</v>
      </c>
      <c r="E313" s="275" t="s">
        <v>1</v>
      </c>
      <c r="F313" s="276" t="s">
        <v>265</v>
      </c>
      <c r="G313" s="274"/>
      <c r="H313" s="277">
        <v>144.81100000000001</v>
      </c>
      <c r="I313" s="278"/>
      <c r="J313" s="274"/>
      <c r="K313" s="274"/>
      <c r="L313" s="279"/>
      <c r="M313" s="280"/>
      <c r="N313" s="281"/>
      <c r="O313" s="281"/>
      <c r="P313" s="281"/>
      <c r="Q313" s="281"/>
      <c r="R313" s="281"/>
      <c r="S313" s="281"/>
      <c r="T313" s="282"/>
      <c r="U313" s="14"/>
      <c r="V313" s="14"/>
      <c r="W313" s="14"/>
      <c r="X313" s="14"/>
      <c r="Y313" s="14"/>
      <c r="Z313" s="14"/>
      <c r="AA313" s="14"/>
      <c r="AB313" s="14"/>
      <c r="AC313" s="14"/>
      <c r="AD313" s="14"/>
      <c r="AE313" s="14"/>
      <c r="AT313" s="283" t="s">
        <v>263</v>
      </c>
      <c r="AU313" s="283" t="s">
        <v>91</v>
      </c>
      <c r="AV313" s="14" t="s">
        <v>256</v>
      </c>
      <c r="AW313" s="14" t="s">
        <v>36</v>
      </c>
      <c r="AX313" s="14" t="s">
        <v>14</v>
      </c>
      <c r="AY313" s="283" t="s">
        <v>250</v>
      </c>
    </row>
    <row r="314" s="2" customFormat="1" ht="33" customHeight="1">
      <c r="A314" s="38"/>
      <c r="B314" s="39"/>
      <c r="C314" s="245" t="s">
        <v>477</v>
      </c>
      <c r="D314" s="245" t="s">
        <v>252</v>
      </c>
      <c r="E314" s="246" t="s">
        <v>1592</v>
      </c>
      <c r="F314" s="247" t="s">
        <v>1593</v>
      </c>
      <c r="G314" s="248" t="s">
        <v>157</v>
      </c>
      <c r="H314" s="249">
        <v>144.81100000000001</v>
      </c>
      <c r="I314" s="250"/>
      <c r="J314" s="251">
        <f>ROUND(I314*H314,2)</f>
        <v>0</v>
      </c>
      <c r="K314" s="247" t="s">
        <v>255</v>
      </c>
      <c r="L314" s="44"/>
      <c r="M314" s="252" t="s">
        <v>1</v>
      </c>
      <c r="N314" s="253" t="s">
        <v>47</v>
      </c>
      <c r="O314" s="91"/>
      <c r="P314" s="254">
        <f>O314*H314</f>
        <v>0</v>
      </c>
      <c r="Q314" s="254">
        <v>0</v>
      </c>
      <c r="R314" s="254">
        <f>Q314*H314</f>
        <v>0</v>
      </c>
      <c r="S314" s="254">
        <v>0</v>
      </c>
      <c r="T314" s="255">
        <f>S314*H314</f>
        <v>0</v>
      </c>
      <c r="U314" s="38"/>
      <c r="V314" s="38"/>
      <c r="W314" s="38"/>
      <c r="X314" s="38"/>
      <c r="Y314" s="38"/>
      <c r="Z314" s="38"/>
      <c r="AA314" s="38"/>
      <c r="AB314" s="38"/>
      <c r="AC314" s="38"/>
      <c r="AD314" s="38"/>
      <c r="AE314" s="38"/>
      <c r="AR314" s="256" t="s">
        <v>256</v>
      </c>
      <c r="AT314" s="256" t="s">
        <v>252</v>
      </c>
      <c r="AU314" s="256" t="s">
        <v>91</v>
      </c>
      <c r="AY314" s="17" t="s">
        <v>250</v>
      </c>
      <c r="BE314" s="257">
        <f>IF(N314="základní",J314,0)</f>
        <v>0</v>
      </c>
      <c r="BF314" s="257">
        <f>IF(N314="snížená",J314,0)</f>
        <v>0</v>
      </c>
      <c r="BG314" s="257">
        <f>IF(N314="zákl. přenesená",J314,0)</f>
        <v>0</v>
      </c>
      <c r="BH314" s="257">
        <f>IF(N314="sníž. přenesená",J314,0)</f>
        <v>0</v>
      </c>
      <c r="BI314" s="257">
        <f>IF(N314="nulová",J314,0)</f>
        <v>0</v>
      </c>
      <c r="BJ314" s="17" t="s">
        <v>14</v>
      </c>
      <c r="BK314" s="257">
        <f>ROUND(I314*H314,2)</f>
        <v>0</v>
      </c>
      <c r="BL314" s="17" t="s">
        <v>256</v>
      </c>
      <c r="BM314" s="256" t="s">
        <v>1877</v>
      </c>
    </row>
    <row r="315" s="2" customFormat="1">
      <c r="A315" s="38"/>
      <c r="B315" s="39"/>
      <c r="C315" s="40"/>
      <c r="D315" s="258" t="s">
        <v>261</v>
      </c>
      <c r="E315" s="40"/>
      <c r="F315" s="259" t="s">
        <v>1595</v>
      </c>
      <c r="G315" s="40"/>
      <c r="H315" s="40"/>
      <c r="I315" s="156"/>
      <c r="J315" s="40"/>
      <c r="K315" s="40"/>
      <c r="L315" s="44"/>
      <c r="M315" s="260"/>
      <c r="N315" s="261"/>
      <c r="O315" s="91"/>
      <c r="P315" s="91"/>
      <c r="Q315" s="91"/>
      <c r="R315" s="91"/>
      <c r="S315" s="91"/>
      <c r="T315" s="92"/>
      <c r="U315" s="38"/>
      <c r="V315" s="38"/>
      <c r="W315" s="38"/>
      <c r="X315" s="38"/>
      <c r="Y315" s="38"/>
      <c r="Z315" s="38"/>
      <c r="AA315" s="38"/>
      <c r="AB315" s="38"/>
      <c r="AC315" s="38"/>
      <c r="AD315" s="38"/>
      <c r="AE315" s="38"/>
      <c r="AT315" s="17" t="s">
        <v>261</v>
      </c>
      <c r="AU315" s="17" t="s">
        <v>91</v>
      </c>
    </row>
    <row r="316" s="13" customFormat="1">
      <c r="A316" s="13"/>
      <c r="B316" s="262"/>
      <c r="C316" s="263"/>
      <c r="D316" s="258" t="s">
        <v>263</v>
      </c>
      <c r="E316" s="264" t="s">
        <v>1</v>
      </c>
      <c r="F316" s="265" t="s">
        <v>1874</v>
      </c>
      <c r="G316" s="263"/>
      <c r="H316" s="266">
        <v>144.81100000000001</v>
      </c>
      <c r="I316" s="267"/>
      <c r="J316" s="263"/>
      <c r="K316" s="263"/>
      <c r="L316" s="268"/>
      <c r="M316" s="269"/>
      <c r="N316" s="270"/>
      <c r="O316" s="270"/>
      <c r="P316" s="270"/>
      <c r="Q316" s="270"/>
      <c r="R316" s="270"/>
      <c r="S316" s="270"/>
      <c r="T316" s="271"/>
      <c r="U316" s="13"/>
      <c r="V316" s="13"/>
      <c r="W316" s="13"/>
      <c r="X316" s="13"/>
      <c r="Y316" s="13"/>
      <c r="Z316" s="13"/>
      <c r="AA316" s="13"/>
      <c r="AB316" s="13"/>
      <c r="AC316" s="13"/>
      <c r="AD316" s="13"/>
      <c r="AE316" s="13"/>
      <c r="AT316" s="272" t="s">
        <v>263</v>
      </c>
      <c r="AU316" s="272" t="s">
        <v>91</v>
      </c>
      <c r="AV316" s="13" t="s">
        <v>91</v>
      </c>
      <c r="AW316" s="13" t="s">
        <v>36</v>
      </c>
      <c r="AX316" s="13" t="s">
        <v>82</v>
      </c>
      <c r="AY316" s="272" t="s">
        <v>250</v>
      </c>
    </row>
    <row r="317" s="14" customFormat="1">
      <c r="A317" s="14"/>
      <c r="B317" s="273"/>
      <c r="C317" s="274"/>
      <c r="D317" s="258" t="s">
        <v>263</v>
      </c>
      <c r="E317" s="275" t="s">
        <v>1</v>
      </c>
      <c r="F317" s="276" t="s">
        <v>265</v>
      </c>
      <c r="G317" s="274"/>
      <c r="H317" s="277">
        <v>144.81100000000001</v>
      </c>
      <c r="I317" s="278"/>
      <c r="J317" s="274"/>
      <c r="K317" s="274"/>
      <c r="L317" s="279"/>
      <c r="M317" s="280"/>
      <c r="N317" s="281"/>
      <c r="O317" s="281"/>
      <c r="P317" s="281"/>
      <c r="Q317" s="281"/>
      <c r="R317" s="281"/>
      <c r="S317" s="281"/>
      <c r="T317" s="282"/>
      <c r="U317" s="14"/>
      <c r="V317" s="14"/>
      <c r="W317" s="14"/>
      <c r="X317" s="14"/>
      <c r="Y317" s="14"/>
      <c r="Z317" s="14"/>
      <c r="AA317" s="14"/>
      <c r="AB317" s="14"/>
      <c r="AC317" s="14"/>
      <c r="AD317" s="14"/>
      <c r="AE317" s="14"/>
      <c r="AT317" s="283" t="s">
        <v>263</v>
      </c>
      <c r="AU317" s="283" t="s">
        <v>91</v>
      </c>
      <c r="AV317" s="14" t="s">
        <v>256</v>
      </c>
      <c r="AW317" s="14" t="s">
        <v>36</v>
      </c>
      <c r="AX317" s="14" t="s">
        <v>14</v>
      </c>
      <c r="AY317" s="283" t="s">
        <v>250</v>
      </c>
    </row>
    <row r="318" s="12" customFormat="1" ht="22.8" customHeight="1">
      <c r="A318" s="12"/>
      <c r="B318" s="229"/>
      <c r="C318" s="230"/>
      <c r="D318" s="231" t="s">
        <v>81</v>
      </c>
      <c r="E318" s="243" t="s">
        <v>1327</v>
      </c>
      <c r="F318" s="243" t="s">
        <v>1328</v>
      </c>
      <c r="G318" s="230"/>
      <c r="H318" s="230"/>
      <c r="I318" s="233"/>
      <c r="J318" s="244">
        <f>BK318</f>
        <v>0</v>
      </c>
      <c r="K318" s="230"/>
      <c r="L318" s="235"/>
      <c r="M318" s="236"/>
      <c r="N318" s="237"/>
      <c r="O318" s="237"/>
      <c r="P318" s="238">
        <f>SUM(P319:P340)</f>
        <v>0</v>
      </c>
      <c r="Q318" s="237"/>
      <c r="R318" s="238">
        <f>SUM(R319:R340)</f>
        <v>0</v>
      </c>
      <c r="S318" s="237"/>
      <c r="T318" s="239">
        <f>SUM(T319:T340)</f>
        <v>0</v>
      </c>
      <c r="U318" s="12"/>
      <c r="V318" s="12"/>
      <c r="W318" s="12"/>
      <c r="X318" s="12"/>
      <c r="Y318" s="12"/>
      <c r="Z318" s="12"/>
      <c r="AA318" s="12"/>
      <c r="AB318" s="12"/>
      <c r="AC318" s="12"/>
      <c r="AD318" s="12"/>
      <c r="AE318" s="12"/>
      <c r="AR318" s="240" t="s">
        <v>14</v>
      </c>
      <c r="AT318" s="241" t="s">
        <v>81</v>
      </c>
      <c r="AU318" s="241" t="s">
        <v>14</v>
      </c>
      <c r="AY318" s="240" t="s">
        <v>250</v>
      </c>
      <c r="BK318" s="242">
        <f>SUM(BK319:BK340)</f>
        <v>0</v>
      </c>
    </row>
    <row r="319" s="2" customFormat="1" ht="21.75" customHeight="1">
      <c r="A319" s="38"/>
      <c r="B319" s="39"/>
      <c r="C319" s="245" t="s">
        <v>481</v>
      </c>
      <c r="D319" s="245" t="s">
        <v>252</v>
      </c>
      <c r="E319" s="246" t="s">
        <v>1596</v>
      </c>
      <c r="F319" s="247" t="s">
        <v>1597</v>
      </c>
      <c r="G319" s="248" t="s">
        <v>157</v>
      </c>
      <c r="H319" s="249">
        <v>2630.6010000000001</v>
      </c>
      <c r="I319" s="250"/>
      <c r="J319" s="251">
        <f>ROUND(I319*H319,2)</f>
        <v>0</v>
      </c>
      <c r="K319" s="247" t="s">
        <v>1</v>
      </c>
      <c r="L319" s="44"/>
      <c r="M319" s="252" t="s">
        <v>1</v>
      </c>
      <c r="N319" s="253" t="s">
        <v>47</v>
      </c>
      <c r="O319" s="91"/>
      <c r="P319" s="254">
        <f>O319*H319</f>
        <v>0</v>
      </c>
      <c r="Q319" s="254">
        <v>0</v>
      </c>
      <c r="R319" s="254">
        <f>Q319*H319</f>
        <v>0</v>
      </c>
      <c r="S319" s="254">
        <v>0</v>
      </c>
      <c r="T319" s="255">
        <f>S319*H319</f>
        <v>0</v>
      </c>
      <c r="U319" s="38"/>
      <c r="V319" s="38"/>
      <c r="W319" s="38"/>
      <c r="X319" s="38"/>
      <c r="Y319" s="38"/>
      <c r="Z319" s="38"/>
      <c r="AA319" s="38"/>
      <c r="AB319" s="38"/>
      <c r="AC319" s="38"/>
      <c r="AD319" s="38"/>
      <c r="AE319" s="38"/>
      <c r="AR319" s="256" t="s">
        <v>256</v>
      </c>
      <c r="AT319" s="256" t="s">
        <v>252</v>
      </c>
      <c r="AU319" s="256" t="s">
        <v>91</v>
      </c>
      <c r="AY319" s="17" t="s">
        <v>250</v>
      </c>
      <c r="BE319" s="257">
        <f>IF(N319="základní",J319,0)</f>
        <v>0</v>
      </c>
      <c r="BF319" s="257">
        <f>IF(N319="snížená",J319,0)</f>
        <v>0</v>
      </c>
      <c r="BG319" s="257">
        <f>IF(N319="zákl. přenesená",J319,0)</f>
        <v>0</v>
      </c>
      <c r="BH319" s="257">
        <f>IF(N319="sníž. přenesená",J319,0)</f>
        <v>0</v>
      </c>
      <c r="BI319" s="257">
        <f>IF(N319="nulová",J319,0)</f>
        <v>0</v>
      </c>
      <c r="BJ319" s="17" t="s">
        <v>14</v>
      </c>
      <c r="BK319" s="257">
        <f>ROUND(I319*H319,2)</f>
        <v>0</v>
      </c>
      <c r="BL319" s="17" t="s">
        <v>256</v>
      </c>
      <c r="BM319" s="256" t="s">
        <v>1878</v>
      </c>
    </row>
    <row r="320" s="2" customFormat="1">
      <c r="A320" s="38"/>
      <c r="B320" s="39"/>
      <c r="C320" s="40"/>
      <c r="D320" s="258" t="s">
        <v>628</v>
      </c>
      <c r="E320" s="40"/>
      <c r="F320" s="259" t="s">
        <v>1599</v>
      </c>
      <c r="G320" s="40"/>
      <c r="H320" s="40"/>
      <c r="I320" s="156"/>
      <c r="J320" s="40"/>
      <c r="K320" s="40"/>
      <c r="L320" s="44"/>
      <c r="M320" s="260"/>
      <c r="N320" s="261"/>
      <c r="O320" s="91"/>
      <c r="P320" s="91"/>
      <c r="Q320" s="91"/>
      <c r="R320" s="91"/>
      <c r="S320" s="91"/>
      <c r="T320" s="92"/>
      <c r="U320" s="38"/>
      <c r="V320" s="38"/>
      <c r="W320" s="38"/>
      <c r="X320" s="38"/>
      <c r="Y320" s="38"/>
      <c r="Z320" s="38"/>
      <c r="AA320" s="38"/>
      <c r="AB320" s="38"/>
      <c r="AC320" s="38"/>
      <c r="AD320" s="38"/>
      <c r="AE320" s="38"/>
      <c r="AT320" s="17" t="s">
        <v>628</v>
      </c>
      <c r="AU320" s="17" t="s">
        <v>91</v>
      </c>
    </row>
    <row r="321" s="13" customFormat="1">
      <c r="A321" s="13"/>
      <c r="B321" s="262"/>
      <c r="C321" s="263"/>
      <c r="D321" s="258" t="s">
        <v>263</v>
      </c>
      <c r="E321" s="264" t="s">
        <v>1</v>
      </c>
      <c r="F321" s="265" t="s">
        <v>1879</v>
      </c>
      <c r="G321" s="263"/>
      <c r="H321" s="266">
        <v>2099.3409999999999</v>
      </c>
      <c r="I321" s="267"/>
      <c r="J321" s="263"/>
      <c r="K321" s="263"/>
      <c r="L321" s="268"/>
      <c r="M321" s="269"/>
      <c r="N321" s="270"/>
      <c r="O321" s="270"/>
      <c r="P321" s="270"/>
      <c r="Q321" s="270"/>
      <c r="R321" s="270"/>
      <c r="S321" s="270"/>
      <c r="T321" s="271"/>
      <c r="U321" s="13"/>
      <c r="V321" s="13"/>
      <c r="W321" s="13"/>
      <c r="X321" s="13"/>
      <c r="Y321" s="13"/>
      <c r="Z321" s="13"/>
      <c r="AA321" s="13"/>
      <c r="AB321" s="13"/>
      <c r="AC321" s="13"/>
      <c r="AD321" s="13"/>
      <c r="AE321" s="13"/>
      <c r="AT321" s="272" t="s">
        <v>263</v>
      </c>
      <c r="AU321" s="272" t="s">
        <v>91</v>
      </c>
      <c r="AV321" s="13" t="s">
        <v>91</v>
      </c>
      <c r="AW321" s="13" t="s">
        <v>36</v>
      </c>
      <c r="AX321" s="13" t="s">
        <v>82</v>
      </c>
      <c r="AY321" s="272" t="s">
        <v>250</v>
      </c>
    </row>
    <row r="322" s="13" customFormat="1">
      <c r="A322" s="13"/>
      <c r="B322" s="262"/>
      <c r="C322" s="263"/>
      <c r="D322" s="258" t="s">
        <v>263</v>
      </c>
      <c r="E322" s="264" t="s">
        <v>1</v>
      </c>
      <c r="F322" s="265" t="s">
        <v>1880</v>
      </c>
      <c r="G322" s="263"/>
      <c r="H322" s="266">
        <v>240.55600000000001</v>
      </c>
      <c r="I322" s="267"/>
      <c r="J322" s="263"/>
      <c r="K322" s="263"/>
      <c r="L322" s="268"/>
      <c r="M322" s="269"/>
      <c r="N322" s="270"/>
      <c r="O322" s="270"/>
      <c r="P322" s="270"/>
      <c r="Q322" s="270"/>
      <c r="R322" s="270"/>
      <c r="S322" s="270"/>
      <c r="T322" s="271"/>
      <c r="U322" s="13"/>
      <c r="V322" s="13"/>
      <c r="W322" s="13"/>
      <c r="X322" s="13"/>
      <c r="Y322" s="13"/>
      <c r="Z322" s="13"/>
      <c r="AA322" s="13"/>
      <c r="AB322" s="13"/>
      <c r="AC322" s="13"/>
      <c r="AD322" s="13"/>
      <c r="AE322" s="13"/>
      <c r="AT322" s="272" t="s">
        <v>263</v>
      </c>
      <c r="AU322" s="272" t="s">
        <v>91</v>
      </c>
      <c r="AV322" s="13" t="s">
        <v>91</v>
      </c>
      <c r="AW322" s="13" t="s">
        <v>36</v>
      </c>
      <c r="AX322" s="13" t="s">
        <v>82</v>
      </c>
      <c r="AY322" s="272" t="s">
        <v>250</v>
      </c>
    </row>
    <row r="323" s="13" customFormat="1">
      <c r="A323" s="13"/>
      <c r="B323" s="262"/>
      <c r="C323" s="263"/>
      <c r="D323" s="258" t="s">
        <v>263</v>
      </c>
      <c r="E323" s="264" t="s">
        <v>1</v>
      </c>
      <c r="F323" s="265" t="s">
        <v>1881</v>
      </c>
      <c r="G323" s="263"/>
      <c r="H323" s="266">
        <v>290.70400000000001</v>
      </c>
      <c r="I323" s="267"/>
      <c r="J323" s="263"/>
      <c r="K323" s="263"/>
      <c r="L323" s="268"/>
      <c r="M323" s="269"/>
      <c r="N323" s="270"/>
      <c r="O323" s="270"/>
      <c r="P323" s="270"/>
      <c r="Q323" s="270"/>
      <c r="R323" s="270"/>
      <c r="S323" s="270"/>
      <c r="T323" s="271"/>
      <c r="U323" s="13"/>
      <c r="V323" s="13"/>
      <c r="W323" s="13"/>
      <c r="X323" s="13"/>
      <c r="Y323" s="13"/>
      <c r="Z323" s="13"/>
      <c r="AA323" s="13"/>
      <c r="AB323" s="13"/>
      <c r="AC323" s="13"/>
      <c r="AD323" s="13"/>
      <c r="AE323" s="13"/>
      <c r="AT323" s="272" t="s">
        <v>263</v>
      </c>
      <c r="AU323" s="272" t="s">
        <v>91</v>
      </c>
      <c r="AV323" s="13" t="s">
        <v>91</v>
      </c>
      <c r="AW323" s="13" t="s">
        <v>36</v>
      </c>
      <c r="AX323" s="13" t="s">
        <v>82</v>
      </c>
      <c r="AY323" s="272" t="s">
        <v>250</v>
      </c>
    </row>
    <row r="324" s="14" customFormat="1">
      <c r="A324" s="14"/>
      <c r="B324" s="273"/>
      <c r="C324" s="274"/>
      <c r="D324" s="258" t="s">
        <v>263</v>
      </c>
      <c r="E324" s="275" t="s">
        <v>1</v>
      </c>
      <c r="F324" s="276" t="s">
        <v>265</v>
      </c>
      <c r="G324" s="274"/>
      <c r="H324" s="277">
        <v>2630.6010000000001</v>
      </c>
      <c r="I324" s="278"/>
      <c r="J324" s="274"/>
      <c r="K324" s="274"/>
      <c r="L324" s="279"/>
      <c r="M324" s="280"/>
      <c r="N324" s="281"/>
      <c r="O324" s="281"/>
      <c r="P324" s="281"/>
      <c r="Q324" s="281"/>
      <c r="R324" s="281"/>
      <c r="S324" s="281"/>
      <c r="T324" s="282"/>
      <c r="U324" s="14"/>
      <c r="V324" s="14"/>
      <c r="W324" s="14"/>
      <c r="X324" s="14"/>
      <c r="Y324" s="14"/>
      <c r="Z324" s="14"/>
      <c r="AA324" s="14"/>
      <c r="AB324" s="14"/>
      <c r="AC324" s="14"/>
      <c r="AD324" s="14"/>
      <c r="AE324" s="14"/>
      <c r="AT324" s="283" t="s">
        <v>263</v>
      </c>
      <c r="AU324" s="283" t="s">
        <v>91</v>
      </c>
      <c r="AV324" s="14" t="s">
        <v>256</v>
      </c>
      <c r="AW324" s="14" t="s">
        <v>36</v>
      </c>
      <c r="AX324" s="14" t="s">
        <v>14</v>
      </c>
      <c r="AY324" s="283" t="s">
        <v>250</v>
      </c>
    </row>
    <row r="325" s="2" customFormat="1" ht="44.25" customHeight="1">
      <c r="A325" s="38"/>
      <c r="B325" s="39"/>
      <c r="C325" s="245" t="s">
        <v>485</v>
      </c>
      <c r="D325" s="245" t="s">
        <v>252</v>
      </c>
      <c r="E325" s="246" t="s">
        <v>1603</v>
      </c>
      <c r="F325" s="247" t="s">
        <v>1604</v>
      </c>
      <c r="G325" s="248" t="s">
        <v>157</v>
      </c>
      <c r="H325" s="249">
        <v>5832.5209999999997</v>
      </c>
      <c r="I325" s="250"/>
      <c r="J325" s="251">
        <f>ROUND(I325*H325,2)</f>
        <v>0</v>
      </c>
      <c r="K325" s="247" t="s">
        <v>1</v>
      </c>
      <c r="L325" s="44"/>
      <c r="M325" s="252" t="s">
        <v>1</v>
      </c>
      <c r="N325" s="253" t="s">
        <v>47</v>
      </c>
      <c r="O325" s="91"/>
      <c r="P325" s="254">
        <f>O325*H325</f>
        <v>0</v>
      </c>
      <c r="Q325" s="254">
        <v>0</v>
      </c>
      <c r="R325" s="254">
        <f>Q325*H325</f>
        <v>0</v>
      </c>
      <c r="S325" s="254">
        <v>0</v>
      </c>
      <c r="T325" s="255">
        <f>S325*H325</f>
        <v>0</v>
      </c>
      <c r="U325" s="38"/>
      <c r="V325" s="38"/>
      <c r="W325" s="38"/>
      <c r="X325" s="38"/>
      <c r="Y325" s="38"/>
      <c r="Z325" s="38"/>
      <c r="AA325" s="38"/>
      <c r="AB325" s="38"/>
      <c r="AC325" s="38"/>
      <c r="AD325" s="38"/>
      <c r="AE325" s="38"/>
      <c r="AR325" s="256" t="s">
        <v>256</v>
      </c>
      <c r="AT325" s="256" t="s">
        <v>252</v>
      </c>
      <c r="AU325" s="256" t="s">
        <v>91</v>
      </c>
      <c r="AY325" s="17" t="s">
        <v>250</v>
      </c>
      <c r="BE325" s="257">
        <f>IF(N325="základní",J325,0)</f>
        <v>0</v>
      </c>
      <c r="BF325" s="257">
        <f>IF(N325="snížená",J325,0)</f>
        <v>0</v>
      </c>
      <c r="BG325" s="257">
        <f>IF(N325="zákl. přenesená",J325,0)</f>
        <v>0</v>
      </c>
      <c r="BH325" s="257">
        <f>IF(N325="sníž. přenesená",J325,0)</f>
        <v>0</v>
      </c>
      <c r="BI325" s="257">
        <f>IF(N325="nulová",J325,0)</f>
        <v>0</v>
      </c>
      <c r="BJ325" s="17" t="s">
        <v>14</v>
      </c>
      <c r="BK325" s="257">
        <f>ROUND(I325*H325,2)</f>
        <v>0</v>
      </c>
      <c r="BL325" s="17" t="s">
        <v>256</v>
      </c>
      <c r="BM325" s="256" t="s">
        <v>1882</v>
      </c>
    </row>
    <row r="326" s="2" customFormat="1">
      <c r="A326" s="38"/>
      <c r="B326" s="39"/>
      <c r="C326" s="40"/>
      <c r="D326" s="258" t="s">
        <v>628</v>
      </c>
      <c r="E326" s="40"/>
      <c r="F326" s="259" t="s">
        <v>1606</v>
      </c>
      <c r="G326" s="40"/>
      <c r="H326" s="40"/>
      <c r="I326" s="156"/>
      <c r="J326" s="40"/>
      <c r="K326" s="40"/>
      <c r="L326" s="44"/>
      <c r="M326" s="260"/>
      <c r="N326" s="261"/>
      <c r="O326" s="91"/>
      <c r="P326" s="91"/>
      <c r="Q326" s="91"/>
      <c r="R326" s="91"/>
      <c r="S326" s="91"/>
      <c r="T326" s="92"/>
      <c r="U326" s="38"/>
      <c r="V326" s="38"/>
      <c r="W326" s="38"/>
      <c r="X326" s="38"/>
      <c r="Y326" s="38"/>
      <c r="Z326" s="38"/>
      <c r="AA326" s="38"/>
      <c r="AB326" s="38"/>
      <c r="AC326" s="38"/>
      <c r="AD326" s="38"/>
      <c r="AE326" s="38"/>
      <c r="AT326" s="17" t="s">
        <v>628</v>
      </c>
      <c r="AU326" s="17" t="s">
        <v>91</v>
      </c>
    </row>
    <row r="327" s="13" customFormat="1">
      <c r="A327" s="13"/>
      <c r="B327" s="262"/>
      <c r="C327" s="263"/>
      <c r="D327" s="258" t="s">
        <v>263</v>
      </c>
      <c r="E327" s="264" t="s">
        <v>1</v>
      </c>
      <c r="F327" s="265" t="s">
        <v>1883</v>
      </c>
      <c r="G327" s="263"/>
      <c r="H327" s="266">
        <v>5785.049</v>
      </c>
      <c r="I327" s="267"/>
      <c r="J327" s="263"/>
      <c r="K327" s="263"/>
      <c r="L327" s="268"/>
      <c r="M327" s="269"/>
      <c r="N327" s="270"/>
      <c r="O327" s="270"/>
      <c r="P327" s="270"/>
      <c r="Q327" s="270"/>
      <c r="R327" s="270"/>
      <c r="S327" s="270"/>
      <c r="T327" s="271"/>
      <c r="U327" s="13"/>
      <c r="V327" s="13"/>
      <c r="W327" s="13"/>
      <c r="X327" s="13"/>
      <c r="Y327" s="13"/>
      <c r="Z327" s="13"/>
      <c r="AA327" s="13"/>
      <c r="AB327" s="13"/>
      <c r="AC327" s="13"/>
      <c r="AD327" s="13"/>
      <c r="AE327" s="13"/>
      <c r="AT327" s="272" t="s">
        <v>263</v>
      </c>
      <c r="AU327" s="272" t="s">
        <v>91</v>
      </c>
      <c r="AV327" s="13" t="s">
        <v>91</v>
      </c>
      <c r="AW327" s="13" t="s">
        <v>36</v>
      </c>
      <c r="AX327" s="13" t="s">
        <v>82</v>
      </c>
      <c r="AY327" s="272" t="s">
        <v>250</v>
      </c>
    </row>
    <row r="328" s="13" customFormat="1">
      <c r="A328" s="13"/>
      <c r="B328" s="262"/>
      <c r="C328" s="263"/>
      <c r="D328" s="258" t="s">
        <v>263</v>
      </c>
      <c r="E328" s="264" t="s">
        <v>1</v>
      </c>
      <c r="F328" s="265" t="s">
        <v>1884</v>
      </c>
      <c r="G328" s="263"/>
      <c r="H328" s="266">
        <v>47.472000000000001</v>
      </c>
      <c r="I328" s="267"/>
      <c r="J328" s="263"/>
      <c r="K328" s="263"/>
      <c r="L328" s="268"/>
      <c r="M328" s="269"/>
      <c r="N328" s="270"/>
      <c r="O328" s="270"/>
      <c r="P328" s="270"/>
      <c r="Q328" s="270"/>
      <c r="R328" s="270"/>
      <c r="S328" s="270"/>
      <c r="T328" s="271"/>
      <c r="U328" s="13"/>
      <c r="V328" s="13"/>
      <c r="W328" s="13"/>
      <c r="X328" s="13"/>
      <c r="Y328" s="13"/>
      <c r="Z328" s="13"/>
      <c r="AA328" s="13"/>
      <c r="AB328" s="13"/>
      <c r="AC328" s="13"/>
      <c r="AD328" s="13"/>
      <c r="AE328" s="13"/>
      <c r="AT328" s="272" t="s">
        <v>263</v>
      </c>
      <c r="AU328" s="272" t="s">
        <v>91</v>
      </c>
      <c r="AV328" s="13" t="s">
        <v>91</v>
      </c>
      <c r="AW328" s="13" t="s">
        <v>36</v>
      </c>
      <c r="AX328" s="13" t="s">
        <v>82</v>
      </c>
      <c r="AY328" s="272" t="s">
        <v>250</v>
      </c>
    </row>
    <row r="329" s="14" customFormat="1">
      <c r="A329" s="14"/>
      <c r="B329" s="273"/>
      <c r="C329" s="274"/>
      <c r="D329" s="258" t="s">
        <v>263</v>
      </c>
      <c r="E329" s="275" t="s">
        <v>1</v>
      </c>
      <c r="F329" s="276" t="s">
        <v>265</v>
      </c>
      <c r="G329" s="274"/>
      <c r="H329" s="277">
        <v>5832.5209999999997</v>
      </c>
      <c r="I329" s="278"/>
      <c r="J329" s="274"/>
      <c r="K329" s="274"/>
      <c r="L329" s="279"/>
      <c r="M329" s="280"/>
      <c r="N329" s="281"/>
      <c r="O329" s="281"/>
      <c r="P329" s="281"/>
      <c r="Q329" s="281"/>
      <c r="R329" s="281"/>
      <c r="S329" s="281"/>
      <c r="T329" s="282"/>
      <c r="U329" s="14"/>
      <c r="V329" s="14"/>
      <c r="W329" s="14"/>
      <c r="X329" s="14"/>
      <c r="Y329" s="14"/>
      <c r="Z329" s="14"/>
      <c r="AA329" s="14"/>
      <c r="AB329" s="14"/>
      <c r="AC329" s="14"/>
      <c r="AD329" s="14"/>
      <c r="AE329" s="14"/>
      <c r="AT329" s="283" t="s">
        <v>263</v>
      </c>
      <c r="AU329" s="283" t="s">
        <v>91</v>
      </c>
      <c r="AV329" s="14" t="s">
        <v>256</v>
      </c>
      <c r="AW329" s="14" t="s">
        <v>36</v>
      </c>
      <c r="AX329" s="14" t="s">
        <v>14</v>
      </c>
      <c r="AY329" s="283" t="s">
        <v>250</v>
      </c>
    </row>
    <row r="330" s="2" customFormat="1" ht="55.5" customHeight="1">
      <c r="A330" s="38"/>
      <c r="B330" s="39"/>
      <c r="C330" s="245" t="s">
        <v>489</v>
      </c>
      <c r="D330" s="245" t="s">
        <v>252</v>
      </c>
      <c r="E330" s="246" t="s">
        <v>1609</v>
      </c>
      <c r="F330" s="247" t="s">
        <v>1610</v>
      </c>
      <c r="G330" s="248" t="s">
        <v>157</v>
      </c>
      <c r="H330" s="249">
        <v>29162.605</v>
      </c>
      <c r="I330" s="250"/>
      <c r="J330" s="251">
        <f>ROUND(I330*H330,2)</f>
        <v>0</v>
      </c>
      <c r="K330" s="247" t="s">
        <v>1</v>
      </c>
      <c r="L330" s="44"/>
      <c r="M330" s="252" t="s">
        <v>1</v>
      </c>
      <c r="N330" s="253" t="s">
        <v>47</v>
      </c>
      <c r="O330" s="91"/>
      <c r="P330" s="254">
        <f>O330*H330</f>
        <v>0</v>
      </c>
      <c r="Q330" s="254">
        <v>0</v>
      </c>
      <c r="R330" s="254">
        <f>Q330*H330</f>
        <v>0</v>
      </c>
      <c r="S330" s="254">
        <v>0</v>
      </c>
      <c r="T330" s="255">
        <f>S330*H330</f>
        <v>0</v>
      </c>
      <c r="U330" s="38"/>
      <c r="V330" s="38"/>
      <c r="W330" s="38"/>
      <c r="X330" s="38"/>
      <c r="Y330" s="38"/>
      <c r="Z330" s="38"/>
      <c r="AA330" s="38"/>
      <c r="AB330" s="38"/>
      <c r="AC330" s="38"/>
      <c r="AD330" s="38"/>
      <c r="AE330" s="38"/>
      <c r="AR330" s="256" t="s">
        <v>256</v>
      </c>
      <c r="AT330" s="256" t="s">
        <v>252</v>
      </c>
      <c r="AU330" s="256" t="s">
        <v>91</v>
      </c>
      <c r="AY330" s="17" t="s">
        <v>250</v>
      </c>
      <c r="BE330" s="257">
        <f>IF(N330="základní",J330,0)</f>
        <v>0</v>
      </c>
      <c r="BF330" s="257">
        <f>IF(N330="snížená",J330,0)</f>
        <v>0</v>
      </c>
      <c r="BG330" s="257">
        <f>IF(N330="zákl. přenesená",J330,0)</f>
        <v>0</v>
      </c>
      <c r="BH330" s="257">
        <f>IF(N330="sníž. přenesená",J330,0)</f>
        <v>0</v>
      </c>
      <c r="BI330" s="257">
        <f>IF(N330="nulová",J330,0)</f>
        <v>0</v>
      </c>
      <c r="BJ330" s="17" t="s">
        <v>14</v>
      </c>
      <c r="BK330" s="257">
        <f>ROUND(I330*H330,2)</f>
        <v>0</v>
      </c>
      <c r="BL330" s="17" t="s">
        <v>256</v>
      </c>
      <c r="BM330" s="256" t="s">
        <v>1885</v>
      </c>
    </row>
    <row r="331" s="13" customFormat="1">
      <c r="A331" s="13"/>
      <c r="B331" s="262"/>
      <c r="C331" s="263"/>
      <c r="D331" s="258" t="s">
        <v>263</v>
      </c>
      <c r="E331" s="264" t="s">
        <v>1</v>
      </c>
      <c r="F331" s="265" t="s">
        <v>1886</v>
      </c>
      <c r="G331" s="263"/>
      <c r="H331" s="266">
        <v>29162.605</v>
      </c>
      <c r="I331" s="267"/>
      <c r="J331" s="263"/>
      <c r="K331" s="263"/>
      <c r="L331" s="268"/>
      <c r="M331" s="269"/>
      <c r="N331" s="270"/>
      <c r="O331" s="270"/>
      <c r="P331" s="270"/>
      <c r="Q331" s="270"/>
      <c r="R331" s="270"/>
      <c r="S331" s="270"/>
      <c r="T331" s="271"/>
      <c r="U331" s="13"/>
      <c r="V331" s="13"/>
      <c r="W331" s="13"/>
      <c r="X331" s="13"/>
      <c r="Y331" s="13"/>
      <c r="Z331" s="13"/>
      <c r="AA331" s="13"/>
      <c r="AB331" s="13"/>
      <c r="AC331" s="13"/>
      <c r="AD331" s="13"/>
      <c r="AE331" s="13"/>
      <c r="AT331" s="272" t="s">
        <v>263</v>
      </c>
      <c r="AU331" s="272" t="s">
        <v>91</v>
      </c>
      <c r="AV331" s="13" t="s">
        <v>91</v>
      </c>
      <c r="AW331" s="13" t="s">
        <v>36</v>
      </c>
      <c r="AX331" s="13" t="s">
        <v>82</v>
      </c>
      <c r="AY331" s="272" t="s">
        <v>250</v>
      </c>
    </row>
    <row r="332" s="14" customFormat="1">
      <c r="A332" s="14"/>
      <c r="B332" s="273"/>
      <c r="C332" s="274"/>
      <c r="D332" s="258" t="s">
        <v>263</v>
      </c>
      <c r="E332" s="275" t="s">
        <v>1</v>
      </c>
      <c r="F332" s="276" t="s">
        <v>265</v>
      </c>
      <c r="G332" s="274"/>
      <c r="H332" s="277">
        <v>29162.605</v>
      </c>
      <c r="I332" s="278"/>
      <c r="J332" s="274"/>
      <c r="K332" s="274"/>
      <c r="L332" s="279"/>
      <c r="M332" s="280"/>
      <c r="N332" s="281"/>
      <c r="O332" s="281"/>
      <c r="P332" s="281"/>
      <c r="Q332" s="281"/>
      <c r="R332" s="281"/>
      <c r="S332" s="281"/>
      <c r="T332" s="282"/>
      <c r="U332" s="14"/>
      <c r="V332" s="14"/>
      <c r="W332" s="14"/>
      <c r="X332" s="14"/>
      <c r="Y332" s="14"/>
      <c r="Z332" s="14"/>
      <c r="AA332" s="14"/>
      <c r="AB332" s="14"/>
      <c r="AC332" s="14"/>
      <c r="AD332" s="14"/>
      <c r="AE332" s="14"/>
      <c r="AT332" s="283" t="s">
        <v>263</v>
      </c>
      <c r="AU332" s="283" t="s">
        <v>91</v>
      </c>
      <c r="AV332" s="14" t="s">
        <v>256</v>
      </c>
      <c r="AW332" s="14" t="s">
        <v>36</v>
      </c>
      <c r="AX332" s="14" t="s">
        <v>14</v>
      </c>
      <c r="AY332" s="283" t="s">
        <v>250</v>
      </c>
    </row>
    <row r="333" s="2" customFormat="1" ht="33" customHeight="1">
      <c r="A333" s="38"/>
      <c r="B333" s="39"/>
      <c r="C333" s="245" t="s">
        <v>493</v>
      </c>
      <c r="D333" s="245" t="s">
        <v>252</v>
      </c>
      <c r="E333" s="246" t="s">
        <v>1613</v>
      </c>
      <c r="F333" s="247" t="s">
        <v>1614</v>
      </c>
      <c r="G333" s="248" t="s">
        <v>157</v>
      </c>
      <c r="H333" s="249">
        <v>3764.8009999999999</v>
      </c>
      <c r="I333" s="250"/>
      <c r="J333" s="251">
        <f>ROUND(I333*H333,2)</f>
        <v>0</v>
      </c>
      <c r="K333" s="247" t="s">
        <v>1</v>
      </c>
      <c r="L333" s="44"/>
      <c r="M333" s="252" t="s">
        <v>1</v>
      </c>
      <c r="N333" s="253" t="s">
        <v>47</v>
      </c>
      <c r="O333" s="91"/>
      <c r="P333" s="254">
        <f>O333*H333</f>
        <v>0</v>
      </c>
      <c r="Q333" s="254">
        <v>0</v>
      </c>
      <c r="R333" s="254">
        <f>Q333*H333</f>
        <v>0</v>
      </c>
      <c r="S333" s="254">
        <v>0</v>
      </c>
      <c r="T333" s="255">
        <f>S333*H333</f>
        <v>0</v>
      </c>
      <c r="U333" s="38"/>
      <c r="V333" s="38"/>
      <c r="W333" s="38"/>
      <c r="X333" s="38"/>
      <c r="Y333" s="38"/>
      <c r="Z333" s="38"/>
      <c r="AA333" s="38"/>
      <c r="AB333" s="38"/>
      <c r="AC333" s="38"/>
      <c r="AD333" s="38"/>
      <c r="AE333" s="38"/>
      <c r="AR333" s="256" t="s">
        <v>256</v>
      </c>
      <c r="AT333" s="256" t="s">
        <v>252</v>
      </c>
      <c r="AU333" s="256" t="s">
        <v>91</v>
      </c>
      <c r="AY333" s="17" t="s">
        <v>250</v>
      </c>
      <c r="BE333" s="257">
        <f>IF(N333="základní",J333,0)</f>
        <v>0</v>
      </c>
      <c r="BF333" s="257">
        <f>IF(N333="snížená",J333,0)</f>
        <v>0</v>
      </c>
      <c r="BG333" s="257">
        <f>IF(N333="zákl. přenesená",J333,0)</f>
        <v>0</v>
      </c>
      <c r="BH333" s="257">
        <f>IF(N333="sníž. přenesená",J333,0)</f>
        <v>0</v>
      </c>
      <c r="BI333" s="257">
        <f>IF(N333="nulová",J333,0)</f>
        <v>0</v>
      </c>
      <c r="BJ333" s="17" t="s">
        <v>14</v>
      </c>
      <c r="BK333" s="257">
        <f>ROUND(I333*H333,2)</f>
        <v>0</v>
      </c>
      <c r="BL333" s="17" t="s">
        <v>256</v>
      </c>
      <c r="BM333" s="256" t="s">
        <v>1887</v>
      </c>
    </row>
    <row r="334" s="2" customFormat="1">
      <c r="A334" s="38"/>
      <c r="B334" s="39"/>
      <c r="C334" s="40"/>
      <c r="D334" s="258" t="s">
        <v>628</v>
      </c>
      <c r="E334" s="40"/>
      <c r="F334" s="259" t="s">
        <v>1616</v>
      </c>
      <c r="G334" s="40"/>
      <c r="H334" s="40"/>
      <c r="I334" s="156"/>
      <c r="J334" s="40"/>
      <c r="K334" s="40"/>
      <c r="L334" s="44"/>
      <c r="M334" s="260"/>
      <c r="N334" s="261"/>
      <c r="O334" s="91"/>
      <c r="P334" s="91"/>
      <c r="Q334" s="91"/>
      <c r="R334" s="91"/>
      <c r="S334" s="91"/>
      <c r="T334" s="92"/>
      <c r="U334" s="38"/>
      <c r="V334" s="38"/>
      <c r="W334" s="38"/>
      <c r="X334" s="38"/>
      <c r="Y334" s="38"/>
      <c r="Z334" s="38"/>
      <c r="AA334" s="38"/>
      <c r="AB334" s="38"/>
      <c r="AC334" s="38"/>
      <c r="AD334" s="38"/>
      <c r="AE334" s="38"/>
      <c r="AT334" s="17" t="s">
        <v>628</v>
      </c>
      <c r="AU334" s="17" t="s">
        <v>91</v>
      </c>
    </row>
    <row r="335" s="13" customFormat="1">
      <c r="A335" s="13"/>
      <c r="B335" s="262"/>
      <c r="C335" s="263"/>
      <c r="D335" s="258" t="s">
        <v>263</v>
      </c>
      <c r="E335" s="264" t="s">
        <v>1</v>
      </c>
      <c r="F335" s="265" t="s">
        <v>1888</v>
      </c>
      <c r="G335" s="263"/>
      <c r="H335" s="266">
        <v>2942.433</v>
      </c>
      <c r="I335" s="267"/>
      <c r="J335" s="263"/>
      <c r="K335" s="263"/>
      <c r="L335" s="268"/>
      <c r="M335" s="269"/>
      <c r="N335" s="270"/>
      <c r="O335" s="270"/>
      <c r="P335" s="270"/>
      <c r="Q335" s="270"/>
      <c r="R335" s="270"/>
      <c r="S335" s="270"/>
      <c r="T335" s="271"/>
      <c r="U335" s="13"/>
      <c r="V335" s="13"/>
      <c r="W335" s="13"/>
      <c r="X335" s="13"/>
      <c r="Y335" s="13"/>
      <c r="Z335" s="13"/>
      <c r="AA335" s="13"/>
      <c r="AB335" s="13"/>
      <c r="AC335" s="13"/>
      <c r="AD335" s="13"/>
      <c r="AE335" s="13"/>
      <c r="AT335" s="272" t="s">
        <v>263</v>
      </c>
      <c r="AU335" s="272" t="s">
        <v>91</v>
      </c>
      <c r="AV335" s="13" t="s">
        <v>91</v>
      </c>
      <c r="AW335" s="13" t="s">
        <v>36</v>
      </c>
      <c r="AX335" s="13" t="s">
        <v>82</v>
      </c>
      <c r="AY335" s="272" t="s">
        <v>250</v>
      </c>
    </row>
    <row r="336" s="13" customFormat="1">
      <c r="A336" s="13"/>
      <c r="B336" s="262"/>
      <c r="C336" s="263"/>
      <c r="D336" s="258" t="s">
        <v>263</v>
      </c>
      <c r="E336" s="264" t="s">
        <v>1</v>
      </c>
      <c r="F336" s="265" t="s">
        <v>1889</v>
      </c>
      <c r="G336" s="263"/>
      <c r="H336" s="266">
        <v>822.36800000000005</v>
      </c>
      <c r="I336" s="267"/>
      <c r="J336" s="263"/>
      <c r="K336" s="263"/>
      <c r="L336" s="268"/>
      <c r="M336" s="269"/>
      <c r="N336" s="270"/>
      <c r="O336" s="270"/>
      <c r="P336" s="270"/>
      <c r="Q336" s="270"/>
      <c r="R336" s="270"/>
      <c r="S336" s="270"/>
      <c r="T336" s="271"/>
      <c r="U336" s="13"/>
      <c r="V336" s="13"/>
      <c r="W336" s="13"/>
      <c r="X336" s="13"/>
      <c r="Y336" s="13"/>
      <c r="Z336" s="13"/>
      <c r="AA336" s="13"/>
      <c r="AB336" s="13"/>
      <c r="AC336" s="13"/>
      <c r="AD336" s="13"/>
      <c r="AE336" s="13"/>
      <c r="AT336" s="272" t="s">
        <v>263</v>
      </c>
      <c r="AU336" s="272" t="s">
        <v>91</v>
      </c>
      <c r="AV336" s="13" t="s">
        <v>91</v>
      </c>
      <c r="AW336" s="13" t="s">
        <v>36</v>
      </c>
      <c r="AX336" s="13" t="s">
        <v>82</v>
      </c>
      <c r="AY336" s="272" t="s">
        <v>250</v>
      </c>
    </row>
    <row r="337" s="14" customFormat="1">
      <c r="A337" s="14"/>
      <c r="B337" s="273"/>
      <c r="C337" s="274"/>
      <c r="D337" s="258" t="s">
        <v>263</v>
      </c>
      <c r="E337" s="275" t="s">
        <v>1</v>
      </c>
      <c r="F337" s="276" t="s">
        <v>265</v>
      </c>
      <c r="G337" s="274"/>
      <c r="H337" s="277">
        <v>3764.8009999999999</v>
      </c>
      <c r="I337" s="278"/>
      <c r="J337" s="274"/>
      <c r="K337" s="274"/>
      <c r="L337" s="279"/>
      <c r="M337" s="280"/>
      <c r="N337" s="281"/>
      <c r="O337" s="281"/>
      <c r="P337" s="281"/>
      <c r="Q337" s="281"/>
      <c r="R337" s="281"/>
      <c r="S337" s="281"/>
      <c r="T337" s="282"/>
      <c r="U337" s="14"/>
      <c r="V337" s="14"/>
      <c r="W337" s="14"/>
      <c r="X337" s="14"/>
      <c r="Y337" s="14"/>
      <c r="Z337" s="14"/>
      <c r="AA337" s="14"/>
      <c r="AB337" s="14"/>
      <c r="AC337" s="14"/>
      <c r="AD337" s="14"/>
      <c r="AE337" s="14"/>
      <c r="AT337" s="283" t="s">
        <v>263</v>
      </c>
      <c r="AU337" s="283" t="s">
        <v>91</v>
      </c>
      <c r="AV337" s="14" t="s">
        <v>256</v>
      </c>
      <c r="AW337" s="14" t="s">
        <v>36</v>
      </c>
      <c r="AX337" s="14" t="s">
        <v>14</v>
      </c>
      <c r="AY337" s="283" t="s">
        <v>250</v>
      </c>
    </row>
    <row r="338" s="2" customFormat="1" ht="44.25" customHeight="1">
      <c r="A338" s="38"/>
      <c r="B338" s="39"/>
      <c r="C338" s="245" t="s">
        <v>497</v>
      </c>
      <c r="D338" s="245" t="s">
        <v>252</v>
      </c>
      <c r="E338" s="246" t="s">
        <v>1619</v>
      </c>
      <c r="F338" s="247" t="s">
        <v>1620</v>
      </c>
      <c r="G338" s="248" t="s">
        <v>157</v>
      </c>
      <c r="H338" s="249">
        <v>18824.005000000001</v>
      </c>
      <c r="I338" s="250"/>
      <c r="J338" s="251">
        <f>ROUND(I338*H338,2)</f>
        <v>0</v>
      </c>
      <c r="K338" s="247" t="s">
        <v>1</v>
      </c>
      <c r="L338" s="44"/>
      <c r="M338" s="252" t="s">
        <v>1</v>
      </c>
      <c r="N338" s="253" t="s">
        <v>47</v>
      </c>
      <c r="O338" s="91"/>
      <c r="P338" s="254">
        <f>O338*H338</f>
        <v>0</v>
      </c>
      <c r="Q338" s="254">
        <v>0</v>
      </c>
      <c r="R338" s="254">
        <f>Q338*H338</f>
        <v>0</v>
      </c>
      <c r="S338" s="254">
        <v>0</v>
      </c>
      <c r="T338" s="255">
        <f>S338*H338</f>
        <v>0</v>
      </c>
      <c r="U338" s="38"/>
      <c r="V338" s="38"/>
      <c r="W338" s="38"/>
      <c r="X338" s="38"/>
      <c r="Y338" s="38"/>
      <c r="Z338" s="38"/>
      <c r="AA338" s="38"/>
      <c r="AB338" s="38"/>
      <c r="AC338" s="38"/>
      <c r="AD338" s="38"/>
      <c r="AE338" s="38"/>
      <c r="AR338" s="256" t="s">
        <v>256</v>
      </c>
      <c r="AT338" s="256" t="s">
        <v>252</v>
      </c>
      <c r="AU338" s="256" t="s">
        <v>91</v>
      </c>
      <c r="AY338" s="17" t="s">
        <v>250</v>
      </c>
      <c r="BE338" s="257">
        <f>IF(N338="základní",J338,0)</f>
        <v>0</v>
      </c>
      <c r="BF338" s="257">
        <f>IF(N338="snížená",J338,0)</f>
        <v>0</v>
      </c>
      <c r="BG338" s="257">
        <f>IF(N338="zákl. přenesená",J338,0)</f>
        <v>0</v>
      </c>
      <c r="BH338" s="257">
        <f>IF(N338="sníž. přenesená",J338,0)</f>
        <v>0</v>
      </c>
      <c r="BI338" s="257">
        <f>IF(N338="nulová",J338,0)</f>
        <v>0</v>
      </c>
      <c r="BJ338" s="17" t="s">
        <v>14</v>
      </c>
      <c r="BK338" s="257">
        <f>ROUND(I338*H338,2)</f>
        <v>0</v>
      </c>
      <c r="BL338" s="17" t="s">
        <v>256</v>
      </c>
      <c r="BM338" s="256" t="s">
        <v>1890</v>
      </c>
    </row>
    <row r="339" s="13" customFormat="1">
      <c r="A339" s="13"/>
      <c r="B339" s="262"/>
      <c r="C339" s="263"/>
      <c r="D339" s="258" t="s">
        <v>263</v>
      </c>
      <c r="E339" s="264" t="s">
        <v>1</v>
      </c>
      <c r="F339" s="265" t="s">
        <v>1891</v>
      </c>
      <c r="G339" s="263"/>
      <c r="H339" s="266">
        <v>18824.005000000001</v>
      </c>
      <c r="I339" s="267"/>
      <c r="J339" s="263"/>
      <c r="K339" s="263"/>
      <c r="L339" s="268"/>
      <c r="M339" s="269"/>
      <c r="N339" s="270"/>
      <c r="O339" s="270"/>
      <c r="P339" s="270"/>
      <c r="Q339" s="270"/>
      <c r="R339" s="270"/>
      <c r="S339" s="270"/>
      <c r="T339" s="271"/>
      <c r="U339" s="13"/>
      <c r="V339" s="13"/>
      <c r="W339" s="13"/>
      <c r="X339" s="13"/>
      <c r="Y339" s="13"/>
      <c r="Z339" s="13"/>
      <c r="AA339" s="13"/>
      <c r="AB339" s="13"/>
      <c r="AC339" s="13"/>
      <c r="AD339" s="13"/>
      <c r="AE339" s="13"/>
      <c r="AT339" s="272" t="s">
        <v>263</v>
      </c>
      <c r="AU339" s="272" t="s">
        <v>91</v>
      </c>
      <c r="AV339" s="13" t="s">
        <v>91</v>
      </c>
      <c r="AW339" s="13" t="s">
        <v>36</v>
      </c>
      <c r="AX339" s="13" t="s">
        <v>82</v>
      </c>
      <c r="AY339" s="272" t="s">
        <v>250</v>
      </c>
    </row>
    <row r="340" s="14" customFormat="1">
      <c r="A340" s="14"/>
      <c r="B340" s="273"/>
      <c r="C340" s="274"/>
      <c r="D340" s="258" t="s">
        <v>263</v>
      </c>
      <c r="E340" s="275" t="s">
        <v>1</v>
      </c>
      <c r="F340" s="276" t="s">
        <v>265</v>
      </c>
      <c r="G340" s="274"/>
      <c r="H340" s="277">
        <v>18824.005000000001</v>
      </c>
      <c r="I340" s="278"/>
      <c r="J340" s="274"/>
      <c r="K340" s="274"/>
      <c r="L340" s="279"/>
      <c r="M340" s="280"/>
      <c r="N340" s="281"/>
      <c r="O340" s="281"/>
      <c r="P340" s="281"/>
      <c r="Q340" s="281"/>
      <c r="R340" s="281"/>
      <c r="S340" s="281"/>
      <c r="T340" s="282"/>
      <c r="U340" s="14"/>
      <c r="V340" s="14"/>
      <c r="W340" s="14"/>
      <c r="X340" s="14"/>
      <c r="Y340" s="14"/>
      <c r="Z340" s="14"/>
      <c r="AA340" s="14"/>
      <c r="AB340" s="14"/>
      <c r="AC340" s="14"/>
      <c r="AD340" s="14"/>
      <c r="AE340" s="14"/>
      <c r="AT340" s="283" t="s">
        <v>263</v>
      </c>
      <c r="AU340" s="283" t="s">
        <v>91</v>
      </c>
      <c r="AV340" s="14" t="s">
        <v>256</v>
      </c>
      <c r="AW340" s="14" t="s">
        <v>36</v>
      </c>
      <c r="AX340" s="14" t="s">
        <v>14</v>
      </c>
      <c r="AY340" s="283" t="s">
        <v>250</v>
      </c>
    </row>
    <row r="341" s="12" customFormat="1" ht="25.92" customHeight="1">
      <c r="A341" s="12"/>
      <c r="B341" s="229"/>
      <c r="C341" s="230"/>
      <c r="D341" s="231" t="s">
        <v>81</v>
      </c>
      <c r="E341" s="232" t="s">
        <v>1623</v>
      </c>
      <c r="F341" s="232" t="s">
        <v>1624</v>
      </c>
      <c r="G341" s="230"/>
      <c r="H341" s="230"/>
      <c r="I341" s="233"/>
      <c r="J341" s="234">
        <f>BK341</f>
        <v>0</v>
      </c>
      <c r="K341" s="230"/>
      <c r="L341" s="235"/>
      <c r="M341" s="236"/>
      <c r="N341" s="237"/>
      <c r="O341" s="237"/>
      <c r="P341" s="238">
        <f>P342+P364</f>
        <v>0</v>
      </c>
      <c r="Q341" s="237"/>
      <c r="R341" s="238">
        <f>R342+R364</f>
        <v>0</v>
      </c>
      <c r="S341" s="237"/>
      <c r="T341" s="239">
        <f>T342+T364</f>
        <v>0</v>
      </c>
      <c r="U341" s="12"/>
      <c r="V341" s="12"/>
      <c r="W341" s="12"/>
      <c r="X341" s="12"/>
      <c r="Y341" s="12"/>
      <c r="Z341" s="12"/>
      <c r="AA341" s="12"/>
      <c r="AB341" s="12"/>
      <c r="AC341" s="12"/>
      <c r="AD341" s="12"/>
      <c r="AE341" s="12"/>
      <c r="AR341" s="240" t="s">
        <v>91</v>
      </c>
      <c r="AT341" s="241" t="s">
        <v>81</v>
      </c>
      <c r="AU341" s="241" t="s">
        <v>82</v>
      </c>
      <c r="AY341" s="240" t="s">
        <v>250</v>
      </c>
      <c r="BK341" s="242">
        <f>BK342+BK364</f>
        <v>0</v>
      </c>
    </row>
    <row r="342" s="12" customFormat="1" ht="22.8" customHeight="1">
      <c r="A342" s="12"/>
      <c r="B342" s="229"/>
      <c r="C342" s="230"/>
      <c r="D342" s="231" t="s">
        <v>81</v>
      </c>
      <c r="E342" s="243" t="s">
        <v>1625</v>
      </c>
      <c r="F342" s="243" t="s">
        <v>1626</v>
      </c>
      <c r="G342" s="230"/>
      <c r="H342" s="230"/>
      <c r="I342" s="233"/>
      <c r="J342" s="244">
        <f>BK342</f>
        <v>0</v>
      </c>
      <c r="K342" s="230"/>
      <c r="L342" s="235"/>
      <c r="M342" s="236"/>
      <c r="N342" s="237"/>
      <c r="O342" s="237"/>
      <c r="P342" s="238">
        <f>SUM(P343:P363)</f>
        <v>0</v>
      </c>
      <c r="Q342" s="237"/>
      <c r="R342" s="238">
        <f>SUM(R343:R363)</f>
        <v>0</v>
      </c>
      <c r="S342" s="237"/>
      <c r="T342" s="239">
        <f>SUM(T343:T363)</f>
        <v>0</v>
      </c>
      <c r="U342" s="12"/>
      <c r="V342" s="12"/>
      <c r="W342" s="12"/>
      <c r="X342" s="12"/>
      <c r="Y342" s="12"/>
      <c r="Z342" s="12"/>
      <c r="AA342" s="12"/>
      <c r="AB342" s="12"/>
      <c r="AC342" s="12"/>
      <c r="AD342" s="12"/>
      <c r="AE342" s="12"/>
      <c r="AR342" s="240" t="s">
        <v>91</v>
      </c>
      <c r="AT342" s="241" t="s">
        <v>81</v>
      </c>
      <c r="AU342" s="241" t="s">
        <v>14</v>
      </c>
      <c r="AY342" s="240" t="s">
        <v>250</v>
      </c>
      <c r="BK342" s="242">
        <f>SUM(BK343:BK363)</f>
        <v>0</v>
      </c>
    </row>
    <row r="343" s="2" customFormat="1" ht="21.75" customHeight="1">
      <c r="A343" s="38"/>
      <c r="B343" s="39"/>
      <c r="C343" s="245" t="s">
        <v>501</v>
      </c>
      <c r="D343" s="245" t="s">
        <v>252</v>
      </c>
      <c r="E343" s="246" t="s">
        <v>1627</v>
      </c>
      <c r="F343" s="247" t="s">
        <v>1628</v>
      </c>
      <c r="G343" s="248" t="s">
        <v>168</v>
      </c>
      <c r="H343" s="249">
        <v>2158.7159999999999</v>
      </c>
      <c r="I343" s="250"/>
      <c r="J343" s="251">
        <f>ROUND(I343*H343,2)</f>
        <v>0</v>
      </c>
      <c r="K343" s="247" t="s">
        <v>1</v>
      </c>
      <c r="L343" s="44"/>
      <c r="M343" s="252" t="s">
        <v>1</v>
      </c>
      <c r="N343" s="253" t="s">
        <v>47</v>
      </c>
      <c r="O343" s="91"/>
      <c r="P343" s="254">
        <f>O343*H343</f>
        <v>0</v>
      </c>
      <c r="Q343" s="254">
        <v>0</v>
      </c>
      <c r="R343" s="254">
        <f>Q343*H343</f>
        <v>0</v>
      </c>
      <c r="S343" s="254">
        <v>0</v>
      </c>
      <c r="T343" s="255">
        <f>S343*H343</f>
        <v>0</v>
      </c>
      <c r="U343" s="38"/>
      <c r="V343" s="38"/>
      <c r="W343" s="38"/>
      <c r="X343" s="38"/>
      <c r="Y343" s="38"/>
      <c r="Z343" s="38"/>
      <c r="AA343" s="38"/>
      <c r="AB343" s="38"/>
      <c r="AC343" s="38"/>
      <c r="AD343" s="38"/>
      <c r="AE343" s="38"/>
      <c r="AR343" s="256" t="s">
        <v>317</v>
      </c>
      <c r="AT343" s="256" t="s">
        <v>252</v>
      </c>
      <c r="AU343" s="256" t="s">
        <v>91</v>
      </c>
      <c r="AY343" s="17" t="s">
        <v>250</v>
      </c>
      <c r="BE343" s="257">
        <f>IF(N343="základní",J343,0)</f>
        <v>0</v>
      </c>
      <c r="BF343" s="257">
        <f>IF(N343="snížená",J343,0)</f>
        <v>0</v>
      </c>
      <c r="BG343" s="257">
        <f>IF(N343="zákl. přenesená",J343,0)</f>
        <v>0</v>
      </c>
      <c r="BH343" s="257">
        <f>IF(N343="sníž. přenesená",J343,0)</f>
        <v>0</v>
      </c>
      <c r="BI343" s="257">
        <f>IF(N343="nulová",J343,0)</f>
        <v>0</v>
      </c>
      <c r="BJ343" s="17" t="s">
        <v>14</v>
      </c>
      <c r="BK343" s="257">
        <f>ROUND(I343*H343,2)</f>
        <v>0</v>
      </c>
      <c r="BL343" s="17" t="s">
        <v>317</v>
      </c>
      <c r="BM343" s="256" t="s">
        <v>1892</v>
      </c>
    </row>
    <row r="344" s="13" customFormat="1">
      <c r="A344" s="13"/>
      <c r="B344" s="262"/>
      <c r="C344" s="263"/>
      <c r="D344" s="258" t="s">
        <v>263</v>
      </c>
      <c r="E344" s="264" t="s">
        <v>1</v>
      </c>
      <c r="F344" s="265" t="s">
        <v>1893</v>
      </c>
      <c r="G344" s="263"/>
      <c r="H344" s="266">
        <v>2158.7159999999999</v>
      </c>
      <c r="I344" s="267"/>
      <c r="J344" s="263"/>
      <c r="K344" s="263"/>
      <c r="L344" s="268"/>
      <c r="M344" s="269"/>
      <c r="N344" s="270"/>
      <c r="O344" s="270"/>
      <c r="P344" s="270"/>
      <c r="Q344" s="270"/>
      <c r="R344" s="270"/>
      <c r="S344" s="270"/>
      <c r="T344" s="271"/>
      <c r="U344" s="13"/>
      <c r="V344" s="13"/>
      <c r="W344" s="13"/>
      <c r="X344" s="13"/>
      <c r="Y344" s="13"/>
      <c r="Z344" s="13"/>
      <c r="AA344" s="13"/>
      <c r="AB344" s="13"/>
      <c r="AC344" s="13"/>
      <c r="AD344" s="13"/>
      <c r="AE344" s="13"/>
      <c r="AT344" s="272" t="s">
        <v>263</v>
      </c>
      <c r="AU344" s="272" t="s">
        <v>91</v>
      </c>
      <c r="AV344" s="13" t="s">
        <v>91</v>
      </c>
      <c r="AW344" s="13" t="s">
        <v>36</v>
      </c>
      <c r="AX344" s="13" t="s">
        <v>82</v>
      </c>
      <c r="AY344" s="272" t="s">
        <v>250</v>
      </c>
    </row>
    <row r="345" s="14" customFormat="1">
      <c r="A345" s="14"/>
      <c r="B345" s="273"/>
      <c r="C345" s="274"/>
      <c r="D345" s="258" t="s">
        <v>263</v>
      </c>
      <c r="E345" s="275" t="s">
        <v>1</v>
      </c>
      <c r="F345" s="276" t="s">
        <v>265</v>
      </c>
      <c r="G345" s="274"/>
      <c r="H345" s="277">
        <v>2158.7159999999999</v>
      </c>
      <c r="I345" s="278"/>
      <c r="J345" s="274"/>
      <c r="K345" s="274"/>
      <c r="L345" s="279"/>
      <c r="M345" s="280"/>
      <c r="N345" s="281"/>
      <c r="O345" s="281"/>
      <c r="P345" s="281"/>
      <c r="Q345" s="281"/>
      <c r="R345" s="281"/>
      <c r="S345" s="281"/>
      <c r="T345" s="282"/>
      <c r="U345" s="14"/>
      <c r="V345" s="14"/>
      <c r="W345" s="14"/>
      <c r="X345" s="14"/>
      <c r="Y345" s="14"/>
      <c r="Z345" s="14"/>
      <c r="AA345" s="14"/>
      <c r="AB345" s="14"/>
      <c r="AC345" s="14"/>
      <c r="AD345" s="14"/>
      <c r="AE345" s="14"/>
      <c r="AT345" s="283" t="s">
        <v>263</v>
      </c>
      <c r="AU345" s="283" t="s">
        <v>91</v>
      </c>
      <c r="AV345" s="14" t="s">
        <v>256</v>
      </c>
      <c r="AW345" s="14" t="s">
        <v>36</v>
      </c>
      <c r="AX345" s="14" t="s">
        <v>14</v>
      </c>
      <c r="AY345" s="283" t="s">
        <v>250</v>
      </c>
    </row>
    <row r="346" s="2" customFormat="1" ht="16.5" customHeight="1">
      <c r="A346" s="38"/>
      <c r="B346" s="39"/>
      <c r="C346" s="294" t="s">
        <v>505</v>
      </c>
      <c r="D346" s="294" t="s">
        <v>643</v>
      </c>
      <c r="E346" s="295" t="s">
        <v>1631</v>
      </c>
      <c r="F346" s="296" t="s">
        <v>1632</v>
      </c>
      <c r="G346" s="297" t="s">
        <v>168</v>
      </c>
      <c r="H346" s="298">
        <v>2590.4589999999998</v>
      </c>
      <c r="I346" s="299"/>
      <c r="J346" s="300">
        <f>ROUND(I346*H346,2)</f>
        <v>0</v>
      </c>
      <c r="K346" s="296" t="s">
        <v>1</v>
      </c>
      <c r="L346" s="301"/>
      <c r="M346" s="302" t="s">
        <v>1</v>
      </c>
      <c r="N346" s="303" t="s">
        <v>47</v>
      </c>
      <c r="O346" s="91"/>
      <c r="P346" s="254">
        <f>O346*H346</f>
        <v>0</v>
      </c>
      <c r="Q346" s="254">
        <v>0</v>
      </c>
      <c r="R346" s="254">
        <f>Q346*H346</f>
        <v>0</v>
      </c>
      <c r="S346" s="254">
        <v>0</v>
      </c>
      <c r="T346" s="255">
        <f>S346*H346</f>
        <v>0</v>
      </c>
      <c r="U346" s="38"/>
      <c r="V346" s="38"/>
      <c r="W346" s="38"/>
      <c r="X346" s="38"/>
      <c r="Y346" s="38"/>
      <c r="Z346" s="38"/>
      <c r="AA346" s="38"/>
      <c r="AB346" s="38"/>
      <c r="AC346" s="38"/>
      <c r="AD346" s="38"/>
      <c r="AE346" s="38"/>
      <c r="AR346" s="256" t="s">
        <v>402</v>
      </c>
      <c r="AT346" s="256" t="s">
        <v>643</v>
      </c>
      <c r="AU346" s="256" t="s">
        <v>91</v>
      </c>
      <c r="AY346" s="17" t="s">
        <v>250</v>
      </c>
      <c r="BE346" s="257">
        <f>IF(N346="základní",J346,0)</f>
        <v>0</v>
      </c>
      <c r="BF346" s="257">
        <f>IF(N346="snížená",J346,0)</f>
        <v>0</v>
      </c>
      <c r="BG346" s="257">
        <f>IF(N346="zákl. přenesená",J346,0)</f>
        <v>0</v>
      </c>
      <c r="BH346" s="257">
        <f>IF(N346="sníž. přenesená",J346,0)</f>
        <v>0</v>
      </c>
      <c r="BI346" s="257">
        <f>IF(N346="nulová",J346,0)</f>
        <v>0</v>
      </c>
      <c r="BJ346" s="17" t="s">
        <v>14</v>
      </c>
      <c r="BK346" s="257">
        <f>ROUND(I346*H346,2)</f>
        <v>0</v>
      </c>
      <c r="BL346" s="17" t="s">
        <v>317</v>
      </c>
      <c r="BM346" s="256" t="s">
        <v>1894</v>
      </c>
    </row>
    <row r="347" s="13" customFormat="1">
      <c r="A347" s="13"/>
      <c r="B347" s="262"/>
      <c r="C347" s="263"/>
      <c r="D347" s="258" t="s">
        <v>263</v>
      </c>
      <c r="E347" s="264" t="s">
        <v>1</v>
      </c>
      <c r="F347" s="265" t="s">
        <v>1895</v>
      </c>
      <c r="G347" s="263"/>
      <c r="H347" s="266">
        <v>2590.4589999999998</v>
      </c>
      <c r="I347" s="267"/>
      <c r="J347" s="263"/>
      <c r="K347" s="263"/>
      <c r="L347" s="268"/>
      <c r="M347" s="269"/>
      <c r="N347" s="270"/>
      <c r="O347" s="270"/>
      <c r="P347" s="270"/>
      <c r="Q347" s="270"/>
      <c r="R347" s="270"/>
      <c r="S347" s="270"/>
      <c r="T347" s="271"/>
      <c r="U347" s="13"/>
      <c r="V347" s="13"/>
      <c r="W347" s="13"/>
      <c r="X347" s="13"/>
      <c r="Y347" s="13"/>
      <c r="Z347" s="13"/>
      <c r="AA347" s="13"/>
      <c r="AB347" s="13"/>
      <c r="AC347" s="13"/>
      <c r="AD347" s="13"/>
      <c r="AE347" s="13"/>
      <c r="AT347" s="272" t="s">
        <v>263</v>
      </c>
      <c r="AU347" s="272" t="s">
        <v>91</v>
      </c>
      <c r="AV347" s="13" t="s">
        <v>91</v>
      </c>
      <c r="AW347" s="13" t="s">
        <v>36</v>
      </c>
      <c r="AX347" s="13" t="s">
        <v>82</v>
      </c>
      <c r="AY347" s="272" t="s">
        <v>250</v>
      </c>
    </row>
    <row r="348" s="14" customFormat="1">
      <c r="A348" s="14"/>
      <c r="B348" s="273"/>
      <c r="C348" s="274"/>
      <c r="D348" s="258" t="s">
        <v>263</v>
      </c>
      <c r="E348" s="275" t="s">
        <v>1</v>
      </c>
      <c r="F348" s="276" t="s">
        <v>265</v>
      </c>
      <c r="G348" s="274"/>
      <c r="H348" s="277">
        <v>2590.4589999999998</v>
      </c>
      <c r="I348" s="278"/>
      <c r="J348" s="274"/>
      <c r="K348" s="274"/>
      <c r="L348" s="279"/>
      <c r="M348" s="280"/>
      <c r="N348" s="281"/>
      <c r="O348" s="281"/>
      <c r="P348" s="281"/>
      <c r="Q348" s="281"/>
      <c r="R348" s="281"/>
      <c r="S348" s="281"/>
      <c r="T348" s="282"/>
      <c r="U348" s="14"/>
      <c r="V348" s="14"/>
      <c r="W348" s="14"/>
      <c r="X348" s="14"/>
      <c r="Y348" s="14"/>
      <c r="Z348" s="14"/>
      <c r="AA348" s="14"/>
      <c r="AB348" s="14"/>
      <c r="AC348" s="14"/>
      <c r="AD348" s="14"/>
      <c r="AE348" s="14"/>
      <c r="AT348" s="283" t="s">
        <v>263</v>
      </c>
      <c r="AU348" s="283" t="s">
        <v>91</v>
      </c>
      <c r="AV348" s="14" t="s">
        <v>256</v>
      </c>
      <c r="AW348" s="14" t="s">
        <v>36</v>
      </c>
      <c r="AX348" s="14" t="s">
        <v>14</v>
      </c>
      <c r="AY348" s="283" t="s">
        <v>250</v>
      </c>
    </row>
    <row r="349" s="2" customFormat="1" ht="33" customHeight="1">
      <c r="A349" s="38"/>
      <c r="B349" s="39"/>
      <c r="C349" s="245" t="s">
        <v>510</v>
      </c>
      <c r="D349" s="245" t="s">
        <v>252</v>
      </c>
      <c r="E349" s="246" t="s">
        <v>1635</v>
      </c>
      <c r="F349" s="247" t="s">
        <v>1636</v>
      </c>
      <c r="G349" s="248" t="s">
        <v>168</v>
      </c>
      <c r="H349" s="249">
        <v>6476.1480000000001</v>
      </c>
      <c r="I349" s="250"/>
      <c r="J349" s="251">
        <f>ROUND(I349*H349,2)</f>
        <v>0</v>
      </c>
      <c r="K349" s="247" t="s">
        <v>1</v>
      </c>
      <c r="L349" s="44"/>
      <c r="M349" s="252" t="s">
        <v>1</v>
      </c>
      <c r="N349" s="253" t="s">
        <v>47</v>
      </c>
      <c r="O349" s="91"/>
      <c r="P349" s="254">
        <f>O349*H349</f>
        <v>0</v>
      </c>
      <c r="Q349" s="254">
        <v>0</v>
      </c>
      <c r="R349" s="254">
        <f>Q349*H349</f>
        <v>0</v>
      </c>
      <c r="S349" s="254">
        <v>0</v>
      </c>
      <c r="T349" s="255">
        <f>S349*H349</f>
        <v>0</v>
      </c>
      <c r="U349" s="38"/>
      <c r="V349" s="38"/>
      <c r="W349" s="38"/>
      <c r="X349" s="38"/>
      <c r="Y349" s="38"/>
      <c r="Z349" s="38"/>
      <c r="AA349" s="38"/>
      <c r="AB349" s="38"/>
      <c r="AC349" s="38"/>
      <c r="AD349" s="38"/>
      <c r="AE349" s="38"/>
      <c r="AR349" s="256" t="s">
        <v>317</v>
      </c>
      <c r="AT349" s="256" t="s">
        <v>252</v>
      </c>
      <c r="AU349" s="256" t="s">
        <v>91</v>
      </c>
      <c r="AY349" s="17" t="s">
        <v>250</v>
      </c>
      <c r="BE349" s="257">
        <f>IF(N349="základní",J349,0)</f>
        <v>0</v>
      </c>
      <c r="BF349" s="257">
        <f>IF(N349="snížená",J349,0)</f>
        <v>0</v>
      </c>
      <c r="BG349" s="257">
        <f>IF(N349="zákl. přenesená",J349,0)</f>
        <v>0</v>
      </c>
      <c r="BH349" s="257">
        <f>IF(N349="sníž. přenesená",J349,0)</f>
        <v>0</v>
      </c>
      <c r="BI349" s="257">
        <f>IF(N349="nulová",J349,0)</f>
        <v>0</v>
      </c>
      <c r="BJ349" s="17" t="s">
        <v>14</v>
      </c>
      <c r="BK349" s="257">
        <f>ROUND(I349*H349,2)</f>
        <v>0</v>
      </c>
      <c r="BL349" s="17" t="s">
        <v>317</v>
      </c>
      <c r="BM349" s="256" t="s">
        <v>1896</v>
      </c>
    </row>
    <row r="350" s="13" customFormat="1">
      <c r="A350" s="13"/>
      <c r="B350" s="262"/>
      <c r="C350" s="263"/>
      <c r="D350" s="258" t="s">
        <v>263</v>
      </c>
      <c r="E350" s="264" t="s">
        <v>1</v>
      </c>
      <c r="F350" s="265" t="s">
        <v>1897</v>
      </c>
      <c r="G350" s="263"/>
      <c r="H350" s="266">
        <v>4317.4319999999998</v>
      </c>
      <c r="I350" s="267"/>
      <c r="J350" s="263"/>
      <c r="K350" s="263"/>
      <c r="L350" s="268"/>
      <c r="M350" s="269"/>
      <c r="N350" s="270"/>
      <c r="O350" s="270"/>
      <c r="P350" s="270"/>
      <c r="Q350" s="270"/>
      <c r="R350" s="270"/>
      <c r="S350" s="270"/>
      <c r="T350" s="271"/>
      <c r="U350" s="13"/>
      <c r="V350" s="13"/>
      <c r="W350" s="13"/>
      <c r="X350" s="13"/>
      <c r="Y350" s="13"/>
      <c r="Z350" s="13"/>
      <c r="AA350" s="13"/>
      <c r="AB350" s="13"/>
      <c r="AC350" s="13"/>
      <c r="AD350" s="13"/>
      <c r="AE350" s="13"/>
      <c r="AT350" s="272" t="s">
        <v>263</v>
      </c>
      <c r="AU350" s="272" t="s">
        <v>91</v>
      </c>
      <c r="AV350" s="13" t="s">
        <v>91</v>
      </c>
      <c r="AW350" s="13" t="s">
        <v>36</v>
      </c>
      <c r="AX350" s="13" t="s">
        <v>82</v>
      </c>
      <c r="AY350" s="272" t="s">
        <v>250</v>
      </c>
    </row>
    <row r="351" s="13" customFormat="1">
      <c r="A351" s="13"/>
      <c r="B351" s="262"/>
      <c r="C351" s="263"/>
      <c r="D351" s="258" t="s">
        <v>263</v>
      </c>
      <c r="E351" s="264" t="s">
        <v>1</v>
      </c>
      <c r="F351" s="265" t="s">
        <v>1898</v>
      </c>
      <c r="G351" s="263"/>
      <c r="H351" s="266">
        <v>2158.7159999999999</v>
      </c>
      <c r="I351" s="267"/>
      <c r="J351" s="263"/>
      <c r="K351" s="263"/>
      <c r="L351" s="268"/>
      <c r="M351" s="269"/>
      <c r="N351" s="270"/>
      <c r="O351" s="270"/>
      <c r="P351" s="270"/>
      <c r="Q351" s="270"/>
      <c r="R351" s="270"/>
      <c r="S351" s="270"/>
      <c r="T351" s="271"/>
      <c r="U351" s="13"/>
      <c r="V351" s="13"/>
      <c r="W351" s="13"/>
      <c r="X351" s="13"/>
      <c r="Y351" s="13"/>
      <c r="Z351" s="13"/>
      <c r="AA351" s="13"/>
      <c r="AB351" s="13"/>
      <c r="AC351" s="13"/>
      <c r="AD351" s="13"/>
      <c r="AE351" s="13"/>
      <c r="AT351" s="272" t="s">
        <v>263</v>
      </c>
      <c r="AU351" s="272" t="s">
        <v>91</v>
      </c>
      <c r="AV351" s="13" t="s">
        <v>91</v>
      </c>
      <c r="AW351" s="13" t="s">
        <v>36</v>
      </c>
      <c r="AX351" s="13" t="s">
        <v>82</v>
      </c>
      <c r="AY351" s="272" t="s">
        <v>250</v>
      </c>
    </row>
    <row r="352" s="14" customFormat="1">
      <c r="A352" s="14"/>
      <c r="B352" s="273"/>
      <c r="C352" s="274"/>
      <c r="D352" s="258" t="s">
        <v>263</v>
      </c>
      <c r="E352" s="275" t="s">
        <v>1</v>
      </c>
      <c r="F352" s="276" t="s">
        <v>265</v>
      </c>
      <c r="G352" s="274"/>
      <c r="H352" s="277">
        <v>6476.1480000000001</v>
      </c>
      <c r="I352" s="278"/>
      <c r="J352" s="274"/>
      <c r="K352" s="274"/>
      <c r="L352" s="279"/>
      <c r="M352" s="280"/>
      <c r="N352" s="281"/>
      <c r="O352" s="281"/>
      <c r="P352" s="281"/>
      <c r="Q352" s="281"/>
      <c r="R352" s="281"/>
      <c r="S352" s="281"/>
      <c r="T352" s="282"/>
      <c r="U352" s="14"/>
      <c r="V352" s="14"/>
      <c r="W352" s="14"/>
      <c r="X352" s="14"/>
      <c r="Y352" s="14"/>
      <c r="Z352" s="14"/>
      <c r="AA352" s="14"/>
      <c r="AB352" s="14"/>
      <c r="AC352" s="14"/>
      <c r="AD352" s="14"/>
      <c r="AE352" s="14"/>
      <c r="AT352" s="283" t="s">
        <v>263</v>
      </c>
      <c r="AU352" s="283" t="s">
        <v>91</v>
      </c>
      <c r="AV352" s="14" t="s">
        <v>256</v>
      </c>
      <c r="AW352" s="14" t="s">
        <v>36</v>
      </c>
      <c r="AX352" s="14" t="s">
        <v>14</v>
      </c>
      <c r="AY352" s="283" t="s">
        <v>250</v>
      </c>
    </row>
    <row r="353" s="2" customFormat="1" ht="16.5" customHeight="1">
      <c r="A353" s="38"/>
      <c r="B353" s="39"/>
      <c r="C353" s="294" t="s">
        <v>515</v>
      </c>
      <c r="D353" s="294" t="s">
        <v>643</v>
      </c>
      <c r="E353" s="295" t="s">
        <v>1640</v>
      </c>
      <c r="F353" s="296" t="s">
        <v>1641</v>
      </c>
      <c r="G353" s="297" t="s">
        <v>157</v>
      </c>
      <c r="H353" s="298">
        <v>2.2669999999999999</v>
      </c>
      <c r="I353" s="299"/>
      <c r="J353" s="300">
        <f>ROUND(I353*H353,2)</f>
        <v>0</v>
      </c>
      <c r="K353" s="296" t="s">
        <v>1</v>
      </c>
      <c r="L353" s="301"/>
      <c r="M353" s="302" t="s">
        <v>1</v>
      </c>
      <c r="N353" s="303" t="s">
        <v>47</v>
      </c>
      <c r="O353" s="91"/>
      <c r="P353" s="254">
        <f>O353*H353</f>
        <v>0</v>
      </c>
      <c r="Q353" s="254">
        <v>0</v>
      </c>
      <c r="R353" s="254">
        <f>Q353*H353</f>
        <v>0</v>
      </c>
      <c r="S353" s="254">
        <v>0</v>
      </c>
      <c r="T353" s="255">
        <f>S353*H353</f>
        <v>0</v>
      </c>
      <c r="U353" s="38"/>
      <c r="V353" s="38"/>
      <c r="W353" s="38"/>
      <c r="X353" s="38"/>
      <c r="Y353" s="38"/>
      <c r="Z353" s="38"/>
      <c r="AA353" s="38"/>
      <c r="AB353" s="38"/>
      <c r="AC353" s="38"/>
      <c r="AD353" s="38"/>
      <c r="AE353" s="38"/>
      <c r="AR353" s="256" t="s">
        <v>402</v>
      </c>
      <c r="AT353" s="256" t="s">
        <v>643</v>
      </c>
      <c r="AU353" s="256" t="s">
        <v>91</v>
      </c>
      <c r="AY353" s="17" t="s">
        <v>250</v>
      </c>
      <c r="BE353" s="257">
        <f>IF(N353="základní",J353,0)</f>
        <v>0</v>
      </c>
      <c r="BF353" s="257">
        <f>IF(N353="snížená",J353,0)</f>
        <v>0</v>
      </c>
      <c r="BG353" s="257">
        <f>IF(N353="zákl. přenesená",J353,0)</f>
        <v>0</v>
      </c>
      <c r="BH353" s="257">
        <f>IF(N353="sníž. přenesená",J353,0)</f>
        <v>0</v>
      </c>
      <c r="BI353" s="257">
        <f>IF(N353="nulová",J353,0)</f>
        <v>0</v>
      </c>
      <c r="BJ353" s="17" t="s">
        <v>14</v>
      </c>
      <c r="BK353" s="257">
        <f>ROUND(I353*H353,2)</f>
        <v>0</v>
      </c>
      <c r="BL353" s="17" t="s">
        <v>317</v>
      </c>
      <c r="BM353" s="256" t="s">
        <v>1899</v>
      </c>
    </row>
    <row r="354" s="2" customFormat="1">
      <c r="A354" s="38"/>
      <c r="B354" s="39"/>
      <c r="C354" s="40"/>
      <c r="D354" s="258" t="s">
        <v>628</v>
      </c>
      <c r="E354" s="40"/>
      <c r="F354" s="259" t="s">
        <v>1643</v>
      </c>
      <c r="G354" s="40"/>
      <c r="H354" s="40"/>
      <c r="I354" s="156"/>
      <c r="J354" s="40"/>
      <c r="K354" s="40"/>
      <c r="L354" s="44"/>
      <c r="M354" s="260"/>
      <c r="N354" s="261"/>
      <c r="O354" s="91"/>
      <c r="P354" s="91"/>
      <c r="Q354" s="91"/>
      <c r="R354" s="91"/>
      <c r="S354" s="91"/>
      <c r="T354" s="92"/>
      <c r="U354" s="38"/>
      <c r="V354" s="38"/>
      <c r="W354" s="38"/>
      <c r="X354" s="38"/>
      <c r="Y354" s="38"/>
      <c r="Z354" s="38"/>
      <c r="AA354" s="38"/>
      <c r="AB354" s="38"/>
      <c r="AC354" s="38"/>
      <c r="AD354" s="38"/>
      <c r="AE354" s="38"/>
      <c r="AT354" s="17" t="s">
        <v>628</v>
      </c>
      <c r="AU354" s="17" t="s">
        <v>91</v>
      </c>
    </row>
    <row r="355" s="13" customFormat="1">
      <c r="A355" s="13"/>
      <c r="B355" s="262"/>
      <c r="C355" s="263"/>
      <c r="D355" s="258" t="s">
        <v>263</v>
      </c>
      <c r="E355" s="264" t="s">
        <v>1</v>
      </c>
      <c r="F355" s="265" t="s">
        <v>1900</v>
      </c>
      <c r="G355" s="263"/>
      <c r="H355" s="266">
        <v>2.2669999999999999</v>
      </c>
      <c r="I355" s="267"/>
      <c r="J355" s="263"/>
      <c r="K355" s="263"/>
      <c r="L355" s="268"/>
      <c r="M355" s="269"/>
      <c r="N355" s="270"/>
      <c r="O355" s="270"/>
      <c r="P355" s="270"/>
      <c r="Q355" s="270"/>
      <c r="R355" s="270"/>
      <c r="S355" s="270"/>
      <c r="T355" s="271"/>
      <c r="U355" s="13"/>
      <c r="V355" s="13"/>
      <c r="W355" s="13"/>
      <c r="X355" s="13"/>
      <c r="Y355" s="13"/>
      <c r="Z355" s="13"/>
      <c r="AA355" s="13"/>
      <c r="AB355" s="13"/>
      <c r="AC355" s="13"/>
      <c r="AD355" s="13"/>
      <c r="AE355" s="13"/>
      <c r="AT355" s="272" t="s">
        <v>263</v>
      </c>
      <c r="AU355" s="272" t="s">
        <v>91</v>
      </c>
      <c r="AV355" s="13" t="s">
        <v>91</v>
      </c>
      <c r="AW355" s="13" t="s">
        <v>36</v>
      </c>
      <c r="AX355" s="13" t="s">
        <v>82</v>
      </c>
      <c r="AY355" s="272" t="s">
        <v>250</v>
      </c>
    </row>
    <row r="356" s="14" customFormat="1">
      <c r="A356" s="14"/>
      <c r="B356" s="273"/>
      <c r="C356" s="274"/>
      <c r="D356" s="258" t="s">
        <v>263</v>
      </c>
      <c r="E356" s="275" t="s">
        <v>1</v>
      </c>
      <c r="F356" s="276" t="s">
        <v>265</v>
      </c>
      <c r="G356" s="274"/>
      <c r="H356" s="277">
        <v>2.2669999999999999</v>
      </c>
      <c r="I356" s="278"/>
      <c r="J356" s="274"/>
      <c r="K356" s="274"/>
      <c r="L356" s="279"/>
      <c r="M356" s="280"/>
      <c r="N356" s="281"/>
      <c r="O356" s="281"/>
      <c r="P356" s="281"/>
      <c r="Q356" s="281"/>
      <c r="R356" s="281"/>
      <c r="S356" s="281"/>
      <c r="T356" s="282"/>
      <c r="U356" s="14"/>
      <c r="V356" s="14"/>
      <c r="W356" s="14"/>
      <c r="X356" s="14"/>
      <c r="Y356" s="14"/>
      <c r="Z356" s="14"/>
      <c r="AA356" s="14"/>
      <c r="AB356" s="14"/>
      <c r="AC356" s="14"/>
      <c r="AD356" s="14"/>
      <c r="AE356" s="14"/>
      <c r="AT356" s="283" t="s">
        <v>263</v>
      </c>
      <c r="AU356" s="283" t="s">
        <v>91</v>
      </c>
      <c r="AV356" s="14" t="s">
        <v>256</v>
      </c>
      <c r="AW356" s="14" t="s">
        <v>36</v>
      </c>
      <c r="AX356" s="14" t="s">
        <v>14</v>
      </c>
      <c r="AY356" s="283" t="s">
        <v>250</v>
      </c>
    </row>
    <row r="357" s="2" customFormat="1" ht="33" customHeight="1">
      <c r="A357" s="38"/>
      <c r="B357" s="39"/>
      <c r="C357" s="245" t="s">
        <v>520</v>
      </c>
      <c r="D357" s="245" t="s">
        <v>252</v>
      </c>
      <c r="E357" s="246" t="s">
        <v>1645</v>
      </c>
      <c r="F357" s="247" t="s">
        <v>1646</v>
      </c>
      <c r="G357" s="248" t="s">
        <v>168</v>
      </c>
      <c r="H357" s="249">
        <v>1130.7560000000001</v>
      </c>
      <c r="I357" s="250"/>
      <c r="J357" s="251">
        <f>ROUND(I357*H357,2)</f>
        <v>0</v>
      </c>
      <c r="K357" s="247" t="s">
        <v>1</v>
      </c>
      <c r="L357" s="44"/>
      <c r="M357" s="252" t="s">
        <v>1</v>
      </c>
      <c r="N357" s="253" t="s">
        <v>47</v>
      </c>
      <c r="O357" s="91"/>
      <c r="P357" s="254">
        <f>O357*H357</f>
        <v>0</v>
      </c>
      <c r="Q357" s="254">
        <v>0</v>
      </c>
      <c r="R357" s="254">
        <f>Q357*H357</f>
        <v>0</v>
      </c>
      <c r="S357" s="254">
        <v>0</v>
      </c>
      <c r="T357" s="255">
        <f>S357*H357</f>
        <v>0</v>
      </c>
      <c r="U357" s="38"/>
      <c r="V357" s="38"/>
      <c r="W357" s="38"/>
      <c r="X357" s="38"/>
      <c r="Y357" s="38"/>
      <c r="Z357" s="38"/>
      <c r="AA357" s="38"/>
      <c r="AB357" s="38"/>
      <c r="AC357" s="38"/>
      <c r="AD357" s="38"/>
      <c r="AE357" s="38"/>
      <c r="AR357" s="256" t="s">
        <v>317</v>
      </c>
      <c r="AT357" s="256" t="s">
        <v>252</v>
      </c>
      <c r="AU357" s="256" t="s">
        <v>91</v>
      </c>
      <c r="AY357" s="17" t="s">
        <v>250</v>
      </c>
      <c r="BE357" s="257">
        <f>IF(N357="základní",J357,0)</f>
        <v>0</v>
      </c>
      <c r="BF357" s="257">
        <f>IF(N357="snížená",J357,0)</f>
        <v>0</v>
      </c>
      <c r="BG357" s="257">
        <f>IF(N357="zákl. přenesená",J357,0)</f>
        <v>0</v>
      </c>
      <c r="BH357" s="257">
        <f>IF(N357="sníž. přenesená",J357,0)</f>
        <v>0</v>
      </c>
      <c r="BI357" s="257">
        <f>IF(N357="nulová",J357,0)</f>
        <v>0</v>
      </c>
      <c r="BJ357" s="17" t="s">
        <v>14</v>
      </c>
      <c r="BK357" s="257">
        <f>ROUND(I357*H357,2)</f>
        <v>0</v>
      </c>
      <c r="BL357" s="17" t="s">
        <v>317</v>
      </c>
      <c r="BM357" s="256" t="s">
        <v>1901</v>
      </c>
    </row>
    <row r="358" s="13" customFormat="1">
      <c r="A358" s="13"/>
      <c r="B358" s="262"/>
      <c r="C358" s="263"/>
      <c r="D358" s="258" t="s">
        <v>263</v>
      </c>
      <c r="E358" s="264" t="s">
        <v>1</v>
      </c>
      <c r="F358" s="265" t="s">
        <v>1902</v>
      </c>
      <c r="G358" s="263"/>
      <c r="H358" s="266">
        <v>1130.7560000000001</v>
      </c>
      <c r="I358" s="267"/>
      <c r="J358" s="263"/>
      <c r="K358" s="263"/>
      <c r="L358" s="268"/>
      <c r="M358" s="269"/>
      <c r="N358" s="270"/>
      <c r="O358" s="270"/>
      <c r="P358" s="270"/>
      <c r="Q358" s="270"/>
      <c r="R358" s="270"/>
      <c r="S358" s="270"/>
      <c r="T358" s="271"/>
      <c r="U358" s="13"/>
      <c r="V358" s="13"/>
      <c r="W358" s="13"/>
      <c r="X358" s="13"/>
      <c r="Y358" s="13"/>
      <c r="Z358" s="13"/>
      <c r="AA358" s="13"/>
      <c r="AB358" s="13"/>
      <c r="AC358" s="13"/>
      <c r="AD358" s="13"/>
      <c r="AE358" s="13"/>
      <c r="AT358" s="272" t="s">
        <v>263</v>
      </c>
      <c r="AU358" s="272" t="s">
        <v>91</v>
      </c>
      <c r="AV358" s="13" t="s">
        <v>91</v>
      </c>
      <c r="AW358" s="13" t="s">
        <v>36</v>
      </c>
      <c r="AX358" s="13" t="s">
        <v>82</v>
      </c>
      <c r="AY358" s="272" t="s">
        <v>250</v>
      </c>
    </row>
    <row r="359" s="14" customFormat="1">
      <c r="A359" s="14"/>
      <c r="B359" s="273"/>
      <c r="C359" s="274"/>
      <c r="D359" s="258" t="s">
        <v>263</v>
      </c>
      <c r="E359" s="275" t="s">
        <v>1</v>
      </c>
      <c r="F359" s="276" t="s">
        <v>265</v>
      </c>
      <c r="G359" s="274"/>
      <c r="H359" s="277">
        <v>1130.7560000000001</v>
      </c>
      <c r="I359" s="278"/>
      <c r="J359" s="274"/>
      <c r="K359" s="274"/>
      <c r="L359" s="279"/>
      <c r="M359" s="280"/>
      <c r="N359" s="281"/>
      <c r="O359" s="281"/>
      <c r="P359" s="281"/>
      <c r="Q359" s="281"/>
      <c r="R359" s="281"/>
      <c r="S359" s="281"/>
      <c r="T359" s="282"/>
      <c r="U359" s="14"/>
      <c r="V359" s="14"/>
      <c r="W359" s="14"/>
      <c r="X359" s="14"/>
      <c r="Y359" s="14"/>
      <c r="Z359" s="14"/>
      <c r="AA359" s="14"/>
      <c r="AB359" s="14"/>
      <c r="AC359" s="14"/>
      <c r="AD359" s="14"/>
      <c r="AE359" s="14"/>
      <c r="AT359" s="283" t="s">
        <v>263</v>
      </c>
      <c r="AU359" s="283" t="s">
        <v>91</v>
      </c>
      <c r="AV359" s="14" t="s">
        <v>256</v>
      </c>
      <c r="AW359" s="14" t="s">
        <v>36</v>
      </c>
      <c r="AX359" s="14" t="s">
        <v>14</v>
      </c>
      <c r="AY359" s="283" t="s">
        <v>250</v>
      </c>
    </row>
    <row r="360" s="2" customFormat="1" ht="16.5" customHeight="1">
      <c r="A360" s="38"/>
      <c r="B360" s="39"/>
      <c r="C360" s="294" t="s">
        <v>525</v>
      </c>
      <c r="D360" s="294" t="s">
        <v>643</v>
      </c>
      <c r="E360" s="295" t="s">
        <v>1649</v>
      </c>
      <c r="F360" s="296" t="s">
        <v>1650</v>
      </c>
      <c r="G360" s="297" t="s">
        <v>1651</v>
      </c>
      <c r="H360" s="298">
        <v>452.30200000000002</v>
      </c>
      <c r="I360" s="299"/>
      <c r="J360" s="300">
        <f>ROUND(I360*H360,2)</f>
        <v>0</v>
      </c>
      <c r="K360" s="296" t="s">
        <v>1</v>
      </c>
      <c r="L360" s="301"/>
      <c r="M360" s="302" t="s">
        <v>1</v>
      </c>
      <c r="N360" s="303" t="s">
        <v>47</v>
      </c>
      <c r="O360" s="91"/>
      <c r="P360" s="254">
        <f>O360*H360</f>
        <v>0</v>
      </c>
      <c r="Q360" s="254">
        <v>0</v>
      </c>
      <c r="R360" s="254">
        <f>Q360*H360</f>
        <v>0</v>
      </c>
      <c r="S360" s="254">
        <v>0</v>
      </c>
      <c r="T360" s="255">
        <f>S360*H360</f>
        <v>0</v>
      </c>
      <c r="U360" s="38"/>
      <c r="V360" s="38"/>
      <c r="W360" s="38"/>
      <c r="X360" s="38"/>
      <c r="Y360" s="38"/>
      <c r="Z360" s="38"/>
      <c r="AA360" s="38"/>
      <c r="AB360" s="38"/>
      <c r="AC360" s="38"/>
      <c r="AD360" s="38"/>
      <c r="AE360" s="38"/>
      <c r="AR360" s="256" t="s">
        <v>402</v>
      </c>
      <c r="AT360" s="256" t="s">
        <v>643</v>
      </c>
      <c r="AU360" s="256" t="s">
        <v>91</v>
      </c>
      <c r="AY360" s="17" t="s">
        <v>250</v>
      </c>
      <c r="BE360" s="257">
        <f>IF(N360="základní",J360,0)</f>
        <v>0</v>
      </c>
      <c r="BF360" s="257">
        <f>IF(N360="snížená",J360,0)</f>
        <v>0</v>
      </c>
      <c r="BG360" s="257">
        <f>IF(N360="zákl. přenesená",J360,0)</f>
        <v>0</v>
      </c>
      <c r="BH360" s="257">
        <f>IF(N360="sníž. přenesená",J360,0)</f>
        <v>0</v>
      </c>
      <c r="BI360" s="257">
        <f>IF(N360="nulová",J360,0)</f>
        <v>0</v>
      </c>
      <c r="BJ360" s="17" t="s">
        <v>14</v>
      </c>
      <c r="BK360" s="257">
        <f>ROUND(I360*H360,2)</f>
        <v>0</v>
      </c>
      <c r="BL360" s="17" t="s">
        <v>317</v>
      </c>
      <c r="BM360" s="256" t="s">
        <v>1903</v>
      </c>
    </row>
    <row r="361" s="13" customFormat="1">
      <c r="A361" s="13"/>
      <c r="B361" s="262"/>
      <c r="C361" s="263"/>
      <c r="D361" s="258" t="s">
        <v>263</v>
      </c>
      <c r="E361" s="264" t="s">
        <v>1</v>
      </c>
      <c r="F361" s="265" t="s">
        <v>1904</v>
      </c>
      <c r="G361" s="263"/>
      <c r="H361" s="266">
        <v>452.30200000000002</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263</v>
      </c>
      <c r="AU361" s="272" t="s">
        <v>91</v>
      </c>
      <c r="AV361" s="13" t="s">
        <v>91</v>
      </c>
      <c r="AW361" s="13" t="s">
        <v>36</v>
      </c>
      <c r="AX361" s="13" t="s">
        <v>82</v>
      </c>
      <c r="AY361" s="272" t="s">
        <v>250</v>
      </c>
    </row>
    <row r="362" s="14" customFormat="1">
      <c r="A362" s="14"/>
      <c r="B362" s="273"/>
      <c r="C362" s="274"/>
      <c r="D362" s="258" t="s">
        <v>263</v>
      </c>
      <c r="E362" s="275" t="s">
        <v>1</v>
      </c>
      <c r="F362" s="276" t="s">
        <v>265</v>
      </c>
      <c r="G362" s="274"/>
      <c r="H362" s="277">
        <v>452.30200000000002</v>
      </c>
      <c r="I362" s="278"/>
      <c r="J362" s="274"/>
      <c r="K362" s="274"/>
      <c r="L362" s="279"/>
      <c r="M362" s="280"/>
      <c r="N362" s="281"/>
      <c r="O362" s="281"/>
      <c r="P362" s="281"/>
      <c r="Q362" s="281"/>
      <c r="R362" s="281"/>
      <c r="S362" s="281"/>
      <c r="T362" s="282"/>
      <c r="U362" s="14"/>
      <c r="V362" s="14"/>
      <c r="W362" s="14"/>
      <c r="X362" s="14"/>
      <c r="Y362" s="14"/>
      <c r="Z362" s="14"/>
      <c r="AA362" s="14"/>
      <c r="AB362" s="14"/>
      <c r="AC362" s="14"/>
      <c r="AD362" s="14"/>
      <c r="AE362" s="14"/>
      <c r="AT362" s="283" t="s">
        <v>263</v>
      </c>
      <c r="AU362" s="283" t="s">
        <v>91</v>
      </c>
      <c r="AV362" s="14" t="s">
        <v>256</v>
      </c>
      <c r="AW362" s="14" t="s">
        <v>36</v>
      </c>
      <c r="AX362" s="14" t="s">
        <v>14</v>
      </c>
      <c r="AY362" s="283" t="s">
        <v>250</v>
      </c>
    </row>
    <row r="363" s="2" customFormat="1" ht="44.25" customHeight="1">
      <c r="A363" s="38"/>
      <c r="B363" s="39"/>
      <c r="C363" s="245" t="s">
        <v>529</v>
      </c>
      <c r="D363" s="245" t="s">
        <v>252</v>
      </c>
      <c r="E363" s="246" t="s">
        <v>1654</v>
      </c>
      <c r="F363" s="247" t="s">
        <v>1655</v>
      </c>
      <c r="G363" s="248" t="s">
        <v>157</v>
      </c>
      <c r="H363" s="249">
        <v>16.535</v>
      </c>
      <c r="I363" s="250"/>
      <c r="J363" s="251">
        <f>ROUND(I363*H363,2)</f>
        <v>0</v>
      </c>
      <c r="K363" s="247" t="s">
        <v>1</v>
      </c>
      <c r="L363" s="44"/>
      <c r="M363" s="252" t="s">
        <v>1</v>
      </c>
      <c r="N363" s="253" t="s">
        <v>47</v>
      </c>
      <c r="O363" s="91"/>
      <c r="P363" s="254">
        <f>O363*H363</f>
        <v>0</v>
      </c>
      <c r="Q363" s="254">
        <v>0</v>
      </c>
      <c r="R363" s="254">
        <f>Q363*H363</f>
        <v>0</v>
      </c>
      <c r="S363" s="254">
        <v>0</v>
      </c>
      <c r="T363" s="255">
        <f>S363*H363</f>
        <v>0</v>
      </c>
      <c r="U363" s="38"/>
      <c r="V363" s="38"/>
      <c r="W363" s="38"/>
      <c r="X363" s="38"/>
      <c r="Y363" s="38"/>
      <c r="Z363" s="38"/>
      <c r="AA363" s="38"/>
      <c r="AB363" s="38"/>
      <c r="AC363" s="38"/>
      <c r="AD363" s="38"/>
      <c r="AE363" s="38"/>
      <c r="AR363" s="256" t="s">
        <v>317</v>
      </c>
      <c r="AT363" s="256" t="s">
        <v>252</v>
      </c>
      <c r="AU363" s="256" t="s">
        <v>91</v>
      </c>
      <c r="AY363" s="17" t="s">
        <v>250</v>
      </c>
      <c r="BE363" s="257">
        <f>IF(N363="základní",J363,0)</f>
        <v>0</v>
      </c>
      <c r="BF363" s="257">
        <f>IF(N363="snížená",J363,0)</f>
        <v>0</v>
      </c>
      <c r="BG363" s="257">
        <f>IF(N363="zákl. přenesená",J363,0)</f>
        <v>0</v>
      </c>
      <c r="BH363" s="257">
        <f>IF(N363="sníž. přenesená",J363,0)</f>
        <v>0</v>
      </c>
      <c r="BI363" s="257">
        <f>IF(N363="nulová",J363,0)</f>
        <v>0</v>
      </c>
      <c r="BJ363" s="17" t="s">
        <v>14</v>
      </c>
      <c r="BK363" s="257">
        <f>ROUND(I363*H363,2)</f>
        <v>0</v>
      </c>
      <c r="BL363" s="17" t="s">
        <v>317</v>
      </c>
      <c r="BM363" s="256" t="s">
        <v>1905</v>
      </c>
    </row>
    <row r="364" s="12" customFormat="1" ht="22.8" customHeight="1">
      <c r="A364" s="12"/>
      <c r="B364" s="229"/>
      <c r="C364" s="230"/>
      <c r="D364" s="231" t="s">
        <v>81</v>
      </c>
      <c r="E364" s="243" t="s">
        <v>1657</v>
      </c>
      <c r="F364" s="243" t="s">
        <v>1658</v>
      </c>
      <c r="G364" s="230"/>
      <c r="H364" s="230"/>
      <c r="I364" s="233"/>
      <c r="J364" s="244">
        <f>BK364</f>
        <v>0</v>
      </c>
      <c r="K364" s="230"/>
      <c r="L364" s="235"/>
      <c r="M364" s="236"/>
      <c r="N364" s="237"/>
      <c r="O364" s="237"/>
      <c r="P364" s="238">
        <f>SUM(P365:P367)</f>
        <v>0</v>
      </c>
      <c r="Q364" s="237"/>
      <c r="R364" s="238">
        <f>SUM(R365:R367)</f>
        <v>0</v>
      </c>
      <c r="S364" s="237"/>
      <c r="T364" s="239">
        <f>SUM(T365:T367)</f>
        <v>0</v>
      </c>
      <c r="U364" s="12"/>
      <c r="V364" s="12"/>
      <c r="W364" s="12"/>
      <c r="X364" s="12"/>
      <c r="Y364" s="12"/>
      <c r="Z364" s="12"/>
      <c r="AA364" s="12"/>
      <c r="AB364" s="12"/>
      <c r="AC364" s="12"/>
      <c r="AD364" s="12"/>
      <c r="AE364" s="12"/>
      <c r="AR364" s="240" t="s">
        <v>91</v>
      </c>
      <c r="AT364" s="241" t="s">
        <v>81</v>
      </c>
      <c r="AU364" s="241" t="s">
        <v>14</v>
      </c>
      <c r="AY364" s="240" t="s">
        <v>250</v>
      </c>
      <c r="BK364" s="242">
        <f>SUM(BK365:BK367)</f>
        <v>0</v>
      </c>
    </row>
    <row r="365" s="2" customFormat="1" ht="21.75" customHeight="1">
      <c r="A365" s="38"/>
      <c r="B365" s="39"/>
      <c r="C365" s="245" t="s">
        <v>534</v>
      </c>
      <c r="D365" s="245" t="s">
        <v>252</v>
      </c>
      <c r="E365" s="246" t="s">
        <v>1659</v>
      </c>
      <c r="F365" s="247" t="s">
        <v>1660</v>
      </c>
      <c r="G365" s="248" t="s">
        <v>208</v>
      </c>
      <c r="H365" s="249">
        <v>185.03999999999999</v>
      </c>
      <c r="I365" s="250"/>
      <c r="J365" s="251">
        <f>ROUND(I365*H365,2)</f>
        <v>0</v>
      </c>
      <c r="K365" s="247" t="s">
        <v>1</v>
      </c>
      <c r="L365" s="44"/>
      <c r="M365" s="252" t="s">
        <v>1</v>
      </c>
      <c r="N365" s="253" t="s">
        <v>47</v>
      </c>
      <c r="O365" s="91"/>
      <c r="P365" s="254">
        <f>O365*H365</f>
        <v>0</v>
      </c>
      <c r="Q365" s="254">
        <v>0</v>
      </c>
      <c r="R365" s="254">
        <f>Q365*H365</f>
        <v>0</v>
      </c>
      <c r="S365" s="254">
        <v>0</v>
      </c>
      <c r="T365" s="255">
        <f>S365*H365</f>
        <v>0</v>
      </c>
      <c r="U365" s="38"/>
      <c r="V365" s="38"/>
      <c r="W365" s="38"/>
      <c r="X365" s="38"/>
      <c r="Y365" s="38"/>
      <c r="Z365" s="38"/>
      <c r="AA365" s="38"/>
      <c r="AB365" s="38"/>
      <c r="AC365" s="38"/>
      <c r="AD365" s="38"/>
      <c r="AE365" s="38"/>
      <c r="AR365" s="256" t="s">
        <v>317</v>
      </c>
      <c r="AT365" s="256" t="s">
        <v>252</v>
      </c>
      <c r="AU365" s="256" t="s">
        <v>91</v>
      </c>
      <c r="AY365" s="17" t="s">
        <v>250</v>
      </c>
      <c r="BE365" s="257">
        <f>IF(N365="základní",J365,0)</f>
        <v>0</v>
      </c>
      <c r="BF365" s="257">
        <f>IF(N365="snížená",J365,0)</f>
        <v>0</v>
      </c>
      <c r="BG365" s="257">
        <f>IF(N365="zákl. přenesená",J365,0)</f>
        <v>0</v>
      </c>
      <c r="BH365" s="257">
        <f>IF(N365="sníž. přenesená",J365,0)</f>
        <v>0</v>
      </c>
      <c r="BI365" s="257">
        <f>IF(N365="nulová",J365,0)</f>
        <v>0</v>
      </c>
      <c r="BJ365" s="17" t="s">
        <v>14</v>
      </c>
      <c r="BK365" s="257">
        <f>ROUND(I365*H365,2)</f>
        <v>0</v>
      </c>
      <c r="BL365" s="17" t="s">
        <v>317</v>
      </c>
      <c r="BM365" s="256" t="s">
        <v>1906</v>
      </c>
    </row>
    <row r="366" s="13" customFormat="1">
      <c r="A366" s="13"/>
      <c r="B366" s="262"/>
      <c r="C366" s="263"/>
      <c r="D366" s="258" t="s">
        <v>263</v>
      </c>
      <c r="E366" s="264" t="s">
        <v>1</v>
      </c>
      <c r="F366" s="265" t="s">
        <v>1907</v>
      </c>
      <c r="G366" s="263"/>
      <c r="H366" s="266">
        <v>185.03999999999999</v>
      </c>
      <c r="I366" s="267"/>
      <c r="J366" s="263"/>
      <c r="K366" s="263"/>
      <c r="L366" s="268"/>
      <c r="M366" s="269"/>
      <c r="N366" s="270"/>
      <c r="O366" s="270"/>
      <c r="P366" s="270"/>
      <c r="Q366" s="270"/>
      <c r="R366" s="270"/>
      <c r="S366" s="270"/>
      <c r="T366" s="271"/>
      <c r="U366" s="13"/>
      <c r="V366" s="13"/>
      <c r="W366" s="13"/>
      <c r="X366" s="13"/>
      <c r="Y366" s="13"/>
      <c r="Z366" s="13"/>
      <c r="AA366" s="13"/>
      <c r="AB366" s="13"/>
      <c r="AC366" s="13"/>
      <c r="AD366" s="13"/>
      <c r="AE366" s="13"/>
      <c r="AT366" s="272" t="s">
        <v>263</v>
      </c>
      <c r="AU366" s="272" t="s">
        <v>91</v>
      </c>
      <c r="AV366" s="13" t="s">
        <v>91</v>
      </c>
      <c r="AW366" s="13" t="s">
        <v>36</v>
      </c>
      <c r="AX366" s="13" t="s">
        <v>82</v>
      </c>
      <c r="AY366" s="272" t="s">
        <v>250</v>
      </c>
    </row>
    <row r="367" s="14" customFormat="1">
      <c r="A367" s="14"/>
      <c r="B367" s="273"/>
      <c r="C367" s="274"/>
      <c r="D367" s="258" t="s">
        <v>263</v>
      </c>
      <c r="E367" s="275" t="s">
        <v>1</v>
      </c>
      <c r="F367" s="276" t="s">
        <v>265</v>
      </c>
      <c r="G367" s="274"/>
      <c r="H367" s="277">
        <v>185.03999999999999</v>
      </c>
      <c r="I367" s="278"/>
      <c r="J367" s="274"/>
      <c r="K367" s="274"/>
      <c r="L367" s="279"/>
      <c r="M367" s="308"/>
      <c r="N367" s="309"/>
      <c r="O367" s="309"/>
      <c r="P367" s="309"/>
      <c r="Q367" s="309"/>
      <c r="R367" s="309"/>
      <c r="S367" s="309"/>
      <c r="T367" s="310"/>
      <c r="U367" s="14"/>
      <c r="V367" s="14"/>
      <c r="W367" s="14"/>
      <c r="X367" s="14"/>
      <c r="Y367" s="14"/>
      <c r="Z367" s="14"/>
      <c r="AA367" s="14"/>
      <c r="AB367" s="14"/>
      <c r="AC367" s="14"/>
      <c r="AD367" s="14"/>
      <c r="AE367" s="14"/>
      <c r="AT367" s="283" t="s">
        <v>263</v>
      </c>
      <c r="AU367" s="283" t="s">
        <v>91</v>
      </c>
      <c r="AV367" s="14" t="s">
        <v>256</v>
      </c>
      <c r="AW367" s="14" t="s">
        <v>36</v>
      </c>
      <c r="AX367" s="14" t="s">
        <v>14</v>
      </c>
      <c r="AY367" s="283" t="s">
        <v>250</v>
      </c>
    </row>
    <row r="368" s="2" customFormat="1" ht="6.96" customHeight="1">
      <c r="A368" s="38"/>
      <c r="B368" s="66"/>
      <c r="C368" s="67"/>
      <c r="D368" s="67"/>
      <c r="E368" s="67"/>
      <c r="F368" s="67"/>
      <c r="G368" s="67"/>
      <c r="H368" s="67"/>
      <c r="I368" s="194"/>
      <c r="J368" s="67"/>
      <c r="K368" s="67"/>
      <c r="L368" s="44"/>
      <c r="M368" s="38"/>
      <c r="O368" s="38"/>
      <c r="P368" s="38"/>
      <c r="Q368" s="38"/>
      <c r="R368" s="38"/>
      <c r="S368" s="38"/>
      <c r="T368" s="38"/>
      <c r="U368" s="38"/>
      <c r="V368" s="38"/>
      <c r="W368" s="38"/>
      <c r="X368" s="38"/>
      <c r="Y368" s="38"/>
      <c r="Z368" s="38"/>
      <c r="AA368" s="38"/>
      <c r="AB368" s="38"/>
      <c r="AC368" s="38"/>
      <c r="AD368" s="38"/>
      <c r="AE368" s="38"/>
    </row>
  </sheetData>
  <sheetProtection sheet="1" autoFilter="0" formatColumns="0" formatRows="0" objects="1" scenarios="1" spinCount="100000" saltValue="W3jEbXN5AqbGixz4wHpd0tco5XTb9OW9lxFDqdAEFec7V078DnbQj9nymeS0blKCJdnm2EhIkN3bIepuH3d71Q==" hashValue="DQ4fNyBNsPeWVth1ROOTFA6KShZGJAozojKcTXnWC3QSp035yQtq/Gmp0EYgy/+aO4wLKZJ9tjnSLv9Sy9I6Wg==" algorithmName="SHA-512" password="CC35"/>
  <autoFilter ref="C132:K367"/>
  <mergeCells count="12">
    <mergeCell ref="E7:H7"/>
    <mergeCell ref="E9:H9"/>
    <mergeCell ref="E11:H11"/>
    <mergeCell ref="E20:H20"/>
    <mergeCell ref="E29:H29"/>
    <mergeCell ref="E85:H85"/>
    <mergeCell ref="E87:H87"/>
    <mergeCell ref="E89:H89"/>
    <mergeCell ref="E121:H121"/>
    <mergeCell ref="E123:H123"/>
    <mergeCell ref="E125:H12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7"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7"/>
      <c r="L2" s="1"/>
      <c r="M2" s="1"/>
      <c r="N2" s="1"/>
      <c r="O2" s="1"/>
      <c r="P2" s="1"/>
      <c r="Q2" s="1"/>
      <c r="R2" s="1"/>
      <c r="S2" s="1"/>
      <c r="T2" s="1"/>
      <c r="U2" s="1"/>
      <c r="V2" s="1"/>
      <c r="AT2" s="17" t="s">
        <v>107</v>
      </c>
    </row>
    <row r="3" s="1" customFormat="1" ht="6.96" customHeight="1">
      <c r="B3" s="149"/>
      <c r="C3" s="150"/>
      <c r="D3" s="150"/>
      <c r="E3" s="150"/>
      <c r="F3" s="150"/>
      <c r="G3" s="150"/>
      <c r="H3" s="150"/>
      <c r="I3" s="151"/>
      <c r="J3" s="150"/>
      <c r="K3" s="150"/>
      <c r="L3" s="20"/>
      <c r="AT3" s="17" t="s">
        <v>91</v>
      </c>
    </row>
    <row r="4" s="1" customFormat="1" ht="24.96" customHeight="1">
      <c r="B4" s="20"/>
      <c r="D4" s="152" t="s">
        <v>162</v>
      </c>
      <c r="I4" s="147"/>
      <c r="L4" s="20"/>
      <c r="M4" s="153" t="s">
        <v>10</v>
      </c>
      <c r="AT4" s="17" t="s">
        <v>4</v>
      </c>
    </row>
    <row r="5" s="1" customFormat="1" ht="6.96" customHeight="1">
      <c r="B5" s="20"/>
      <c r="I5" s="147"/>
      <c r="L5" s="20"/>
    </row>
    <row r="6" s="1" customFormat="1" ht="12" customHeight="1">
      <c r="B6" s="20"/>
      <c r="D6" s="154" t="s">
        <v>16</v>
      </c>
      <c r="I6" s="147"/>
      <c r="L6" s="20"/>
    </row>
    <row r="7" s="1" customFormat="1" ht="16.5" customHeight="1">
      <c r="B7" s="20"/>
      <c r="E7" s="155" t="str">
        <f>'Rekapitulace stavby'!K6</f>
        <v>Strakonická - rozšíření, č. akce 999 170, Praha 5</v>
      </c>
      <c r="F7" s="154"/>
      <c r="G7" s="154"/>
      <c r="H7" s="154"/>
      <c r="I7" s="147"/>
      <c r="L7" s="20"/>
    </row>
    <row r="8" s="1" customFormat="1" ht="12" customHeight="1">
      <c r="B8" s="20"/>
      <c r="D8" s="154" t="s">
        <v>176</v>
      </c>
      <c r="I8" s="147"/>
      <c r="L8" s="20"/>
    </row>
    <row r="9" s="2" customFormat="1" ht="16.5" customHeight="1">
      <c r="A9" s="38"/>
      <c r="B9" s="44"/>
      <c r="C9" s="38"/>
      <c r="D9" s="38"/>
      <c r="E9" s="155" t="s">
        <v>1343</v>
      </c>
      <c r="F9" s="38"/>
      <c r="G9" s="38"/>
      <c r="H9" s="38"/>
      <c r="I9" s="156"/>
      <c r="J9" s="38"/>
      <c r="K9" s="38"/>
      <c r="L9" s="63"/>
      <c r="S9" s="38"/>
      <c r="T9" s="38"/>
      <c r="U9" s="38"/>
      <c r="V9" s="38"/>
      <c r="W9" s="38"/>
      <c r="X9" s="38"/>
      <c r="Y9" s="38"/>
      <c r="Z9" s="38"/>
      <c r="AA9" s="38"/>
      <c r="AB9" s="38"/>
      <c r="AC9" s="38"/>
      <c r="AD9" s="38"/>
      <c r="AE9" s="38"/>
    </row>
    <row r="10" s="2" customFormat="1" ht="12" customHeight="1">
      <c r="A10" s="38"/>
      <c r="B10" s="44"/>
      <c r="C10" s="38"/>
      <c r="D10" s="154" t="s">
        <v>1344</v>
      </c>
      <c r="E10" s="38"/>
      <c r="F10" s="38"/>
      <c r="G10" s="38"/>
      <c r="H10" s="38"/>
      <c r="I10" s="156"/>
      <c r="J10" s="38"/>
      <c r="K10" s="38"/>
      <c r="L10" s="63"/>
      <c r="S10" s="38"/>
      <c r="T10" s="38"/>
      <c r="U10" s="38"/>
      <c r="V10" s="38"/>
      <c r="W10" s="38"/>
      <c r="X10" s="38"/>
      <c r="Y10" s="38"/>
      <c r="Z10" s="38"/>
      <c r="AA10" s="38"/>
      <c r="AB10" s="38"/>
      <c r="AC10" s="38"/>
      <c r="AD10" s="38"/>
      <c r="AE10" s="38"/>
    </row>
    <row r="11" s="2" customFormat="1" ht="16.5" customHeight="1">
      <c r="A11" s="38"/>
      <c r="B11" s="44"/>
      <c r="C11" s="38"/>
      <c r="D11" s="38"/>
      <c r="E11" s="157" t="s">
        <v>1908</v>
      </c>
      <c r="F11" s="38"/>
      <c r="G11" s="38"/>
      <c r="H11" s="38"/>
      <c r="I11" s="156"/>
      <c r="J11" s="38"/>
      <c r="K11" s="38"/>
      <c r="L11" s="63"/>
      <c r="S11" s="38"/>
      <c r="T11" s="38"/>
      <c r="U11" s="38"/>
      <c r="V11" s="38"/>
      <c r="W11" s="38"/>
      <c r="X11" s="38"/>
      <c r="Y11" s="38"/>
      <c r="Z11" s="38"/>
      <c r="AA11" s="38"/>
      <c r="AB11" s="38"/>
      <c r="AC11" s="38"/>
      <c r="AD11" s="38"/>
      <c r="AE11" s="38"/>
    </row>
    <row r="12" s="2" customFormat="1">
      <c r="A12" s="38"/>
      <c r="B12" s="44"/>
      <c r="C12" s="38"/>
      <c r="D12" s="38"/>
      <c r="E12" s="38"/>
      <c r="F12" s="38"/>
      <c r="G12" s="38"/>
      <c r="H12" s="38"/>
      <c r="I12" s="156"/>
      <c r="J12" s="38"/>
      <c r="K12" s="38"/>
      <c r="L12" s="63"/>
      <c r="S12" s="38"/>
      <c r="T12" s="38"/>
      <c r="U12" s="38"/>
      <c r="V12" s="38"/>
      <c r="W12" s="38"/>
      <c r="X12" s="38"/>
      <c r="Y12" s="38"/>
      <c r="Z12" s="38"/>
      <c r="AA12" s="38"/>
      <c r="AB12" s="38"/>
      <c r="AC12" s="38"/>
      <c r="AD12" s="38"/>
      <c r="AE12" s="38"/>
    </row>
    <row r="13" s="2" customFormat="1" ht="12" customHeight="1">
      <c r="A13" s="38"/>
      <c r="B13" s="44"/>
      <c r="C13" s="38"/>
      <c r="D13" s="154" t="s">
        <v>18</v>
      </c>
      <c r="E13" s="38"/>
      <c r="F13" s="141" t="s">
        <v>1</v>
      </c>
      <c r="G13" s="38"/>
      <c r="H13" s="38"/>
      <c r="I13" s="158" t="s">
        <v>19</v>
      </c>
      <c r="J13" s="141" t="s">
        <v>1</v>
      </c>
      <c r="K13" s="38"/>
      <c r="L13" s="63"/>
      <c r="S13" s="38"/>
      <c r="T13" s="38"/>
      <c r="U13" s="38"/>
      <c r="V13" s="38"/>
      <c r="W13" s="38"/>
      <c r="X13" s="38"/>
      <c r="Y13" s="38"/>
      <c r="Z13" s="38"/>
      <c r="AA13" s="38"/>
      <c r="AB13" s="38"/>
      <c r="AC13" s="38"/>
      <c r="AD13" s="38"/>
      <c r="AE13" s="38"/>
    </row>
    <row r="14" s="2" customFormat="1" ht="12" customHeight="1">
      <c r="A14" s="38"/>
      <c r="B14" s="44"/>
      <c r="C14" s="38"/>
      <c r="D14" s="154" t="s">
        <v>20</v>
      </c>
      <c r="E14" s="38"/>
      <c r="F14" s="141" t="s">
        <v>21</v>
      </c>
      <c r="G14" s="38"/>
      <c r="H14" s="38"/>
      <c r="I14" s="158" t="s">
        <v>22</v>
      </c>
      <c r="J14" s="159" t="str">
        <f>'Rekapitulace stavby'!AN8</f>
        <v>10. 1. 2020</v>
      </c>
      <c r="K14" s="38"/>
      <c r="L14" s="63"/>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156"/>
      <c r="J15" s="38"/>
      <c r="K15" s="38"/>
      <c r="L15" s="63"/>
      <c r="S15" s="38"/>
      <c r="T15" s="38"/>
      <c r="U15" s="38"/>
      <c r="V15" s="38"/>
      <c r="W15" s="38"/>
      <c r="X15" s="38"/>
      <c r="Y15" s="38"/>
      <c r="Z15" s="38"/>
      <c r="AA15" s="38"/>
      <c r="AB15" s="38"/>
      <c r="AC15" s="38"/>
      <c r="AD15" s="38"/>
      <c r="AE15" s="38"/>
    </row>
    <row r="16" s="2" customFormat="1" ht="12" customHeight="1">
      <c r="A16" s="38"/>
      <c r="B16" s="44"/>
      <c r="C16" s="38"/>
      <c r="D16" s="154" t="s">
        <v>24</v>
      </c>
      <c r="E16" s="38"/>
      <c r="F16" s="38"/>
      <c r="G16" s="38"/>
      <c r="H16" s="38"/>
      <c r="I16" s="158" t="s">
        <v>25</v>
      </c>
      <c r="J16" s="141" t="s">
        <v>26</v>
      </c>
      <c r="K16" s="38"/>
      <c r="L16" s="63"/>
      <c r="S16" s="38"/>
      <c r="T16" s="38"/>
      <c r="U16" s="38"/>
      <c r="V16" s="38"/>
      <c r="W16" s="38"/>
      <c r="X16" s="38"/>
      <c r="Y16" s="38"/>
      <c r="Z16" s="38"/>
      <c r="AA16" s="38"/>
      <c r="AB16" s="38"/>
      <c r="AC16" s="38"/>
      <c r="AD16" s="38"/>
      <c r="AE16" s="38"/>
    </row>
    <row r="17" s="2" customFormat="1" ht="18" customHeight="1">
      <c r="A17" s="38"/>
      <c r="B17" s="44"/>
      <c r="C17" s="38"/>
      <c r="D17" s="38"/>
      <c r="E17" s="141" t="s">
        <v>27</v>
      </c>
      <c r="F17" s="38"/>
      <c r="G17" s="38"/>
      <c r="H17" s="38"/>
      <c r="I17" s="158" t="s">
        <v>28</v>
      </c>
      <c r="J17" s="141" t="s">
        <v>29</v>
      </c>
      <c r="K17" s="38"/>
      <c r="L17" s="63"/>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156"/>
      <c r="J18" s="38"/>
      <c r="K18" s="38"/>
      <c r="L18" s="63"/>
      <c r="S18" s="38"/>
      <c r="T18" s="38"/>
      <c r="U18" s="38"/>
      <c r="V18" s="38"/>
      <c r="W18" s="38"/>
      <c r="X18" s="38"/>
      <c r="Y18" s="38"/>
      <c r="Z18" s="38"/>
      <c r="AA18" s="38"/>
      <c r="AB18" s="38"/>
      <c r="AC18" s="38"/>
      <c r="AD18" s="38"/>
      <c r="AE18" s="38"/>
    </row>
    <row r="19" s="2" customFormat="1" ht="12" customHeight="1">
      <c r="A19" s="38"/>
      <c r="B19" s="44"/>
      <c r="C19" s="38"/>
      <c r="D19" s="154" t="s">
        <v>30</v>
      </c>
      <c r="E19" s="38"/>
      <c r="F19" s="38"/>
      <c r="G19" s="38"/>
      <c r="H19" s="38"/>
      <c r="I19" s="158" t="s">
        <v>25</v>
      </c>
      <c r="J19" s="33" t="str">
        <f>'Rekapitulace stavby'!AN13</f>
        <v>Vyplň údaj</v>
      </c>
      <c r="K19" s="38"/>
      <c r="L19" s="63"/>
      <c r="S19" s="38"/>
      <c r="T19" s="38"/>
      <c r="U19" s="38"/>
      <c r="V19" s="38"/>
      <c r="W19" s="38"/>
      <c r="X19" s="38"/>
      <c r="Y19" s="38"/>
      <c r="Z19" s="38"/>
      <c r="AA19" s="38"/>
      <c r="AB19" s="38"/>
      <c r="AC19" s="38"/>
      <c r="AD19" s="38"/>
      <c r="AE19" s="38"/>
    </row>
    <row r="20" s="2" customFormat="1" ht="18" customHeight="1">
      <c r="A20" s="38"/>
      <c r="B20" s="44"/>
      <c r="C20" s="38"/>
      <c r="D20" s="38"/>
      <c r="E20" s="33" t="str">
        <f>'Rekapitulace stavby'!E14</f>
        <v>Vyplň údaj</v>
      </c>
      <c r="F20" s="141"/>
      <c r="G20" s="141"/>
      <c r="H20" s="141"/>
      <c r="I20" s="158" t="s">
        <v>28</v>
      </c>
      <c r="J20" s="33" t="str">
        <f>'Rekapitulace stavby'!AN14</f>
        <v>Vyplň údaj</v>
      </c>
      <c r="K20" s="38"/>
      <c r="L20" s="63"/>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156"/>
      <c r="J21" s="38"/>
      <c r="K21" s="38"/>
      <c r="L21" s="63"/>
      <c r="S21" s="38"/>
      <c r="T21" s="38"/>
      <c r="U21" s="38"/>
      <c r="V21" s="38"/>
      <c r="W21" s="38"/>
      <c r="X21" s="38"/>
      <c r="Y21" s="38"/>
      <c r="Z21" s="38"/>
      <c r="AA21" s="38"/>
      <c r="AB21" s="38"/>
      <c r="AC21" s="38"/>
      <c r="AD21" s="38"/>
      <c r="AE21" s="38"/>
    </row>
    <row r="22" s="2" customFormat="1" ht="12" customHeight="1">
      <c r="A22" s="38"/>
      <c r="B22" s="44"/>
      <c r="C22" s="38"/>
      <c r="D22" s="154" t="s">
        <v>32</v>
      </c>
      <c r="E22" s="38"/>
      <c r="F22" s="38"/>
      <c r="G22" s="38"/>
      <c r="H22" s="38"/>
      <c r="I22" s="158" t="s">
        <v>25</v>
      </c>
      <c r="J22" s="141" t="s">
        <v>33</v>
      </c>
      <c r="K22" s="38"/>
      <c r="L22" s="63"/>
      <c r="S22" s="38"/>
      <c r="T22" s="38"/>
      <c r="U22" s="38"/>
      <c r="V22" s="38"/>
      <c r="W22" s="38"/>
      <c r="X22" s="38"/>
      <c r="Y22" s="38"/>
      <c r="Z22" s="38"/>
      <c r="AA22" s="38"/>
      <c r="AB22" s="38"/>
      <c r="AC22" s="38"/>
      <c r="AD22" s="38"/>
      <c r="AE22" s="38"/>
    </row>
    <row r="23" s="2" customFormat="1" ht="18" customHeight="1">
      <c r="A23" s="38"/>
      <c r="B23" s="44"/>
      <c r="C23" s="38"/>
      <c r="D23" s="38"/>
      <c r="E23" s="141" t="s">
        <v>34</v>
      </c>
      <c r="F23" s="38"/>
      <c r="G23" s="38"/>
      <c r="H23" s="38"/>
      <c r="I23" s="158" t="s">
        <v>28</v>
      </c>
      <c r="J23" s="141" t="s">
        <v>35</v>
      </c>
      <c r="K23" s="38"/>
      <c r="L23" s="63"/>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156"/>
      <c r="J24" s="38"/>
      <c r="K24" s="38"/>
      <c r="L24" s="63"/>
      <c r="S24" s="38"/>
      <c r="T24" s="38"/>
      <c r="U24" s="38"/>
      <c r="V24" s="38"/>
      <c r="W24" s="38"/>
      <c r="X24" s="38"/>
      <c r="Y24" s="38"/>
      <c r="Z24" s="38"/>
      <c r="AA24" s="38"/>
      <c r="AB24" s="38"/>
      <c r="AC24" s="38"/>
      <c r="AD24" s="38"/>
      <c r="AE24" s="38"/>
    </row>
    <row r="25" s="2" customFormat="1" ht="12" customHeight="1">
      <c r="A25" s="38"/>
      <c r="B25" s="44"/>
      <c r="C25" s="38"/>
      <c r="D25" s="154" t="s">
        <v>37</v>
      </c>
      <c r="E25" s="38"/>
      <c r="F25" s="38"/>
      <c r="G25" s="38"/>
      <c r="H25" s="38"/>
      <c r="I25" s="158" t="s">
        <v>25</v>
      </c>
      <c r="J25" s="141" t="s">
        <v>38</v>
      </c>
      <c r="K25" s="38"/>
      <c r="L25" s="63"/>
      <c r="S25" s="38"/>
      <c r="T25" s="38"/>
      <c r="U25" s="38"/>
      <c r="V25" s="38"/>
      <c r="W25" s="38"/>
      <c r="X25" s="38"/>
      <c r="Y25" s="38"/>
      <c r="Z25" s="38"/>
      <c r="AA25" s="38"/>
      <c r="AB25" s="38"/>
      <c r="AC25" s="38"/>
      <c r="AD25" s="38"/>
      <c r="AE25" s="38"/>
    </row>
    <row r="26" s="2" customFormat="1" ht="18" customHeight="1">
      <c r="A26" s="38"/>
      <c r="B26" s="44"/>
      <c r="C26" s="38"/>
      <c r="D26" s="38"/>
      <c r="E26" s="141" t="s">
        <v>39</v>
      </c>
      <c r="F26" s="38"/>
      <c r="G26" s="38"/>
      <c r="H26" s="38"/>
      <c r="I26" s="158" t="s">
        <v>28</v>
      </c>
      <c r="J26" s="141" t="s">
        <v>40</v>
      </c>
      <c r="K26" s="38"/>
      <c r="L26" s="63"/>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156"/>
      <c r="J27" s="38"/>
      <c r="K27" s="38"/>
      <c r="L27" s="63"/>
      <c r="S27" s="38"/>
      <c r="T27" s="38"/>
      <c r="U27" s="38"/>
      <c r="V27" s="38"/>
      <c r="W27" s="38"/>
      <c r="X27" s="38"/>
      <c r="Y27" s="38"/>
      <c r="Z27" s="38"/>
      <c r="AA27" s="38"/>
      <c r="AB27" s="38"/>
      <c r="AC27" s="38"/>
      <c r="AD27" s="38"/>
      <c r="AE27" s="38"/>
    </row>
    <row r="28" s="2" customFormat="1" ht="12" customHeight="1">
      <c r="A28" s="38"/>
      <c r="B28" s="44"/>
      <c r="C28" s="38"/>
      <c r="D28" s="154" t="s">
        <v>41</v>
      </c>
      <c r="E28" s="38"/>
      <c r="F28" s="38"/>
      <c r="G28" s="38"/>
      <c r="H28" s="38"/>
      <c r="I28" s="156"/>
      <c r="J28" s="38"/>
      <c r="K28" s="38"/>
      <c r="L28" s="63"/>
      <c r="S28" s="38"/>
      <c r="T28" s="38"/>
      <c r="U28" s="38"/>
      <c r="V28" s="38"/>
      <c r="W28" s="38"/>
      <c r="X28" s="38"/>
      <c r="Y28" s="38"/>
      <c r="Z28" s="38"/>
      <c r="AA28" s="38"/>
      <c r="AB28" s="38"/>
      <c r="AC28" s="38"/>
      <c r="AD28" s="38"/>
      <c r="AE28" s="38"/>
    </row>
    <row r="29" s="8" customFormat="1" ht="16.5" customHeight="1">
      <c r="A29" s="160"/>
      <c r="B29" s="161"/>
      <c r="C29" s="160"/>
      <c r="D29" s="160"/>
      <c r="E29" s="162" t="s">
        <v>1</v>
      </c>
      <c r="F29" s="162"/>
      <c r="G29" s="162"/>
      <c r="H29" s="162"/>
      <c r="I29" s="163"/>
      <c r="J29" s="160"/>
      <c r="K29" s="160"/>
      <c r="L29" s="164"/>
      <c r="S29" s="160"/>
      <c r="T29" s="160"/>
      <c r="U29" s="160"/>
      <c r="V29" s="160"/>
      <c r="W29" s="160"/>
      <c r="X29" s="160"/>
      <c r="Y29" s="160"/>
      <c r="Z29" s="160"/>
      <c r="AA29" s="160"/>
      <c r="AB29" s="160"/>
      <c r="AC29" s="160"/>
      <c r="AD29" s="160"/>
      <c r="AE29" s="160"/>
    </row>
    <row r="30" s="2" customFormat="1" ht="6.96" customHeight="1">
      <c r="A30" s="38"/>
      <c r="B30" s="44"/>
      <c r="C30" s="38"/>
      <c r="D30" s="38"/>
      <c r="E30" s="38"/>
      <c r="F30" s="38"/>
      <c r="G30" s="38"/>
      <c r="H30" s="38"/>
      <c r="I30" s="156"/>
      <c r="J30" s="38"/>
      <c r="K30" s="38"/>
      <c r="L30" s="63"/>
      <c r="S30" s="38"/>
      <c r="T30" s="38"/>
      <c r="U30" s="38"/>
      <c r="V30" s="38"/>
      <c r="W30" s="38"/>
      <c r="X30" s="38"/>
      <c r="Y30" s="38"/>
      <c r="Z30" s="38"/>
      <c r="AA30" s="38"/>
      <c r="AB30" s="38"/>
      <c r="AC30" s="38"/>
      <c r="AD30" s="38"/>
      <c r="AE30" s="38"/>
    </row>
    <row r="31" s="2" customFormat="1" ht="6.96" customHeight="1">
      <c r="A31" s="38"/>
      <c r="B31" s="44"/>
      <c r="C31" s="38"/>
      <c r="D31" s="165"/>
      <c r="E31" s="165"/>
      <c r="F31" s="165"/>
      <c r="G31" s="165"/>
      <c r="H31" s="165"/>
      <c r="I31" s="166"/>
      <c r="J31" s="165"/>
      <c r="K31" s="165"/>
      <c r="L31" s="63"/>
      <c r="S31" s="38"/>
      <c r="T31" s="38"/>
      <c r="U31" s="38"/>
      <c r="V31" s="38"/>
      <c r="W31" s="38"/>
      <c r="X31" s="38"/>
      <c r="Y31" s="38"/>
      <c r="Z31" s="38"/>
      <c r="AA31" s="38"/>
      <c r="AB31" s="38"/>
      <c r="AC31" s="38"/>
      <c r="AD31" s="38"/>
      <c r="AE31" s="38"/>
    </row>
    <row r="32" s="2" customFormat="1" ht="25.44" customHeight="1">
      <c r="A32" s="38"/>
      <c r="B32" s="44"/>
      <c r="C32" s="38"/>
      <c r="D32" s="167" t="s">
        <v>42</v>
      </c>
      <c r="E32" s="38"/>
      <c r="F32" s="38"/>
      <c r="G32" s="38"/>
      <c r="H32" s="38"/>
      <c r="I32" s="156"/>
      <c r="J32" s="168">
        <f>ROUND(J130, 2)</f>
        <v>0</v>
      </c>
      <c r="K32" s="38"/>
      <c r="L32" s="63"/>
      <c r="S32" s="38"/>
      <c r="T32" s="38"/>
      <c r="U32" s="38"/>
      <c r="V32" s="38"/>
      <c r="W32" s="38"/>
      <c r="X32" s="38"/>
      <c r="Y32" s="38"/>
      <c r="Z32" s="38"/>
      <c r="AA32" s="38"/>
      <c r="AB32" s="38"/>
      <c r="AC32" s="38"/>
      <c r="AD32" s="38"/>
      <c r="AE32" s="38"/>
    </row>
    <row r="33" s="2" customFormat="1" ht="6.96" customHeight="1">
      <c r="A33" s="38"/>
      <c r="B33" s="44"/>
      <c r="C33" s="38"/>
      <c r="D33" s="165"/>
      <c r="E33" s="165"/>
      <c r="F33" s="165"/>
      <c r="G33" s="165"/>
      <c r="H33" s="165"/>
      <c r="I33" s="166"/>
      <c r="J33" s="165"/>
      <c r="K33" s="165"/>
      <c r="L33" s="63"/>
      <c r="S33" s="38"/>
      <c r="T33" s="38"/>
      <c r="U33" s="38"/>
      <c r="V33" s="38"/>
      <c r="W33" s="38"/>
      <c r="X33" s="38"/>
      <c r="Y33" s="38"/>
      <c r="Z33" s="38"/>
      <c r="AA33" s="38"/>
      <c r="AB33" s="38"/>
      <c r="AC33" s="38"/>
      <c r="AD33" s="38"/>
      <c r="AE33" s="38"/>
    </row>
    <row r="34" s="2" customFormat="1" ht="14.4" customHeight="1">
      <c r="A34" s="38"/>
      <c r="B34" s="44"/>
      <c r="C34" s="38"/>
      <c r="D34" s="38"/>
      <c r="E34" s="38"/>
      <c r="F34" s="169" t="s">
        <v>44</v>
      </c>
      <c r="G34" s="38"/>
      <c r="H34" s="38"/>
      <c r="I34" s="170" t="s">
        <v>43</v>
      </c>
      <c r="J34" s="169" t="s">
        <v>45</v>
      </c>
      <c r="K34" s="38"/>
      <c r="L34" s="63"/>
      <c r="S34" s="38"/>
      <c r="T34" s="38"/>
      <c r="U34" s="38"/>
      <c r="V34" s="38"/>
      <c r="W34" s="38"/>
      <c r="X34" s="38"/>
      <c r="Y34" s="38"/>
      <c r="Z34" s="38"/>
      <c r="AA34" s="38"/>
      <c r="AB34" s="38"/>
      <c r="AC34" s="38"/>
      <c r="AD34" s="38"/>
      <c r="AE34" s="38"/>
    </row>
    <row r="35" s="2" customFormat="1" ht="14.4" customHeight="1">
      <c r="A35" s="38"/>
      <c r="B35" s="44"/>
      <c r="C35" s="38"/>
      <c r="D35" s="171" t="s">
        <v>46</v>
      </c>
      <c r="E35" s="154" t="s">
        <v>47</v>
      </c>
      <c r="F35" s="172">
        <f>ROUND((SUM(BE130:BE258)),  2)</f>
        <v>0</v>
      </c>
      <c r="G35" s="38"/>
      <c r="H35" s="38"/>
      <c r="I35" s="173">
        <v>0.20999999999999999</v>
      </c>
      <c r="J35" s="172">
        <f>ROUND(((SUM(BE130:BE258))*I35),  2)</f>
        <v>0</v>
      </c>
      <c r="K35" s="38"/>
      <c r="L35" s="63"/>
      <c r="S35" s="38"/>
      <c r="T35" s="38"/>
      <c r="U35" s="38"/>
      <c r="V35" s="38"/>
      <c r="W35" s="38"/>
      <c r="X35" s="38"/>
      <c r="Y35" s="38"/>
      <c r="Z35" s="38"/>
      <c r="AA35" s="38"/>
      <c r="AB35" s="38"/>
      <c r="AC35" s="38"/>
      <c r="AD35" s="38"/>
      <c r="AE35" s="38"/>
    </row>
    <row r="36" s="2" customFormat="1" ht="14.4" customHeight="1">
      <c r="A36" s="38"/>
      <c r="B36" s="44"/>
      <c r="C36" s="38"/>
      <c r="D36" s="38"/>
      <c r="E36" s="154" t="s">
        <v>48</v>
      </c>
      <c r="F36" s="172">
        <f>ROUND((SUM(BF130:BF258)),  2)</f>
        <v>0</v>
      </c>
      <c r="G36" s="38"/>
      <c r="H36" s="38"/>
      <c r="I36" s="173">
        <v>0.14999999999999999</v>
      </c>
      <c r="J36" s="172">
        <f>ROUND(((SUM(BF130:BF258))*I36),  2)</f>
        <v>0</v>
      </c>
      <c r="K36" s="38"/>
      <c r="L36" s="63"/>
      <c r="S36" s="38"/>
      <c r="T36" s="38"/>
      <c r="U36" s="38"/>
      <c r="V36" s="38"/>
      <c r="W36" s="38"/>
      <c r="X36" s="38"/>
      <c r="Y36" s="38"/>
      <c r="Z36" s="38"/>
      <c r="AA36" s="38"/>
      <c r="AB36" s="38"/>
      <c r="AC36" s="38"/>
      <c r="AD36" s="38"/>
      <c r="AE36" s="38"/>
    </row>
    <row r="37" hidden="1" s="2" customFormat="1" ht="14.4" customHeight="1">
      <c r="A37" s="38"/>
      <c r="B37" s="44"/>
      <c r="C37" s="38"/>
      <c r="D37" s="38"/>
      <c r="E37" s="154" t="s">
        <v>49</v>
      </c>
      <c r="F37" s="172">
        <f>ROUND((SUM(BG130:BG258)),  2)</f>
        <v>0</v>
      </c>
      <c r="G37" s="38"/>
      <c r="H37" s="38"/>
      <c r="I37" s="173">
        <v>0.20999999999999999</v>
      </c>
      <c r="J37" s="172">
        <f>0</f>
        <v>0</v>
      </c>
      <c r="K37" s="38"/>
      <c r="L37" s="63"/>
      <c r="S37" s="38"/>
      <c r="T37" s="38"/>
      <c r="U37" s="38"/>
      <c r="V37" s="38"/>
      <c r="W37" s="38"/>
      <c r="X37" s="38"/>
      <c r="Y37" s="38"/>
      <c r="Z37" s="38"/>
      <c r="AA37" s="38"/>
      <c r="AB37" s="38"/>
      <c r="AC37" s="38"/>
      <c r="AD37" s="38"/>
      <c r="AE37" s="38"/>
    </row>
    <row r="38" hidden="1" s="2" customFormat="1" ht="14.4" customHeight="1">
      <c r="A38" s="38"/>
      <c r="B38" s="44"/>
      <c r="C38" s="38"/>
      <c r="D38" s="38"/>
      <c r="E38" s="154" t="s">
        <v>50</v>
      </c>
      <c r="F38" s="172">
        <f>ROUND((SUM(BH130:BH258)),  2)</f>
        <v>0</v>
      </c>
      <c r="G38" s="38"/>
      <c r="H38" s="38"/>
      <c r="I38" s="173">
        <v>0.14999999999999999</v>
      </c>
      <c r="J38" s="172">
        <f>0</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4" t="s">
        <v>51</v>
      </c>
      <c r="F39" s="172">
        <f>ROUND((SUM(BI130:BI258)),  2)</f>
        <v>0</v>
      </c>
      <c r="G39" s="38"/>
      <c r="H39" s="38"/>
      <c r="I39" s="173">
        <v>0</v>
      </c>
      <c r="J39" s="172">
        <f>0</f>
        <v>0</v>
      </c>
      <c r="K39" s="38"/>
      <c r="L39" s="63"/>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156"/>
      <c r="J40" s="38"/>
      <c r="K40" s="38"/>
      <c r="L40" s="63"/>
      <c r="S40" s="38"/>
      <c r="T40" s="38"/>
      <c r="U40" s="38"/>
      <c r="V40" s="38"/>
      <c r="W40" s="38"/>
      <c r="X40" s="38"/>
      <c r="Y40" s="38"/>
      <c r="Z40" s="38"/>
      <c r="AA40" s="38"/>
      <c r="AB40" s="38"/>
      <c r="AC40" s="38"/>
      <c r="AD40" s="38"/>
      <c r="AE40" s="38"/>
    </row>
    <row r="41" s="2" customFormat="1" ht="25.44" customHeight="1">
      <c r="A41" s="38"/>
      <c r="B41" s="44"/>
      <c r="C41" s="174"/>
      <c r="D41" s="175" t="s">
        <v>52</v>
      </c>
      <c r="E41" s="176"/>
      <c r="F41" s="176"/>
      <c r="G41" s="177" t="s">
        <v>53</v>
      </c>
      <c r="H41" s="178" t="s">
        <v>54</v>
      </c>
      <c r="I41" s="179"/>
      <c r="J41" s="180">
        <f>SUM(J32:J39)</f>
        <v>0</v>
      </c>
      <c r="K41" s="181"/>
      <c r="L41" s="63"/>
      <c r="S41" s="38"/>
      <c r="T41" s="38"/>
      <c r="U41" s="38"/>
      <c r="V41" s="38"/>
      <c r="W41" s="38"/>
      <c r="X41" s="38"/>
      <c r="Y41" s="38"/>
      <c r="Z41" s="38"/>
      <c r="AA41" s="38"/>
      <c r="AB41" s="38"/>
      <c r="AC41" s="38"/>
      <c r="AD41" s="38"/>
      <c r="AE41" s="38"/>
    </row>
    <row r="42" s="2" customFormat="1" ht="14.4" customHeight="1">
      <c r="A42" s="38"/>
      <c r="B42" s="44"/>
      <c r="C42" s="38"/>
      <c r="D42" s="38"/>
      <c r="E42" s="38"/>
      <c r="F42" s="38"/>
      <c r="G42" s="38"/>
      <c r="H42" s="38"/>
      <c r="I42" s="156"/>
      <c r="J42" s="38"/>
      <c r="K42" s="38"/>
      <c r="L42" s="63"/>
      <c r="S42" s="38"/>
      <c r="T42" s="38"/>
      <c r="U42" s="38"/>
      <c r="V42" s="38"/>
      <c r="W42" s="38"/>
      <c r="X42" s="38"/>
      <c r="Y42" s="38"/>
      <c r="Z42" s="38"/>
      <c r="AA42" s="38"/>
      <c r="AB42" s="38"/>
      <c r="AC42" s="38"/>
      <c r="AD42" s="38"/>
      <c r="AE42" s="38"/>
    </row>
    <row r="43" s="1" customFormat="1" ht="14.4" customHeight="1">
      <c r="B43" s="20"/>
      <c r="I43" s="147"/>
      <c r="L43" s="20"/>
    </row>
    <row r="44" s="1" customFormat="1" ht="14.4" customHeight="1">
      <c r="B44" s="20"/>
      <c r="I44" s="147"/>
      <c r="L44" s="20"/>
    </row>
    <row r="45" s="1" customFormat="1" ht="14.4" customHeight="1">
      <c r="B45" s="20"/>
      <c r="I45" s="147"/>
      <c r="L45" s="20"/>
    </row>
    <row r="46" s="1" customFormat="1" ht="14.4" customHeight="1">
      <c r="B46" s="20"/>
      <c r="I46" s="147"/>
      <c r="L46" s="20"/>
    </row>
    <row r="47" s="1" customFormat="1" ht="14.4" customHeight="1">
      <c r="B47" s="20"/>
      <c r="I47" s="147"/>
      <c r="L47" s="20"/>
    </row>
    <row r="48" s="1" customFormat="1" ht="14.4" customHeight="1">
      <c r="B48" s="20"/>
      <c r="I48" s="147"/>
      <c r="L48" s="20"/>
    </row>
    <row r="49" s="1" customFormat="1" ht="14.4" customHeight="1">
      <c r="B49" s="20"/>
      <c r="I49" s="147"/>
      <c r="L49" s="20"/>
    </row>
    <row r="50" s="2" customFormat="1" ht="14.4" customHeight="1">
      <c r="B50" s="63"/>
      <c r="D50" s="182" t="s">
        <v>55</v>
      </c>
      <c r="E50" s="183"/>
      <c r="F50" s="183"/>
      <c r="G50" s="182" t="s">
        <v>56</v>
      </c>
      <c r="H50" s="183"/>
      <c r="I50" s="184"/>
      <c r="J50" s="183"/>
      <c r="K50" s="18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5" t="s">
        <v>57</v>
      </c>
      <c r="E61" s="186"/>
      <c r="F61" s="187" t="s">
        <v>58</v>
      </c>
      <c r="G61" s="185" t="s">
        <v>57</v>
      </c>
      <c r="H61" s="186"/>
      <c r="I61" s="188"/>
      <c r="J61" s="189" t="s">
        <v>58</v>
      </c>
      <c r="K61" s="18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2" t="s">
        <v>59</v>
      </c>
      <c r="E65" s="190"/>
      <c r="F65" s="190"/>
      <c r="G65" s="182" t="s">
        <v>60</v>
      </c>
      <c r="H65" s="190"/>
      <c r="I65" s="191"/>
      <c r="J65" s="190"/>
      <c r="K65" s="19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5" t="s">
        <v>57</v>
      </c>
      <c r="E76" s="186"/>
      <c r="F76" s="187" t="s">
        <v>58</v>
      </c>
      <c r="G76" s="185" t="s">
        <v>57</v>
      </c>
      <c r="H76" s="186"/>
      <c r="I76" s="188"/>
      <c r="J76" s="189" t="s">
        <v>58</v>
      </c>
      <c r="K76" s="186"/>
      <c r="L76" s="63"/>
      <c r="S76" s="38"/>
      <c r="T76" s="38"/>
      <c r="U76" s="38"/>
      <c r="V76" s="38"/>
      <c r="W76" s="38"/>
      <c r="X76" s="38"/>
      <c r="Y76" s="38"/>
      <c r="Z76" s="38"/>
      <c r="AA76" s="38"/>
      <c r="AB76" s="38"/>
      <c r="AC76" s="38"/>
      <c r="AD76" s="38"/>
      <c r="AE76" s="38"/>
    </row>
    <row r="77" s="2" customFormat="1" ht="14.4" customHeight="1">
      <c r="A77" s="38"/>
      <c r="B77" s="192"/>
      <c r="C77" s="193"/>
      <c r="D77" s="193"/>
      <c r="E77" s="193"/>
      <c r="F77" s="193"/>
      <c r="G77" s="193"/>
      <c r="H77" s="193"/>
      <c r="I77" s="194"/>
      <c r="J77" s="193"/>
      <c r="K77" s="193"/>
      <c r="L77" s="63"/>
      <c r="S77" s="38"/>
      <c r="T77" s="38"/>
      <c r="U77" s="38"/>
      <c r="V77" s="38"/>
      <c r="W77" s="38"/>
      <c r="X77" s="38"/>
      <c r="Y77" s="38"/>
      <c r="Z77" s="38"/>
      <c r="AA77" s="38"/>
      <c r="AB77" s="38"/>
      <c r="AC77" s="38"/>
      <c r="AD77" s="38"/>
      <c r="AE77" s="38"/>
    </row>
    <row r="81" s="2" customFormat="1" ht="6.96" customHeight="1">
      <c r="A81" s="38"/>
      <c r="B81" s="195"/>
      <c r="C81" s="196"/>
      <c r="D81" s="196"/>
      <c r="E81" s="196"/>
      <c r="F81" s="196"/>
      <c r="G81" s="196"/>
      <c r="H81" s="196"/>
      <c r="I81" s="197"/>
      <c r="J81" s="196"/>
      <c r="K81" s="196"/>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156"/>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56"/>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56"/>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98" t="str">
        <f>E7</f>
        <v>Strakonická - rozšíření, č. akce 999 170, Praha 5</v>
      </c>
      <c r="F85" s="32"/>
      <c r="G85" s="32"/>
      <c r="H85" s="32"/>
      <c r="I85" s="156"/>
      <c r="J85" s="40"/>
      <c r="K85" s="40"/>
      <c r="L85" s="63"/>
      <c r="S85" s="38"/>
      <c r="T85" s="38"/>
      <c r="U85" s="38"/>
      <c r="V85" s="38"/>
      <c r="W85" s="38"/>
      <c r="X85" s="38"/>
      <c r="Y85" s="38"/>
      <c r="Z85" s="38"/>
      <c r="AA85" s="38"/>
      <c r="AB85" s="38"/>
      <c r="AC85" s="38"/>
      <c r="AD85" s="38"/>
      <c r="AE85" s="38"/>
    </row>
    <row r="86" s="1" customFormat="1" ht="12" customHeight="1">
      <c r="B86" s="21"/>
      <c r="C86" s="32" t="s">
        <v>176</v>
      </c>
      <c r="D86" s="22"/>
      <c r="E86" s="22"/>
      <c r="F86" s="22"/>
      <c r="G86" s="22"/>
      <c r="H86" s="22"/>
      <c r="I86" s="147"/>
      <c r="J86" s="22"/>
      <c r="K86" s="22"/>
      <c r="L86" s="20"/>
    </row>
    <row r="87" s="2" customFormat="1" ht="16.5" customHeight="1">
      <c r="A87" s="38"/>
      <c r="B87" s="39"/>
      <c r="C87" s="40"/>
      <c r="D87" s="40"/>
      <c r="E87" s="198" t="s">
        <v>1343</v>
      </c>
      <c r="F87" s="40"/>
      <c r="G87" s="40"/>
      <c r="H87" s="40"/>
      <c r="I87" s="156"/>
      <c r="J87" s="40"/>
      <c r="K87" s="40"/>
      <c r="L87" s="63"/>
      <c r="S87" s="38"/>
      <c r="T87" s="38"/>
      <c r="U87" s="38"/>
      <c r="V87" s="38"/>
      <c r="W87" s="38"/>
      <c r="X87" s="38"/>
      <c r="Y87" s="38"/>
      <c r="Z87" s="38"/>
      <c r="AA87" s="38"/>
      <c r="AB87" s="38"/>
      <c r="AC87" s="38"/>
      <c r="AD87" s="38"/>
      <c r="AE87" s="38"/>
    </row>
    <row r="88" s="2" customFormat="1" ht="12" customHeight="1">
      <c r="A88" s="38"/>
      <c r="B88" s="39"/>
      <c r="C88" s="32" t="s">
        <v>1344</v>
      </c>
      <c r="D88" s="40"/>
      <c r="E88" s="40"/>
      <c r="F88" s="40"/>
      <c r="G88" s="40"/>
      <c r="H88" s="40"/>
      <c r="I88" s="156"/>
      <c r="J88" s="40"/>
      <c r="K88" s="40"/>
      <c r="L88" s="63"/>
      <c r="S88" s="38"/>
      <c r="T88" s="38"/>
      <c r="U88" s="38"/>
      <c r="V88" s="38"/>
      <c r="W88" s="38"/>
      <c r="X88" s="38"/>
      <c r="Y88" s="38"/>
      <c r="Z88" s="38"/>
      <c r="AA88" s="38"/>
      <c r="AB88" s="38"/>
      <c r="AC88" s="38"/>
      <c r="AD88" s="38"/>
      <c r="AE88" s="38"/>
    </row>
    <row r="89" s="2" customFormat="1" ht="16.5" customHeight="1">
      <c r="A89" s="38"/>
      <c r="B89" s="39"/>
      <c r="C89" s="40"/>
      <c r="D89" s="40"/>
      <c r="E89" s="76" t="str">
        <f>E11</f>
        <v>SO 200.4 - Ochranná zeď regulační stanice</v>
      </c>
      <c r="F89" s="40"/>
      <c r="G89" s="40"/>
      <c r="H89" s="40"/>
      <c r="I89" s="156"/>
      <c r="J89" s="40"/>
      <c r="K89" s="40"/>
      <c r="L89" s="63"/>
      <c r="S89" s="38"/>
      <c r="T89" s="38"/>
      <c r="U89" s="38"/>
      <c r="V89" s="38"/>
      <c r="W89" s="38"/>
      <c r="X89" s="38"/>
      <c r="Y89" s="38"/>
      <c r="Z89" s="38"/>
      <c r="AA89" s="38"/>
      <c r="AB89" s="38"/>
      <c r="AC89" s="38"/>
      <c r="AD89" s="38"/>
      <c r="AE89" s="38"/>
    </row>
    <row r="90" s="2" customFormat="1" ht="6.96" customHeight="1">
      <c r="A90" s="38"/>
      <c r="B90" s="39"/>
      <c r="C90" s="40"/>
      <c r="D90" s="40"/>
      <c r="E90" s="40"/>
      <c r="F90" s="40"/>
      <c r="G90" s="40"/>
      <c r="H90" s="40"/>
      <c r="I90" s="156"/>
      <c r="J90" s="40"/>
      <c r="K90" s="40"/>
      <c r="L90" s="63"/>
      <c r="S90" s="38"/>
      <c r="T90" s="38"/>
      <c r="U90" s="38"/>
      <c r="V90" s="38"/>
      <c r="W90" s="38"/>
      <c r="X90" s="38"/>
      <c r="Y90" s="38"/>
      <c r="Z90" s="38"/>
      <c r="AA90" s="38"/>
      <c r="AB90" s="38"/>
      <c r="AC90" s="38"/>
      <c r="AD90" s="38"/>
      <c r="AE90" s="38"/>
    </row>
    <row r="91" s="2" customFormat="1" ht="12" customHeight="1">
      <c r="A91" s="38"/>
      <c r="B91" s="39"/>
      <c r="C91" s="32" t="s">
        <v>20</v>
      </c>
      <c r="D91" s="40"/>
      <c r="E91" s="40"/>
      <c r="F91" s="27" t="str">
        <f>F14</f>
        <v>ulice Strakonická</v>
      </c>
      <c r="G91" s="40"/>
      <c r="H91" s="40"/>
      <c r="I91" s="158" t="s">
        <v>22</v>
      </c>
      <c r="J91" s="79" t="str">
        <f>IF(J14="","",J14)</f>
        <v>10. 1. 2020</v>
      </c>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156"/>
      <c r="J92" s="40"/>
      <c r="K92" s="40"/>
      <c r="L92" s="63"/>
      <c r="S92" s="38"/>
      <c r="T92" s="38"/>
      <c r="U92" s="38"/>
      <c r="V92" s="38"/>
      <c r="W92" s="38"/>
      <c r="X92" s="38"/>
      <c r="Y92" s="38"/>
      <c r="Z92" s="38"/>
      <c r="AA92" s="38"/>
      <c r="AB92" s="38"/>
      <c r="AC92" s="38"/>
      <c r="AD92" s="38"/>
      <c r="AE92" s="38"/>
    </row>
    <row r="93" s="2" customFormat="1" ht="15.15" customHeight="1">
      <c r="A93" s="38"/>
      <c r="B93" s="39"/>
      <c r="C93" s="32" t="s">
        <v>24</v>
      </c>
      <c r="D93" s="40"/>
      <c r="E93" s="40"/>
      <c r="F93" s="27" t="str">
        <f>E17</f>
        <v>Technická správa komunikací hl. m. Prahy a.s.</v>
      </c>
      <c r="G93" s="40"/>
      <c r="H93" s="40"/>
      <c r="I93" s="158" t="s">
        <v>32</v>
      </c>
      <c r="J93" s="36" t="str">
        <f>E23</f>
        <v>DIPRO, spol s r.o.</v>
      </c>
      <c r="K93" s="40"/>
      <c r="L93" s="63"/>
      <c r="S93" s="38"/>
      <c r="T93" s="38"/>
      <c r="U93" s="38"/>
      <c r="V93" s="38"/>
      <c r="W93" s="38"/>
      <c r="X93" s="38"/>
      <c r="Y93" s="38"/>
      <c r="Z93" s="38"/>
      <c r="AA93" s="38"/>
      <c r="AB93" s="38"/>
      <c r="AC93" s="38"/>
      <c r="AD93" s="38"/>
      <c r="AE93" s="38"/>
    </row>
    <row r="94" s="2" customFormat="1" ht="15.15" customHeight="1">
      <c r="A94" s="38"/>
      <c r="B94" s="39"/>
      <c r="C94" s="32" t="s">
        <v>30</v>
      </c>
      <c r="D94" s="40"/>
      <c r="E94" s="40"/>
      <c r="F94" s="27" t="str">
        <f>IF(E20="","",E20)</f>
        <v>Vyplň údaj</v>
      </c>
      <c r="G94" s="40"/>
      <c r="H94" s="40"/>
      <c r="I94" s="158" t="s">
        <v>37</v>
      </c>
      <c r="J94" s="36" t="str">
        <f>E26</f>
        <v>TMI Building s.r.o.</v>
      </c>
      <c r="K94" s="40"/>
      <c r="L94" s="63"/>
      <c r="S94" s="38"/>
      <c r="T94" s="38"/>
      <c r="U94" s="38"/>
      <c r="V94" s="38"/>
      <c r="W94" s="38"/>
      <c r="X94" s="38"/>
      <c r="Y94" s="38"/>
      <c r="Z94" s="38"/>
      <c r="AA94" s="38"/>
      <c r="AB94" s="38"/>
      <c r="AC94" s="38"/>
      <c r="AD94" s="38"/>
      <c r="AE94" s="38"/>
    </row>
    <row r="95" s="2" customFormat="1" ht="10.32" customHeight="1">
      <c r="A95" s="38"/>
      <c r="B95" s="39"/>
      <c r="C95" s="40"/>
      <c r="D95" s="40"/>
      <c r="E95" s="40"/>
      <c r="F95" s="40"/>
      <c r="G95" s="40"/>
      <c r="H95" s="40"/>
      <c r="I95" s="156"/>
      <c r="J95" s="40"/>
      <c r="K95" s="40"/>
      <c r="L95" s="63"/>
      <c r="S95" s="38"/>
      <c r="T95" s="38"/>
      <c r="U95" s="38"/>
      <c r="V95" s="38"/>
      <c r="W95" s="38"/>
      <c r="X95" s="38"/>
      <c r="Y95" s="38"/>
      <c r="Z95" s="38"/>
      <c r="AA95" s="38"/>
      <c r="AB95" s="38"/>
      <c r="AC95" s="38"/>
      <c r="AD95" s="38"/>
      <c r="AE95" s="38"/>
    </row>
    <row r="96" s="2" customFormat="1" ht="29.28" customHeight="1">
      <c r="A96" s="38"/>
      <c r="B96" s="39"/>
      <c r="C96" s="199" t="s">
        <v>224</v>
      </c>
      <c r="D96" s="200"/>
      <c r="E96" s="200"/>
      <c r="F96" s="200"/>
      <c r="G96" s="200"/>
      <c r="H96" s="200"/>
      <c r="I96" s="201"/>
      <c r="J96" s="202" t="s">
        <v>225</v>
      </c>
      <c r="K96" s="200"/>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156"/>
      <c r="J97" s="40"/>
      <c r="K97" s="40"/>
      <c r="L97" s="63"/>
      <c r="S97" s="38"/>
      <c r="T97" s="38"/>
      <c r="U97" s="38"/>
      <c r="V97" s="38"/>
      <c r="W97" s="38"/>
      <c r="X97" s="38"/>
      <c r="Y97" s="38"/>
      <c r="Z97" s="38"/>
      <c r="AA97" s="38"/>
      <c r="AB97" s="38"/>
      <c r="AC97" s="38"/>
      <c r="AD97" s="38"/>
      <c r="AE97" s="38"/>
    </row>
    <row r="98" s="2" customFormat="1" ht="22.8" customHeight="1">
      <c r="A98" s="38"/>
      <c r="B98" s="39"/>
      <c r="C98" s="203" t="s">
        <v>226</v>
      </c>
      <c r="D98" s="40"/>
      <c r="E98" s="40"/>
      <c r="F98" s="40"/>
      <c r="G98" s="40"/>
      <c r="H98" s="40"/>
      <c r="I98" s="156"/>
      <c r="J98" s="110">
        <f>J130</f>
        <v>0</v>
      </c>
      <c r="K98" s="40"/>
      <c r="L98" s="63"/>
      <c r="S98" s="38"/>
      <c r="T98" s="38"/>
      <c r="U98" s="38"/>
      <c r="V98" s="38"/>
      <c r="W98" s="38"/>
      <c r="X98" s="38"/>
      <c r="Y98" s="38"/>
      <c r="Z98" s="38"/>
      <c r="AA98" s="38"/>
      <c r="AB98" s="38"/>
      <c r="AC98" s="38"/>
      <c r="AD98" s="38"/>
      <c r="AE98" s="38"/>
      <c r="AU98" s="17" t="s">
        <v>227</v>
      </c>
    </row>
    <row r="99" s="9" customFormat="1" ht="24.96" customHeight="1">
      <c r="A99" s="9"/>
      <c r="B99" s="204"/>
      <c r="C99" s="205"/>
      <c r="D99" s="206" t="s">
        <v>228</v>
      </c>
      <c r="E99" s="207"/>
      <c r="F99" s="207"/>
      <c r="G99" s="207"/>
      <c r="H99" s="207"/>
      <c r="I99" s="208"/>
      <c r="J99" s="209">
        <f>J131</f>
        <v>0</v>
      </c>
      <c r="K99" s="205"/>
      <c r="L99" s="210"/>
      <c r="S99" s="9"/>
      <c r="T99" s="9"/>
      <c r="U99" s="9"/>
      <c r="V99" s="9"/>
      <c r="W99" s="9"/>
      <c r="X99" s="9"/>
      <c r="Y99" s="9"/>
      <c r="Z99" s="9"/>
      <c r="AA99" s="9"/>
      <c r="AB99" s="9"/>
      <c r="AC99" s="9"/>
      <c r="AD99" s="9"/>
      <c r="AE99" s="9"/>
    </row>
    <row r="100" s="10" customFormat="1" ht="19.92" customHeight="1">
      <c r="A100" s="10"/>
      <c r="B100" s="211"/>
      <c r="C100" s="133"/>
      <c r="D100" s="212" t="s">
        <v>229</v>
      </c>
      <c r="E100" s="213"/>
      <c r="F100" s="213"/>
      <c r="G100" s="213"/>
      <c r="H100" s="213"/>
      <c r="I100" s="214"/>
      <c r="J100" s="215">
        <f>J132</f>
        <v>0</v>
      </c>
      <c r="K100" s="133"/>
      <c r="L100" s="216"/>
      <c r="S100" s="10"/>
      <c r="T100" s="10"/>
      <c r="U100" s="10"/>
      <c r="V100" s="10"/>
      <c r="W100" s="10"/>
      <c r="X100" s="10"/>
      <c r="Y100" s="10"/>
      <c r="Z100" s="10"/>
      <c r="AA100" s="10"/>
      <c r="AB100" s="10"/>
      <c r="AC100" s="10"/>
      <c r="AD100" s="10"/>
      <c r="AE100" s="10"/>
    </row>
    <row r="101" s="10" customFormat="1" ht="19.92" customHeight="1">
      <c r="A101" s="10"/>
      <c r="B101" s="211"/>
      <c r="C101" s="133"/>
      <c r="D101" s="212" t="s">
        <v>1346</v>
      </c>
      <c r="E101" s="213"/>
      <c r="F101" s="213"/>
      <c r="G101" s="213"/>
      <c r="H101" s="213"/>
      <c r="I101" s="214"/>
      <c r="J101" s="215">
        <f>J158</f>
        <v>0</v>
      </c>
      <c r="K101" s="133"/>
      <c r="L101" s="216"/>
      <c r="S101" s="10"/>
      <c r="T101" s="10"/>
      <c r="U101" s="10"/>
      <c r="V101" s="10"/>
      <c r="W101" s="10"/>
      <c r="X101" s="10"/>
      <c r="Y101" s="10"/>
      <c r="Z101" s="10"/>
      <c r="AA101" s="10"/>
      <c r="AB101" s="10"/>
      <c r="AC101" s="10"/>
      <c r="AD101" s="10"/>
      <c r="AE101" s="10"/>
    </row>
    <row r="102" s="10" customFormat="1" ht="19.92" customHeight="1">
      <c r="A102" s="10"/>
      <c r="B102" s="211"/>
      <c r="C102" s="133"/>
      <c r="D102" s="212" t="s">
        <v>1347</v>
      </c>
      <c r="E102" s="213"/>
      <c r="F102" s="213"/>
      <c r="G102" s="213"/>
      <c r="H102" s="213"/>
      <c r="I102" s="214"/>
      <c r="J102" s="215">
        <f>J176</f>
        <v>0</v>
      </c>
      <c r="K102" s="133"/>
      <c r="L102" s="216"/>
      <c r="S102" s="10"/>
      <c r="T102" s="10"/>
      <c r="U102" s="10"/>
      <c r="V102" s="10"/>
      <c r="W102" s="10"/>
      <c r="X102" s="10"/>
      <c r="Y102" s="10"/>
      <c r="Z102" s="10"/>
      <c r="AA102" s="10"/>
      <c r="AB102" s="10"/>
      <c r="AC102" s="10"/>
      <c r="AD102" s="10"/>
      <c r="AE102" s="10"/>
    </row>
    <row r="103" s="10" customFormat="1" ht="19.92" customHeight="1">
      <c r="A103" s="10"/>
      <c r="B103" s="211"/>
      <c r="C103" s="133"/>
      <c r="D103" s="212" t="s">
        <v>230</v>
      </c>
      <c r="E103" s="213"/>
      <c r="F103" s="213"/>
      <c r="G103" s="213"/>
      <c r="H103" s="213"/>
      <c r="I103" s="214"/>
      <c r="J103" s="215">
        <f>J195</f>
        <v>0</v>
      </c>
      <c r="K103" s="133"/>
      <c r="L103" s="216"/>
      <c r="S103" s="10"/>
      <c r="T103" s="10"/>
      <c r="U103" s="10"/>
      <c r="V103" s="10"/>
      <c r="W103" s="10"/>
      <c r="X103" s="10"/>
      <c r="Y103" s="10"/>
      <c r="Z103" s="10"/>
      <c r="AA103" s="10"/>
      <c r="AB103" s="10"/>
      <c r="AC103" s="10"/>
      <c r="AD103" s="10"/>
      <c r="AE103" s="10"/>
    </row>
    <row r="104" s="10" customFormat="1" ht="19.92" customHeight="1">
      <c r="A104" s="10"/>
      <c r="B104" s="211"/>
      <c r="C104" s="133"/>
      <c r="D104" s="212" t="s">
        <v>232</v>
      </c>
      <c r="E104" s="213"/>
      <c r="F104" s="213"/>
      <c r="G104" s="213"/>
      <c r="H104" s="213"/>
      <c r="I104" s="214"/>
      <c r="J104" s="215">
        <f>J204</f>
        <v>0</v>
      </c>
      <c r="K104" s="133"/>
      <c r="L104" s="216"/>
      <c r="S104" s="10"/>
      <c r="T104" s="10"/>
      <c r="U104" s="10"/>
      <c r="V104" s="10"/>
      <c r="W104" s="10"/>
      <c r="X104" s="10"/>
      <c r="Y104" s="10"/>
      <c r="Z104" s="10"/>
      <c r="AA104" s="10"/>
      <c r="AB104" s="10"/>
      <c r="AC104" s="10"/>
      <c r="AD104" s="10"/>
      <c r="AE104" s="10"/>
    </row>
    <row r="105" s="10" customFormat="1" ht="19.92" customHeight="1">
      <c r="A105" s="10"/>
      <c r="B105" s="211"/>
      <c r="C105" s="133"/>
      <c r="D105" s="212" t="s">
        <v>233</v>
      </c>
      <c r="E105" s="213"/>
      <c r="F105" s="213"/>
      <c r="G105" s="213"/>
      <c r="H105" s="213"/>
      <c r="I105" s="214"/>
      <c r="J105" s="215">
        <f>J209</f>
        <v>0</v>
      </c>
      <c r="K105" s="133"/>
      <c r="L105" s="216"/>
      <c r="S105" s="10"/>
      <c r="T105" s="10"/>
      <c r="U105" s="10"/>
      <c r="V105" s="10"/>
      <c r="W105" s="10"/>
      <c r="X105" s="10"/>
      <c r="Y105" s="10"/>
      <c r="Z105" s="10"/>
      <c r="AA105" s="10"/>
      <c r="AB105" s="10"/>
      <c r="AC105" s="10"/>
      <c r="AD105" s="10"/>
      <c r="AE105" s="10"/>
    </row>
    <row r="106" s="10" customFormat="1" ht="19.92" customHeight="1">
      <c r="A106" s="10"/>
      <c r="B106" s="211"/>
      <c r="C106" s="133"/>
      <c r="D106" s="212" t="s">
        <v>234</v>
      </c>
      <c r="E106" s="213"/>
      <c r="F106" s="213"/>
      <c r="G106" s="213"/>
      <c r="H106" s="213"/>
      <c r="I106" s="214"/>
      <c r="J106" s="215">
        <f>J222</f>
        <v>0</v>
      </c>
      <c r="K106" s="133"/>
      <c r="L106" s="216"/>
      <c r="S106" s="10"/>
      <c r="T106" s="10"/>
      <c r="U106" s="10"/>
      <c r="V106" s="10"/>
      <c r="W106" s="10"/>
      <c r="X106" s="10"/>
      <c r="Y106" s="10"/>
      <c r="Z106" s="10"/>
      <c r="AA106" s="10"/>
      <c r="AB106" s="10"/>
      <c r="AC106" s="10"/>
      <c r="AD106" s="10"/>
      <c r="AE106" s="10"/>
    </row>
    <row r="107" s="9" customFormat="1" ht="24.96" customHeight="1">
      <c r="A107" s="9"/>
      <c r="B107" s="204"/>
      <c r="C107" s="205"/>
      <c r="D107" s="206" t="s">
        <v>1350</v>
      </c>
      <c r="E107" s="207"/>
      <c r="F107" s="207"/>
      <c r="G107" s="207"/>
      <c r="H107" s="207"/>
      <c r="I107" s="208"/>
      <c r="J107" s="209">
        <f>J243</f>
        <v>0</v>
      </c>
      <c r="K107" s="205"/>
      <c r="L107" s="210"/>
      <c r="S107" s="9"/>
      <c r="T107" s="9"/>
      <c r="U107" s="9"/>
      <c r="V107" s="9"/>
      <c r="W107" s="9"/>
      <c r="X107" s="9"/>
      <c r="Y107" s="9"/>
      <c r="Z107" s="9"/>
      <c r="AA107" s="9"/>
      <c r="AB107" s="9"/>
      <c r="AC107" s="9"/>
      <c r="AD107" s="9"/>
      <c r="AE107" s="9"/>
    </row>
    <row r="108" s="10" customFormat="1" ht="19.92" customHeight="1">
      <c r="A108" s="10"/>
      <c r="B108" s="211"/>
      <c r="C108" s="133"/>
      <c r="D108" s="212" t="s">
        <v>1351</v>
      </c>
      <c r="E108" s="213"/>
      <c r="F108" s="213"/>
      <c r="G108" s="213"/>
      <c r="H108" s="213"/>
      <c r="I108" s="214"/>
      <c r="J108" s="215">
        <f>J244</f>
        <v>0</v>
      </c>
      <c r="K108" s="133"/>
      <c r="L108" s="216"/>
      <c r="S108" s="10"/>
      <c r="T108" s="10"/>
      <c r="U108" s="10"/>
      <c r="V108" s="10"/>
      <c r="W108" s="10"/>
      <c r="X108" s="10"/>
      <c r="Y108" s="10"/>
      <c r="Z108" s="10"/>
      <c r="AA108" s="10"/>
      <c r="AB108" s="10"/>
      <c r="AC108" s="10"/>
      <c r="AD108" s="10"/>
      <c r="AE108" s="10"/>
    </row>
    <row r="109" s="2" customFormat="1" ht="21.84" customHeight="1">
      <c r="A109" s="38"/>
      <c r="B109" s="39"/>
      <c r="C109" s="40"/>
      <c r="D109" s="40"/>
      <c r="E109" s="40"/>
      <c r="F109" s="40"/>
      <c r="G109" s="40"/>
      <c r="H109" s="40"/>
      <c r="I109" s="156"/>
      <c r="J109" s="40"/>
      <c r="K109" s="40"/>
      <c r="L109" s="63"/>
      <c r="S109" s="38"/>
      <c r="T109" s="38"/>
      <c r="U109" s="38"/>
      <c r="V109" s="38"/>
      <c r="W109" s="38"/>
      <c r="X109" s="38"/>
      <c r="Y109" s="38"/>
      <c r="Z109" s="38"/>
      <c r="AA109" s="38"/>
      <c r="AB109" s="38"/>
      <c r="AC109" s="38"/>
      <c r="AD109" s="38"/>
      <c r="AE109" s="38"/>
    </row>
    <row r="110" s="2" customFormat="1" ht="6.96" customHeight="1">
      <c r="A110" s="38"/>
      <c r="B110" s="66"/>
      <c r="C110" s="67"/>
      <c r="D110" s="67"/>
      <c r="E110" s="67"/>
      <c r="F110" s="67"/>
      <c r="G110" s="67"/>
      <c r="H110" s="67"/>
      <c r="I110" s="194"/>
      <c r="J110" s="67"/>
      <c r="K110" s="67"/>
      <c r="L110" s="63"/>
      <c r="S110" s="38"/>
      <c r="T110" s="38"/>
      <c r="U110" s="38"/>
      <c r="V110" s="38"/>
      <c r="W110" s="38"/>
      <c r="X110" s="38"/>
      <c r="Y110" s="38"/>
      <c r="Z110" s="38"/>
      <c r="AA110" s="38"/>
      <c r="AB110" s="38"/>
      <c r="AC110" s="38"/>
      <c r="AD110" s="38"/>
      <c r="AE110" s="38"/>
    </row>
    <row r="114" s="2" customFormat="1" ht="6.96" customHeight="1">
      <c r="A114" s="38"/>
      <c r="B114" s="68"/>
      <c r="C114" s="69"/>
      <c r="D114" s="69"/>
      <c r="E114" s="69"/>
      <c r="F114" s="69"/>
      <c r="G114" s="69"/>
      <c r="H114" s="69"/>
      <c r="I114" s="197"/>
      <c r="J114" s="69"/>
      <c r="K114" s="69"/>
      <c r="L114" s="63"/>
      <c r="S114" s="38"/>
      <c r="T114" s="38"/>
      <c r="U114" s="38"/>
      <c r="V114" s="38"/>
      <c r="W114" s="38"/>
      <c r="X114" s="38"/>
      <c r="Y114" s="38"/>
      <c r="Z114" s="38"/>
      <c r="AA114" s="38"/>
      <c r="AB114" s="38"/>
      <c r="AC114" s="38"/>
      <c r="AD114" s="38"/>
      <c r="AE114" s="38"/>
    </row>
    <row r="115" s="2" customFormat="1" ht="24.96" customHeight="1">
      <c r="A115" s="38"/>
      <c r="B115" s="39"/>
      <c r="C115" s="23" t="s">
        <v>235</v>
      </c>
      <c r="D115" s="40"/>
      <c r="E115" s="40"/>
      <c r="F115" s="40"/>
      <c r="G115" s="40"/>
      <c r="H115" s="40"/>
      <c r="I115" s="156"/>
      <c r="J115" s="40"/>
      <c r="K115" s="40"/>
      <c r="L115" s="63"/>
      <c r="S115" s="38"/>
      <c r="T115" s="38"/>
      <c r="U115" s="38"/>
      <c r="V115" s="38"/>
      <c r="W115" s="38"/>
      <c r="X115" s="38"/>
      <c r="Y115" s="38"/>
      <c r="Z115" s="38"/>
      <c r="AA115" s="38"/>
      <c r="AB115" s="38"/>
      <c r="AC115" s="38"/>
      <c r="AD115" s="38"/>
      <c r="AE115" s="38"/>
    </row>
    <row r="116" s="2" customFormat="1" ht="6.96" customHeight="1">
      <c r="A116" s="38"/>
      <c r="B116" s="39"/>
      <c r="C116" s="40"/>
      <c r="D116" s="40"/>
      <c r="E116" s="40"/>
      <c r="F116" s="40"/>
      <c r="G116" s="40"/>
      <c r="H116" s="40"/>
      <c r="I116" s="156"/>
      <c r="J116" s="40"/>
      <c r="K116" s="40"/>
      <c r="L116" s="63"/>
      <c r="S116" s="38"/>
      <c r="T116" s="38"/>
      <c r="U116" s="38"/>
      <c r="V116" s="38"/>
      <c r="W116" s="38"/>
      <c r="X116" s="38"/>
      <c r="Y116" s="38"/>
      <c r="Z116" s="38"/>
      <c r="AA116" s="38"/>
      <c r="AB116" s="38"/>
      <c r="AC116" s="38"/>
      <c r="AD116" s="38"/>
      <c r="AE116" s="38"/>
    </row>
    <row r="117" s="2" customFormat="1" ht="12" customHeight="1">
      <c r="A117" s="38"/>
      <c r="B117" s="39"/>
      <c r="C117" s="32" t="s">
        <v>16</v>
      </c>
      <c r="D117" s="40"/>
      <c r="E117" s="40"/>
      <c r="F117" s="40"/>
      <c r="G117" s="40"/>
      <c r="H117" s="40"/>
      <c r="I117" s="156"/>
      <c r="J117" s="40"/>
      <c r="K117" s="40"/>
      <c r="L117" s="63"/>
      <c r="S117" s="38"/>
      <c r="T117" s="38"/>
      <c r="U117" s="38"/>
      <c r="V117" s="38"/>
      <c r="W117" s="38"/>
      <c r="X117" s="38"/>
      <c r="Y117" s="38"/>
      <c r="Z117" s="38"/>
      <c r="AA117" s="38"/>
      <c r="AB117" s="38"/>
      <c r="AC117" s="38"/>
      <c r="AD117" s="38"/>
      <c r="AE117" s="38"/>
    </row>
    <row r="118" s="2" customFormat="1" ht="16.5" customHeight="1">
      <c r="A118" s="38"/>
      <c r="B118" s="39"/>
      <c r="C118" s="40"/>
      <c r="D118" s="40"/>
      <c r="E118" s="198" t="str">
        <f>E7</f>
        <v>Strakonická - rozšíření, č. akce 999 170, Praha 5</v>
      </c>
      <c r="F118" s="32"/>
      <c r="G118" s="32"/>
      <c r="H118" s="32"/>
      <c r="I118" s="156"/>
      <c r="J118" s="40"/>
      <c r="K118" s="40"/>
      <c r="L118" s="63"/>
      <c r="S118" s="38"/>
      <c r="T118" s="38"/>
      <c r="U118" s="38"/>
      <c r="V118" s="38"/>
      <c r="W118" s="38"/>
      <c r="X118" s="38"/>
      <c r="Y118" s="38"/>
      <c r="Z118" s="38"/>
      <c r="AA118" s="38"/>
      <c r="AB118" s="38"/>
      <c r="AC118" s="38"/>
      <c r="AD118" s="38"/>
      <c r="AE118" s="38"/>
    </row>
    <row r="119" s="1" customFormat="1" ht="12" customHeight="1">
      <c r="B119" s="21"/>
      <c r="C119" s="32" t="s">
        <v>176</v>
      </c>
      <c r="D119" s="22"/>
      <c r="E119" s="22"/>
      <c r="F119" s="22"/>
      <c r="G119" s="22"/>
      <c r="H119" s="22"/>
      <c r="I119" s="147"/>
      <c r="J119" s="22"/>
      <c r="K119" s="22"/>
      <c r="L119" s="20"/>
    </row>
    <row r="120" s="2" customFormat="1" ht="16.5" customHeight="1">
      <c r="A120" s="38"/>
      <c r="B120" s="39"/>
      <c r="C120" s="40"/>
      <c r="D120" s="40"/>
      <c r="E120" s="198" t="s">
        <v>1343</v>
      </c>
      <c r="F120" s="40"/>
      <c r="G120" s="40"/>
      <c r="H120" s="40"/>
      <c r="I120" s="156"/>
      <c r="J120" s="40"/>
      <c r="K120" s="40"/>
      <c r="L120" s="63"/>
      <c r="S120" s="38"/>
      <c r="T120" s="38"/>
      <c r="U120" s="38"/>
      <c r="V120" s="38"/>
      <c r="W120" s="38"/>
      <c r="X120" s="38"/>
      <c r="Y120" s="38"/>
      <c r="Z120" s="38"/>
      <c r="AA120" s="38"/>
      <c r="AB120" s="38"/>
      <c r="AC120" s="38"/>
      <c r="AD120" s="38"/>
      <c r="AE120" s="38"/>
    </row>
    <row r="121" s="2" customFormat="1" ht="12" customHeight="1">
      <c r="A121" s="38"/>
      <c r="B121" s="39"/>
      <c r="C121" s="32" t="s">
        <v>1344</v>
      </c>
      <c r="D121" s="40"/>
      <c r="E121" s="40"/>
      <c r="F121" s="40"/>
      <c r="G121" s="40"/>
      <c r="H121" s="40"/>
      <c r="I121" s="156"/>
      <c r="J121" s="40"/>
      <c r="K121" s="40"/>
      <c r="L121" s="63"/>
      <c r="S121" s="38"/>
      <c r="T121" s="38"/>
      <c r="U121" s="38"/>
      <c r="V121" s="38"/>
      <c r="W121" s="38"/>
      <c r="X121" s="38"/>
      <c r="Y121" s="38"/>
      <c r="Z121" s="38"/>
      <c r="AA121" s="38"/>
      <c r="AB121" s="38"/>
      <c r="AC121" s="38"/>
      <c r="AD121" s="38"/>
      <c r="AE121" s="38"/>
    </row>
    <row r="122" s="2" customFormat="1" ht="16.5" customHeight="1">
      <c r="A122" s="38"/>
      <c r="B122" s="39"/>
      <c r="C122" s="40"/>
      <c r="D122" s="40"/>
      <c r="E122" s="76" t="str">
        <f>E11</f>
        <v>SO 200.4 - Ochranná zeď regulační stanice</v>
      </c>
      <c r="F122" s="40"/>
      <c r="G122" s="40"/>
      <c r="H122" s="40"/>
      <c r="I122" s="156"/>
      <c r="J122" s="40"/>
      <c r="K122" s="40"/>
      <c r="L122" s="63"/>
      <c r="S122" s="38"/>
      <c r="T122" s="38"/>
      <c r="U122" s="38"/>
      <c r="V122" s="38"/>
      <c r="W122" s="38"/>
      <c r="X122" s="38"/>
      <c r="Y122" s="38"/>
      <c r="Z122" s="38"/>
      <c r="AA122" s="38"/>
      <c r="AB122" s="38"/>
      <c r="AC122" s="38"/>
      <c r="AD122" s="38"/>
      <c r="AE122" s="38"/>
    </row>
    <row r="123" s="2" customFormat="1" ht="6.96" customHeight="1">
      <c r="A123" s="38"/>
      <c r="B123" s="39"/>
      <c r="C123" s="40"/>
      <c r="D123" s="40"/>
      <c r="E123" s="40"/>
      <c r="F123" s="40"/>
      <c r="G123" s="40"/>
      <c r="H123" s="40"/>
      <c r="I123" s="156"/>
      <c r="J123" s="40"/>
      <c r="K123" s="40"/>
      <c r="L123" s="63"/>
      <c r="S123" s="38"/>
      <c r="T123" s="38"/>
      <c r="U123" s="38"/>
      <c r="V123" s="38"/>
      <c r="W123" s="38"/>
      <c r="X123" s="38"/>
      <c r="Y123" s="38"/>
      <c r="Z123" s="38"/>
      <c r="AA123" s="38"/>
      <c r="AB123" s="38"/>
      <c r="AC123" s="38"/>
      <c r="AD123" s="38"/>
      <c r="AE123" s="38"/>
    </row>
    <row r="124" s="2" customFormat="1" ht="12" customHeight="1">
      <c r="A124" s="38"/>
      <c r="B124" s="39"/>
      <c r="C124" s="32" t="s">
        <v>20</v>
      </c>
      <c r="D124" s="40"/>
      <c r="E124" s="40"/>
      <c r="F124" s="27" t="str">
        <f>F14</f>
        <v>ulice Strakonická</v>
      </c>
      <c r="G124" s="40"/>
      <c r="H124" s="40"/>
      <c r="I124" s="158" t="s">
        <v>22</v>
      </c>
      <c r="J124" s="79" t="str">
        <f>IF(J14="","",J14)</f>
        <v>10. 1. 2020</v>
      </c>
      <c r="K124" s="40"/>
      <c r="L124" s="63"/>
      <c r="S124" s="38"/>
      <c r="T124" s="38"/>
      <c r="U124" s="38"/>
      <c r="V124" s="38"/>
      <c r="W124" s="38"/>
      <c r="X124" s="38"/>
      <c r="Y124" s="38"/>
      <c r="Z124" s="38"/>
      <c r="AA124" s="38"/>
      <c r="AB124" s="38"/>
      <c r="AC124" s="38"/>
      <c r="AD124" s="38"/>
      <c r="AE124" s="38"/>
    </row>
    <row r="125" s="2" customFormat="1" ht="6.96" customHeight="1">
      <c r="A125" s="38"/>
      <c r="B125" s="39"/>
      <c r="C125" s="40"/>
      <c r="D125" s="40"/>
      <c r="E125" s="40"/>
      <c r="F125" s="40"/>
      <c r="G125" s="40"/>
      <c r="H125" s="40"/>
      <c r="I125" s="156"/>
      <c r="J125" s="40"/>
      <c r="K125" s="40"/>
      <c r="L125" s="63"/>
      <c r="S125" s="38"/>
      <c r="T125" s="38"/>
      <c r="U125" s="38"/>
      <c r="V125" s="38"/>
      <c r="W125" s="38"/>
      <c r="X125" s="38"/>
      <c r="Y125" s="38"/>
      <c r="Z125" s="38"/>
      <c r="AA125" s="38"/>
      <c r="AB125" s="38"/>
      <c r="AC125" s="38"/>
      <c r="AD125" s="38"/>
      <c r="AE125" s="38"/>
    </row>
    <row r="126" s="2" customFormat="1" ht="15.15" customHeight="1">
      <c r="A126" s="38"/>
      <c r="B126" s="39"/>
      <c r="C126" s="32" t="s">
        <v>24</v>
      </c>
      <c r="D126" s="40"/>
      <c r="E126" s="40"/>
      <c r="F126" s="27" t="str">
        <f>E17</f>
        <v>Technická správa komunikací hl. m. Prahy a.s.</v>
      </c>
      <c r="G126" s="40"/>
      <c r="H126" s="40"/>
      <c r="I126" s="158" t="s">
        <v>32</v>
      </c>
      <c r="J126" s="36" t="str">
        <f>E23</f>
        <v>DIPRO, spol s r.o.</v>
      </c>
      <c r="K126" s="40"/>
      <c r="L126" s="63"/>
      <c r="S126" s="38"/>
      <c r="T126" s="38"/>
      <c r="U126" s="38"/>
      <c r="V126" s="38"/>
      <c r="W126" s="38"/>
      <c r="X126" s="38"/>
      <c r="Y126" s="38"/>
      <c r="Z126" s="38"/>
      <c r="AA126" s="38"/>
      <c r="AB126" s="38"/>
      <c r="AC126" s="38"/>
      <c r="AD126" s="38"/>
      <c r="AE126" s="38"/>
    </row>
    <row r="127" s="2" customFormat="1" ht="15.15" customHeight="1">
      <c r="A127" s="38"/>
      <c r="B127" s="39"/>
      <c r="C127" s="32" t="s">
        <v>30</v>
      </c>
      <c r="D127" s="40"/>
      <c r="E127" s="40"/>
      <c r="F127" s="27" t="str">
        <f>IF(E20="","",E20)</f>
        <v>Vyplň údaj</v>
      </c>
      <c r="G127" s="40"/>
      <c r="H127" s="40"/>
      <c r="I127" s="158" t="s">
        <v>37</v>
      </c>
      <c r="J127" s="36" t="str">
        <f>E26</f>
        <v>TMI Building s.r.o.</v>
      </c>
      <c r="K127" s="40"/>
      <c r="L127" s="63"/>
      <c r="S127" s="38"/>
      <c r="T127" s="38"/>
      <c r="U127" s="38"/>
      <c r="V127" s="38"/>
      <c r="W127" s="38"/>
      <c r="X127" s="38"/>
      <c r="Y127" s="38"/>
      <c r="Z127" s="38"/>
      <c r="AA127" s="38"/>
      <c r="AB127" s="38"/>
      <c r="AC127" s="38"/>
      <c r="AD127" s="38"/>
      <c r="AE127" s="38"/>
    </row>
    <row r="128" s="2" customFormat="1" ht="10.32" customHeight="1">
      <c r="A128" s="38"/>
      <c r="B128" s="39"/>
      <c r="C128" s="40"/>
      <c r="D128" s="40"/>
      <c r="E128" s="40"/>
      <c r="F128" s="40"/>
      <c r="G128" s="40"/>
      <c r="H128" s="40"/>
      <c r="I128" s="156"/>
      <c r="J128" s="40"/>
      <c r="K128" s="40"/>
      <c r="L128" s="63"/>
      <c r="S128" s="38"/>
      <c r="T128" s="38"/>
      <c r="U128" s="38"/>
      <c r="V128" s="38"/>
      <c r="W128" s="38"/>
      <c r="X128" s="38"/>
      <c r="Y128" s="38"/>
      <c r="Z128" s="38"/>
      <c r="AA128" s="38"/>
      <c r="AB128" s="38"/>
      <c r="AC128" s="38"/>
      <c r="AD128" s="38"/>
      <c r="AE128" s="38"/>
    </row>
    <row r="129" s="11" customFormat="1" ht="29.28" customHeight="1">
      <c r="A129" s="217"/>
      <c r="B129" s="218"/>
      <c r="C129" s="219" t="s">
        <v>236</v>
      </c>
      <c r="D129" s="220" t="s">
        <v>67</v>
      </c>
      <c r="E129" s="220" t="s">
        <v>63</v>
      </c>
      <c r="F129" s="220" t="s">
        <v>64</v>
      </c>
      <c r="G129" s="220" t="s">
        <v>237</v>
      </c>
      <c r="H129" s="220" t="s">
        <v>238</v>
      </c>
      <c r="I129" s="221" t="s">
        <v>239</v>
      </c>
      <c r="J129" s="220" t="s">
        <v>225</v>
      </c>
      <c r="K129" s="222" t="s">
        <v>240</v>
      </c>
      <c r="L129" s="223"/>
      <c r="M129" s="100" t="s">
        <v>1</v>
      </c>
      <c r="N129" s="101" t="s">
        <v>46</v>
      </c>
      <c r="O129" s="101" t="s">
        <v>241</v>
      </c>
      <c r="P129" s="101" t="s">
        <v>242</v>
      </c>
      <c r="Q129" s="101" t="s">
        <v>243</v>
      </c>
      <c r="R129" s="101" t="s">
        <v>244</v>
      </c>
      <c r="S129" s="101" t="s">
        <v>245</v>
      </c>
      <c r="T129" s="102" t="s">
        <v>246</v>
      </c>
      <c r="U129" s="217"/>
      <c r="V129" s="217"/>
      <c r="W129" s="217"/>
      <c r="X129" s="217"/>
      <c r="Y129" s="217"/>
      <c r="Z129" s="217"/>
      <c r="AA129" s="217"/>
      <c r="AB129" s="217"/>
      <c r="AC129" s="217"/>
      <c r="AD129" s="217"/>
      <c r="AE129" s="217"/>
    </row>
    <row r="130" s="2" customFormat="1" ht="22.8" customHeight="1">
      <c r="A130" s="38"/>
      <c r="B130" s="39"/>
      <c r="C130" s="107" t="s">
        <v>247</v>
      </c>
      <c r="D130" s="40"/>
      <c r="E130" s="40"/>
      <c r="F130" s="40"/>
      <c r="G130" s="40"/>
      <c r="H130" s="40"/>
      <c r="I130" s="156"/>
      <c r="J130" s="224">
        <f>BK130</f>
        <v>0</v>
      </c>
      <c r="K130" s="40"/>
      <c r="L130" s="44"/>
      <c r="M130" s="103"/>
      <c r="N130" s="225"/>
      <c r="O130" s="104"/>
      <c r="P130" s="226">
        <f>P131+P243</f>
        <v>0</v>
      </c>
      <c r="Q130" s="104"/>
      <c r="R130" s="226">
        <f>R131+R243</f>
        <v>0</v>
      </c>
      <c r="S130" s="104"/>
      <c r="T130" s="227">
        <f>T131+T243</f>
        <v>0</v>
      </c>
      <c r="U130" s="38"/>
      <c r="V130" s="38"/>
      <c r="W130" s="38"/>
      <c r="X130" s="38"/>
      <c r="Y130" s="38"/>
      <c r="Z130" s="38"/>
      <c r="AA130" s="38"/>
      <c r="AB130" s="38"/>
      <c r="AC130" s="38"/>
      <c r="AD130" s="38"/>
      <c r="AE130" s="38"/>
      <c r="AT130" s="17" t="s">
        <v>81</v>
      </c>
      <c r="AU130" s="17" t="s">
        <v>227</v>
      </c>
      <c r="BK130" s="228">
        <f>BK131+BK243</f>
        <v>0</v>
      </c>
    </row>
    <row r="131" s="12" customFormat="1" ht="25.92" customHeight="1">
      <c r="A131" s="12"/>
      <c r="B131" s="229"/>
      <c r="C131" s="230"/>
      <c r="D131" s="231" t="s">
        <v>81</v>
      </c>
      <c r="E131" s="232" t="s">
        <v>248</v>
      </c>
      <c r="F131" s="232" t="s">
        <v>249</v>
      </c>
      <c r="G131" s="230"/>
      <c r="H131" s="230"/>
      <c r="I131" s="233"/>
      <c r="J131" s="234">
        <f>BK131</f>
        <v>0</v>
      </c>
      <c r="K131" s="230"/>
      <c r="L131" s="235"/>
      <c r="M131" s="236"/>
      <c r="N131" s="237"/>
      <c r="O131" s="237"/>
      <c r="P131" s="238">
        <f>P132+P158+P176+P195+P204+P209+P222</f>
        <v>0</v>
      </c>
      <c r="Q131" s="237"/>
      <c r="R131" s="238">
        <f>R132+R158+R176+R195+R204+R209+R222</f>
        <v>0</v>
      </c>
      <c r="S131" s="237"/>
      <c r="T131" s="239">
        <f>T132+T158+T176+T195+T204+T209+T222</f>
        <v>0</v>
      </c>
      <c r="U131" s="12"/>
      <c r="V131" s="12"/>
      <c r="W131" s="12"/>
      <c r="X131" s="12"/>
      <c r="Y131" s="12"/>
      <c r="Z131" s="12"/>
      <c r="AA131" s="12"/>
      <c r="AB131" s="12"/>
      <c r="AC131" s="12"/>
      <c r="AD131" s="12"/>
      <c r="AE131" s="12"/>
      <c r="AR131" s="240" t="s">
        <v>14</v>
      </c>
      <c r="AT131" s="241" t="s">
        <v>81</v>
      </c>
      <c r="AU131" s="241" t="s">
        <v>82</v>
      </c>
      <c r="AY131" s="240" t="s">
        <v>250</v>
      </c>
      <c r="BK131" s="242">
        <f>BK132+BK158+BK176+BK195+BK204+BK209+BK222</f>
        <v>0</v>
      </c>
    </row>
    <row r="132" s="12" customFormat="1" ht="22.8" customHeight="1">
      <c r="A132" s="12"/>
      <c r="B132" s="229"/>
      <c r="C132" s="230"/>
      <c r="D132" s="231" t="s">
        <v>81</v>
      </c>
      <c r="E132" s="243" t="s">
        <v>14</v>
      </c>
      <c r="F132" s="243" t="s">
        <v>251</v>
      </c>
      <c r="G132" s="230"/>
      <c r="H132" s="230"/>
      <c r="I132" s="233"/>
      <c r="J132" s="244">
        <f>BK132</f>
        <v>0</v>
      </c>
      <c r="K132" s="230"/>
      <c r="L132" s="235"/>
      <c r="M132" s="236"/>
      <c r="N132" s="237"/>
      <c r="O132" s="237"/>
      <c r="P132" s="238">
        <f>SUM(P133:P157)</f>
        <v>0</v>
      </c>
      <c r="Q132" s="237"/>
      <c r="R132" s="238">
        <f>SUM(R133:R157)</f>
        <v>0</v>
      </c>
      <c r="S132" s="237"/>
      <c r="T132" s="239">
        <f>SUM(T133:T157)</f>
        <v>0</v>
      </c>
      <c r="U132" s="12"/>
      <c r="V132" s="12"/>
      <c r="W132" s="12"/>
      <c r="X132" s="12"/>
      <c r="Y132" s="12"/>
      <c r="Z132" s="12"/>
      <c r="AA132" s="12"/>
      <c r="AB132" s="12"/>
      <c r="AC132" s="12"/>
      <c r="AD132" s="12"/>
      <c r="AE132" s="12"/>
      <c r="AR132" s="240" t="s">
        <v>14</v>
      </c>
      <c r="AT132" s="241" t="s">
        <v>81</v>
      </c>
      <c r="AU132" s="241" t="s">
        <v>14</v>
      </c>
      <c r="AY132" s="240" t="s">
        <v>250</v>
      </c>
      <c r="BK132" s="242">
        <f>SUM(BK133:BK157)</f>
        <v>0</v>
      </c>
    </row>
    <row r="133" s="2" customFormat="1" ht="33" customHeight="1">
      <c r="A133" s="38"/>
      <c r="B133" s="39"/>
      <c r="C133" s="245" t="s">
        <v>14</v>
      </c>
      <c r="D133" s="245" t="s">
        <v>252</v>
      </c>
      <c r="E133" s="246" t="s">
        <v>1353</v>
      </c>
      <c r="F133" s="247" t="s">
        <v>1354</v>
      </c>
      <c r="G133" s="248" t="s">
        <v>208</v>
      </c>
      <c r="H133" s="249">
        <v>50</v>
      </c>
      <c r="I133" s="250"/>
      <c r="J133" s="251">
        <f>ROUND(I133*H133,2)</f>
        <v>0</v>
      </c>
      <c r="K133" s="247" t="s">
        <v>1</v>
      </c>
      <c r="L133" s="44"/>
      <c r="M133" s="252" t="s">
        <v>1</v>
      </c>
      <c r="N133" s="253" t="s">
        <v>47</v>
      </c>
      <c r="O133" s="91"/>
      <c r="P133" s="254">
        <f>O133*H133</f>
        <v>0</v>
      </c>
      <c r="Q133" s="254">
        <v>0</v>
      </c>
      <c r="R133" s="254">
        <f>Q133*H133</f>
        <v>0</v>
      </c>
      <c r="S133" s="254">
        <v>0</v>
      </c>
      <c r="T133" s="255">
        <f>S133*H133</f>
        <v>0</v>
      </c>
      <c r="U133" s="38"/>
      <c r="V133" s="38"/>
      <c r="W133" s="38"/>
      <c r="X133" s="38"/>
      <c r="Y133" s="38"/>
      <c r="Z133" s="38"/>
      <c r="AA133" s="38"/>
      <c r="AB133" s="38"/>
      <c r="AC133" s="38"/>
      <c r="AD133" s="38"/>
      <c r="AE133" s="38"/>
      <c r="AR133" s="256" t="s">
        <v>256</v>
      </c>
      <c r="AT133" s="256" t="s">
        <v>252</v>
      </c>
      <c r="AU133" s="256" t="s">
        <v>91</v>
      </c>
      <c r="AY133" s="17" t="s">
        <v>250</v>
      </c>
      <c r="BE133" s="257">
        <f>IF(N133="základní",J133,0)</f>
        <v>0</v>
      </c>
      <c r="BF133" s="257">
        <f>IF(N133="snížená",J133,0)</f>
        <v>0</v>
      </c>
      <c r="BG133" s="257">
        <f>IF(N133="zákl. přenesená",J133,0)</f>
        <v>0</v>
      </c>
      <c r="BH133" s="257">
        <f>IF(N133="sníž. přenesená",J133,0)</f>
        <v>0</v>
      </c>
      <c r="BI133" s="257">
        <f>IF(N133="nulová",J133,0)</f>
        <v>0</v>
      </c>
      <c r="BJ133" s="17" t="s">
        <v>14</v>
      </c>
      <c r="BK133" s="257">
        <f>ROUND(I133*H133,2)</f>
        <v>0</v>
      </c>
      <c r="BL133" s="17" t="s">
        <v>256</v>
      </c>
      <c r="BM133" s="256" t="s">
        <v>1909</v>
      </c>
    </row>
    <row r="134" s="2" customFormat="1">
      <c r="A134" s="38"/>
      <c r="B134" s="39"/>
      <c r="C134" s="40"/>
      <c r="D134" s="258" t="s">
        <v>628</v>
      </c>
      <c r="E134" s="40"/>
      <c r="F134" s="259" t="s">
        <v>1356</v>
      </c>
      <c r="G134" s="40"/>
      <c r="H134" s="40"/>
      <c r="I134" s="156"/>
      <c r="J134" s="40"/>
      <c r="K134" s="40"/>
      <c r="L134" s="44"/>
      <c r="M134" s="260"/>
      <c r="N134" s="261"/>
      <c r="O134" s="91"/>
      <c r="P134" s="91"/>
      <c r="Q134" s="91"/>
      <c r="R134" s="91"/>
      <c r="S134" s="91"/>
      <c r="T134" s="92"/>
      <c r="U134" s="38"/>
      <c r="V134" s="38"/>
      <c r="W134" s="38"/>
      <c r="X134" s="38"/>
      <c r="Y134" s="38"/>
      <c r="Z134" s="38"/>
      <c r="AA134" s="38"/>
      <c r="AB134" s="38"/>
      <c r="AC134" s="38"/>
      <c r="AD134" s="38"/>
      <c r="AE134" s="38"/>
      <c r="AT134" s="17" t="s">
        <v>628</v>
      </c>
      <c r="AU134" s="17" t="s">
        <v>91</v>
      </c>
    </row>
    <row r="135" s="13" customFormat="1">
      <c r="A135" s="13"/>
      <c r="B135" s="262"/>
      <c r="C135" s="263"/>
      <c r="D135" s="258" t="s">
        <v>263</v>
      </c>
      <c r="E135" s="264" t="s">
        <v>1</v>
      </c>
      <c r="F135" s="265" t="s">
        <v>1910</v>
      </c>
      <c r="G135" s="263"/>
      <c r="H135" s="266">
        <v>50</v>
      </c>
      <c r="I135" s="267"/>
      <c r="J135" s="263"/>
      <c r="K135" s="263"/>
      <c r="L135" s="268"/>
      <c r="M135" s="269"/>
      <c r="N135" s="270"/>
      <c r="O135" s="270"/>
      <c r="P135" s="270"/>
      <c r="Q135" s="270"/>
      <c r="R135" s="270"/>
      <c r="S135" s="270"/>
      <c r="T135" s="271"/>
      <c r="U135" s="13"/>
      <c r="V135" s="13"/>
      <c r="W135" s="13"/>
      <c r="X135" s="13"/>
      <c r="Y135" s="13"/>
      <c r="Z135" s="13"/>
      <c r="AA135" s="13"/>
      <c r="AB135" s="13"/>
      <c r="AC135" s="13"/>
      <c r="AD135" s="13"/>
      <c r="AE135" s="13"/>
      <c r="AT135" s="272" t="s">
        <v>263</v>
      </c>
      <c r="AU135" s="272" t="s">
        <v>91</v>
      </c>
      <c r="AV135" s="13" t="s">
        <v>91</v>
      </c>
      <c r="AW135" s="13" t="s">
        <v>36</v>
      </c>
      <c r="AX135" s="13" t="s">
        <v>82</v>
      </c>
      <c r="AY135" s="272" t="s">
        <v>250</v>
      </c>
    </row>
    <row r="136" s="14" customFormat="1">
      <c r="A136" s="14"/>
      <c r="B136" s="273"/>
      <c r="C136" s="274"/>
      <c r="D136" s="258" t="s">
        <v>263</v>
      </c>
      <c r="E136" s="275" t="s">
        <v>1</v>
      </c>
      <c r="F136" s="276" t="s">
        <v>265</v>
      </c>
      <c r="G136" s="274"/>
      <c r="H136" s="277">
        <v>50</v>
      </c>
      <c r="I136" s="278"/>
      <c r="J136" s="274"/>
      <c r="K136" s="274"/>
      <c r="L136" s="279"/>
      <c r="M136" s="280"/>
      <c r="N136" s="281"/>
      <c r="O136" s="281"/>
      <c r="P136" s="281"/>
      <c r="Q136" s="281"/>
      <c r="R136" s="281"/>
      <c r="S136" s="281"/>
      <c r="T136" s="282"/>
      <c r="U136" s="14"/>
      <c r="V136" s="14"/>
      <c r="W136" s="14"/>
      <c r="X136" s="14"/>
      <c r="Y136" s="14"/>
      <c r="Z136" s="14"/>
      <c r="AA136" s="14"/>
      <c r="AB136" s="14"/>
      <c r="AC136" s="14"/>
      <c r="AD136" s="14"/>
      <c r="AE136" s="14"/>
      <c r="AT136" s="283" t="s">
        <v>263</v>
      </c>
      <c r="AU136" s="283" t="s">
        <v>91</v>
      </c>
      <c r="AV136" s="14" t="s">
        <v>256</v>
      </c>
      <c r="AW136" s="14" t="s">
        <v>36</v>
      </c>
      <c r="AX136" s="14" t="s">
        <v>14</v>
      </c>
      <c r="AY136" s="283" t="s">
        <v>250</v>
      </c>
    </row>
    <row r="137" s="2" customFormat="1" ht="55.5" customHeight="1">
      <c r="A137" s="38"/>
      <c r="B137" s="39"/>
      <c r="C137" s="245" t="s">
        <v>115</v>
      </c>
      <c r="D137" s="245" t="s">
        <v>252</v>
      </c>
      <c r="E137" s="246" t="s">
        <v>1367</v>
      </c>
      <c r="F137" s="247" t="s">
        <v>1368</v>
      </c>
      <c r="G137" s="248" t="s">
        <v>208</v>
      </c>
      <c r="H137" s="249">
        <v>65.564999999999998</v>
      </c>
      <c r="I137" s="250"/>
      <c r="J137" s="251">
        <f>ROUND(I137*H137,2)</f>
        <v>0</v>
      </c>
      <c r="K137" s="247" t="s">
        <v>1</v>
      </c>
      <c r="L137" s="44"/>
      <c r="M137" s="252" t="s">
        <v>1</v>
      </c>
      <c r="N137" s="253" t="s">
        <v>47</v>
      </c>
      <c r="O137" s="91"/>
      <c r="P137" s="254">
        <f>O137*H137</f>
        <v>0</v>
      </c>
      <c r="Q137" s="254">
        <v>0</v>
      </c>
      <c r="R137" s="254">
        <f>Q137*H137</f>
        <v>0</v>
      </c>
      <c r="S137" s="254">
        <v>0</v>
      </c>
      <c r="T137" s="255">
        <f>S137*H137</f>
        <v>0</v>
      </c>
      <c r="U137" s="38"/>
      <c r="V137" s="38"/>
      <c r="W137" s="38"/>
      <c r="X137" s="38"/>
      <c r="Y137" s="38"/>
      <c r="Z137" s="38"/>
      <c r="AA137" s="38"/>
      <c r="AB137" s="38"/>
      <c r="AC137" s="38"/>
      <c r="AD137" s="38"/>
      <c r="AE137" s="38"/>
      <c r="AR137" s="256" t="s">
        <v>256</v>
      </c>
      <c r="AT137" s="256" t="s">
        <v>252</v>
      </c>
      <c r="AU137" s="256" t="s">
        <v>91</v>
      </c>
      <c r="AY137" s="17" t="s">
        <v>250</v>
      </c>
      <c r="BE137" s="257">
        <f>IF(N137="základní",J137,0)</f>
        <v>0</v>
      </c>
      <c r="BF137" s="257">
        <f>IF(N137="snížená",J137,0)</f>
        <v>0</v>
      </c>
      <c r="BG137" s="257">
        <f>IF(N137="zákl. přenesená",J137,0)</f>
        <v>0</v>
      </c>
      <c r="BH137" s="257">
        <f>IF(N137="sníž. přenesená",J137,0)</f>
        <v>0</v>
      </c>
      <c r="BI137" s="257">
        <f>IF(N137="nulová",J137,0)</f>
        <v>0</v>
      </c>
      <c r="BJ137" s="17" t="s">
        <v>14</v>
      </c>
      <c r="BK137" s="257">
        <f>ROUND(I137*H137,2)</f>
        <v>0</v>
      </c>
      <c r="BL137" s="17" t="s">
        <v>256</v>
      </c>
      <c r="BM137" s="256" t="s">
        <v>1911</v>
      </c>
    </row>
    <row r="138" s="2" customFormat="1">
      <c r="A138" s="38"/>
      <c r="B138" s="39"/>
      <c r="C138" s="40"/>
      <c r="D138" s="258" t="s">
        <v>628</v>
      </c>
      <c r="E138" s="40"/>
      <c r="F138" s="259" t="s">
        <v>1370</v>
      </c>
      <c r="G138" s="40"/>
      <c r="H138" s="40"/>
      <c r="I138" s="156"/>
      <c r="J138" s="40"/>
      <c r="K138" s="40"/>
      <c r="L138" s="44"/>
      <c r="M138" s="260"/>
      <c r="N138" s="261"/>
      <c r="O138" s="91"/>
      <c r="P138" s="91"/>
      <c r="Q138" s="91"/>
      <c r="R138" s="91"/>
      <c r="S138" s="91"/>
      <c r="T138" s="92"/>
      <c r="U138" s="38"/>
      <c r="V138" s="38"/>
      <c r="W138" s="38"/>
      <c r="X138" s="38"/>
      <c r="Y138" s="38"/>
      <c r="Z138" s="38"/>
      <c r="AA138" s="38"/>
      <c r="AB138" s="38"/>
      <c r="AC138" s="38"/>
      <c r="AD138" s="38"/>
      <c r="AE138" s="38"/>
      <c r="AT138" s="17" t="s">
        <v>628</v>
      </c>
      <c r="AU138" s="17" t="s">
        <v>91</v>
      </c>
    </row>
    <row r="139" s="13" customFormat="1">
      <c r="A139" s="13"/>
      <c r="B139" s="262"/>
      <c r="C139" s="263"/>
      <c r="D139" s="258" t="s">
        <v>263</v>
      </c>
      <c r="E139" s="264" t="s">
        <v>1</v>
      </c>
      <c r="F139" s="265" t="s">
        <v>1910</v>
      </c>
      <c r="G139" s="263"/>
      <c r="H139" s="266">
        <v>50</v>
      </c>
      <c r="I139" s="267"/>
      <c r="J139" s="263"/>
      <c r="K139" s="263"/>
      <c r="L139" s="268"/>
      <c r="M139" s="269"/>
      <c r="N139" s="270"/>
      <c r="O139" s="270"/>
      <c r="P139" s="270"/>
      <c r="Q139" s="270"/>
      <c r="R139" s="270"/>
      <c r="S139" s="270"/>
      <c r="T139" s="271"/>
      <c r="U139" s="13"/>
      <c r="V139" s="13"/>
      <c r="W139" s="13"/>
      <c r="X139" s="13"/>
      <c r="Y139" s="13"/>
      <c r="Z139" s="13"/>
      <c r="AA139" s="13"/>
      <c r="AB139" s="13"/>
      <c r="AC139" s="13"/>
      <c r="AD139" s="13"/>
      <c r="AE139" s="13"/>
      <c r="AT139" s="272" t="s">
        <v>263</v>
      </c>
      <c r="AU139" s="272" t="s">
        <v>91</v>
      </c>
      <c r="AV139" s="13" t="s">
        <v>91</v>
      </c>
      <c r="AW139" s="13" t="s">
        <v>36</v>
      </c>
      <c r="AX139" s="13" t="s">
        <v>82</v>
      </c>
      <c r="AY139" s="272" t="s">
        <v>250</v>
      </c>
    </row>
    <row r="140" s="13" customFormat="1">
      <c r="A140" s="13"/>
      <c r="B140" s="262"/>
      <c r="C140" s="263"/>
      <c r="D140" s="258" t="s">
        <v>263</v>
      </c>
      <c r="E140" s="264" t="s">
        <v>1</v>
      </c>
      <c r="F140" s="265" t="s">
        <v>1912</v>
      </c>
      <c r="G140" s="263"/>
      <c r="H140" s="266">
        <v>15.565</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263</v>
      </c>
      <c r="AU140" s="272" t="s">
        <v>91</v>
      </c>
      <c r="AV140" s="13" t="s">
        <v>91</v>
      </c>
      <c r="AW140" s="13" t="s">
        <v>36</v>
      </c>
      <c r="AX140" s="13" t="s">
        <v>82</v>
      </c>
      <c r="AY140" s="272" t="s">
        <v>250</v>
      </c>
    </row>
    <row r="141" s="14" customFormat="1">
      <c r="A141" s="14"/>
      <c r="B141" s="273"/>
      <c r="C141" s="274"/>
      <c r="D141" s="258" t="s">
        <v>263</v>
      </c>
      <c r="E141" s="275" t="s">
        <v>1</v>
      </c>
      <c r="F141" s="276" t="s">
        <v>265</v>
      </c>
      <c r="G141" s="274"/>
      <c r="H141" s="277">
        <v>65.564999999999998</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263</v>
      </c>
      <c r="AU141" s="283" t="s">
        <v>91</v>
      </c>
      <c r="AV141" s="14" t="s">
        <v>256</v>
      </c>
      <c r="AW141" s="14" t="s">
        <v>36</v>
      </c>
      <c r="AX141" s="14" t="s">
        <v>14</v>
      </c>
      <c r="AY141" s="283" t="s">
        <v>250</v>
      </c>
    </row>
    <row r="142" s="2" customFormat="1" ht="55.5" customHeight="1">
      <c r="A142" s="38"/>
      <c r="B142" s="39"/>
      <c r="C142" s="245" t="s">
        <v>256</v>
      </c>
      <c r="D142" s="245" t="s">
        <v>252</v>
      </c>
      <c r="E142" s="246" t="s">
        <v>595</v>
      </c>
      <c r="F142" s="247" t="s">
        <v>596</v>
      </c>
      <c r="G142" s="248" t="s">
        <v>208</v>
      </c>
      <c r="H142" s="249">
        <v>53.238999999999997</v>
      </c>
      <c r="I142" s="250"/>
      <c r="J142" s="251">
        <f>ROUND(I142*H142,2)</f>
        <v>0</v>
      </c>
      <c r="K142" s="247" t="s">
        <v>1</v>
      </c>
      <c r="L142" s="44"/>
      <c r="M142" s="252" t="s">
        <v>1</v>
      </c>
      <c r="N142" s="253" t="s">
        <v>47</v>
      </c>
      <c r="O142" s="91"/>
      <c r="P142" s="254">
        <f>O142*H142</f>
        <v>0</v>
      </c>
      <c r="Q142" s="254">
        <v>0</v>
      </c>
      <c r="R142" s="254">
        <f>Q142*H142</f>
        <v>0</v>
      </c>
      <c r="S142" s="254">
        <v>0</v>
      </c>
      <c r="T142" s="255">
        <f>S142*H142</f>
        <v>0</v>
      </c>
      <c r="U142" s="38"/>
      <c r="V142" s="38"/>
      <c r="W142" s="38"/>
      <c r="X142" s="38"/>
      <c r="Y142" s="38"/>
      <c r="Z142" s="38"/>
      <c r="AA142" s="38"/>
      <c r="AB142" s="38"/>
      <c r="AC142" s="38"/>
      <c r="AD142" s="38"/>
      <c r="AE142" s="38"/>
      <c r="AR142" s="256" t="s">
        <v>256</v>
      </c>
      <c r="AT142" s="256" t="s">
        <v>252</v>
      </c>
      <c r="AU142" s="256" t="s">
        <v>91</v>
      </c>
      <c r="AY142" s="17" t="s">
        <v>250</v>
      </c>
      <c r="BE142" s="257">
        <f>IF(N142="základní",J142,0)</f>
        <v>0</v>
      </c>
      <c r="BF142" s="257">
        <f>IF(N142="snížená",J142,0)</f>
        <v>0</v>
      </c>
      <c r="BG142" s="257">
        <f>IF(N142="zákl. přenesená",J142,0)</f>
        <v>0</v>
      </c>
      <c r="BH142" s="257">
        <f>IF(N142="sníž. přenesená",J142,0)</f>
        <v>0</v>
      </c>
      <c r="BI142" s="257">
        <f>IF(N142="nulová",J142,0)</f>
        <v>0</v>
      </c>
      <c r="BJ142" s="17" t="s">
        <v>14</v>
      </c>
      <c r="BK142" s="257">
        <f>ROUND(I142*H142,2)</f>
        <v>0</v>
      </c>
      <c r="BL142" s="17" t="s">
        <v>256</v>
      </c>
      <c r="BM142" s="256" t="s">
        <v>1913</v>
      </c>
    </row>
    <row r="143" s="2" customFormat="1">
      <c r="A143" s="38"/>
      <c r="B143" s="39"/>
      <c r="C143" s="40"/>
      <c r="D143" s="258" t="s">
        <v>628</v>
      </c>
      <c r="E143" s="40"/>
      <c r="F143" s="259" t="s">
        <v>1373</v>
      </c>
      <c r="G143" s="40"/>
      <c r="H143" s="40"/>
      <c r="I143" s="156"/>
      <c r="J143" s="40"/>
      <c r="K143" s="40"/>
      <c r="L143" s="44"/>
      <c r="M143" s="260"/>
      <c r="N143" s="261"/>
      <c r="O143" s="91"/>
      <c r="P143" s="91"/>
      <c r="Q143" s="91"/>
      <c r="R143" s="91"/>
      <c r="S143" s="91"/>
      <c r="T143" s="92"/>
      <c r="U143" s="38"/>
      <c r="V143" s="38"/>
      <c r="W143" s="38"/>
      <c r="X143" s="38"/>
      <c r="Y143" s="38"/>
      <c r="Z143" s="38"/>
      <c r="AA143" s="38"/>
      <c r="AB143" s="38"/>
      <c r="AC143" s="38"/>
      <c r="AD143" s="38"/>
      <c r="AE143" s="38"/>
      <c r="AT143" s="17" t="s">
        <v>628</v>
      </c>
      <c r="AU143" s="17" t="s">
        <v>91</v>
      </c>
    </row>
    <row r="144" s="13" customFormat="1">
      <c r="A144" s="13"/>
      <c r="B144" s="262"/>
      <c r="C144" s="263"/>
      <c r="D144" s="258" t="s">
        <v>263</v>
      </c>
      <c r="E144" s="264" t="s">
        <v>1</v>
      </c>
      <c r="F144" s="265" t="s">
        <v>1914</v>
      </c>
      <c r="G144" s="263"/>
      <c r="H144" s="266">
        <v>53.238999999999997</v>
      </c>
      <c r="I144" s="267"/>
      <c r="J144" s="263"/>
      <c r="K144" s="263"/>
      <c r="L144" s="268"/>
      <c r="M144" s="269"/>
      <c r="N144" s="270"/>
      <c r="O144" s="270"/>
      <c r="P144" s="270"/>
      <c r="Q144" s="270"/>
      <c r="R144" s="270"/>
      <c r="S144" s="270"/>
      <c r="T144" s="271"/>
      <c r="U144" s="13"/>
      <c r="V144" s="13"/>
      <c r="W144" s="13"/>
      <c r="X144" s="13"/>
      <c r="Y144" s="13"/>
      <c r="Z144" s="13"/>
      <c r="AA144" s="13"/>
      <c r="AB144" s="13"/>
      <c r="AC144" s="13"/>
      <c r="AD144" s="13"/>
      <c r="AE144" s="13"/>
      <c r="AT144" s="272" t="s">
        <v>263</v>
      </c>
      <c r="AU144" s="272" t="s">
        <v>91</v>
      </c>
      <c r="AV144" s="13" t="s">
        <v>91</v>
      </c>
      <c r="AW144" s="13" t="s">
        <v>36</v>
      </c>
      <c r="AX144" s="13" t="s">
        <v>82</v>
      </c>
      <c r="AY144" s="272" t="s">
        <v>250</v>
      </c>
    </row>
    <row r="145" s="14" customFormat="1">
      <c r="A145" s="14"/>
      <c r="B145" s="273"/>
      <c r="C145" s="274"/>
      <c r="D145" s="258" t="s">
        <v>263</v>
      </c>
      <c r="E145" s="275" t="s">
        <v>1</v>
      </c>
      <c r="F145" s="276" t="s">
        <v>265</v>
      </c>
      <c r="G145" s="274"/>
      <c r="H145" s="277">
        <v>53.238999999999997</v>
      </c>
      <c r="I145" s="278"/>
      <c r="J145" s="274"/>
      <c r="K145" s="274"/>
      <c r="L145" s="279"/>
      <c r="M145" s="280"/>
      <c r="N145" s="281"/>
      <c r="O145" s="281"/>
      <c r="P145" s="281"/>
      <c r="Q145" s="281"/>
      <c r="R145" s="281"/>
      <c r="S145" s="281"/>
      <c r="T145" s="282"/>
      <c r="U145" s="14"/>
      <c r="V145" s="14"/>
      <c r="W145" s="14"/>
      <c r="X145" s="14"/>
      <c r="Y145" s="14"/>
      <c r="Z145" s="14"/>
      <c r="AA145" s="14"/>
      <c r="AB145" s="14"/>
      <c r="AC145" s="14"/>
      <c r="AD145" s="14"/>
      <c r="AE145" s="14"/>
      <c r="AT145" s="283" t="s">
        <v>263</v>
      </c>
      <c r="AU145" s="283" t="s">
        <v>91</v>
      </c>
      <c r="AV145" s="14" t="s">
        <v>256</v>
      </c>
      <c r="AW145" s="14" t="s">
        <v>36</v>
      </c>
      <c r="AX145" s="14" t="s">
        <v>14</v>
      </c>
      <c r="AY145" s="283" t="s">
        <v>250</v>
      </c>
    </row>
    <row r="146" s="2" customFormat="1" ht="33" customHeight="1">
      <c r="A146" s="38"/>
      <c r="B146" s="39"/>
      <c r="C146" s="245" t="s">
        <v>91</v>
      </c>
      <c r="D146" s="245" t="s">
        <v>252</v>
      </c>
      <c r="E146" s="246" t="s">
        <v>625</v>
      </c>
      <c r="F146" s="247" t="s">
        <v>626</v>
      </c>
      <c r="G146" s="248" t="s">
        <v>157</v>
      </c>
      <c r="H146" s="249">
        <v>95.829999999999998</v>
      </c>
      <c r="I146" s="250"/>
      <c r="J146" s="251">
        <f>ROUND(I146*H146,2)</f>
        <v>0</v>
      </c>
      <c r="K146" s="247" t="s">
        <v>255</v>
      </c>
      <c r="L146" s="44"/>
      <c r="M146" s="252" t="s">
        <v>1</v>
      </c>
      <c r="N146" s="253" t="s">
        <v>47</v>
      </c>
      <c r="O146" s="91"/>
      <c r="P146" s="254">
        <f>O146*H146</f>
        <v>0</v>
      </c>
      <c r="Q146" s="254">
        <v>0</v>
      </c>
      <c r="R146" s="254">
        <f>Q146*H146</f>
        <v>0</v>
      </c>
      <c r="S146" s="254">
        <v>0</v>
      </c>
      <c r="T146" s="255">
        <f>S146*H146</f>
        <v>0</v>
      </c>
      <c r="U146" s="38"/>
      <c r="V146" s="38"/>
      <c r="W146" s="38"/>
      <c r="X146" s="38"/>
      <c r="Y146" s="38"/>
      <c r="Z146" s="38"/>
      <c r="AA146" s="38"/>
      <c r="AB146" s="38"/>
      <c r="AC146" s="38"/>
      <c r="AD146" s="38"/>
      <c r="AE146" s="38"/>
      <c r="AR146" s="256" t="s">
        <v>256</v>
      </c>
      <c r="AT146" s="256" t="s">
        <v>252</v>
      </c>
      <c r="AU146" s="256" t="s">
        <v>91</v>
      </c>
      <c r="AY146" s="17" t="s">
        <v>250</v>
      </c>
      <c r="BE146" s="257">
        <f>IF(N146="základní",J146,0)</f>
        <v>0</v>
      </c>
      <c r="BF146" s="257">
        <f>IF(N146="snížená",J146,0)</f>
        <v>0</v>
      </c>
      <c r="BG146" s="257">
        <f>IF(N146="zákl. přenesená",J146,0)</f>
        <v>0</v>
      </c>
      <c r="BH146" s="257">
        <f>IF(N146="sníž. přenesená",J146,0)</f>
        <v>0</v>
      </c>
      <c r="BI146" s="257">
        <f>IF(N146="nulová",J146,0)</f>
        <v>0</v>
      </c>
      <c r="BJ146" s="17" t="s">
        <v>14</v>
      </c>
      <c r="BK146" s="257">
        <f>ROUND(I146*H146,2)</f>
        <v>0</v>
      </c>
      <c r="BL146" s="17" t="s">
        <v>256</v>
      </c>
      <c r="BM146" s="256" t="s">
        <v>1915</v>
      </c>
    </row>
    <row r="147" s="2" customFormat="1">
      <c r="A147" s="38"/>
      <c r="B147" s="39"/>
      <c r="C147" s="40"/>
      <c r="D147" s="258" t="s">
        <v>628</v>
      </c>
      <c r="E147" s="40"/>
      <c r="F147" s="259" t="s">
        <v>1376</v>
      </c>
      <c r="G147" s="40"/>
      <c r="H147" s="40"/>
      <c r="I147" s="156"/>
      <c r="J147" s="40"/>
      <c r="K147" s="40"/>
      <c r="L147" s="44"/>
      <c r="M147" s="260"/>
      <c r="N147" s="261"/>
      <c r="O147" s="91"/>
      <c r="P147" s="91"/>
      <c r="Q147" s="91"/>
      <c r="R147" s="91"/>
      <c r="S147" s="91"/>
      <c r="T147" s="92"/>
      <c r="U147" s="38"/>
      <c r="V147" s="38"/>
      <c r="W147" s="38"/>
      <c r="X147" s="38"/>
      <c r="Y147" s="38"/>
      <c r="Z147" s="38"/>
      <c r="AA147" s="38"/>
      <c r="AB147" s="38"/>
      <c r="AC147" s="38"/>
      <c r="AD147" s="38"/>
      <c r="AE147" s="38"/>
      <c r="AT147" s="17" t="s">
        <v>628</v>
      </c>
      <c r="AU147" s="17" t="s">
        <v>91</v>
      </c>
    </row>
    <row r="148" s="2" customFormat="1" ht="33" customHeight="1">
      <c r="A148" s="38"/>
      <c r="B148" s="39"/>
      <c r="C148" s="245" t="s">
        <v>273</v>
      </c>
      <c r="D148" s="245" t="s">
        <v>252</v>
      </c>
      <c r="E148" s="246" t="s">
        <v>633</v>
      </c>
      <c r="F148" s="247" t="s">
        <v>634</v>
      </c>
      <c r="G148" s="248" t="s">
        <v>208</v>
      </c>
      <c r="H148" s="249">
        <v>53.238999999999997</v>
      </c>
      <c r="I148" s="250"/>
      <c r="J148" s="251">
        <f>ROUND(I148*H148,2)</f>
        <v>0</v>
      </c>
      <c r="K148" s="247" t="s">
        <v>1</v>
      </c>
      <c r="L148" s="44"/>
      <c r="M148" s="252" t="s">
        <v>1</v>
      </c>
      <c r="N148" s="253" t="s">
        <v>47</v>
      </c>
      <c r="O148" s="91"/>
      <c r="P148" s="254">
        <f>O148*H148</f>
        <v>0</v>
      </c>
      <c r="Q148" s="254">
        <v>0</v>
      </c>
      <c r="R148" s="254">
        <f>Q148*H148</f>
        <v>0</v>
      </c>
      <c r="S148" s="254">
        <v>0</v>
      </c>
      <c r="T148" s="255">
        <f>S148*H148</f>
        <v>0</v>
      </c>
      <c r="U148" s="38"/>
      <c r="V148" s="38"/>
      <c r="W148" s="38"/>
      <c r="X148" s="38"/>
      <c r="Y148" s="38"/>
      <c r="Z148" s="38"/>
      <c r="AA148" s="38"/>
      <c r="AB148" s="38"/>
      <c r="AC148" s="38"/>
      <c r="AD148" s="38"/>
      <c r="AE148" s="38"/>
      <c r="AR148" s="256" t="s">
        <v>256</v>
      </c>
      <c r="AT148" s="256" t="s">
        <v>252</v>
      </c>
      <c r="AU148" s="256" t="s">
        <v>91</v>
      </c>
      <c r="AY148" s="17" t="s">
        <v>250</v>
      </c>
      <c r="BE148" s="257">
        <f>IF(N148="základní",J148,0)</f>
        <v>0</v>
      </c>
      <c r="BF148" s="257">
        <f>IF(N148="snížená",J148,0)</f>
        <v>0</v>
      </c>
      <c r="BG148" s="257">
        <f>IF(N148="zákl. přenesená",J148,0)</f>
        <v>0</v>
      </c>
      <c r="BH148" s="257">
        <f>IF(N148="sníž. přenesená",J148,0)</f>
        <v>0</v>
      </c>
      <c r="BI148" s="257">
        <f>IF(N148="nulová",J148,0)</f>
        <v>0</v>
      </c>
      <c r="BJ148" s="17" t="s">
        <v>14</v>
      </c>
      <c r="BK148" s="257">
        <f>ROUND(I148*H148,2)</f>
        <v>0</v>
      </c>
      <c r="BL148" s="17" t="s">
        <v>256</v>
      </c>
      <c r="BM148" s="256" t="s">
        <v>1916</v>
      </c>
    </row>
    <row r="149" s="2" customFormat="1">
      <c r="A149" s="38"/>
      <c r="B149" s="39"/>
      <c r="C149" s="40"/>
      <c r="D149" s="258" t="s">
        <v>628</v>
      </c>
      <c r="E149" s="40"/>
      <c r="F149" s="259" t="s">
        <v>1376</v>
      </c>
      <c r="G149" s="40"/>
      <c r="H149" s="40"/>
      <c r="I149" s="156"/>
      <c r="J149" s="40"/>
      <c r="K149" s="40"/>
      <c r="L149" s="44"/>
      <c r="M149" s="260"/>
      <c r="N149" s="261"/>
      <c r="O149" s="91"/>
      <c r="P149" s="91"/>
      <c r="Q149" s="91"/>
      <c r="R149" s="91"/>
      <c r="S149" s="91"/>
      <c r="T149" s="92"/>
      <c r="U149" s="38"/>
      <c r="V149" s="38"/>
      <c r="W149" s="38"/>
      <c r="X149" s="38"/>
      <c r="Y149" s="38"/>
      <c r="Z149" s="38"/>
      <c r="AA149" s="38"/>
      <c r="AB149" s="38"/>
      <c r="AC149" s="38"/>
      <c r="AD149" s="38"/>
      <c r="AE149" s="38"/>
      <c r="AT149" s="17" t="s">
        <v>628</v>
      </c>
      <c r="AU149" s="17" t="s">
        <v>91</v>
      </c>
    </row>
    <row r="150" s="13" customFormat="1">
      <c r="A150" s="13"/>
      <c r="B150" s="262"/>
      <c r="C150" s="263"/>
      <c r="D150" s="258" t="s">
        <v>263</v>
      </c>
      <c r="E150" s="264" t="s">
        <v>1</v>
      </c>
      <c r="F150" s="265" t="s">
        <v>1914</v>
      </c>
      <c r="G150" s="263"/>
      <c r="H150" s="266">
        <v>53.238999999999997</v>
      </c>
      <c r="I150" s="267"/>
      <c r="J150" s="263"/>
      <c r="K150" s="263"/>
      <c r="L150" s="268"/>
      <c r="M150" s="269"/>
      <c r="N150" s="270"/>
      <c r="O150" s="270"/>
      <c r="P150" s="270"/>
      <c r="Q150" s="270"/>
      <c r="R150" s="270"/>
      <c r="S150" s="270"/>
      <c r="T150" s="271"/>
      <c r="U150" s="13"/>
      <c r="V150" s="13"/>
      <c r="W150" s="13"/>
      <c r="X150" s="13"/>
      <c r="Y150" s="13"/>
      <c r="Z150" s="13"/>
      <c r="AA150" s="13"/>
      <c r="AB150" s="13"/>
      <c r="AC150" s="13"/>
      <c r="AD150" s="13"/>
      <c r="AE150" s="13"/>
      <c r="AT150" s="272" t="s">
        <v>263</v>
      </c>
      <c r="AU150" s="272" t="s">
        <v>91</v>
      </c>
      <c r="AV150" s="13" t="s">
        <v>91</v>
      </c>
      <c r="AW150" s="13" t="s">
        <v>36</v>
      </c>
      <c r="AX150" s="13" t="s">
        <v>82</v>
      </c>
      <c r="AY150" s="272" t="s">
        <v>250</v>
      </c>
    </row>
    <row r="151" s="14" customFormat="1">
      <c r="A151" s="14"/>
      <c r="B151" s="273"/>
      <c r="C151" s="274"/>
      <c r="D151" s="258" t="s">
        <v>263</v>
      </c>
      <c r="E151" s="275" t="s">
        <v>1</v>
      </c>
      <c r="F151" s="276" t="s">
        <v>265</v>
      </c>
      <c r="G151" s="274"/>
      <c r="H151" s="277">
        <v>53.238999999999997</v>
      </c>
      <c r="I151" s="278"/>
      <c r="J151" s="274"/>
      <c r="K151" s="274"/>
      <c r="L151" s="279"/>
      <c r="M151" s="280"/>
      <c r="N151" s="281"/>
      <c r="O151" s="281"/>
      <c r="P151" s="281"/>
      <c r="Q151" s="281"/>
      <c r="R151" s="281"/>
      <c r="S151" s="281"/>
      <c r="T151" s="282"/>
      <c r="U151" s="14"/>
      <c r="V151" s="14"/>
      <c r="W151" s="14"/>
      <c r="X151" s="14"/>
      <c r="Y151" s="14"/>
      <c r="Z151" s="14"/>
      <c r="AA151" s="14"/>
      <c r="AB151" s="14"/>
      <c r="AC151" s="14"/>
      <c r="AD151" s="14"/>
      <c r="AE151" s="14"/>
      <c r="AT151" s="283" t="s">
        <v>263</v>
      </c>
      <c r="AU151" s="283" t="s">
        <v>91</v>
      </c>
      <c r="AV151" s="14" t="s">
        <v>256</v>
      </c>
      <c r="AW151" s="14" t="s">
        <v>36</v>
      </c>
      <c r="AX151" s="14" t="s">
        <v>14</v>
      </c>
      <c r="AY151" s="283" t="s">
        <v>250</v>
      </c>
    </row>
    <row r="152" s="2" customFormat="1" ht="33" customHeight="1">
      <c r="A152" s="38"/>
      <c r="B152" s="39"/>
      <c r="C152" s="245" t="s">
        <v>277</v>
      </c>
      <c r="D152" s="245" t="s">
        <v>252</v>
      </c>
      <c r="E152" s="246" t="s">
        <v>1379</v>
      </c>
      <c r="F152" s="247" t="s">
        <v>1380</v>
      </c>
      <c r="G152" s="248" t="s">
        <v>208</v>
      </c>
      <c r="H152" s="249">
        <v>18.625</v>
      </c>
      <c r="I152" s="250"/>
      <c r="J152" s="251">
        <f>ROUND(I152*H152,2)</f>
        <v>0</v>
      </c>
      <c r="K152" s="247" t="s">
        <v>1</v>
      </c>
      <c r="L152" s="44"/>
      <c r="M152" s="252" t="s">
        <v>1</v>
      </c>
      <c r="N152" s="253" t="s">
        <v>47</v>
      </c>
      <c r="O152" s="91"/>
      <c r="P152" s="254">
        <f>O152*H152</f>
        <v>0</v>
      </c>
      <c r="Q152" s="254">
        <v>0</v>
      </c>
      <c r="R152" s="254">
        <f>Q152*H152</f>
        <v>0</v>
      </c>
      <c r="S152" s="254">
        <v>0</v>
      </c>
      <c r="T152" s="255">
        <f>S152*H152</f>
        <v>0</v>
      </c>
      <c r="U152" s="38"/>
      <c r="V152" s="38"/>
      <c r="W152" s="38"/>
      <c r="X152" s="38"/>
      <c r="Y152" s="38"/>
      <c r="Z152" s="38"/>
      <c r="AA152" s="38"/>
      <c r="AB152" s="38"/>
      <c r="AC152" s="38"/>
      <c r="AD152" s="38"/>
      <c r="AE152" s="38"/>
      <c r="AR152" s="256" t="s">
        <v>256</v>
      </c>
      <c r="AT152" s="256" t="s">
        <v>252</v>
      </c>
      <c r="AU152" s="256" t="s">
        <v>91</v>
      </c>
      <c r="AY152" s="17" t="s">
        <v>250</v>
      </c>
      <c r="BE152" s="257">
        <f>IF(N152="základní",J152,0)</f>
        <v>0</v>
      </c>
      <c r="BF152" s="257">
        <f>IF(N152="snížená",J152,0)</f>
        <v>0</v>
      </c>
      <c r="BG152" s="257">
        <f>IF(N152="zákl. přenesená",J152,0)</f>
        <v>0</v>
      </c>
      <c r="BH152" s="257">
        <f>IF(N152="sníž. přenesená",J152,0)</f>
        <v>0</v>
      </c>
      <c r="BI152" s="257">
        <f>IF(N152="nulová",J152,0)</f>
        <v>0</v>
      </c>
      <c r="BJ152" s="17" t="s">
        <v>14</v>
      </c>
      <c r="BK152" s="257">
        <f>ROUND(I152*H152,2)</f>
        <v>0</v>
      </c>
      <c r="BL152" s="17" t="s">
        <v>256</v>
      </c>
      <c r="BM152" s="256" t="s">
        <v>1917</v>
      </c>
    </row>
    <row r="153" s="2" customFormat="1">
      <c r="A153" s="38"/>
      <c r="B153" s="39"/>
      <c r="C153" s="40"/>
      <c r="D153" s="258" t="s">
        <v>628</v>
      </c>
      <c r="E153" s="40"/>
      <c r="F153" s="259" t="s">
        <v>1382</v>
      </c>
      <c r="G153" s="40"/>
      <c r="H153" s="40"/>
      <c r="I153" s="156"/>
      <c r="J153" s="40"/>
      <c r="K153" s="40"/>
      <c r="L153" s="44"/>
      <c r="M153" s="260"/>
      <c r="N153" s="261"/>
      <c r="O153" s="91"/>
      <c r="P153" s="91"/>
      <c r="Q153" s="91"/>
      <c r="R153" s="91"/>
      <c r="S153" s="91"/>
      <c r="T153" s="92"/>
      <c r="U153" s="38"/>
      <c r="V153" s="38"/>
      <c r="W153" s="38"/>
      <c r="X153" s="38"/>
      <c r="Y153" s="38"/>
      <c r="Z153" s="38"/>
      <c r="AA153" s="38"/>
      <c r="AB153" s="38"/>
      <c r="AC153" s="38"/>
      <c r="AD153" s="38"/>
      <c r="AE153" s="38"/>
      <c r="AT153" s="17" t="s">
        <v>628</v>
      </c>
      <c r="AU153" s="17" t="s">
        <v>91</v>
      </c>
    </row>
    <row r="154" s="13" customFormat="1">
      <c r="A154" s="13"/>
      <c r="B154" s="262"/>
      <c r="C154" s="263"/>
      <c r="D154" s="258" t="s">
        <v>263</v>
      </c>
      <c r="E154" s="264" t="s">
        <v>1</v>
      </c>
      <c r="F154" s="265" t="s">
        <v>1918</v>
      </c>
      <c r="G154" s="263"/>
      <c r="H154" s="266">
        <v>18.625</v>
      </c>
      <c r="I154" s="267"/>
      <c r="J154" s="263"/>
      <c r="K154" s="263"/>
      <c r="L154" s="268"/>
      <c r="M154" s="269"/>
      <c r="N154" s="270"/>
      <c r="O154" s="270"/>
      <c r="P154" s="270"/>
      <c r="Q154" s="270"/>
      <c r="R154" s="270"/>
      <c r="S154" s="270"/>
      <c r="T154" s="271"/>
      <c r="U154" s="13"/>
      <c r="V154" s="13"/>
      <c r="W154" s="13"/>
      <c r="X154" s="13"/>
      <c r="Y154" s="13"/>
      <c r="Z154" s="13"/>
      <c r="AA154" s="13"/>
      <c r="AB154" s="13"/>
      <c r="AC154" s="13"/>
      <c r="AD154" s="13"/>
      <c r="AE154" s="13"/>
      <c r="AT154" s="272" t="s">
        <v>263</v>
      </c>
      <c r="AU154" s="272" t="s">
        <v>91</v>
      </c>
      <c r="AV154" s="13" t="s">
        <v>91</v>
      </c>
      <c r="AW154" s="13" t="s">
        <v>36</v>
      </c>
      <c r="AX154" s="13" t="s">
        <v>82</v>
      </c>
      <c r="AY154" s="272" t="s">
        <v>250</v>
      </c>
    </row>
    <row r="155" s="14" customFormat="1">
      <c r="A155" s="14"/>
      <c r="B155" s="273"/>
      <c r="C155" s="274"/>
      <c r="D155" s="258" t="s">
        <v>263</v>
      </c>
      <c r="E155" s="275" t="s">
        <v>1</v>
      </c>
      <c r="F155" s="276" t="s">
        <v>265</v>
      </c>
      <c r="G155" s="274"/>
      <c r="H155" s="277">
        <v>18.625</v>
      </c>
      <c r="I155" s="278"/>
      <c r="J155" s="274"/>
      <c r="K155" s="274"/>
      <c r="L155" s="279"/>
      <c r="M155" s="280"/>
      <c r="N155" s="281"/>
      <c r="O155" s="281"/>
      <c r="P155" s="281"/>
      <c r="Q155" s="281"/>
      <c r="R155" s="281"/>
      <c r="S155" s="281"/>
      <c r="T155" s="282"/>
      <c r="U155" s="14"/>
      <c r="V155" s="14"/>
      <c r="W155" s="14"/>
      <c r="X155" s="14"/>
      <c r="Y155" s="14"/>
      <c r="Z155" s="14"/>
      <c r="AA155" s="14"/>
      <c r="AB155" s="14"/>
      <c r="AC155" s="14"/>
      <c r="AD155" s="14"/>
      <c r="AE155" s="14"/>
      <c r="AT155" s="283" t="s">
        <v>263</v>
      </c>
      <c r="AU155" s="283" t="s">
        <v>91</v>
      </c>
      <c r="AV155" s="14" t="s">
        <v>256</v>
      </c>
      <c r="AW155" s="14" t="s">
        <v>36</v>
      </c>
      <c r="AX155" s="14" t="s">
        <v>14</v>
      </c>
      <c r="AY155" s="283" t="s">
        <v>250</v>
      </c>
    </row>
    <row r="156" s="2" customFormat="1" ht="16.5" customHeight="1">
      <c r="A156" s="38"/>
      <c r="B156" s="39"/>
      <c r="C156" s="294" t="s">
        <v>281</v>
      </c>
      <c r="D156" s="294" t="s">
        <v>643</v>
      </c>
      <c r="E156" s="295" t="s">
        <v>1385</v>
      </c>
      <c r="F156" s="296" t="s">
        <v>1386</v>
      </c>
      <c r="G156" s="297" t="s">
        <v>157</v>
      </c>
      <c r="H156" s="298">
        <v>11.174</v>
      </c>
      <c r="I156" s="299"/>
      <c r="J156" s="300">
        <f>ROUND(I156*H156,2)</f>
        <v>0</v>
      </c>
      <c r="K156" s="296" t="s">
        <v>1</v>
      </c>
      <c r="L156" s="301"/>
      <c r="M156" s="302" t="s">
        <v>1</v>
      </c>
      <c r="N156" s="303" t="s">
        <v>47</v>
      </c>
      <c r="O156" s="91"/>
      <c r="P156" s="254">
        <f>O156*H156</f>
        <v>0</v>
      </c>
      <c r="Q156" s="254">
        <v>0</v>
      </c>
      <c r="R156" s="254">
        <f>Q156*H156</f>
        <v>0</v>
      </c>
      <c r="S156" s="254">
        <v>0</v>
      </c>
      <c r="T156" s="255">
        <f>S156*H156</f>
        <v>0</v>
      </c>
      <c r="U156" s="38"/>
      <c r="V156" s="38"/>
      <c r="W156" s="38"/>
      <c r="X156" s="38"/>
      <c r="Y156" s="38"/>
      <c r="Z156" s="38"/>
      <c r="AA156" s="38"/>
      <c r="AB156" s="38"/>
      <c r="AC156" s="38"/>
      <c r="AD156" s="38"/>
      <c r="AE156" s="38"/>
      <c r="AR156" s="256" t="s">
        <v>285</v>
      </c>
      <c r="AT156" s="256" t="s">
        <v>643</v>
      </c>
      <c r="AU156" s="256" t="s">
        <v>91</v>
      </c>
      <c r="AY156" s="17" t="s">
        <v>250</v>
      </c>
      <c r="BE156" s="257">
        <f>IF(N156="základní",J156,0)</f>
        <v>0</v>
      </c>
      <c r="BF156" s="257">
        <f>IF(N156="snížená",J156,0)</f>
        <v>0</v>
      </c>
      <c r="BG156" s="257">
        <f>IF(N156="zákl. přenesená",J156,0)</f>
        <v>0</v>
      </c>
      <c r="BH156" s="257">
        <f>IF(N156="sníž. přenesená",J156,0)</f>
        <v>0</v>
      </c>
      <c r="BI156" s="257">
        <f>IF(N156="nulová",J156,0)</f>
        <v>0</v>
      </c>
      <c r="BJ156" s="17" t="s">
        <v>14</v>
      </c>
      <c r="BK156" s="257">
        <f>ROUND(I156*H156,2)</f>
        <v>0</v>
      </c>
      <c r="BL156" s="17" t="s">
        <v>256</v>
      </c>
      <c r="BM156" s="256" t="s">
        <v>1919</v>
      </c>
    </row>
    <row r="157" s="2" customFormat="1">
      <c r="A157" s="38"/>
      <c r="B157" s="39"/>
      <c r="C157" s="40"/>
      <c r="D157" s="258" t="s">
        <v>628</v>
      </c>
      <c r="E157" s="40"/>
      <c r="F157" s="259" t="s">
        <v>1388</v>
      </c>
      <c r="G157" s="40"/>
      <c r="H157" s="40"/>
      <c r="I157" s="156"/>
      <c r="J157" s="40"/>
      <c r="K157" s="40"/>
      <c r="L157" s="44"/>
      <c r="M157" s="260"/>
      <c r="N157" s="261"/>
      <c r="O157" s="91"/>
      <c r="P157" s="91"/>
      <c r="Q157" s="91"/>
      <c r="R157" s="91"/>
      <c r="S157" s="91"/>
      <c r="T157" s="92"/>
      <c r="U157" s="38"/>
      <c r="V157" s="38"/>
      <c r="W157" s="38"/>
      <c r="X157" s="38"/>
      <c r="Y157" s="38"/>
      <c r="Z157" s="38"/>
      <c r="AA157" s="38"/>
      <c r="AB157" s="38"/>
      <c r="AC157" s="38"/>
      <c r="AD157" s="38"/>
      <c r="AE157" s="38"/>
      <c r="AT157" s="17" t="s">
        <v>628</v>
      </c>
      <c r="AU157" s="17" t="s">
        <v>91</v>
      </c>
    </row>
    <row r="158" s="12" customFormat="1" ht="22.8" customHeight="1">
      <c r="A158" s="12"/>
      <c r="B158" s="229"/>
      <c r="C158" s="230"/>
      <c r="D158" s="231" t="s">
        <v>81</v>
      </c>
      <c r="E158" s="243" t="s">
        <v>91</v>
      </c>
      <c r="F158" s="243" t="s">
        <v>1389</v>
      </c>
      <c r="G158" s="230"/>
      <c r="H158" s="230"/>
      <c r="I158" s="233"/>
      <c r="J158" s="244">
        <f>BK158</f>
        <v>0</v>
      </c>
      <c r="K158" s="230"/>
      <c r="L158" s="235"/>
      <c r="M158" s="236"/>
      <c r="N158" s="237"/>
      <c r="O158" s="237"/>
      <c r="P158" s="238">
        <f>SUM(P159:P175)</f>
        <v>0</v>
      </c>
      <c r="Q158" s="237"/>
      <c r="R158" s="238">
        <f>SUM(R159:R175)</f>
        <v>0</v>
      </c>
      <c r="S158" s="237"/>
      <c r="T158" s="239">
        <f>SUM(T159:T175)</f>
        <v>0</v>
      </c>
      <c r="U158" s="12"/>
      <c r="V158" s="12"/>
      <c r="W158" s="12"/>
      <c r="X158" s="12"/>
      <c r="Y158" s="12"/>
      <c r="Z158" s="12"/>
      <c r="AA158" s="12"/>
      <c r="AB158" s="12"/>
      <c r="AC158" s="12"/>
      <c r="AD158" s="12"/>
      <c r="AE158" s="12"/>
      <c r="AR158" s="240" t="s">
        <v>14</v>
      </c>
      <c r="AT158" s="241" t="s">
        <v>81</v>
      </c>
      <c r="AU158" s="241" t="s">
        <v>14</v>
      </c>
      <c r="AY158" s="240" t="s">
        <v>250</v>
      </c>
      <c r="BK158" s="242">
        <f>SUM(BK159:BK175)</f>
        <v>0</v>
      </c>
    </row>
    <row r="159" s="2" customFormat="1" ht="33" customHeight="1">
      <c r="A159" s="38"/>
      <c r="B159" s="39"/>
      <c r="C159" s="245" t="s">
        <v>285</v>
      </c>
      <c r="D159" s="245" t="s">
        <v>252</v>
      </c>
      <c r="E159" s="246" t="s">
        <v>1405</v>
      </c>
      <c r="F159" s="247" t="s">
        <v>1406</v>
      </c>
      <c r="G159" s="248" t="s">
        <v>179</v>
      </c>
      <c r="H159" s="249">
        <v>55</v>
      </c>
      <c r="I159" s="250"/>
      <c r="J159" s="251">
        <f>ROUND(I159*H159,2)</f>
        <v>0</v>
      </c>
      <c r="K159" s="247" t="s">
        <v>1</v>
      </c>
      <c r="L159" s="44"/>
      <c r="M159" s="252" t="s">
        <v>1</v>
      </c>
      <c r="N159" s="253" t="s">
        <v>47</v>
      </c>
      <c r="O159" s="91"/>
      <c r="P159" s="254">
        <f>O159*H159</f>
        <v>0</v>
      </c>
      <c r="Q159" s="254">
        <v>0</v>
      </c>
      <c r="R159" s="254">
        <f>Q159*H159</f>
        <v>0</v>
      </c>
      <c r="S159" s="254">
        <v>0</v>
      </c>
      <c r="T159" s="255">
        <f>S159*H159</f>
        <v>0</v>
      </c>
      <c r="U159" s="38"/>
      <c r="V159" s="38"/>
      <c r="W159" s="38"/>
      <c r="X159" s="38"/>
      <c r="Y159" s="38"/>
      <c r="Z159" s="38"/>
      <c r="AA159" s="38"/>
      <c r="AB159" s="38"/>
      <c r="AC159" s="38"/>
      <c r="AD159" s="38"/>
      <c r="AE159" s="38"/>
      <c r="AR159" s="256" t="s">
        <v>256</v>
      </c>
      <c r="AT159" s="256" t="s">
        <v>252</v>
      </c>
      <c r="AU159" s="256" t="s">
        <v>91</v>
      </c>
      <c r="AY159" s="17" t="s">
        <v>250</v>
      </c>
      <c r="BE159" s="257">
        <f>IF(N159="základní",J159,0)</f>
        <v>0</v>
      </c>
      <c r="BF159" s="257">
        <f>IF(N159="snížená",J159,0)</f>
        <v>0</v>
      </c>
      <c r="BG159" s="257">
        <f>IF(N159="zákl. přenesená",J159,0)</f>
        <v>0</v>
      </c>
      <c r="BH159" s="257">
        <f>IF(N159="sníž. přenesená",J159,0)</f>
        <v>0</v>
      </c>
      <c r="BI159" s="257">
        <f>IF(N159="nulová",J159,0)</f>
        <v>0</v>
      </c>
      <c r="BJ159" s="17" t="s">
        <v>14</v>
      </c>
      <c r="BK159" s="257">
        <f>ROUND(I159*H159,2)</f>
        <v>0</v>
      </c>
      <c r="BL159" s="17" t="s">
        <v>256</v>
      </c>
      <c r="BM159" s="256" t="s">
        <v>1920</v>
      </c>
    </row>
    <row r="160" s="13" customFormat="1">
      <c r="A160" s="13"/>
      <c r="B160" s="262"/>
      <c r="C160" s="263"/>
      <c r="D160" s="258" t="s">
        <v>263</v>
      </c>
      <c r="E160" s="264" t="s">
        <v>1</v>
      </c>
      <c r="F160" s="265" t="s">
        <v>1921</v>
      </c>
      <c r="G160" s="263"/>
      <c r="H160" s="266">
        <v>55</v>
      </c>
      <c r="I160" s="267"/>
      <c r="J160" s="263"/>
      <c r="K160" s="263"/>
      <c r="L160" s="268"/>
      <c r="M160" s="269"/>
      <c r="N160" s="270"/>
      <c r="O160" s="270"/>
      <c r="P160" s="270"/>
      <c r="Q160" s="270"/>
      <c r="R160" s="270"/>
      <c r="S160" s="270"/>
      <c r="T160" s="271"/>
      <c r="U160" s="13"/>
      <c r="V160" s="13"/>
      <c r="W160" s="13"/>
      <c r="X160" s="13"/>
      <c r="Y160" s="13"/>
      <c r="Z160" s="13"/>
      <c r="AA160" s="13"/>
      <c r="AB160" s="13"/>
      <c r="AC160" s="13"/>
      <c r="AD160" s="13"/>
      <c r="AE160" s="13"/>
      <c r="AT160" s="272" t="s">
        <v>263</v>
      </c>
      <c r="AU160" s="272" t="s">
        <v>91</v>
      </c>
      <c r="AV160" s="13" t="s">
        <v>91</v>
      </c>
      <c r="AW160" s="13" t="s">
        <v>36</v>
      </c>
      <c r="AX160" s="13" t="s">
        <v>82</v>
      </c>
      <c r="AY160" s="272" t="s">
        <v>250</v>
      </c>
    </row>
    <row r="161" s="14" customFormat="1">
      <c r="A161" s="14"/>
      <c r="B161" s="273"/>
      <c r="C161" s="274"/>
      <c r="D161" s="258" t="s">
        <v>263</v>
      </c>
      <c r="E161" s="275" t="s">
        <v>1</v>
      </c>
      <c r="F161" s="276" t="s">
        <v>265</v>
      </c>
      <c r="G161" s="274"/>
      <c r="H161" s="277">
        <v>55</v>
      </c>
      <c r="I161" s="278"/>
      <c r="J161" s="274"/>
      <c r="K161" s="274"/>
      <c r="L161" s="279"/>
      <c r="M161" s="280"/>
      <c r="N161" s="281"/>
      <c r="O161" s="281"/>
      <c r="P161" s="281"/>
      <c r="Q161" s="281"/>
      <c r="R161" s="281"/>
      <c r="S161" s="281"/>
      <c r="T161" s="282"/>
      <c r="U161" s="14"/>
      <c r="V161" s="14"/>
      <c r="W161" s="14"/>
      <c r="X161" s="14"/>
      <c r="Y161" s="14"/>
      <c r="Z161" s="14"/>
      <c r="AA161" s="14"/>
      <c r="AB161" s="14"/>
      <c r="AC161" s="14"/>
      <c r="AD161" s="14"/>
      <c r="AE161" s="14"/>
      <c r="AT161" s="283" t="s">
        <v>263</v>
      </c>
      <c r="AU161" s="283" t="s">
        <v>91</v>
      </c>
      <c r="AV161" s="14" t="s">
        <v>256</v>
      </c>
      <c r="AW161" s="14" t="s">
        <v>36</v>
      </c>
      <c r="AX161" s="14" t="s">
        <v>14</v>
      </c>
      <c r="AY161" s="283" t="s">
        <v>250</v>
      </c>
    </row>
    <row r="162" s="2" customFormat="1" ht="33" customHeight="1">
      <c r="A162" s="38"/>
      <c r="B162" s="39"/>
      <c r="C162" s="245" t="s">
        <v>289</v>
      </c>
      <c r="D162" s="245" t="s">
        <v>252</v>
      </c>
      <c r="E162" s="246" t="s">
        <v>1409</v>
      </c>
      <c r="F162" s="247" t="s">
        <v>1410</v>
      </c>
      <c r="G162" s="248" t="s">
        <v>179</v>
      </c>
      <c r="H162" s="249">
        <v>55</v>
      </c>
      <c r="I162" s="250"/>
      <c r="J162" s="251">
        <f>ROUND(I162*H162,2)</f>
        <v>0</v>
      </c>
      <c r="K162" s="247" t="s">
        <v>1</v>
      </c>
      <c r="L162" s="44"/>
      <c r="M162" s="252" t="s">
        <v>1</v>
      </c>
      <c r="N162" s="253" t="s">
        <v>47</v>
      </c>
      <c r="O162" s="91"/>
      <c r="P162" s="254">
        <f>O162*H162</f>
        <v>0</v>
      </c>
      <c r="Q162" s="254">
        <v>0</v>
      </c>
      <c r="R162" s="254">
        <f>Q162*H162</f>
        <v>0</v>
      </c>
      <c r="S162" s="254">
        <v>0</v>
      </c>
      <c r="T162" s="255">
        <f>S162*H162</f>
        <v>0</v>
      </c>
      <c r="U162" s="38"/>
      <c r="V162" s="38"/>
      <c r="W162" s="38"/>
      <c r="X162" s="38"/>
      <c r="Y162" s="38"/>
      <c r="Z162" s="38"/>
      <c r="AA162" s="38"/>
      <c r="AB162" s="38"/>
      <c r="AC162" s="38"/>
      <c r="AD162" s="38"/>
      <c r="AE162" s="38"/>
      <c r="AR162" s="256" t="s">
        <v>256</v>
      </c>
      <c r="AT162" s="256" t="s">
        <v>252</v>
      </c>
      <c r="AU162" s="256" t="s">
        <v>91</v>
      </c>
      <c r="AY162" s="17" t="s">
        <v>250</v>
      </c>
      <c r="BE162" s="257">
        <f>IF(N162="základní",J162,0)</f>
        <v>0</v>
      </c>
      <c r="BF162" s="257">
        <f>IF(N162="snížená",J162,0)</f>
        <v>0</v>
      </c>
      <c r="BG162" s="257">
        <f>IF(N162="zákl. přenesená",J162,0)</f>
        <v>0</v>
      </c>
      <c r="BH162" s="257">
        <f>IF(N162="sníž. přenesená",J162,0)</f>
        <v>0</v>
      </c>
      <c r="BI162" s="257">
        <f>IF(N162="nulová",J162,0)</f>
        <v>0</v>
      </c>
      <c r="BJ162" s="17" t="s">
        <v>14</v>
      </c>
      <c r="BK162" s="257">
        <f>ROUND(I162*H162,2)</f>
        <v>0</v>
      </c>
      <c r="BL162" s="17" t="s">
        <v>256</v>
      </c>
      <c r="BM162" s="256" t="s">
        <v>1922</v>
      </c>
    </row>
    <row r="163" s="2" customFormat="1">
      <c r="A163" s="38"/>
      <c r="B163" s="39"/>
      <c r="C163" s="40"/>
      <c r="D163" s="258" t="s">
        <v>628</v>
      </c>
      <c r="E163" s="40"/>
      <c r="F163" s="259" t="s">
        <v>1412</v>
      </c>
      <c r="G163" s="40"/>
      <c r="H163" s="40"/>
      <c r="I163" s="156"/>
      <c r="J163" s="40"/>
      <c r="K163" s="40"/>
      <c r="L163" s="44"/>
      <c r="M163" s="260"/>
      <c r="N163" s="261"/>
      <c r="O163" s="91"/>
      <c r="P163" s="91"/>
      <c r="Q163" s="91"/>
      <c r="R163" s="91"/>
      <c r="S163" s="91"/>
      <c r="T163" s="92"/>
      <c r="U163" s="38"/>
      <c r="V163" s="38"/>
      <c r="W163" s="38"/>
      <c r="X163" s="38"/>
      <c r="Y163" s="38"/>
      <c r="Z163" s="38"/>
      <c r="AA163" s="38"/>
      <c r="AB163" s="38"/>
      <c r="AC163" s="38"/>
      <c r="AD163" s="38"/>
      <c r="AE163" s="38"/>
      <c r="AT163" s="17" t="s">
        <v>628</v>
      </c>
      <c r="AU163" s="17" t="s">
        <v>91</v>
      </c>
    </row>
    <row r="164" s="13" customFormat="1">
      <c r="A164" s="13"/>
      <c r="B164" s="262"/>
      <c r="C164" s="263"/>
      <c r="D164" s="258" t="s">
        <v>263</v>
      </c>
      <c r="E164" s="264" t="s">
        <v>1</v>
      </c>
      <c r="F164" s="265" t="s">
        <v>1921</v>
      </c>
      <c r="G164" s="263"/>
      <c r="H164" s="266">
        <v>55</v>
      </c>
      <c r="I164" s="267"/>
      <c r="J164" s="263"/>
      <c r="K164" s="263"/>
      <c r="L164" s="268"/>
      <c r="M164" s="269"/>
      <c r="N164" s="270"/>
      <c r="O164" s="270"/>
      <c r="P164" s="270"/>
      <c r="Q164" s="270"/>
      <c r="R164" s="270"/>
      <c r="S164" s="270"/>
      <c r="T164" s="271"/>
      <c r="U164" s="13"/>
      <c r="V164" s="13"/>
      <c r="W164" s="13"/>
      <c r="X164" s="13"/>
      <c r="Y164" s="13"/>
      <c r="Z164" s="13"/>
      <c r="AA164" s="13"/>
      <c r="AB164" s="13"/>
      <c r="AC164" s="13"/>
      <c r="AD164" s="13"/>
      <c r="AE164" s="13"/>
      <c r="AT164" s="272" t="s">
        <v>263</v>
      </c>
      <c r="AU164" s="272" t="s">
        <v>91</v>
      </c>
      <c r="AV164" s="13" t="s">
        <v>91</v>
      </c>
      <c r="AW164" s="13" t="s">
        <v>36</v>
      </c>
      <c r="AX164" s="13" t="s">
        <v>82</v>
      </c>
      <c r="AY164" s="272" t="s">
        <v>250</v>
      </c>
    </row>
    <row r="165" s="14" customFormat="1">
      <c r="A165" s="14"/>
      <c r="B165" s="273"/>
      <c r="C165" s="274"/>
      <c r="D165" s="258" t="s">
        <v>263</v>
      </c>
      <c r="E165" s="275" t="s">
        <v>1</v>
      </c>
      <c r="F165" s="276" t="s">
        <v>265</v>
      </c>
      <c r="G165" s="274"/>
      <c r="H165" s="277">
        <v>55</v>
      </c>
      <c r="I165" s="278"/>
      <c r="J165" s="274"/>
      <c r="K165" s="274"/>
      <c r="L165" s="279"/>
      <c r="M165" s="280"/>
      <c r="N165" s="281"/>
      <c r="O165" s="281"/>
      <c r="P165" s="281"/>
      <c r="Q165" s="281"/>
      <c r="R165" s="281"/>
      <c r="S165" s="281"/>
      <c r="T165" s="282"/>
      <c r="U165" s="14"/>
      <c r="V165" s="14"/>
      <c r="W165" s="14"/>
      <c r="X165" s="14"/>
      <c r="Y165" s="14"/>
      <c r="Z165" s="14"/>
      <c r="AA165" s="14"/>
      <c r="AB165" s="14"/>
      <c r="AC165" s="14"/>
      <c r="AD165" s="14"/>
      <c r="AE165" s="14"/>
      <c r="AT165" s="283" t="s">
        <v>263</v>
      </c>
      <c r="AU165" s="283" t="s">
        <v>91</v>
      </c>
      <c r="AV165" s="14" t="s">
        <v>256</v>
      </c>
      <c r="AW165" s="14" t="s">
        <v>36</v>
      </c>
      <c r="AX165" s="14" t="s">
        <v>14</v>
      </c>
      <c r="AY165" s="283" t="s">
        <v>250</v>
      </c>
    </row>
    <row r="166" s="2" customFormat="1" ht="16.5" customHeight="1">
      <c r="A166" s="38"/>
      <c r="B166" s="39"/>
      <c r="C166" s="294" t="s">
        <v>293</v>
      </c>
      <c r="D166" s="294" t="s">
        <v>643</v>
      </c>
      <c r="E166" s="295" t="s">
        <v>1413</v>
      </c>
      <c r="F166" s="296" t="s">
        <v>1414</v>
      </c>
      <c r="G166" s="297" t="s">
        <v>208</v>
      </c>
      <c r="H166" s="298">
        <v>15.565</v>
      </c>
      <c r="I166" s="299"/>
      <c r="J166" s="300">
        <f>ROUND(I166*H166,2)</f>
        <v>0</v>
      </c>
      <c r="K166" s="296" t="s">
        <v>1</v>
      </c>
      <c r="L166" s="301"/>
      <c r="M166" s="302" t="s">
        <v>1</v>
      </c>
      <c r="N166" s="303" t="s">
        <v>47</v>
      </c>
      <c r="O166" s="91"/>
      <c r="P166" s="254">
        <f>O166*H166</f>
        <v>0</v>
      </c>
      <c r="Q166" s="254">
        <v>0</v>
      </c>
      <c r="R166" s="254">
        <f>Q166*H166</f>
        <v>0</v>
      </c>
      <c r="S166" s="254">
        <v>0</v>
      </c>
      <c r="T166" s="255">
        <f>S166*H166</f>
        <v>0</v>
      </c>
      <c r="U166" s="38"/>
      <c r="V166" s="38"/>
      <c r="W166" s="38"/>
      <c r="X166" s="38"/>
      <c r="Y166" s="38"/>
      <c r="Z166" s="38"/>
      <c r="AA166" s="38"/>
      <c r="AB166" s="38"/>
      <c r="AC166" s="38"/>
      <c r="AD166" s="38"/>
      <c r="AE166" s="38"/>
      <c r="AR166" s="256" t="s">
        <v>285</v>
      </c>
      <c r="AT166" s="256" t="s">
        <v>643</v>
      </c>
      <c r="AU166" s="256" t="s">
        <v>91</v>
      </c>
      <c r="AY166" s="17" t="s">
        <v>250</v>
      </c>
      <c r="BE166" s="257">
        <f>IF(N166="základní",J166,0)</f>
        <v>0</v>
      </c>
      <c r="BF166" s="257">
        <f>IF(N166="snížená",J166,0)</f>
        <v>0</v>
      </c>
      <c r="BG166" s="257">
        <f>IF(N166="zákl. přenesená",J166,0)</f>
        <v>0</v>
      </c>
      <c r="BH166" s="257">
        <f>IF(N166="sníž. přenesená",J166,0)</f>
        <v>0</v>
      </c>
      <c r="BI166" s="257">
        <f>IF(N166="nulová",J166,0)</f>
        <v>0</v>
      </c>
      <c r="BJ166" s="17" t="s">
        <v>14</v>
      </c>
      <c r="BK166" s="257">
        <f>ROUND(I166*H166,2)</f>
        <v>0</v>
      </c>
      <c r="BL166" s="17" t="s">
        <v>256</v>
      </c>
      <c r="BM166" s="256" t="s">
        <v>1923</v>
      </c>
    </row>
    <row r="167" s="2" customFormat="1">
      <c r="A167" s="38"/>
      <c r="B167" s="39"/>
      <c r="C167" s="40"/>
      <c r="D167" s="258" t="s">
        <v>628</v>
      </c>
      <c r="E167" s="40"/>
      <c r="F167" s="259" t="s">
        <v>1416</v>
      </c>
      <c r="G167" s="40"/>
      <c r="H167" s="40"/>
      <c r="I167" s="156"/>
      <c r="J167" s="40"/>
      <c r="K167" s="40"/>
      <c r="L167" s="44"/>
      <c r="M167" s="260"/>
      <c r="N167" s="261"/>
      <c r="O167" s="91"/>
      <c r="P167" s="91"/>
      <c r="Q167" s="91"/>
      <c r="R167" s="91"/>
      <c r="S167" s="91"/>
      <c r="T167" s="92"/>
      <c r="U167" s="38"/>
      <c r="V167" s="38"/>
      <c r="W167" s="38"/>
      <c r="X167" s="38"/>
      <c r="Y167" s="38"/>
      <c r="Z167" s="38"/>
      <c r="AA167" s="38"/>
      <c r="AB167" s="38"/>
      <c r="AC167" s="38"/>
      <c r="AD167" s="38"/>
      <c r="AE167" s="38"/>
      <c r="AT167" s="17" t="s">
        <v>628</v>
      </c>
      <c r="AU167" s="17" t="s">
        <v>91</v>
      </c>
    </row>
    <row r="168" s="2" customFormat="1" ht="16.5" customHeight="1">
      <c r="A168" s="38"/>
      <c r="B168" s="39"/>
      <c r="C168" s="245" t="s">
        <v>297</v>
      </c>
      <c r="D168" s="245" t="s">
        <v>252</v>
      </c>
      <c r="E168" s="246" t="s">
        <v>1417</v>
      </c>
      <c r="F168" s="247" t="s">
        <v>1418</v>
      </c>
      <c r="G168" s="248" t="s">
        <v>157</v>
      </c>
      <c r="H168" s="249">
        <v>3.891</v>
      </c>
      <c r="I168" s="250"/>
      <c r="J168" s="251">
        <f>ROUND(I168*H168,2)</f>
        <v>0</v>
      </c>
      <c r="K168" s="247" t="s">
        <v>1</v>
      </c>
      <c r="L168" s="44"/>
      <c r="M168" s="252" t="s">
        <v>1</v>
      </c>
      <c r="N168" s="253" t="s">
        <v>47</v>
      </c>
      <c r="O168" s="91"/>
      <c r="P168" s="254">
        <f>O168*H168</f>
        <v>0</v>
      </c>
      <c r="Q168" s="254">
        <v>0</v>
      </c>
      <c r="R168" s="254">
        <f>Q168*H168</f>
        <v>0</v>
      </c>
      <c r="S168" s="254">
        <v>0</v>
      </c>
      <c r="T168" s="255">
        <f>S168*H168</f>
        <v>0</v>
      </c>
      <c r="U168" s="38"/>
      <c r="V168" s="38"/>
      <c r="W168" s="38"/>
      <c r="X168" s="38"/>
      <c r="Y168" s="38"/>
      <c r="Z168" s="38"/>
      <c r="AA168" s="38"/>
      <c r="AB168" s="38"/>
      <c r="AC168" s="38"/>
      <c r="AD168" s="38"/>
      <c r="AE168" s="38"/>
      <c r="AR168" s="256" t="s">
        <v>256</v>
      </c>
      <c r="AT168" s="256" t="s">
        <v>252</v>
      </c>
      <c r="AU168" s="256" t="s">
        <v>91</v>
      </c>
      <c r="AY168" s="17" t="s">
        <v>250</v>
      </c>
      <c r="BE168" s="257">
        <f>IF(N168="základní",J168,0)</f>
        <v>0</v>
      </c>
      <c r="BF168" s="257">
        <f>IF(N168="snížená",J168,0)</f>
        <v>0</v>
      </c>
      <c r="BG168" s="257">
        <f>IF(N168="zákl. přenesená",J168,0)</f>
        <v>0</v>
      </c>
      <c r="BH168" s="257">
        <f>IF(N168="sníž. přenesená",J168,0)</f>
        <v>0</v>
      </c>
      <c r="BI168" s="257">
        <f>IF(N168="nulová",J168,0)</f>
        <v>0</v>
      </c>
      <c r="BJ168" s="17" t="s">
        <v>14</v>
      </c>
      <c r="BK168" s="257">
        <f>ROUND(I168*H168,2)</f>
        <v>0</v>
      </c>
      <c r="BL168" s="17" t="s">
        <v>256</v>
      </c>
      <c r="BM168" s="256" t="s">
        <v>1924</v>
      </c>
    </row>
    <row r="169" s="2" customFormat="1">
      <c r="A169" s="38"/>
      <c r="B169" s="39"/>
      <c r="C169" s="40"/>
      <c r="D169" s="258" t="s">
        <v>628</v>
      </c>
      <c r="E169" s="40"/>
      <c r="F169" s="259" t="s">
        <v>1420</v>
      </c>
      <c r="G169" s="40"/>
      <c r="H169" s="40"/>
      <c r="I169" s="156"/>
      <c r="J169" s="40"/>
      <c r="K169" s="40"/>
      <c r="L169" s="44"/>
      <c r="M169" s="260"/>
      <c r="N169" s="261"/>
      <c r="O169" s="91"/>
      <c r="P169" s="91"/>
      <c r="Q169" s="91"/>
      <c r="R169" s="91"/>
      <c r="S169" s="91"/>
      <c r="T169" s="92"/>
      <c r="U169" s="38"/>
      <c r="V169" s="38"/>
      <c r="W169" s="38"/>
      <c r="X169" s="38"/>
      <c r="Y169" s="38"/>
      <c r="Z169" s="38"/>
      <c r="AA169" s="38"/>
      <c r="AB169" s="38"/>
      <c r="AC169" s="38"/>
      <c r="AD169" s="38"/>
      <c r="AE169" s="38"/>
      <c r="AT169" s="17" t="s">
        <v>628</v>
      </c>
      <c r="AU169" s="17" t="s">
        <v>91</v>
      </c>
    </row>
    <row r="170" s="13" customFormat="1">
      <c r="A170" s="13"/>
      <c r="B170" s="262"/>
      <c r="C170" s="263"/>
      <c r="D170" s="258" t="s">
        <v>263</v>
      </c>
      <c r="E170" s="264" t="s">
        <v>1</v>
      </c>
      <c r="F170" s="265" t="s">
        <v>1925</v>
      </c>
      <c r="G170" s="263"/>
      <c r="H170" s="266">
        <v>3.891</v>
      </c>
      <c r="I170" s="267"/>
      <c r="J170" s="263"/>
      <c r="K170" s="263"/>
      <c r="L170" s="268"/>
      <c r="M170" s="269"/>
      <c r="N170" s="270"/>
      <c r="O170" s="270"/>
      <c r="P170" s="270"/>
      <c r="Q170" s="270"/>
      <c r="R170" s="270"/>
      <c r="S170" s="270"/>
      <c r="T170" s="271"/>
      <c r="U170" s="13"/>
      <c r="V170" s="13"/>
      <c r="W170" s="13"/>
      <c r="X170" s="13"/>
      <c r="Y170" s="13"/>
      <c r="Z170" s="13"/>
      <c r="AA170" s="13"/>
      <c r="AB170" s="13"/>
      <c r="AC170" s="13"/>
      <c r="AD170" s="13"/>
      <c r="AE170" s="13"/>
      <c r="AT170" s="272" t="s">
        <v>263</v>
      </c>
      <c r="AU170" s="272" t="s">
        <v>91</v>
      </c>
      <c r="AV170" s="13" t="s">
        <v>91</v>
      </c>
      <c r="AW170" s="13" t="s">
        <v>36</v>
      </c>
      <c r="AX170" s="13" t="s">
        <v>82</v>
      </c>
      <c r="AY170" s="272" t="s">
        <v>250</v>
      </c>
    </row>
    <row r="171" s="14" customFormat="1">
      <c r="A171" s="14"/>
      <c r="B171" s="273"/>
      <c r="C171" s="274"/>
      <c r="D171" s="258" t="s">
        <v>263</v>
      </c>
      <c r="E171" s="275" t="s">
        <v>1</v>
      </c>
      <c r="F171" s="276" t="s">
        <v>265</v>
      </c>
      <c r="G171" s="274"/>
      <c r="H171" s="277">
        <v>3.891</v>
      </c>
      <c r="I171" s="278"/>
      <c r="J171" s="274"/>
      <c r="K171" s="274"/>
      <c r="L171" s="279"/>
      <c r="M171" s="280"/>
      <c r="N171" s="281"/>
      <c r="O171" s="281"/>
      <c r="P171" s="281"/>
      <c r="Q171" s="281"/>
      <c r="R171" s="281"/>
      <c r="S171" s="281"/>
      <c r="T171" s="282"/>
      <c r="U171" s="14"/>
      <c r="V171" s="14"/>
      <c r="W171" s="14"/>
      <c r="X171" s="14"/>
      <c r="Y171" s="14"/>
      <c r="Z171" s="14"/>
      <c r="AA171" s="14"/>
      <c r="AB171" s="14"/>
      <c r="AC171" s="14"/>
      <c r="AD171" s="14"/>
      <c r="AE171" s="14"/>
      <c r="AT171" s="283" t="s">
        <v>263</v>
      </c>
      <c r="AU171" s="283" t="s">
        <v>91</v>
      </c>
      <c r="AV171" s="14" t="s">
        <v>256</v>
      </c>
      <c r="AW171" s="14" t="s">
        <v>36</v>
      </c>
      <c r="AX171" s="14" t="s">
        <v>14</v>
      </c>
      <c r="AY171" s="283" t="s">
        <v>250</v>
      </c>
    </row>
    <row r="172" s="2" customFormat="1" ht="33" customHeight="1">
      <c r="A172" s="38"/>
      <c r="B172" s="39"/>
      <c r="C172" s="245" t="s">
        <v>301</v>
      </c>
      <c r="D172" s="245" t="s">
        <v>252</v>
      </c>
      <c r="E172" s="246" t="s">
        <v>1422</v>
      </c>
      <c r="F172" s="247" t="s">
        <v>1423</v>
      </c>
      <c r="G172" s="248" t="s">
        <v>179</v>
      </c>
      <c r="H172" s="249">
        <v>5.5</v>
      </c>
      <c r="I172" s="250"/>
      <c r="J172" s="251">
        <f>ROUND(I172*H172,2)</f>
        <v>0</v>
      </c>
      <c r="K172" s="247" t="s">
        <v>1</v>
      </c>
      <c r="L172" s="44"/>
      <c r="M172" s="252" t="s">
        <v>1</v>
      </c>
      <c r="N172" s="253" t="s">
        <v>47</v>
      </c>
      <c r="O172" s="91"/>
      <c r="P172" s="254">
        <f>O172*H172</f>
        <v>0</v>
      </c>
      <c r="Q172" s="254">
        <v>0</v>
      </c>
      <c r="R172" s="254">
        <f>Q172*H172</f>
        <v>0</v>
      </c>
      <c r="S172" s="254">
        <v>0</v>
      </c>
      <c r="T172" s="255">
        <f>S172*H172</f>
        <v>0</v>
      </c>
      <c r="U172" s="38"/>
      <c r="V172" s="38"/>
      <c r="W172" s="38"/>
      <c r="X172" s="38"/>
      <c r="Y172" s="38"/>
      <c r="Z172" s="38"/>
      <c r="AA172" s="38"/>
      <c r="AB172" s="38"/>
      <c r="AC172" s="38"/>
      <c r="AD172" s="38"/>
      <c r="AE172" s="38"/>
      <c r="AR172" s="256" t="s">
        <v>256</v>
      </c>
      <c r="AT172" s="256" t="s">
        <v>252</v>
      </c>
      <c r="AU172" s="256" t="s">
        <v>91</v>
      </c>
      <c r="AY172" s="17" t="s">
        <v>250</v>
      </c>
      <c r="BE172" s="257">
        <f>IF(N172="základní",J172,0)</f>
        <v>0</v>
      </c>
      <c r="BF172" s="257">
        <f>IF(N172="snížená",J172,0)</f>
        <v>0</v>
      </c>
      <c r="BG172" s="257">
        <f>IF(N172="zákl. přenesená",J172,0)</f>
        <v>0</v>
      </c>
      <c r="BH172" s="257">
        <f>IF(N172="sníž. přenesená",J172,0)</f>
        <v>0</v>
      </c>
      <c r="BI172" s="257">
        <f>IF(N172="nulová",J172,0)</f>
        <v>0</v>
      </c>
      <c r="BJ172" s="17" t="s">
        <v>14</v>
      </c>
      <c r="BK172" s="257">
        <f>ROUND(I172*H172,2)</f>
        <v>0</v>
      </c>
      <c r="BL172" s="17" t="s">
        <v>256</v>
      </c>
      <c r="BM172" s="256" t="s">
        <v>1926</v>
      </c>
    </row>
    <row r="173" s="2" customFormat="1">
      <c r="A173" s="38"/>
      <c r="B173" s="39"/>
      <c r="C173" s="40"/>
      <c r="D173" s="258" t="s">
        <v>628</v>
      </c>
      <c r="E173" s="40"/>
      <c r="F173" s="259" t="s">
        <v>1425</v>
      </c>
      <c r="G173" s="40"/>
      <c r="H173" s="40"/>
      <c r="I173" s="156"/>
      <c r="J173" s="40"/>
      <c r="K173" s="40"/>
      <c r="L173" s="44"/>
      <c r="M173" s="260"/>
      <c r="N173" s="261"/>
      <c r="O173" s="91"/>
      <c r="P173" s="91"/>
      <c r="Q173" s="91"/>
      <c r="R173" s="91"/>
      <c r="S173" s="91"/>
      <c r="T173" s="92"/>
      <c r="U173" s="38"/>
      <c r="V173" s="38"/>
      <c r="W173" s="38"/>
      <c r="X173" s="38"/>
      <c r="Y173" s="38"/>
      <c r="Z173" s="38"/>
      <c r="AA173" s="38"/>
      <c r="AB173" s="38"/>
      <c r="AC173" s="38"/>
      <c r="AD173" s="38"/>
      <c r="AE173" s="38"/>
      <c r="AT173" s="17" t="s">
        <v>628</v>
      </c>
      <c r="AU173" s="17" t="s">
        <v>91</v>
      </c>
    </row>
    <row r="174" s="13" customFormat="1">
      <c r="A174" s="13"/>
      <c r="B174" s="262"/>
      <c r="C174" s="263"/>
      <c r="D174" s="258" t="s">
        <v>263</v>
      </c>
      <c r="E174" s="264" t="s">
        <v>1</v>
      </c>
      <c r="F174" s="265" t="s">
        <v>1827</v>
      </c>
      <c r="G174" s="263"/>
      <c r="H174" s="266">
        <v>5.5</v>
      </c>
      <c r="I174" s="267"/>
      <c r="J174" s="263"/>
      <c r="K174" s="263"/>
      <c r="L174" s="268"/>
      <c r="M174" s="269"/>
      <c r="N174" s="270"/>
      <c r="O174" s="270"/>
      <c r="P174" s="270"/>
      <c r="Q174" s="270"/>
      <c r="R174" s="270"/>
      <c r="S174" s="270"/>
      <c r="T174" s="271"/>
      <c r="U174" s="13"/>
      <c r="V174" s="13"/>
      <c r="W174" s="13"/>
      <c r="X174" s="13"/>
      <c r="Y174" s="13"/>
      <c r="Z174" s="13"/>
      <c r="AA174" s="13"/>
      <c r="AB174" s="13"/>
      <c r="AC174" s="13"/>
      <c r="AD174" s="13"/>
      <c r="AE174" s="13"/>
      <c r="AT174" s="272" t="s">
        <v>263</v>
      </c>
      <c r="AU174" s="272" t="s">
        <v>91</v>
      </c>
      <c r="AV174" s="13" t="s">
        <v>91</v>
      </c>
      <c r="AW174" s="13" t="s">
        <v>36</v>
      </c>
      <c r="AX174" s="13" t="s">
        <v>82</v>
      </c>
      <c r="AY174" s="272" t="s">
        <v>250</v>
      </c>
    </row>
    <row r="175" s="14" customFormat="1">
      <c r="A175" s="14"/>
      <c r="B175" s="273"/>
      <c r="C175" s="274"/>
      <c r="D175" s="258" t="s">
        <v>263</v>
      </c>
      <c r="E175" s="275" t="s">
        <v>1</v>
      </c>
      <c r="F175" s="276" t="s">
        <v>265</v>
      </c>
      <c r="G175" s="274"/>
      <c r="H175" s="277">
        <v>5.5</v>
      </c>
      <c r="I175" s="278"/>
      <c r="J175" s="274"/>
      <c r="K175" s="274"/>
      <c r="L175" s="279"/>
      <c r="M175" s="280"/>
      <c r="N175" s="281"/>
      <c r="O175" s="281"/>
      <c r="P175" s="281"/>
      <c r="Q175" s="281"/>
      <c r="R175" s="281"/>
      <c r="S175" s="281"/>
      <c r="T175" s="282"/>
      <c r="U175" s="14"/>
      <c r="V175" s="14"/>
      <c r="W175" s="14"/>
      <c r="X175" s="14"/>
      <c r="Y175" s="14"/>
      <c r="Z175" s="14"/>
      <c r="AA175" s="14"/>
      <c r="AB175" s="14"/>
      <c r="AC175" s="14"/>
      <c r="AD175" s="14"/>
      <c r="AE175" s="14"/>
      <c r="AT175" s="283" t="s">
        <v>263</v>
      </c>
      <c r="AU175" s="283" t="s">
        <v>91</v>
      </c>
      <c r="AV175" s="14" t="s">
        <v>256</v>
      </c>
      <c r="AW175" s="14" t="s">
        <v>36</v>
      </c>
      <c r="AX175" s="14" t="s">
        <v>14</v>
      </c>
      <c r="AY175" s="283" t="s">
        <v>250</v>
      </c>
    </row>
    <row r="176" s="12" customFormat="1" ht="22.8" customHeight="1">
      <c r="A176" s="12"/>
      <c r="B176" s="229"/>
      <c r="C176" s="230"/>
      <c r="D176" s="231" t="s">
        <v>81</v>
      </c>
      <c r="E176" s="243" t="s">
        <v>115</v>
      </c>
      <c r="F176" s="243" t="s">
        <v>1427</v>
      </c>
      <c r="G176" s="230"/>
      <c r="H176" s="230"/>
      <c r="I176" s="233"/>
      <c r="J176" s="244">
        <f>BK176</f>
        <v>0</v>
      </c>
      <c r="K176" s="230"/>
      <c r="L176" s="235"/>
      <c r="M176" s="236"/>
      <c r="N176" s="237"/>
      <c r="O176" s="237"/>
      <c r="P176" s="238">
        <f>SUM(P177:P194)</f>
        <v>0</v>
      </c>
      <c r="Q176" s="237"/>
      <c r="R176" s="238">
        <f>SUM(R177:R194)</f>
        <v>0</v>
      </c>
      <c r="S176" s="237"/>
      <c r="T176" s="239">
        <f>SUM(T177:T194)</f>
        <v>0</v>
      </c>
      <c r="U176" s="12"/>
      <c r="V176" s="12"/>
      <c r="W176" s="12"/>
      <c r="X176" s="12"/>
      <c r="Y176" s="12"/>
      <c r="Z176" s="12"/>
      <c r="AA176" s="12"/>
      <c r="AB176" s="12"/>
      <c r="AC176" s="12"/>
      <c r="AD176" s="12"/>
      <c r="AE176" s="12"/>
      <c r="AR176" s="240" t="s">
        <v>14</v>
      </c>
      <c r="AT176" s="241" t="s">
        <v>81</v>
      </c>
      <c r="AU176" s="241" t="s">
        <v>14</v>
      </c>
      <c r="AY176" s="240" t="s">
        <v>250</v>
      </c>
      <c r="BK176" s="242">
        <f>SUM(BK177:BK194)</f>
        <v>0</v>
      </c>
    </row>
    <row r="177" s="2" customFormat="1" ht="21.75" customHeight="1">
      <c r="A177" s="38"/>
      <c r="B177" s="39"/>
      <c r="C177" s="245" t="s">
        <v>306</v>
      </c>
      <c r="D177" s="245" t="s">
        <v>252</v>
      </c>
      <c r="E177" s="246" t="s">
        <v>1444</v>
      </c>
      <c r="F177" s="247" t="s">
        <v>1445</v>
      </c>
      <c r="G177" s="248" t="s">
        <v>208</v>
      </c>
      <c r="H177" s="249">
        <v>5.5199999999999996</v>
      </c>
      <c r="I177" s="250"/>
      <c r="J177" s="251">
        <f>ROUND(I177*H177,2)</f>
        <v>0</v>
      </c>
      <c r="K177" s="247" t="s">
        <v>1</v>
      </c>
      <c r="L177" s="44"/>
      <c r="M177" s="252" t="s">
        <v>1</v>
      </c>
      <c r="N177" s="253" t="s">
        <v>47</v>
      </c>
      <c r="O177" s="91"/>
      <c r="P177" s="254">
        <f>O177*H177</f>
        <v>0</v>
      </c>
      <c r="Q177" s="254">
        <v>0</v>
      </c>
      <c r="R177" s="254">
        <f>Q177*H177</f>
        <v>0</v>
      </c>
      <c r="S177" s="254">
        <v>0</v>
      </c>
      <c r="T177" s="255">
        <f>S177*H177</f>
        <v>0</v>
      </c>
      <c r="U177" s="38"/>
      <c r="V177" s="38"/>
      <c r="W177" s="38"/>
      <c r="X177" s="38"/>
      <c r="Y177" s="38"/>
      <c r="Z177" s="38"/>
      <c r="AA177" s="38"/>
      <c r="AB177" s="38"/>
      <c r="AC177" s="38"/>
      <c r="AD177" s="38"/>
      <c r="AE177" s="38"/>
      <c r="AR177" s="256" t="s">
        <v>256</v>
      </c>
      <c r="AT177" s="256" t="s">
        <v>252</v>
      </c>
      <c r="AU177" s="256" t="s">
        <v>91</v>
      </c>
      <c r="AY177" s="17" t="s">
        <v>250</v>
      </c>
      <c r="BE177" s="257">
        <f>IF(N177="základní",J177,0)</f>
        <v>0</v>
      </c>
      <c r="BF177" s="257">
        <f>IF(N177="snížená",J177,0)</f>
        <v>0</v>
      </c>
      <c r="BG177" s="257">
        <f>IF(N177="zákl. přenesená",J177,0)</f>
        <v>0</v>
      </c>
      <c r="BH177" s="257">
        <f>IF(N177="sníž. přenesená",J177,0)</f>
        <v>0</v>
      </c>
      <c r="BI177" s="257">
        <f>IF(N177="nulová",J177,0)</f>
        <v>0</v>
      </c>
      <c r="BJ177" s="17" t="s">
        <v>14</v>
      </c>
      <c r="BK177" s="257">
        <f>ROUND(I177*H177,2)</f>
        <v>0</v>
      </c>
      <c r="BL177" s="17" t="s">
        <v>256</v>
      </c>
      <c r="BM177" s="256" t="s">
        <v>1927</v>
      </c>
    </row>
    <row r="178" s="2" customFormat="1">
      <c r="A178" s="38"/>
      <c r="B178" s="39"/>
      <c r="C178" s="40"/>
      <c r="D178" s="258" t="s">
        <v>628</v>
      </c>
      <c r="E178" s="40"/>
      <c r="F178" s="259" t="s">
        <v>1928</v>
      </c>
      <c r="G178" s="40"/>
      <c r="H178" s="40"/>
      <c r="I178" s="156"/>
      <c r="J178" s="40"/>
      <c r="K178" s="40"/>
      <c r="L178" s="44"/>
      <c r="M178" s="260"/>
      <c r="N178" s="261"/>
      <c r="O178" s="91"/>
      <c r="P178" s="91"/>
      <c r="Q178" s="91"/>
      <c r="R178" s="91"/>
      <c r="S178" s="91"/>
      <c r="T178" s="92"/>
      <c r="U178" s="38"/>
      <c r="V178" s="38"/>
      <c r="W178" s="38"/>
      <c r="X178" s="38"/>
      <c r="Y178" s="38"/>
      <c r="Z178" s="38"/>
      <c r="AA178" s="38"/>
      <c r="AB178" s="38"/>
      <c r="AC178" s="38"/>
      <c r="AD178" s="38"/>
      <c r="AE178" s="38"/>
      <c r="AT178" s="17" t="s">
        <v>628</v>
      </c>
      <c r="AU178" s="17" t="s">
        <v>91</v>
      </c>
    </row>
    <row r="179" s="13" customFormat="1">
      <c r="A179" s="13"/>
      <c r="B179" s="262"/>
      <c r="C179" s="263"/>
      <c r="D179" s="258" t="s">
        <v>263</v>
      </c>
      <c r="E179" s="264" t="s">
        <v>1</v>
      </c>
      <c r="F179" s="265" t="s">
        <v>1929</v>
      </c>
      <c r="G179" s="263"/>
      <c r="H179" s="266">
        <v>5.5199999999999996</v>
      </c>
      <c r="I179" s="267"/>
      <c r="J179" s="263"/>
      <c r="K179" s="263"/>
      <c r="L179" s="268"/>
      <c r="M179" s="269"/>
      <c r="N179" s="270"/>
      <c r="O179" s="270"/>
      <c r="P179" s="270"/>
      <c r="Q179" s="270"/>
      <c r="R179" s="270"/>
      <c r="S179" s="270"/>
      <c r="T179" s="271"/>
      <c r="U179" s="13"/>
      <c r="V179" s="13"/>
      <c r="W179" s="13"/>
      <c r="X179" s="13"/>
      <c r="Y179" s="13"/>
      <c r="Z179" s="13"/>
      <c r="AA179" s="13"/>
      <c r="AB179" s="13"/>
      <c r="AC179" s="13"/>
      <c r="AD179" s="13"/>
      <c r="AE179" s="13"/>
      <c r="AT179" s="272" t="s">
        <v>263</v>
      </c>
      <c r="AU179" s="272" t="s">
        <v>91</v>
      </c>
      <c r="AV179" s="13" t="s">
        <v>91</v>
      </c>
      <c r="AW179" s="13" t="s">
        <v>36</v>
      </c>
      <c r="AX179" s="13" t="s">
        <v>82</v>
      </c>
      <c r="AY179" s="272" t="s">
        <v>250</v>
      </c>
    </row>
    <row r="180" s="14" customFormat="1">
      <c r="A180" s="14"/>
      <c r="B180" s="273"/>
      <c r="C180" s="274"/>
      <c r="D180" s="258" t="s">
        <v>263</v>
      </c>
      <c r="E180" s="275" t="s">
        <v>1</v>
      </c>
      <c r="F180" s="276" t="s">
        <v>265</v>
      </c>
      <c r="G180" s="274"/>
      <c r="H180" s="277">
        <v>5.5199999999999996</v>
      </c>
      <c r="I180" s="278"/>
      <c r="J180" s="274"/>
      <c r="K180" s="274"/>
      <c r="L180" s="279"/>
      <c r="M180" s="280"/>
      <c r="N180" s="281"/>
      <c r="O180" s="281"/>
      <c r="P180" s="281"/>
      <c r="Q180" s="281"/>
      <c r="R180" s="281"/>
      <c r="S180" s="281"/>
      <c r="T180" s="282"/>
      <c r="U180" s="14"/>
      <c r="V180" s="14"/>
      <c r="W180" s="14"/>
      <c r="X180" s="14"/>
      <c r="Y180" s="14"/>
      <c r="Z180" s="14"/>
      <c r="AA180" s="14"/>
      <c r="AB180" s="14"/>
      <c r="AC180" s="14"/>
      <c r="AD180" s="14"/>
      <c r="AE180" s="14"/>
      <c r="AT180" s="283" t="s">
        <v>263</v>
      </c>
      <c r="AU180" s="283" t="s">
        <v>91</v>
      </c>
      <c r="AV180" s="14" t="s">
        <v>256</v>
      </c>
      <c r="AW180" s="14" t="s">
        <v>36</v>
      </c>
      <c r="AX180" s="14" t="s">
        <v>14</v>
      </c>
      <c r="AY180" s="283" t="s">
        <v>250</v>
      </c>
    </row>
    <row r="181" s="2" customFormat="1" ht="21.75" customHeight="1">
      <c r="A181" s="38"/>
      <c r="B181" s="39"/>
      <c r="C181" s="245" t="s">
        <v>310</v>
      </c>
      <c r="D181" s="245" t="s">
        <v>252</v>
      </c>
      <c r="E181" s="246" t="s">
        <v>1459</v>
      </c>
      <c r="F181" s="247" t="s">
        <v>1460</v>
      </c>
      <c r="G181" s="248" t="s">
        <v>208</v>
      </c>
      <c r="H181" s="249">
        <v>24.449999999999999</v>
      </c>
      <c r="I181" s="250"/>
      <c r="J181" s="251">
        <f>ROUND(I181*H181,2)</f>
        <v>0</v>
      </c>
      <c r="K181" s="247" t="s">
        <v>1</v>
      </c>
      <c r="L181" s="44"/>
      <c r="M181" s="252" t="s">
        <v>1</v>
      </c>
      <c r="N181" s="253" t="s">
        <v>47</v>
      </c>
      <c r="O181" s="91"/>
      <c r="P181" s="254">
        <f>O181*H181</f>
        <v>0</v>
      </c>
      <c r="Q181" s="254">
        <v>0</v>
      </c>
      <c r="R181" s="254">
        <f>Q181*H181</f>
        <v>0</v>
      </c>
      <c r="S181" s="254">
        <v>0</v>
      </c>
      <c r="T181" s="255">
        <f>S181*H181</f>
        <v>0</v>
      </c>
      <c r="U181" s="38"/>
      <c r="V181" s="38"/>
      <c r="W181" s="38"/>
      <c r="X181" s="38"/>
      <c r="Y181" s="38"/>
      <c r="Z181" s="38"/>
      <c r="AA181" s="38"/>
      <c r="AB181" s="38"/>
      <c r="AC181" s="38"/>
      <c r="AD181" s="38"/>
      <c r="AE181" s="38"/>
      <c r="AR181" s="256" t="s">
        <v>256</v>
      </c>
      <c r="AT181" s="256" t="s">
        <v>252</v>
      </c>
      <c r="AU181" s="256" t="s">
        <v>91</v>
      </c>
      <c r="AY181" s="17" t="s">
        <v>250</v>
      </c>
      <c r="BE181" s="257">
        <f>IF(N181="základní",J181,0)</f>
        <v>0</v>
      </c>
      <c r="BF181" s="257">
        <f>IF(N181="snížená",J181,0)</f>
        <v>0</v>
      </c>
      <c r="BG181" s="257">
        <f>IF(N181="zákl. přenesená",J181,0)</f>
        <v>0</v>
      </c>
      <c r="BH181" s="257">
        <f>IF(N181="sníž. přenesená",J181,0)</f>
        <v>0</v>
      </c>
      <c r="BI181" s="257">
        <f>IF(N181="nulová",J181,0)</f>
        <v>0</v>
      </c>
      <c r="BJ181" s="17" t="s">
        <v>14</v>
      </c>
      <c r="BK181" s="257">
        <f>ROUND(I181*H181,2)</f>
        <v>0</v>
      </c>
      <c r="BL181" s="17" t="s">
        <v>256</v>
      </c>
      <c r="BM181" s="256" t="s">
        <v>1930</v>
      </c>
    </row>
    <row r="182" s="2" customFormat="1">
      <c r="A182" s="38"/>
      <c r="B182" s="39"/>
      <c r="C182" s="40"/>
      <c r="D182" s="258" t="s">
        <v>628</v>
      </c>
      <c r="E182" s="40"/>
      <c r="F182" s="259" t="s">
        <v>1462</v>
      </c>
      <c r="G182" s="40"/>
      <c r="H182" s="40"/>
      <c r="I182" s="156"/>
      <c r="J182" s="40"/>
      <c r="K182" s="40"/>
      <c r="L182" s="44"/>
      <c r="M182" s="260"/>
      <c r="N182" s="261"/>
      <c r="O182" s="91"/>
      <c r="P182" s="91"/>
      <c r="Q182" s="91"/>
      <c r="R182" s="91"/>
      <c r="S182" s="91"/>
      <c r="T182" s="92"/>
      <c r="U182" s="38"/>
      <c r="V182" s="38"/>
      <c r="W182" s="38"/>
      <c r="X182" s="38"/>
      <c r="Y182" s="38"/>
      <c r="Z182" s="38"/>
      <c r="AA182" s="38"/>
      <c r="AB182" s="38"/>
      <c r="AC182" s="38"/>
      <c r="AD182" s="38"/>
      <c r="AE182" s="38"/>
      <c r="AT182" s="17" t="s">
        <v>628</v>
      </c>
      <c r="AU182" s="17" t="s">
        <v>91</v>
      </c>
    </row>
    <row r="183" s="13" customFormat="1">
      <c r="A183" s="13"/>
      <c r="B183" s="262"/>
      <c r="C183" s="263"/>
      <c r="D183" s="258" t="s">
        <v>263</v>
      </c>
      <c r="E183" s="264" t="s">
        <v>1</v>
      </c>
      <c r="F183" s="265" t="s">
        <v>1931</v>
      </c>
      <c r="G183" s="263"/>
      <c r="H183" s="266">
        <v>24.449999999999999</v>
      </c>
      <c r="I183" s="267"/>
      <c r="J183" s="263"/>
      <c r="K183" s="263"/>
      <c r="L183" s="268"/>
      <c r="M183" s="269"/>
      <c r="N183" s="270"/>
      <c r="O183" s="270"/>
      <c r="P183" s="270"/>
      <c r="Q183" s="270"/>
      <c r="R183" s="270"/>
      <c r="S183" s="270"/>
      <c r="T183" s="271"/>
      <c r="U183" s="13"/>
      <c r="V183" s="13"/>
      <c r="W183" s="13"/>
      <c r="X183" s="13"/>
      <c r="Y183" s="13"/>
      <c r="Z183" s="13"/>
      <c r="AA183" s="13"/>
      <c r="AB183" s="13"/>
      <c r="AC183" s="13"/>
      <c r="AD183" s="13"/>
      <c r="AE183" s="13"/>
      <c r="AT183" s="272" t="s">
        <v>263</v>
      </c>
      <c r="AU183" s="272" t="s">
        <v>91</v>
      </c>
      <c r="AV183" s="13" t="s">
        <v>91</v>
      </c>
      <c r="AW183" s="13" t="s">
        <v>36</v>
      </c>
      <c r="AX183" s="13" t="s">
        <v>82</v>
      </c>
      <c r="AY183" s="272" t="s">
        <v>250</v>
      </c>
    </row>
    <row r="184" s="14" customFormat="1">
      <c r="A184" s="14"/>
      <c r="B184" s="273"/>
      <c r="C184" s="274"/>
      <c r="D184" s="258" t="s">
        <v>263</v>
      </c>
      <c r="E184" s="275" t="s">
        <v>1</v>
      </c>
      <c r="F184" s="276" t="s">
        <v>265</v>
      </c>
      <c r="G184" s="274"/>
      <c r="H184" s="277">
        <v>24.449999999999999</v>
      </c>
      <c r="I184" s="278"/>
      <c r="J184" s="274"/>
      <c r="K184" s="274"/>
      <c r="L184" s="279"/>
      <c r="M184" s="280"/>
      <c r="N184" s="281"/>
      <c r="O184" s="281"/>
      <c r="P184" s="281"/>
      <c r="Q184" s="281"/>
      <c r="R184" s="281"/>
      <c r="S184" s="281"/>
      <c r="T184" s="282"/>
      <c r="U184" s="14"/>
      <c r="V184" s="14"/>
      <c r="W184" s="14"/>
      <c r="X184" s="14"/>
      <c r="Y184" s="14"/>
      <c r="Z184" s="14"/>
      <c r="AA184" s="14"/>
      <c r="AB184" s="14"/>
      <c r="AC184" s="14"/>
      <c r="AD184" s="14"/>
      <c r="AE184" s="14"/>
      <c r="AT184" s="283" t="s">
        <v>263</v>
      </c>
      <c r="AU184" s="283" t="s">
        <v>91</v>
      </c>
      <c r="AV184" s="14" t="s">
        <v>256</v>
      </c>
      <c r="AW184" s="14" t="s">
        <v>36</v>
      </c>
      <c r="AX184" s="14" t="s">
        <v>14</v>
      </c>
      <c r="AY184" s="283" t="s">
        <v>250</v>
      </c>
    </row>
    <row r="185" s="2" customFormat="1" ht="21.75" customHeight="1">
      <c r="A185" s="38"/>
      <c r="B185" s="39"/>
      <c r="C185" s="245" t="s">
        <v>8</v>
      </c>
      <c r="D185" s="245" t="s">
        <v>252</v>
      </c>
      <c r="E185" s="246" t="s">
        <v>1464</v>
      </c>
      <c r="F185" s="247" t="s">
        <v>1465</v>
      </c>
      <c r="G185" s="248" t="s">
        <v>168</v>
      </c>
      <c r="H185" s="249">
        <v>110</v>
      </c>
      <c r="I185" s="250"/>
      <c r="J185" s="251">
        <f>ROUND(I185*H185,2)</f>
        <v>0</v>
      </c>
      <c r="K185" s="247" t="s">
        <v>1</v>
      </c>
      <c r="L185" s="44"/>
      <c r="M185" s="252" t="s">
        <v>1</v>
      </c>
      <c r="N185" s="253" t="s">
        <v>47</v>
      </c>
      <c r="O185" s="91"/>
      <c r="P185" s="254">
        <f>O185*H185</f>
        <v>0</v>
      </c>
      <c r="Q185" s="254">
        <v>0</v>
      </c>
      <c r="R185" s="254">
        <f>Q185*H185</f>
        <v>0</v>
      </c>
      <c r="S185" s="254">
        <v>0</v>
      </c>
      <c r="T185" s="255">
        <f>S185*H185</f>
        <v>0</v>
      </c>
      <c r="U185" s="38"/>
      <c r="V185" s="38"/>
      <c r="W185" s="38"/>
      <c r="X185" s="38"/>
      <c r="Y185" s="38"/>
      <c r="Z185" s="38"/>
      <c r="AA185" s="38"/>
      <c r="AB185" s="38"/>
      <c r="AC185" s="38"/>
      <c r="AD185" s="38"/>
      <c r="AE185" s="38"/>
      <c r="AR185" s="256" t="s">
        <v>256</v>
      </c>
      <c r="AT185" s="256" t="s">
        <v>252</v>
      </c>
      <c r="AU185" s="256" t="s">
        <v>91</v>
      </c>
      <c r="AY185" s="17" t="s">
        <v>250</v>
      </c>
      <c r="BE185" s="257">
        <f>IF(N185="základní",J185,0)</f>
        <v>0</v>
      </c>
      <c r="BF185" s="257">
        <f>IF(N185="snížená",J185,0)</f>
        <v>0</v>
      </c>
      <c r="BG185" s="257">
        <f>IF(N185="zákl. přenesená",J185,0)</f>
        <v>0</v>
      </c>
      <c r="BH185" s="257">
        <f>IF(N185="sníž. přenesená",J185,0)</f>
        <v>0</v>
      </c>
      <c r="BI185" s="257">
        <f>IF(N185="nulová",J185,0)</f>
        <v>0</v>
      </c>
      <c r="BJ185" s="17" t="s">
        <v>14</v>
      </c>
      <c r="BK185" s="257">
        <f>ROUND(I185*H185,2)</f>
        <v>0</v>
      </c>
      <c r="BL185" s="17" t="s">
        <v>256</v>
      </c>
      <c r="BM185" s="256" t="s">
        <v>1932</v>
      </c>
    </row>
    <row r="186" s="13" customFormat="1">
      <c r="A186" s="13"/>
      <c r="B186" s="262"/>
      <c r="C186" s="263"/>
      <c r="D186" s="258" t="s">
        <v>263</v>
      </c>
      <c r="E186" s="264" t="s">
        <v>1</v>
      </c>
      <c r="F186" s="265" t="s">
        <v>1933</v>
      </c>
      <c r="G186" s="263"/>
      <c r="H186" s="266">
        <v>110</v>
      </c>
      <c r="I186" s="267"/>
      <c r="J186" s="263"/>
      <c r="K186" s="263"/>
      <c r="L186" s="268"/>
      <c r="M186" s="269"/>
      <c r="N186" s="270"/>
      <c r="O186" s="270"/>
      <c r="P186" s="270"/>
      <c r="Q186" s="270"/>
      <c r="R186" s="270"/>
      <c r="S186" s="270"/>
      <c r="T186" s="271"/>
      <c r="U186" s="13"/>
      <c r="V186" s="13"/>
      <c r="W186" s="13"/>
      <c r="X186" s="13"/>
      <c r="Y186" s="13"/>
      <c r="Z186" s="13"/>
      <c r="AA186" s="13"/>
      <c r="AB186" s="13"/>
      <c r="AC186" s="13"/>
      <c r="AD186" s="13"/>
      <c r="AE186" s="13"/>
      <c r="AT186" s="272" t="s">
        <v>263</v>
      </c>
      <c r="AU186" s="272" t="s">
        <v>91</v>
      </c>
      <c r="AV186" s="13" t="s">
        <v>91</v>
      </c>
      <c r="AW186" s="13" t="s">
        <v>36</v>
      </c>
      <c r="AX186" s="13" t="s">
        <v>82</v>
      </c>
      <c r="AY186" s="272" t="s">
        <v>250</v>
      </c>
    </row>
    <row r="187" s="14" customFormat="1">
      <c r="A187" s="14"/>
      <c r="B187" s="273"/>
      <c r="C187" s="274"/>
      <c r="D187" s="258" t="s">
        <v>263</v>
      </c>
      <c r="E187" s="275" t="s">
        <v>1</v>
      </c>
      <c r="F187" s="276" t="s">
        <v>265</v>
      </c>
      <c r="G187" s="274"/>
      <c r="H187" s="277">
        <v>110</v>
      </c>
      <c r="I187" s="278"/>
      <c r="J187" s="274"/>
      <c r="K187" s="274"/>
      <c r="L187" s="279"/>
      <c r="M187" s="280"/>
      <c r="N187" s="281"/>
      <c r="O187" s="281"/>
      <c r="P187" s="281"/>
      <c r="Q187" s="281"/>
      <c r="R187" s="281"/>
      <c r="S187" s="281"/>
      <c r="T187" s="282"/>
      <c r="U187" s="14"/>
      <c r="V187" s="14"/>
      <c r="W187" s="14"/>
      <c r="X187" s="14"/>
      <c r="Y187" s="14"/>
      <c r="Z187" s="14"/>
      <c r="AA187" s="14"/>
      <c r="AB187" s="14"/>
      <c r="AC187" s="14"/>
      <c r="AD187" s="14"/>
      <c r="AE187" s="14"/>
      <c r="AT187" s="283" t="s">
        <v>263</v>
      </c>
      <c r="AU187" s="283" t="s">
        <v>91</v>
      </c>
      <c r="AV187" s="14" t="s">
        <v>256</v>
      </c>
      <c r="AW187" s="14" t="s">
        <v>36</v>
      </c>
      <c r="AX187" s="14" t="s">
        <v>14</v>
      </c>
      <c r="AY187" s="283" t="s">
        <v>250</v>
      </c>
    </row>
    <row r="188" s="2" customFormat="1" ht="21.75" customHeight="1">
      <c r="A188" s="38"/>
      <c r="B188" s="39"/>
      <c r="C188" s="245" t="s">
        <v>317</v>
      </c>
      <c r="D188" s="245" t="s">
        <v>252</v>
      </c>
      <c r="E188" s="246" t="s">
        <v>1468</v>
      </c>
      <c r="F188" s="247" t="s">
        <v>1469</v>
      </c>
      <c r="G188" s="248" t="s">
        <v>168</v>
      </c>
      <c r="H188" s="249">
        <v>110</v>
      </c>
      <c r="I188" s="250"/>
      <c r="J188" s="251">
        <f>ROUND(I188*H188,2)</f>
        <v>0</v>
      </c>
      <c r="K188" s="247" t="s">
        <v>1</v>
      </c>
      <c r="L188" s="44"/>
      <c r="M188" s="252" t="s">
        <v>1</v>
      </c>
      <c r="N188" s="253" t="s">
        <v>47</v>
      </c>
      <c r="O188" s="91"/>
      <c r="P188" s="254">
        <f>O188*H188</f>
        <v>0</v>
      </c>
      <c r="Q188" s="254">
        <v>0</v>
      </c>
      <c r="R188" s="254">
        <f>Q188*H188</f>
        <v>0</v>
      </c>
      <c r="S188" s="254">
        <v>0</v>
      </c>
      <c r="T188" s="255">
        <f>S188*H188</f>
        <v>0</v>
      </c>
      <c r="U188" s="38"/>
      <c r="V188" s="38"/>
      <c r="W188" s="38"/>
      <c r="X188" s="38"/>
      <c r="Y188" s="38"/>
      <c r="Z188" s="38"/>
      <c r="AA188" s="38"/>
      <c r="AB188" s="38"/>
      <c r="AC188" s="38"/>
      <c r="AD188" s="38"/>
      <c r="AE188" s="38"/>
      <c r="AR188" s="256" t="s">
        <v>256</v>
      </c>
      <c r="AT188" s="256" t="s">
        <v>252</v>
      </c>
      <c r="AU188" s="256" t="s">
        <v>91</v>
      </c>
      <c r="AY188" s="17" t="s">
        <v>250</v>
      </c>
      <c r="BE188" s="257">
        <f>IF(N188="základní",J188,0)</f>
        <v>0</v>
      </c>
      <c r="BF188" s="257">
        <f>IF(N188="snížená",J188,0)</f>
        <v>0</v>
      </c>
      <c r="BG188" s="257">
        <f>IF(N188="zákl. přenesená",J188,0)</f>
        <v>0</v>
      </c>
      <c r="BH188" s="257">
        <f>IF(N188="sníž. přenesená",J188,0)</f>
        <v>0</v>
      </c>
      <c r="BI188" s="257">
        <f>IF(N188="nulová",J188,0)</f>
        <v>0</v>
      </c>
      <c r="BJ188" s="17" t="s">
        <v>14</v>
      </c>
      <c r="BK188" s="257">
        <f>ROUND(I188*H188,2)</f>
        <v>0</v>
      </c>
      <c r="BL188" s="17" t="s">
        <v>256</v>
      </c>
      <c r="BM188" s="256" t="s">
        <v>1934</v>
      </c>
    </row>
    <row r="189" s="13" customFormat="1">
      <c r="A189" s="13"/>
      <c r="B189" s="262"/>
      <c r="C189" s="263"/>
      <c r="D189" s="258" t="s">
        <v>263</v>
      </c>
      <c r="E189" s="264" t="s">
        <v>1</v>
      </c>
      <c r="F189" s="265" t="s">
        <v>1933</v>
      </c>
      <c r="G189" s="263"/>
      <c r="H189" s="266">
        <v>110</v>
      </c>
      <c r="I189" s="267"/>
      <c r="J189" s="263"/>
      <c r="K189" s="263"/>
      <c r="L189" s="268"/>
      <c r="M189" s="269"/>
      <c r="N189" s="270"/>
      <c r="O189" s="270"/>
      <c r="P189" s="270"/>
      <c r="Q189" s="270"/>
      <c r="R189" s="270"/>
      <c r="S189" s="270"/>
      <c r="T189" s="271"/>
      <c r="U189" s="13"/>
      <c r="V189" s="13"/>
      <c r="W189" s="13"/>
      <c r="X189" s="13"/>
      <c r="Y189" s="13"/>
      <c r="Z189" s="13"/>
      <c r="AA189" s="13"/>
      <c r="AB189" s="13"/>
      <c r="AC189" s="13"/>
      <c r="AD189" s="13"/>
      <c r="AE189" s="13"/>
      <c r="AT189" s="272" t="s">
        <v>263</v>
      </c>
      <c r="AU189" s="272" t="s">
        <v>91</v>
      </c>
      <c r="AV189" s="13" t="s">
        <v>91</v>
      </c>
      <c r="AW189" s="13" t="s">
        <v>36</v>
      </c>
      <c r="AX189" s="13" t="s">
        <v>82</v>
      </c>
      <c r="AY189" s="272" t="s">
        <v>250</v>
      </c>
    </row>
    <row r="190" s="14" customFormat="1">
      <c r="A190" s="14"/>
      <c r="B190" s="273"/>
      <c r="C190" s="274"/>
      <c r="D190" s="258" t="s">
        <v>263</v>
      </c>
      <c r="E190" s="275" t="s">
        <v>1</v>
      </c>
      <c r="F190" s="276" t="s">
        <v>265</v>
      </c>
      <c r="G190" s="274"/>
      <c r="H190" s="277">
        <v>110</v>
      </c>
      <c r="I190" s="278"/>
      <c r="J190" s="274"/>
      <c r="K190" s="274"/>
      <c r="L190" s="279"/>
      <c r="M190" s="280"/>
      <c r="N190" s="281"/>
      <c r="O190" s="281"/>
      <c r="P190" s="281"/>
      <c r="Q190" s="281"/>
      <c r="R190" s="281"/>
      <c r="S190" s="281"/>
      <c r="T190" s="282"/>
      <c r="U190" s="14"/>
      <c r="V190" s="14"/>
      <c r="W190" s="14"/>
      <c r="X190" s="14"/>
      <c r="Y190" s="14"/>
      <c r="Z190" s="14"/>
      <c r="AA190" s="14"/>
      <c r="AB190" s="14"/>
      <c r="AC190" s="14"/>
      <c r="AD190" s="14"/>
      <c r="AE190" s="14"/>
      <c r="AT190" s="283" t="s">
        <v>263</v>
      </c>
      <c r="AU190" s="283" t="s">
        <v>91</v>
      </c>
      <c r="AV190" s="14" t="s">
        <v>256</v>
      </c>
      <c r="AW190" s="14" t="s">
        <v>36</v>
      </c>
      <c r="AX190" s="14" t="s">
        <v>14</v>
      </c>
      <c r="AY190" s="283" t="s">
        <v>250</v>
      </c>
    </row>
    <row r="191" s="2" customFormat="1" ht="21.75" customHeight="1">
      <c r="A191" s="38"/>
      <c r="B191" s="39"/>
      <c r="C191" s="245" t="s">
        <v>321</v>
      </c>
      <c r="D191" s="245" t="s">
        <v>252</v>
      </c>
      <c r="E191" s="246" t="s">
        <v>1471</v>
      </c>
      <c r="F191" s="247" t="s">
        <v>1472</v>
      </c>
      <c r="G191" s="248" t="s">
        <v>157</v>
      </c>
      <c r="H191" s="249">
        <v>4.8899999999999997</v>
      </c>
      <c r="I191" s="250"/>
      <c r="J191" s="251">
        <f>ROUND(I191*H191,2)</f>
        <v>0</v>
      </c>
      <c r="K191" s="247" t="s">
        <v>1</v>
      </c>
      <c r="L191" s="44"/>
      <c r="M191" s="252" t="s">
        <v>1</v>
      </c>
      <c r="N191" s="253" t="s">
        <v>47</v>
      </c>
      <c r="O191" s="91"/>
      <c r="P191" s="254">
        <f>O191*H191</f>
        <v>0</v>
      </c>
      <c r="Q191" s="254">
        <v>0</v>
      </c>
      <c r="R191" s="254">
        <f>Q191*H191</f>
        <v>0</v>
      </c>
      <c r="S191" s="254">
        <v>0</v>
      </c>
      <c r="T191" s="255">
        <f>S191*H191</f>
        <v>0</v>
      </c>
      <c r="U191" s="38"/>
      <c r="V191" s="38"/>
      <c r="W191" s="38"/>
      <c r="X191" s="38"/>
      <c r="Y191" s="38"/>
      <c r="Z191" s="38"/>
      <c r="AA191" s="38"/>
      <c r="AB191" s="38"/>
      <c r="AC191" s="38"/>
      <c r="AD191" s="38"/>
      <c r="AE191" s="38"/>
      <c r="AR191" s="256" t="s">
        <v>256</v>
      </c>
      <c r="AT191" s="256" t="s">
        <v>252</v>
      </c>
      <c r="AU191" s="256" t="s">
        <v>91</v>
      </c>
      <c r="AY191" s="17" t="s">
        <v>250</v>
      </c>
      <c r="BE191" s="257">
        <f>IF(N191="základní",J191,0)</f>
        <v>0</v>
      </c>
      <c r="BF191" s="257">
        <f>IF(N191="snížená",J191,0)</f>
        <v>0</v>
      </c>
      <c r="BG191" s="257">
        <f>IF(N191="zákl. přenesená",J191,0)</f>
        <v>0</v>
      </c>
      <c r="BH191" s="257">
        <f>IF(N191="sníž. přenesená",J191,0)</f>
        <v>0</v>
      </c>
      <c r="BI191" s="257">
        <f>IF(N191="nulová",J191,0)</f>
        <v>0</v>
      </c>
      <c r="BJ191" s="17" t="s">
        <v>14</v>
      </c>
      <c r="BK191" s="257">
        <f>ROUND(I191*H191,2)</f>
        <v>0</v>
      </c>
      <c r="BL191" s="17" t="s">
        <v>256</v>
      </c>
      <c r="BM191" s="256" t="s">
        <v>1935</v>
      </c>
    </row>
    <row r="192" s="2" customFormat="1">
      <c r="A192" s="38"/>
      <c r="B192" s="39"/>
      <c r="C192" s="40"/>
      <c r="D192" s="258" t="s">
        <v>628</v>
      </c>
      <c r="E192" s="40"/>
      <c r="F192" s="259" t="s">
        <v>1936</v>
      </c>
      <c r="G192" s="40"/>
      <c r="H192" s="40"/>
      <c r="I192" s="156"/>
      <c r="J192" s="40"/>
      <c r="K192" s="40"/>
      <c r="L192" s="44"/>
      <c r="M192" s="260"/>
      <c r="N192" s="261"/>
      <c r="O192" s="91"/>
      <c r="P192" s="91"/>
      <c r="Q192" s="91"/>
      <c r="R192" s="91"/>
      <c r="S192" s="91"/>
      <c r="T192" s="92"/>
      <c r="U192" s="38"/>
      <c r="V192" s="38"/>
      <c r="W192" s="38"/>
      <c r="X192" s="38"/>
      <c r="Y192" s="38"/>
      <c r="Z192" s="38"/>
      <c r="AA192" s="38"/>
      <c r="AB192" s="38"/>
      <c r="AC192" s="38"/>
      <c r="AD192" s="38"/>
      <c r="AE192" s="38"/>
      <c r="AT192" s="17" t="s">
        <v>628</v>
      </c>
      <c r="AU192" s="17" t="s">
        <v>91</v>
      </c>
    </row>
    <row r="193" s="13" customFormat="1">
      <c r="A193" s="13"/>
      <c r="B193" s="262"/>
      <c r="C193" s="263"/>
      <c r="D193" s="258" t="s">
        <v>263</v>
      </c>
      <c r="E193" s="264" t="s">
        <v>1</v>
      </c>
      <c r="F193" s="265" t="s">
        <v>1937</v>
      </c>
      <c r="G193" s="263"/>
      <c r="H193" s="266">
        <v>4.8899999999999997</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263</v>
      </c>
      <c r="AU193" s="272" t="s">
        <v>91</v>
      </c>
      <c r="AV193" s="13" t="s">
        <v>91</v>
      </c>
      <c r="AW193" s="13" t="s">
        <v>36</v>
      </c>
      <c r="AX193" s="13" t="s">
        <v>82</v>
      </c>
      <c r="AY193" s="272" t="s">
        <v>250</v>
      </c>
    </row>
    <row r="194" s="14" customFormat="1">
      <c r="A194" s="14"/>
      <c r="B194" s="273"/>
      <c r="C194" s="274"/>
      <c r="D194" s="258" t="s">
        <v>263</v>
      </c>
      <c r="E194" s="275" t="s">
        <v>1</v>
      </c>
      <c r="F194" s="276" t="s">
        <v>265</v>
      </c>
      <c r="G194" s="274"/>
      <c r="H194" s="277">
        <v>4.8899999999999997</v>
      </c>
      <c r="I194" s="278"/>
      <c r="J194" s="274"/>
      <c r="K194" s="274"/>
      <c r="L194" s="279"/>
      <c r="M194" s="280"/>
      <c r="N194" s="281"/>
      <c r="O194" s="281"/>
      <c r="P194" s="281"/>
      <c r="Q194" s="281"/>
      <c r="R194" s="281"/>
      <c r="S194" s="281"/>
      <c r="T194" s="282"/>
      <c r="U194" s="14"/>
      <c r="V194" s="14"/>
      <c r="W194" s="14"/>
      <c r="X194" s="14"/>
      <c r="Y194" s="14"/>
      <c r="Z194" s="14"/>
      <c r="AA194" s="14"/>
      <c r="AB194" s="14"/>
      <c r="AC194" s="14"/>
      <c r="AD194" s="14"/>
      <c r="AE194" s="14"/>
      <c r="AT194" s="283" t="s">
        <v>263</v>
      </c>
      <c r="AU194" s="283" t="s">
        <v>91</v>
      </c>
      <c r="AV194" s="14" t="s">
        <v>256</v>
      </c>
      <c r="AW194" s="14" t="s">
        <v>36</v>
      </c>
      <c r="AX194" s="14" t="s">
        <v>14</v>
      </c>
      <c r="AY194" s="283" t="s">
        <v>250</v>
      </c>
    </row>
    <row r="195" s="12" customFormat="1" ht="22.8" customHeight="1">
      <c r="A195" s="12"/>
      <c r="B195" s="229"/>
      <c r="C195" s="230"/>
      <c r="D195" s="231" t="s">
        <v>81</v>
      </c>
      <c r="E195" s="243" t="s">
        <v>273</v>
      </c>
      <c r="F195" s="243" t="s">
        <v>859</v>
      </c>
      <c r="G195" s="230"/>
      <c r="H195" s="230"/>
      <c r="I195" s="233"/>
      <c r="J195" s="244">
        <f>BK195</f>
        <v>0</v>
      </c>
      <c r="K195" s="230"/>
      <c r="L195" s="235"/>
      <c r="M195" s="236"/>
      <c r="N195" s="237"/>
      <c r="O195" s="237"/>
      <c r="P195" s="238">
        <f>SUM(P196:P203)</f>
        <v>0</v>
      </c>
      <c r="Q195" s="237"/>
      <c r="R195" s="238">
        <f>SUM(R196:R203)</f>
        <v>0</v>
      </c>
      <c r="S195" s="237"/>
      <c r="T195" s="239">
        <f>SUM(T196:T203)</f>
        <v>0</v>
      </c>
      <c r="U195" s="12"/>
      <c r="V195" s="12"/>
      <c r="W195" s="12"/>
      <c r="X195" s="12"/>
      <c r="Y195" s="12"/>
      <c r="Z195" s="12"/>
      <c r="AA195" s="12"/>
      <c r="AB195" s="12"/>
      <c r="AC195" s="12"/>
      <c r="AD195" s="12"/>
      <c r="AE195" s="12"/>
      <c r="AR195" s="240" t="s">
        <v>14</v>
      </c>
      <c r="AT195" s="241" t="s">
        <v>81</v>
      </c>
      <c r="AU195" s="241" t="s">
        <v>14</v>
      </c>
      <c r="AY195" s="240" t="s">
        <v>250</v>
      </c>
      <c r="BK195" s="242">
        <f>SUM(BK196:BK203)</f>
        <v>0</v>
      </c>
    </row>
    <row r="196" s="2" customFormat="1" ht="33" customHeight="1">
      <c r="A196" s="38"/>
      <c r="B196" s="39"/>
      <c r="C196" s="245" t="s">
        <v>325</v>
      </c>
      <c r="D196" s="245" t="s">
        <v>252</v>
      </c>
      <c r="E196" s="246" t="s">
        <v>1489</v>
      </c>
      <c r="F196" s="247" t="s">
        <v>1490</v>
      </c>
      <c r="G196" s="248" t="s">
        <v>168</v>
      </c>
      <c r="H196" s="249">
        <v>27.5</v>
      </c>
      <c r="I196" s="250"/>
      <c r="J196" s="251">
        <f>ROUND(I196*H196,2)</f>
        <v>0</v>
      </c>
      <c r="K196" s="247" t="s">
        <v>1</v>
      </c>
      <c r="L196" s="44"/>
      <c r="M196" s="252" t="s">
        <v>1</v>
      </c>
      <c r="N196" s="253" t="s">
        <v>47</v>
      </c>
      <c r="O196" s="91"/>
      <c r="P196" s="254">
        <f>O196*H196</f>
        <v>0</v>
      </c>
      <c r="Q196" s="254">
        <v>0</v>
      </c>
      <c r="R196" s="254">
        <f>Q196*H196</f>
        <v>0</v>
      </c>
      <c r="S196" s="254">
        <v>0</v>
      </c>
      <c r="T196" s="255">
        <f>S196*H196</f>
        <v>0</v>
      </c>
      <c r="U196" s="38"/>
      <c r="V196" s="38"/>
      <c r="W196" s="38"/>
      <c r="X196" s="38"/>
      <c r="Y196" s="38"/>
      <c r="Z196" s="38"/>
      <c r="AA196" s="38"/>
      <c r="AB196" s="38"/>
      <c r="AC196" s="38"/>
      <c r="AD196" s="38"/>
      <c r="AE196" s="38"/>
      <c r="AR196" s="256" t="s">
        <v>256</v>
      </c>
      <c r="AT196" s="256" t="s">
        <v>252</v>
      </c>
      <c r="AU196" s="256" t="s">
        <v>91</v>
      </c>
      <c r="AY196" s="17" t="s">
        <v>250</v>
      </c>
      <c r="BE196" s="257">
        <f>IF(N196="základní",J196,0)</f>
        <v>0</v>
      </c>
      <c r="BF196" s="257">
        <f>IF(N196="snížená",J196,0)</f>
        <v>0</v>
      </c>
      <c r="BG196" s="257">
        <f>IF(N196="zákl. přenesená",J196,0)</f>
        <v>0</v>
      </c>
      <c r="BH196" s="257">
        <f>IF(N196="sníž. přenesená",J196,0)</f>
        <v>0</v>
      </c>
      <c r="BI196" s="257">
        <f>IF(N196="nulová",J196,0)</f>
        <v>0</v>
      </c>
      <c r="BJ196" s="17" t="s">
        <v>14</v>
      </c>
      <c r="BK196" s="257">
        <f>ROUND(I196*H196,2)</f>
        <v>0</v>
      </c>
      <c r="BL196" s="17" t="s">
        <v>256</v>
      </c>
      <c r="BM196" s="256" t="s">
        <v>1938</v>
      </c>
    </row>
    <row r="197" s="2" customFormat="1">
      <c r="A197" s="38"/>
      <c r="B197" s="39"/>
      <c r="C197" s="40"/>
      <c r="D197" s="258" t="s">
        <v>628</v>
      </c>
      <c r="E197" s="40"/>
      <c r="F197" s="259" t="s">
        <v>1939</v>
      </c>
      <c r="G197" s="40"/>
      <c r="H197" s="40"/>
      <c r="I197" s="156"/>
      <c r="J197" s="40"/>
      <c r="K197" s="40"/>
      <c r="L197" s="44"/>
      <c r="M197" s="260"/>
      <c r="N197" s="261"/>
      <c r="O197" s="91"/>
      <c r="P197" s="91"/>
      <c r="Q197" s="91"/>
      <c r="R197" s="91"/>
      <c r="S197" s="91"/>
      <c r="T197" s="92"/>
      <c r="U197" s="38"/>
      <c r="V197" s="38"/>
      <c r="W197" s="38"/>
      <c r="X197" s="38"/>
      <c r="Y197" s="38"/>
      <c r="Z197" s="38"/>
      <c r="AA197" s="38"/>
      <c r="AB197" s="38"/>
      <c r="AC197" s="38"/>
      <c r="AD197" s="38"/>
      <c r="AE197" s="38"/>
      <c r="AT197" s="17" t="s">
        <v>628</v>
      </c>
      <c r="AU197" s="17" t="s">
        <v>91</v>
      </c>
    </row>
    <row r="198" s="13" customFormat="1">
      <c r="A198" s="13"/>
      <c r="B198" s="262"/>
      <c r="C198" s="263"/>
      <c r="D198" s="258" t="s">
        <v>263</v>
      </c>
      <c r="E198" s="264" t="s">
        <v>1</v>
      </c>
      <c r="F198" s="265" t="s">
        <v>1940</v>
      </c>
      <c r="G198" s="263"/>
      <c r="H198" s="266">
        <v>27.5</v>
      </c>
      <c r="I198" s="267"/>
      <c r="J198" s="263"/>
      <c r="K198" s="263"/>
      <c r="L198" s="268"/>
      <c r="M198" s="269"/>
      <c r="N198" s="270"/>
      <c r="O198" s="270"/>
      <c r="P198" s="270"/>
      <c r="Q198" s="270"/>
      <c r="R198" s="270"/>
      <c r="S198" s="270"/>
      <c r="T198" s="271"/>
      <c r="U198" s="13"/>
      <c r="V198" s="13"/>
      <c r="W198" s="13"/>
      <c r="X198" s="13"/>
      <c r="Y198" s="13"/>
      <c r="Z198" s="13"/>
      <c r="AA198" s="13"/>
      <c r="AB198" s="13"/>
      <c r="AC198" s="13"/>
      <c r="AD198" s="13"/>
      <c r="AE198" s="13"/>
      <c r="AT198" s="272" t="s">
        <v>263</v>
      </c>
      <c r="AU198" s="272" t="s">
        <v>91</v>
      </c>
      <c r="AV198" s="13" t="s">
        <v>91</v>
      </c>
      <c r="AW198" s="13" t="s">
        <v>36</v>
      </c>
      <c r="AX198" s="13" t="s">
        <v>82</v>
      </c>
      <c r="AY198" s="272" t="s">
        <v>250</v>
      </c>
    </row>
    <row r="199" s="14" customFormat="1">
      <c r="A199" s="14"/>
      <c r="B199" s="273"/>
      <c r="C199" s="274"/>
      <c r="D199" s="258" t="s">
        <v>263</v>
      </c>
      <c r="E199" s="275" t="s">
        <v>1</v>
      </c>
      <c r="F199" s="276" t="s">
        <v>265</v>
      </c>
      <c r="G199" s="274"/>
      <c r="H199" s="277">
        <v>27.5</v>
      </c>
      <c r="I199" s="278"/>
      <c r="J199" s="274"/>
      <c r="K199" s="274"/>
      <c r="L199" s="279"/>
      <c r="M199" s="280"/>
      <c r="N199" s="281"/>
      <c r="O199" s="281"/>
      <c r="P199" s="281"/>
      <c r="Q199" s="281"/>
      <c r="R199" s="281"/>
      <c r="S199" s="281"/>
      <c r="T199" s="282"/>
      <c r="U199" s="14"/>
      <c r="V199" s="14"/>
      <c r="W199" s="14"/>
      <c r="X199" s="14"/>
      <c r="Y199" s="14"/>
      <c r="Z199" s="14"/>
      <c r="AA199" s="14"/>
      <c r="AB199" s="14"/>
      <c r="AC199" s="14"/>
      <c r="AD199" s="14"/>
      <c r="AE199" s="14"/>
      <c r="AT199" s="283" t="s">
        <v>263</v>
      </c>
      <c r="AU199" s="283" t="s">
        <v>91</v>
      </c>
      <c r="AV199" s="14" t="s">
        <v>256</v>
      </c>
      <c r="AW199" s="14" t="s">
        <v>36</v>
      </c>
      <c r="AX199" s="14" t="s">
        <v>14</v>
      </c>
      <c r="AY199" s="283" t="s">
        <v>250</v>
      </c>
    </row>
    <row r="200" s="2" customFormat="1" ht="16.5" customHeight="1">
      <c r="A200" s="38"/>
      <c r="B200" s="39"/>
      <c r="C200" s="294" t="s">
        <v>331</v>
      </c>
      <c r="D200" s="294" t="s">
        <v>643</v>
      </c>
      <c r="E200" s="295" t="s">
        <v>1494</v>
      </c>
      <c r="F200" s="296" t="s">
        <v>1495</v>
      </c>
      <c r="G200" s="297" t="s">
        <v>157</v>
      </c>
      <c r="H200" s="298">
        <v>5.3630000000000004</v>
      </c>
      <c r="I200" s="299"/>
      <c r="J200" s="300">
        <f>ROUND(I200*H200,2)</f>
        <v>0</v>
      </c>
      <c r="K200" s="296" t="s">
        <v>1</v>
      </c>
      <c r="L200" s="301"/>
      <c r="M200" s="302" t="s">
        <v>1</v>
      </c>
      <c r="N200" s="303" t="s">
        <v>47</v>
      </c>
      <c r="O200" s="91"/>
      <c r="P200" s="254">
        <f>O200*H200</f>
        <v>0</v>
      </c>
      <c r="Q200" s="254">
        <v>0</v>
      </c>
      <c r="R200" s="254">
        <f>Q200*H200</f>
        <v>0</v>
      </c>
      <c r="S200" s="254">
        <v>0</v>
      </c>
      <c r="T200" s="255">
        <f>S200*H200</f>
        <v>0</v>
      </c>
      <c r="U200" s="38"/>
      <c r="V200" s="38"/>
      <c r="W200" s="38"/>
      <c r="X200" s="38"/>
      <c r="Y200" s="38"/>
      <c r="Z200" s="38"/>
      <c r="AA200" s="38"/>
      <c r="AB200" s="38"/>
      <c r="AC200" s="38"/>
      <c r="AD200" s="38"/>
      <c r="AE200" s="38"/>
      <c r="AR200" s="256" t="s">
        <v>285</v>
      </c>
      <c r="AT200" s="256" t="s">
        <v>643</v>
      </c>
      <c r="AU200" s="256" t="s">
        <v>91</v>
      </c>
      <c r="AY200" s="17" t="s">
        <v>250</v>
      </c>
      <c r="BE200" s="257">
        <f>IF(N200="základní",J200,0)</f>
        <v>0</v>
      </c>
      <c r="BF200" s="257">
        <f>IF(N200="snížená",J200,0)</f>
        <v>0</v>
      </c>
      <c r="BG200" s="257">
        <f>IF(N200="zákl. přenesená",J200,0)</f>
        <v>0</v>
      </c>
      <c r="BH200" s="257">
        <f>IF(N200="sníž. přenesená",J200,0)</f>
        <v>0</v>
      </c>
      <c r="BI200" s="257">
        <f>IF(N200="nulová",J200,0)</f>
        <v>0</v>
      </c>
      <c r="BJ200" s="17" t="s">
        <v>14</v>
      </c>
      <c r="BK200" s="257">
        <f>ROUND(I200*H200,2)</f>
        <v>0</v>
      </c>
      <c r="BL200" s="17" t="s">
        <v>256</v>
      </c>
      <c r="BM200" s="256" t="s">
        <v>1941</v>
      </c>
    </row>
    <row r="201" s="2" customFormat="1">
      <c r="A201" s="38"/>
      <c r="B201" s="39"/>
      <c r="C201" s="40"/>
      <c r="D201" s="258" t="s">
        <v>628</v>
      </c>
      <c r="E201" s="40"/>
      <c r="F201" s="259" t="s">
        <v>1942</v>
      </c>
      <c r="G201" s="40"/>
      <c r="H201" s="40"/>
      <c r="I201" s="156"/>
      <c r="J201" s="40"/>
      <c r="K201" s="40"/>
      <c r="L201" s="44"/>
      <c r="M201" s="260"/>
      <c r="N201" s="261"/>
      <c r="O201" s="91"/>
      <c r="P201" s="91"/>
      <c r="Q201" s="91"/>
      <c r="R201" s="91"/>
      <c r="S201" s="91"/>
      <c r="T201" s="92"/>
      <c r="U201" s="38"/>
      <c r="V201" s="38"/>
      <c r="W201" s="38"/>
      <c r="X201" s="38"/>
      <c r="Y201" s="38"/>
      <c r="Z201" s="38"/>
      <c r="AA201" s="38"/>
      <c r="AB201" s="38"/>
      <c r="AC201" s="38"/>
      <c r="AD201" s="38"/>
      <c r="AE201" s="38"/>
      <c r="AT201" s="17" t="s">
        <v>628</v>
      </c>
      <c r="AU201" s="17" t="s">
        <v>91</v>
      </c>
    </row>
    <row r="202" s="13" customFormat="1">
      <c r="A202" s="13"/>
      <c r="B202" s="262"/>
      <c r="C202" s="263"/>
      <c r="D202" s="258" t="s">
        <v>263</v>
      </c>
      <c r="E202" s="264" t="s">
        <v>1</v>
      </c>
      <c r="F202" s="265" t="s">
        <v>1943</v>
      </c>
      <c r="G202" s="263"/>
      <c r="H202" s="266">
        <v>5.3630000000000004</v>
      </c>
      <c r="I202" s="267"/>
      <c r="J202" s="263"/>
      <c r="K202" s="263"/>
      <c r="L202" s="268"/>
      <c r="M202" s="269"/>
      <c r="N202" s="270"/>
      <c r="O202" s="270"/>
      <c r="P202" s="270"/>
      <c r="Q202" s="270"/>
      <c r="R202" s="270"/>
      <c r="S202" s="270"/>
      <c r="T202" s="271"/>
      <c r="U202" s="13"/>
      <c r="V202" s="13"/>
      <c r="W202" s="13"/>
      <c r="X202" s="13"/>
      <c r="Y202" s="13"/>
      <c r="Z202" s="13"/>
      <c r="AA202" s="13"/>
      <c r="AB202" s="13"/>
      <c r="AC202" s="13"/>
      <c r="AD202" s="13"/>
      <c r="AE202" s="13"/>
      <c r="AT202" s="272" t="s">
        <v>263</v>
      </c>
      <c r="AU202" s="272" t="s">
        <v>91</v>
      </c>
      <c r="AV202" s="13" t="s">
        <v>91</v>
      </c>
      <c r="AW202" s="13" t="s">
        <v>36</v>
      </c>
      <c r="AX202" s="13" t="s">
        <v>82</v>
      </c>
      <c r="AY202" s="272" t="s">
        <v>250</v>
      </c>
    </row>
    <row r="203" s="14" customFormat="1">
      <c r="A203" s="14"/>
      <c r="B203" s="273"/>
      <c r="C203" s="274"/>
      <c r="D203" s="258" t="s">
        <v>263</v>
      </c>
      <c r="E203" s="275" t="s">
        <v>1</v>
      </c>
      <c r="F203" s="276" t="s">
        <v>265</v>
      </c>
      <c r="G203" s="274"/>
      <c r="H203" s="277">
        <v>5.3630000000000004</v>
      </c>
      <c r="I203" s="278"/>
      <c r="J203" s="274"/>
      <c r="K203" s="274"/>
      <c r="L203" s="279"/>
      <c r="M203" s="280"/>
      <c r="N203" s="281"/>
      <c r="O203" s="281"/>
      <c r="P203" s="281"/>
      <c r="Q203" s="281"/>
      <c r="R203" s="281"/>
      <c r="S203" s="281"/>
      <c r="T203" s="282"/>
      <c r="U203" s="14"/>
      <c r="V203" s="14"/>
      <c r="W203" s="14"/>
      <c r="X203" s="14"/>
      <c r="Y203" s="14"/>
      <c r="Z203" s="14"/>
      <c r="AA203" s="14"/>
      <c r="AB203" s="14"/>
      <c r="AC203" s="14"/>
      <c r="AD203" s="14"/>
      <c r="AE203" s="14"/>
      <c r="AT203" s="283" t="s">
        <v>263</v>
      </c>
      <c r="AU203" s="283" t="s">
        <v>91</v>
      </c>
      <c r="AV203" s="14" t="s">
        <v>256</v>
      </c>
      <c r="AW203" s="14" t="s">
        <v>36</v>
      </c>
      <c r="AX203" s="14" t="s">
        <v>14</v>
      </c>
      <c r="AY203" s="283" t="s">
        <v>250</v>
      </c>
    </row>
    <row r="204" s="12" customFormat="1" ht="22.8" customHeight="1">
      <c r="A204" s="12"/>
      <c r="B204" s="229"/>
      <c r="C204" s="230"/>
      <c r="D204" s="231" t="s">
        <v>81</v>
      </c>
      <c r="E204" s="243" t="s">
        <v>289</v>
      </c>
      <c r="F204" s="243" t="s">
        <v>928</v>
      </c>
      <c r="G204" s="230"/>
      <c r="H204" s="230"/>
      <c r="I204" s="233"/>
      <c r="J204" s="244">
        <f>BK204</f>
        <v>0</v>
      </c>
      <c r="K204" s="230"/>
      <c r="L204" s="235"/>
      <c r="M204" s="236"/>
      <c r="N204" s="237"/>
      <c r="O204" s="237"/>
      <c r="P204" s="238">
        <f>SUM(P205:P208)</f>
        <v>0</v>
      </c>
      <c r="Q204" s="237"/>
      <c r="R204" s="238">
        <f>SUM(R205:R208)</f>
        <v>0</v>
      </c>
      <c r="S204" s="237"/>
      <c r="T204" s="239">
        <f>SUM(T205:T208)</f>
        <v>0</v>
      </c>
      <c r="U204" s="12"/>
      <c r="V204" s="12"/>
      <c r="W204" s="12"/>
      <c r="X204" s="12"/>
      <c r="Y204" s="12"/>
      <c r="Z204" s="12"/>
      <c r="AA204" s="12"/>
      <c r="AB204" s="12"/>
      <c r="AC204" s="12"/>
      <c r="AD204" s="12"/>
      <c r="AE204" s="12"/>
      <c r="AR204" s="240" t="s">
        <v>14</v>
      </c>
      <c r="AT204" s="241" t="s">
        <v>81</v>
      </c>
      <c r="AU204" s="241" t="s">
        <v>14</v>
      </c>
      <c r="AY204" s="240" t="s">
        <v>250</v>
      </c>
      <c r="BK204" s="242">
        <f>SUM(BK205:BK208)</f>
        <v>0</v>
      </c>
    </row>
    <row r="205" s="2" customFormat="1" ht="44.25" customHeight="1">
      <c r="A205" s="38"/>
      <c r="B205" s="39"/>
      <c r="C205" s="245" t="s">
        <v>336</v>
      </c>
      <c r="D205" s="245" t="s">
        <v>252</v>
      </c>
      <c r="E205" s="246" t="s">
        <v>1543</v>
      </c>
      <c r="F205" s="247" t="s">
        <v>1544</v>
      </c>
      <c r="G205" s="248" t="s">
        <v>179</v>
      </c>
      <c r="H205" s="249">
        <v>25</v>
      </c>
      <c r="I205" s="250"/>
      <c r="J205" s="251">
        <f>ROUND(I205*H205,2)</f>
        <v>0</v>
      </c>
      <c r="K205" s="247" t="s">
        <v>1</v>
      </c>
      <c r="L205" s="44"/>
      <c r="M205" s="252" t="s">
        <v>1</v>
      </c>
      <c r="N205" s="253" t="s">
        <v>47</v>
      </c>
      <c r="O205" s="91"/>
      <c r="P205" s="254">
        <f>O205*H205</f>
        <v>0</v>
      </c>
      <c r="Q205" s="254">
        <v>0</v>
      </c>
      <c r="R205" s="254">
        <f>Q205*H205</f>
        <v>0</v>
      </c>
      <c r="S205" s="254">
        <v>0</v>
      </c>
      <c r="T205" s="255">
        <f>S205*H205</f>
        <v>0</v>
      </c>
      <c r="U205" s="38"/>
      <c r="V205" s="38"/>
      <c r="W205" s="38"/>
      <c r="X205" s="38"/>
      <c r="Y205" s="38"/>
      <c r="Z205" s="38"/>
      <c r="AA205" s="38"/>
      <c r="AB205" s="38"/>
      <c r="AC205" s="38"/>
      <c r="AD205" s="38"/>
      <c r="AE205" s="38"/>
      <c r="AR205" s="256" t="s">
        <v>256</v>
      </c>
      <c r="AT205" s="256" t="s">
        <v>252</v>
      </c>
      <c r="AU205" s="256" t="s">
        <v>91</v>
      </c>
      <c r="AY205" s="17" t="s">
        <v>250</v>
      </c>
      <c r="BE205" s="257">
        <f>IF(N205="základní",J205,0)</f>
        <v>0</v>
      </c>
      <c r="BF205" s="257">
        <f>IF(N205="snížená",J205,0)</f>
        <v>0</v>
      </c>
      <c r="BG205" s="257">
        <f>IF(N205="zákl. přenesená",J205,0)</f>
        <v>0</v>
      </c>
      <c r="BH205" s="257">
        <f>IF(N205="sníž. přenesená",J205,0)</f>
        <v>0</v>
      </c>
      <c r="BI205" s="257">
        <f>IF(N205="nulová",J205,0)</f>
        <v>0</v>
      </c>
      <c r="BJ205" s="17" t="s">
        <v>14</v>
      </c>
      <c r="BK205" s="257">
        <f>ROUND(I205*H205,2)</f>
        <v>0</v>
      </c>
      <c r="BL205" s="17" t="s">
        <v>256</v>
      </c>
      <c r="BM205" s="256" t="s">
        <v>1944</v>
      </c>
    </row>
    <row r="206" s="2" customFormat="1">
      <c r="A206" s="38"/>
      <c r="B206" s="39"/>
      <c r="C206" s="40"/>
      <c r="D206" s="258" t="s">
        <v>628</v>
      </c>
      <c r="E206" s="40"/>
      <c r="F206" s="259" t="s">
        <v>1546</v>
      </c>
      <c r="G206" s="40"/>
      <c r="H206" s="40"/>
      <c r="I206" s="156"/>
      <c r="J206" s="40"/>
      <c r="K206" s="40"/>
      <c r="L206" s="44"/>
      <c r="M206" s="260"/>
      <c r="N206" s="261"/>
      <c r="O206" s="91"/>
      <c r="P206" s="91"/>
      <c r="Q206" s="91"/>
      <c r="R206" s="91"/>
      <c r="S206" s="91"/>
      <c r="T206" s="92"/>
      <c r="U206" s="38"/>
      <c r="V206" s="38"/>
      <c r="W206" s="38"/>
      <c r="X206" s="38"/>
      <c r="Y206" s="38"/>
      <c r="Z206" s="38"/>
      <c r="AA206" s="38"/>
      <c r="AB206" s="38"/>
      <c r="AC206" s="38"/>
      <c r="AD206" s="38"/>
      <c r="AE206" s="38"/>
      <c r="AT206" s="17" t="s">
        <v>628</v>
      </c>
      <c r="AU206" s="17" t="s">
        <v>91</v>
      </c>
    </row>
    <row r="207" s="13" customFormat="1">
      <c r="A207" s="13"/>
      <c r="B207" s="262"/>
      <c r="C207" s="263"/>
      <c r="D207" s="258" t="s">
        <v>263</v>
      </c>
      <c r="E207" s="264" t="s">
        <v>1</v>
      </c>
      <c r="F207" s="265" t="s">
        <v>362</v>
      </c>
      <c r="G207" s="263"/>
      <c r="H207" s="266">
        <v>25</v>
      </c>
      <c r="I207" s="267"/>
      <c r="J207" s="263"/>
      <c r="K207" s="263"/>
      <c r="L207" s="268"/>
      <c r="M207" s="269"/>
      <c r="N207" s="270"/>
      <c r="O207" s="270"/>
      <c r="P207" s="270"/>
      <c r="Q207" s="270"/>
      <c r="R207" s="270"/>
      <c r="S207" s="270"/>
      <c r="T207" s="271"/>
      <c r="U207" s="13"/>
      <c r="V207" s="13"/>
      <c r="W207" s="13"/>
      <c r="X207" s="13"/>
      <c r="Y207" s="13"/>
      <c r="Z207" s="13"/>
      <c r="AA207" s="13"/>
      <c r="AB207" s="13"/>
      <c r="AC207" s="13"/>
      <c r="AD207" s="13"/>
      <c r="AE207" s="13"/>
      <c r="AT207" s="272" t="s">
        <v>263</v>
      </c>
      <c r="AU207" s="272" t="s">
        <v>91</v>
      </c>
      <c r="AV207" s="13" t="s">
        <v>91</v>
      </c>
      <c r="AW207" s="13" t="s">
        <v>36</v>
      </c>
      <c r="AX207" s="13" t="s">
        <v>82</v>
      </c>
      <c r="AY207" s="272" t="s">
        <v>250</v>
      </c>
    </row>
    <row r="208" s="14" customFormat="1">
      <c r="A208" s="14"/>
      <c r="B208" s="273"/>
      <c r="C208" s="274"/>
      <c r="D208" s="258" t="s">
        <v>263</v>
      </c>
      <c r="E208" s="275" t="s">
        <v>1</v>
      </c>
      <c r="F208" s="276" t="s">
        <v>265</v>
      </c>
      <c r="G208" s="274"/>
      <c r="H208" s="277">
        <v>25</v>
      </c>
      <c r="I208" s="278"/>
      <c r="J208" s="274"/>
      <c r="K208" s="274"/>
      <c r="L208" s="279"/>
      <c r="M208" s="280"/>
      <c r="N208" s="281"/>
      <c r="O208" s="281"/>
      <c r="P208" s="281"/>
      <c r="Q208" s="281"/>
      <c r="R208" s="281"/>
      <c r="S208" s="281"/>
      <c r="T208" s="282"/>
      <c r="U208" s="14"/>
      <c r="V208" s="14"/>
      <c r="W208" s="14"/>
      <c r="X208" s="14"/>
      <c r="Y208" s="14"/>
      <c r="Z208" s="14"/>
      <c r="AA208" s="14"/>
      <c r="AB208" s="14"/>
      <c r="AC208" s="14"/>
      <c r="AD208" s="14"/>
      <c r="AE208" s="14"/>
      <c r="AT208" s="283" t="s">
        <v>263</v>
      </c>
      <c r="AU208" s="283" t="s">
        <v>91</v>
      </c>
      <c r="AV208" s="14" t="s">
        <v>256</v>
      </c>
      <c r="AW208" s="14" t="s">
        <v>36</v>
      </c>
      <c r="AX208" s="14" t="s">
        <v>14</v>
      </c>
      <c r="AY208" s="283" t="s">
        <v>250</v>
      </c>
    </row>
    <row r="209" s="12" customFormat="1" ht="22.8" customHeight="1">
      <c r="A209" s="12"/>
      <c r="B209" s="229"/>
      <c r="C209" s="230"/>
      <c r="D209" s="231" t="s">
        <v>81</v>
      </c>
      <c r="E209" s="243" t="s">
        <v>1278</v>
      </c>
      <c r="F209" s="243" t="s">
        <v>1279</v>
      </c>
      <c r="G209" s="230"/>
      <c r="H209" s="230"/>
      <c r="I209" s="233"/>
      <c r="J209" s="244">
        <f>BK209</f>
        <v>0</v>
      </c>
      <c r="K209" s="230"/>
      <c r="L209" s="235"/>
      <c r="M209" s="236"/>
      <c r="N209" s="237"/>
      <c r="O209" s="237"/>
      <c r="P209" s="238">
        <f>SUM(P210:P221)</f>
        <v>0</v>
      </c>
      <c r="Q209" s="237"/>
      <c r="R209" s="238">
        <f>SUM(R210:R221)</f>
        <v>0</v>
      </c>
      <c r="S209" s="237"/>
      <c r="T209" s="239">
        <f>SUM(T210:T221)</f>
        <v>0</v>
      </c>
      <c r="U209" s="12"/>
      <c r="V209" s="12"/>
      <c r="W209" s="12"/>
      <c r="X209" s="12"/>
      <c r="Y209" s="12"/>
      <c r="Z209" s="12"/>
      <c r="AA209" s="12"/>
      <c r="AB209" s="12"/>
      <c r="AC209" s="12"/>
      <c r="AD209" s="12"/>
      <c r="AE209" s="12"/>
      <c r="AR209" s="240" t="s">
        <v>14</v>
      </c>
      <c r="AT209" s="241" t="s">
        <v>81</v>
      </c>
      <c r="AU209" s="241" t="s">
        <v>14</v>
      </c>
      <c r="AY209" s="240" t="s">
        <v>250</v>
      </c>
      <c r="BK209" s="242">
        <f>SUM(BK210:BK221)</f>
        <v>0</v>
      </c>
    </row>
    <row r="210" s="2" customFormat="1" ht="33" customHeight="1">
      <c r="A210" s="38"/>
      <c r="B210" s="39"/>
      <c r="C210" s="245" t="s">
        <v>7</v>
      </c>
      <c r="D210" s="245" t="s">
        <v>252</v>
      </c>
      <c r="E210" s="246" t="s">
        <v>1281</v>
      </c>
      <c r="F210" s="247" t="s">
        <v>1282</v>
      </c>
      <c r="G210" s="248" t="s">
        <v>157</v>
      </c>
      <c r="H210" s="249">
        <v>3.1299999999999999</v>
      </c>
      <c r="I210" s="250"/>
      <c r="J210" s="251">
        <f>ROUND(I210*H210,2)</f>
        <v>0</v>
      </c>
      <c r="K210" s="247" t="s">
        <v>1</v>
      </c>
      <c r="L210" s="44"/>
      <c r="M210" s="252" t="s">
        <v>1</v>
      </c>
      <c r="N210" s="253" t="s">
        <v>47</v>
      </c>
      <c r="O210" s="91"/>
      <c r="P210" s="254">
        <f>O210*H210</f>
        <v>0</v>
      </c>
      <c r="Q210" s="254">
        <v>0</v>
      </c>
      <c r="R210" s="254">
        <f>Q210*H210</f>
        <v>0</v>
      </c>
      <c r="S210" s="254">
        <v>0</v>
      </c>
      <c r="T210" s="255">
        <f>S210*H210</f>
        <v>0</v>
      </c>
      <c r="U210" s="38"/>
      <c r="V210" s="38"/>
      <c r="W210" s="38"/>
      <c r="X210" s="38"/>
      <c r="Y210" s="38"/>
      <c r="Z210" s="38"/>
      <c r="AA210" s="38"/>
      <c r="AB210" s="38"/>
      <c r="AC210" s="38"/>
      <c r="AD210" s="38"/>
      <c r="AE210" s="38"/>
      <c r="AR210" s="256" t="s">
        <v>256</v>
      </c>
      <c r="AT210" s="256" t="s">
        <v>252</v>
      </c>
      <c r="AU210" s="256" t="s">
        <v>91</v>
      </c>
      <c r="AY210" s="17" t="s">
        <v>250</v>
      </c>
      <c r="BE210" s="257">
        <f>IF(N210="základní",J210,0)</f>
        <v>0</v>
      </c>
      <c r="BF210" s="257">
        <f>IF(N210="snížená",J210,0)</f>
        <v>0</v>
      </c>
      <c r="BG210" s="257">
        <f>IF(N210="zákl. přenesená",J210,0)</f>
        <v>0</v>
      </c>
      <c r="BH210" s="257">
        <f>IF(N210="sníž. přenesená",J210,0)</f>
        <v>0</v>
      </c>
      <c r="BI210" s="257">
        <f>IF(N210="nulová",J210,0)</f>
        <v>0</v>
      </c>
      <c r="BJ210" s="17" t="s">
        <v>14</v>
      </c>
      <c r="BK210" s="257">
        <f>ROUND(I210*H210,2)</f>
        <v>0</v>
      </c>
      <c r="BL210" s="17" t="s">
        <v>256</v>
      </c>
      <c r="BM210" s="256" t="s">
        <v>1945</v>
      </c>
    </row>
    <row r="211" s="2" customFormat="1">
      <c r="A211" s="38"/>
      <c r="B211" s="39"/>
      <c r="C211" s="40"/>
      <c r="D211" s="258" t="s">
        <v>628</v>
      </c>
      <c r="E211" s="40"/>
      <c r="F211" s="259" t="s">
        <v>1586</v>
      </c>
      <c r="G211" s="40"/>
      <c r="H211" s="40"/>
      <c r="I211" s="156"/>
      <c r="J211" s="40"/>
      <c r="K211" s="40"/>
      <c r="L211" s="44"/>
      <c r="M211" s="260"/>
      <c r="N211" s="261"/>
      <c r="O211" s="91"/>
      <c r="P211" s="91"/>
      <c r="Q211" s="91"/>
      <c r="R211" s="91"/>
      <c r="S211" s="91"/>
      <c r="T211" s="92"/>
      <c r="U211" s="38"/>
      <c r="V211" s="38"/>
      <c r="W211" s="38"/>
      <c r="X211" s="38"/>
      <c r="Y211" s="38"/>
      <c r="Z211" s="38"/>
      <c r="AA211" s="38"/>
      <c r="AB211" s="38"/>
      <c r="AC211" s="38"/>
      <c r="AD211" s="38"/>
      <c r="AE211" s="38"/>
      <c r="AT211" s="17" t="s">
        <v>628</v>
      </c>
      <c r="AU211" s="17" t="s">
        <v>91</v>
      </c>
    </row>
    <row r="212" s="13" customFormat="1">
      <c r="A212" s="13"/>
      <c r="B212" s="262"/>
      <c r="C212" s="263"/>
      <c r="D212" s="258" t="s">
        <v>263</v>
      </c>
      <c r="E212" s="264" t="s">
        <v>1</v>
      </c>
      <c r="F212" s="265" t="s">
        <v>1946</v>
      </c>
      <c r="G212" s="263"/>
      <c r="H212" s="266">
        <v>3.1299999999999999</v>
      </c>
      <c r="I212" s="267"/>
      <c r="J212" s="263"/>
      <c r="K212" s="263"/>
      <c r="L212" s="268"/>
      <c r="M212" s="269"/>
      <c r="N212" s="270"/>
      <c r="O212" s="270"/>
      <c r="P212" s="270"/>
      <c r="Q212" s="270"/>
      <c r="R212" s="270"/>
      <c r="S212" s="270"/>
      <c r="T212" s="271"/>
      <c r="U212" s="13"/>
      <c r="V212" s="13"/>
      <c r="W212" s="13"/>
      <c r="X212" s="13"/>
      <c r="Y212" s="13"/>
      <c r="Z212" s="13"/>
      <c r="AA212" s="13"/>
      <c r="AB212" s="13"/>
      <c r="AC212" s="13"/>
      <c r="AD212" s="13"/>
      <c r="AE212" s="13"/>
      <c r="AT212" s="272" t="s">
        <v>263</v>
      </c>
      <c r="AU212" s="272" t="s">
        <v>91</v>
      </c>
      <c r="AV212" s="13" t="s">
        <v>91</v>
      </c>
      <c r="AW212" s="13" t="s">
        <v>36</v>
      </c>
      <c r="AX212" s="13" t="s">
        <v>82</v>
      </c>
      <c r="AY212" s="272" t="s">
        <v>250</v>
      </c>
    </row>
    <row r="213" s="14" customFormat="1">
      <c r="A213" s="14"/>
      <c r="B213" s="273"/>
      <c r="C213" s="274"/>
      <c r="D213" s="258" t="s">
        <v>263</v>
      </c>
      <c r="E213" s="275" t="s">
        <v>1</v>
      </c>
      <c r="F213" s="276" t="s">
        <v>265</v>
      </c>
      <c r="G213" s="274"/>
      <c r="H213" s="277">
        <v>3.1299999999999999</v>
      </c>
      <c r="I213" s="278"/>
      <c r="J213" s="274"/>
      <c r="K213" s="274"/>
      <c r="L213" s="279"/>
      <c r="M213" s="280"/>
      <c r="N213" s="281"/>
      <c r="O213" s="281"/>
      <c r="P213" s="281"/>
      <c r="Q213" s="281"/>
      <c r="R213" s="281"/>
      <c r="S213" s="281"/>
      <c r="T213" s="282"/>
      <c r="U213" s="14"/>
      <c r="V213" s="14"/>
      <c r="W213" s="14"/>
      <c r="X213" s="14"/>
      <c r="Y213" s="14"/>
      <c r="Z213" s="14"/>
      <c r="AA213" s="14"/>
      <c r="AB213" s="14"/>
      <c r="AC213" s="14"/>
      <c r="AD213" s="14"/>
      <c r="AE213" s="14"/>
      <c r="AT213" s="283" t="s">
        <v>263</v>
      </c>
      <c r="AU213" s="283" t="s">
        <v>91</v>
      </c>
      <c r="AV213" s="14" t="s">
        <v>256</v>
      </c>
      <c r="AW213" s="14" t="s">
        <v>36</v>
      </c>
      <c r="AX213" s="14" t="s">
        <v>14</v>
      </c>
      <c r="AY213" s="283" t="s">
        <v>250</v>
      </c>
    </row>
    <row r="214" s="2" customFormat="1" ht="33" customHeight="1">
      <c r="A214" s="38"/>
      <c r="B214" s="39"/>
      <c r="C214" s="245" t="s">
        <v>347</v>
      </c>
      <c r="D214" s="245" t="s">
        <v>252</v>
      </c>
      <c r="E214" s="246" t="s">
        <v>1288</v>
      </c>
      <c r="F214" s="247" t="s">
        <v>1289</v>
      </c>
      <c r="G214" s="248" t="s">
        <v>157</v>
      </c>
      <c r="H214" s="249">
        <v>78.25</v>
      </c>
      <c r="I214" s="250"/>
      <c r="J214" s="251">
        <f>ROUND(I214*H214,2)</f>
        <v>0</v>
      </c>
      <c r="K214" s="247" t="s">
        <v>1</v>
      </c>
      <c r="L214" s="44"/>
      <c r="M214" s="252" t="s">
        <v>1</v>
      </c>
      <c r="N214" s="253" t="s">
        <v>47</v>
      </c>
      <c r="O214" s="91"/>
      <c r="P214" s="254">
        <f>O214*H214</f>
        <v>0</v>
      </c>
      <c r="Q214" s="254">
        <v>0</v>
      </c>
      <c r="R214" s="254">
        <f>Q214*H214</f>
        <v>0</v>
      </c>
      <c r="S214" s="254">
        <v>0</v>
      </c>
      <c r="T214" s="255">
        <f>S214*H214</f>
        <v>0</v>
      </c>
      <c r="U214" s="38"/>
      <c r="V214" s="38"/>
      <c r="W214" s="38"/>
      <c r="X214" s="38"/>
      <c r="Y214" s="38"/>
      <c r="Z214" s="38"/>
      <c r="AA214" s="38"/>
      <c r="AB214" s="38"/>
      <c r="AC214" s="38"/>
      <c r="AD214" s="38"/>
      <c r="AE214" s="38"/>
      <c r="AR214" s="256" t="s">
        <v>256</v>
      </c>
      <c r="AT214" s="256" t="s">
        <v>252</v>
      </c>
      <c r="AU214" s="256" t="s">
        <v>91</v>
      </c>
      <c r="AY214" s="17" t="s">
        <v>250</v>
      </c>
      <c r="BE214" s="257">
        <f>IF(N214="základní",J214,0)</f>
        <v>0</v>
      </c>
      <c r="BF214" s="257">
        <f>IF(N214="snížená",J214,0)</f>
        <v>0</v>
      </c>
      <c r="BG214" s="257">
        <f>IF(N214="zákl. přenesená",J214,0)</f>
        <v>0</v>
      </c>
      <c r="BH214" s="257">
        <f>IF(N214="sníž. přenesená",J214,0)</f>
        <v>0</v>
      </c>
      <c r="BI214" s="257">
        <f>IF(N214="nulová",J214,0)</f>
        <v>0</v>
      </c>
      <c r="BJ214" s="17" t="s">
        <v>14</v>
      </c>
      <c r="BK214" s="257">
        <f>ROUND(I214*H214,2)</f>
        <v>0</v>
      </c>
      <c r="BL214" s="17" t="s">
        <v>256</v>
      </c>
      <c r="BM214" s="256" t="s">
        <v>1947</v>
      </c>
    </row>
    <row r="215" s="2" customFormat="1" ht="21.75" customHeight="1">
      <c r="A215" s="38"/>
      <c r="B215" s="39"/>
      <c r="C215" s="245" t="s">
        <v>352</v>
      </c>
      <c r="D215" s="245" t="s">
        <v>252</v>
      </c>
      <c r="E215" s="246" t="s">
        <v>1589</v>
      </c>
      <c r="F215" s="247" t="s">
        <v>1590</v>
      </c>
      <c r="G215" s="248" t="s">
        <v>157</v>
      </c>
      <c r="H215" s="249">
        <v>3.1299999999999999</v>
      </c>
      <c r="I215" s="250"/>
      <c r="J215" s="251">
        <f>ROUND(I215*H215,2)</f>
        <v>0</v>
      </c>
      <c r="K215" s="247" t="s">
        <v>1</v>
      </c>
      <c r="L215" s="44"/>
      <c r="M215" s="252" t="s">
        <v>1</v>
      </c>
      <c r="N215" s="253" t="s">
        <v>47</v>
      </c>
      <c r="O215" s="91"/>
      <c r="P215" s="254">
        <f>O215*H215</f>
        <v>0</v>
      </c>
      <c r="Q215" s="254">
        <v>0</v>
      </c>
      <c r="R215" s="254">
        <f>Q215*H215</f>
        <v>0</v>
      </c>
      <c r="S215" s="254">
        <v>0</v>
      </c>
      <c r="T215" s="255">
        <f>S215*H215</f>
        <v>0</v>
      </c>
      <c r="U215" s="38"/>
      <c r="V215" s="38"/>
      <c r="W215" s="38"/>
      <c r="X215" s="38"/>
      <c r="Y215" s="38"/>
      <c r="Z215" s="38"/>
      <c r="AA215" s="38"/>
      <c r="AB215" s="38"/>
      <c r="AC215" s="38"/>
      <c r="AD215" s="38"/>
      <c r="AE215" s="38"/>
      <c r="AR215" s="256" t="s">
        <v>256</v>
      </c>
      <c r="AT215" s="256" t="s">
        <v>252</v>
      </c>
      <c r="AU215" s="256" t="s">
        <v>91</v>
      </c>
      <c r="AY215" s="17" t="s">
        <v>250</v>
      </c>
      <c r="BE215" s="257">
        <f>IF(N215="základní",J215,0)</f>
        <v>0</v>
      </c>
      <c r="BF215" s="257">
        <f>IF(N215="snížená",J215,0)</f>
        <v>0</v>
      </c>
      <c r="BG215" s="257">
        <f>IF(N215="zákl. přenesená",J215,0)</f>
        <v>0</v>
      </c>
      <c r="BH215" s="257">
        <f>IF(N215="sníž. přenesená",J215,0)</f>
        <v>0</v>
      </c>
      <c r="BI215" s="257">
        <f>IF(N215="nulová",J215,0)</f>
        <v>0</v>
      </c>
      <c r="BJ215" s="17" t="s">
        <v>14</v>
      </c>
      <c r="BK215" s="257">
        <f>ROUND(I215*H215,2)</f>
        <v>0</v>
      </c>
      <c r="BL215" s="17" t="s">
        <v>256</v>
      </c>
      <c r="BM215" s="256" t="s">
        <v>1948</v>
      </c>
    </row>
    <row r="216" s="13" customFormat="1">
      <c r="A216" s="13"/>
      <c r="B216" s="262"/>
      <c r="C216" s="263"/>
      <c r="D216" s="258" t="s">
        <v>263</v>
      </c>
      <c r="E216" s="264" t="s">
        <v>1</v>
      </c>
      <c r="F216" s="265" t="s">
        <v>1946</v>
      </c>
      <c r="G216" s="263"/>
      <c r="H216" s="266">
        <v>3.1299999999999999</v>
      </c>
      <c r="I216" s="267"/>
      <c r="J216" s="263"/>
      <c r="K216" s="263"/>
      <c r="L216" s="268"/>
      <c r="M216" s="269"/>
      <c r="N216" s="270"/>
      <c r="O216" s="270"/>
      <c r="P216" s="270"/>
      <c r="Q216" s="270"/>
      <c r="R216" s="270"/>
      <c r="S216" s="270"/>
      <c r="T216" s="271"/>
      <c r="U216" s="13"/>
      <c r="V216" s="13"/>
      <c r="W216" s="13"/>
      <c r="X216" s="13"/>
      <c r="Y216" s="13"/>
      <c r="Z216" s="13"/>
      <c r="AA216" s="13"/>
      <c r="AB216" s="13"/>
      <c r="AC216" s="13"/>
      <c r="AD216" s="13"/>
      <c r="AE216" s="13"/>
      <c r="AT216" s="272" t="s">
        <v>263</v>
      </c>
      <c r="AU216" s="272" t="s">
        <v>91</v>
      </c>
      <c r="AV216" s="13" t="s">
        <v>91</v>
      </c>
      <c r="AW216" s="13" t="s">
        <v>36</v>
      </c>
      <c r="AX216" s="13" t="s">
        <v>82</v>
      </c>
      <c r="AY216" s="272" t="s">
        <v>250</v>
      </c>
    </row>
    <row r="217" s="14" customFormat="1">
      <c r="A217" s="14"/>
      <c r="B217" s="273"/>
      <c r="C217" s="274"/>
      <c r="D217" s="258" t="s">
        <v>263</v>
      </c>
      <c r="E217" s="275" t="s">
        <v>1</v>
      </c>
      <c r="F217" s="276" t="s">
        <v>265</v>
      </c>
      <c r="G217" s="274"/>
      <c r="H217" s="277">
        <v>3.1299999999999999</v>
      </c>
      <c r="I217" s="278"/>
      <c r="J217" s="274"/>
      <c r="K217" s="274"/>
      <c r="L217" s="279"/>
      <c r="M217" s="280"/>
      <c r="N217" s="281"/>
      <c r="O217" s="281"/>
      <c r="P217" s="281"/>
      <c r="Q217" s="281"/>
      <c r="R217" s="281"/>
      <c r="S217" s="281"/>
      <c r="T217" s="282"/>
      <c r="U217" s="14"/>
      <c r="V217" s="14"/>
      <c r="W217" s="14"/>
      <c r="X217" s="14"/>
      <c r="Y217" s="14"/>
      <c r="Z217" s="14"/>
      <c r="AA217" s="14"/>
      <c r="AB217" s="14"/>
      <c r="AC217" s="14"/>
      <c r="AD217" s="14"/>
      <c r="AE217" s="14"/>
      <c r="AT217" s="283" t="s">
        <v>263</v>
      </c>
      <c r="AU217" s="283" t="s">
        <v>91</v>
      </c>
      <c r="AV217" s="14" t="s">
        <v>256</v>
      </c>
      <c r="AW217" s="14" t="s">
        <v>36</v>
      </c>
      <c r="AX217" s="14" t="s">
        <v>14</v>
      </c>
      <c r="AY217" s="283" t="s">
        <v>250</v>
      </c>
    </row>
    <row r="218" s="2" customFormat="1" ht="33" customHeight="1">
      <c r="A218" s="38"/>
      <c r="B218" s="39"/>
      <c r="C218" s="245" t="s">
        <v>192</v>
      </c>
      <c r="D218" s="245" t="s">
        <v>252</v>
      </c>
      <c r="E218" s="246" t="s">
        <v>1592</v>
      </c>
      <c r="F218" s="247" t="s">
        <v>1593</v>
      </c>
      <c r="G218" s="248" t="s">
        <v>157</v>
      </c>
      <c r="H218" s="249">
        <v>3.1299999999999999</v>
      </c>
      <c r="I218" s="250"/>
      <c r="J218" s="251">
        <f>ROUND(I218*H218,2)</f>
        <v>0</v>
      </c>
      <c r="K218" s="247" t="s">
        <v>255</v>
      </c>
      <c r="L218" s="44"/>
      <c r="M218" s="252" t="s">
        <v>1</v>
      </c>
      <c r="N218" s="253" t="s">
        <v>47</v>
      </c>
      <c r="O218" s="91"/>
      <c r="P218" s="254">
        <f>O218*H218</f>
        <v>0</v>
      </c>
      <c r="Q218" s="254">
        <v>0</v>
      </c>
      <c r="R218" s="254">
        <f>Q218*H218</f>
        <v>0</v>
      </c>
      <c r="S218" s="254">
        <v>0</v>
      </c>
      <c r="T218" s="255">
        <f>S218*H218</f>
        <v>0</v>
      </c>
      <c r="U218" s="38"/>
      <c r="V218" s="38"/>
      <c r="W218" s="38"/>
      <c r="X218" s="38"/>
      <c r="Y218" s="38"/>
      <c r="Z218" s="38"/>
      <c r="AA218" s="38"/>
      <c r="AB218" s="38"/>
      <c r="AC218" s="38"/>
      <c r="AD218" s="38"/>
      <c r="AE218" s="38"/>
      <c r="AR218" s="256" t="s">
        <v>256</v>
      </c>
      <c r="AT218" s="256" t="s">
        <v>252</v>
      </c>
      <c r="AU218" s="256" t="s">
        <v>91</v>
      </c>
      <c r="AY218" s="17" t="s">
        <v>250</v>
      </c>
      <c r="BE218" s="257">
        <f>IF(N218="základní",J218,0)</f>
        <v>0</v>
      </c>
      <c r="BF218" s="257">
        <f>IF(N218="snížená",J218,0)</f>
        <v>0</v>
      </c>
      <c r="BG218" s="257">
        <f>IF(N218="zákl. přenesená",J218,0)</f>
        <v>0</v>
      </c>
      <c r="BH218" s="257">
        <f>IF(N218="sníž. přenesená",J218,0)</f>
        <v>0</v>
      </c>
      <c r="BI218" s="257">
        <f>IF(N218="nulová",J218,0)</f>
        <v>0</v>
      </c>
      <c r="BJ218" s="17" t="s">
        <v>14</v>
      </c>
      <c r="BK218" s="257">
        <f>ROUND(I218*H218,2)</f>
        <v>0</v>
      </c>
      <c r="BL218" s="17" t="s">
        <v>256</v>
      </c>
      <c r="BM218" s="256" t="s">
        <v>1949</v>
      </c>
    </row>
    <row r="219" s="2" customFormat="1">
      <c r="A219" s="38"/>
      <c r="B219" s="39"/>
      <c r="C219" s="40"/>
      <c r="D219" s="258" t="s">
        <v>261</v>
      </c>
      <c r="E219" s="40"/>
      <c r="F219" s="259" t="s">
        <v>1595</v>
      </c>
      <c r="G219" s="40"/>
      <c r="H219" s="40"/>
      <c r="I219" s="156"/>
      <c r="J219" s="40"/>
      <c r="K219" s="40"/>
      <c r="L219" s="44"/>
      <c r="M219" s="260"/>
      <c r="N219" s="261"/>
      <c r="O219" s="91"/>
      <c r="P219" s="91"/>
      <c r="Q219" s="91"/>
      <c r="R219" s="91"/>
      <c r="S219" s="91"/>
      <c r="T219" s="92"/>
      <c r="U219" s="38"/>
      <c r="V219" s="38"/>
      <c r="W219" s="38"/>
      <c r="X219" s="38"/>
      <c r="Y219" s="38"/>
      <c r="Z219" s="38"/>
      <c r="AA219" s="38"/>
      <c r="AB219" s="38"/>
      <c r="AC219" s="38"/>
      <c r="AD219" s="38"/>
      <c r="AE219" s="38"/>
      <c r="AT219" s="17" t="s">
        <v>261</v>
      </c>
      <c r="AU219" s="17" t="s">
        <v>91</v>
      </c>
    </row>
    <row r="220" s="13" customFormat="1">
      <c r="A220" s="13"/>
      <c r="B220" s="262"/>
      <c r="C220" s="263"/>
      <c r="D220" s="258" t="s">
        <v>263</v>
      </c>
      <c r="E220" s="264" t="s">
        <v>1</v>
      </c>
      <c r="F220" s="265" t="s">
        <v>1946</v>
      </c>
      <c r="G220" s="263"/>
      <c r="H220" s="266">
        <v>3.1299999999999999</v>
      </c>
      <c r="I220" s="267"/>
      <c r="J220" s="263"/>
      <c r="K220" s="263"/>
      <c r="L220" s="268"/>
      <c r="M220" s="269"/>
      <c r="N220" s="270"/>
      <c r="O220" s="270"/>
      <c r="P220" s="270"/>
      <c r="Q220" s="270"/>
      <c r="R220" s="270"/>
      <c r="S220" s="270"/>
      <c r="T220" s="271"/>
      <c r="U220" s="13"/>
      <c r="V220" s="13"/>
      <c r="W220" s="13"/>
      <c r="X220" s="13"/>
      <c r="Y220" s="13"/>
      <c r="Z220" s="13"/>
      <c r="AA220" s="13"/>
      <c r="AB220" s="13"/>
      <c r="AC220" s="13"/>
      <c r="AD220" s="13"/>
      <c r="AE220" s="13"/>
      <c r="AT220" s="272" t="s">
        <v>263</v>
      </c>
      <c r="AU220" s="272" t="s">
        <v>91</v>
      </c>
      <c r="AV220" s="13" t="s">
        <v>91</v>
      </c>
      <c r="AW220" s="13" t="s">
        <v>36</v>
      </c>
      <c r="AX220" s="13" t="s">
        <v>82</v>
      </c>
      <c r="AY220" s="272" t="s">
        <v>250</v>
      </c>
    </row>
    <row r="221" s="14" customFormat="1">
      <c r="A221" s="14"/>
      <c r="B221" s="273"/>
      <c r="C221" s="274"/>
      <c r="D221" s="258" t="s">
        <v>263</v>
      </c>
      <c r="E221" s="275" t="s">
        <v>1</v>
      </c>
      <c r="F221" s="276" t="s">
        <v>265</v>
      </c>
      <c r="G221" s="274"/>
      <c r="H221" s="277">
        <v>3.1299999999999999</v>
      </c>
      <c r="I221" s="278"/>
      <c r="J221" s="274"/>
      <c r="K221" s="274"/>
      <c r="L221" s="279"/>
      <c r="M221" s="280"/>
      <c r="N221" s="281"/>
      <c r="O221" s="281"/>
      <c r="P221" s="281"/>
      <c r="Q221" s="281"/>
      <c r="R221" s="281"/>
      <c r="S221" s="281"/>
      <c r="T221" s="282"/>
      <c r="U221" s="14"/>
      <c r="V221" s="14"/>
      <c r="W221" s="14"/>
      <c r="X221" s="14"/>
      <c r="Y221" s="14"/>
      <c r="Z221" s="14"/>
      <c r="AA221" s="14"/>
      <c r="AB221" s="14"/>
      <c r="AC221" s="14"/>
      <c r="AD221" s="14"/>
      <c r="AE221" s="14"/>
      <c r="AT221" s="283" t="s">
        <v>263</v>
      </c>
      <c r="AU221" s="283" t="s">
        <v>91</v>
      </c>
      <c r="AV221" s="14" t="s">
        <v>256</v>
      </c>
      <c r="AW221" s="14" t="s">
        <v>36</v>
      </c>
      <c r="AX221" s="14" t="s">
        <v>14</v>
      </c>
      <c r="AY221" s="283" t="s">
        <v>250</v>
      </c>
    </row>
    <row r="222" s="12" customFormat="1" ht="22.8" customHeight="1">
      <c r="A222" s="12"/>
      <c r="B222" s="229"/>
      <c r="C222" s="230"/>
      <c r="D222" s="231" t="s">
        <v>81</v>
      </c>
      <c r="E222" s="243" t="s">
        <v>1327</v>
      </c>
      <c r="F222" s="243" t="s">
        <v>1328</v>
      </c>
      <c r="G222" s="230"/>
      <c r="H222" s="230"/>
      <c r="I222" s="233"/>
      <c r="J222" s="244">
        <f>BK222</f>
        <v>0</v>
      </c>
      <c r="K222" s="230"/>
      <c r="L222" s="235"/>
      <c r="M222" s="236"/>
      <c r="N222" s="237"/>
      <c r="O222" s="237"/>
      <c r="P222" s="238">
        <f>SUM(P223:P242)</f>
        <v>0</v>
      </c>
      <c r="Q222" s="237"/>
      <c r="R222" s="238">
        <f>SUM(R223:R242)</f>
        <v>0</v>
      </c>
      <c r="S222" s="237"/>
      <c r="T222" s="239">
        <f>SUM(T223:T242)</f>
        <v>0</v>
      </c>
      <c r="U222" s="12"/>
      <c r="V222" s="12"/>
      <c r="W222" s="12"/>
      <c r="X222" s="12"/>
      <c r="Y222" s="12"/>
      <c r="Z222" s="12"/>
      <c r="AA222" s="12"/>
      <c r="AB222" s="12"/>
      <c r="AC222" s="12"/>
      <c r="AD222" s="12"/>
      <c r="AE222" s="12"/>
      <c r="AR222" s="240" t="s">
        <v>14</v>
      </c>
      <c r="AT222" s="241" t="s">
        <v>81</v>
      </c>
      <c r="AU222" s="241" t="s">
        <v>14</v>
      </c>
      <c r="AY222" s="240" t="s">
        <v>250</v>
      </c>
      <c r="BK222" s="242">
        <f>SUM(BK223:BK242)</f>
        <v>0</v>
      </c>
    </row>
    <row r="223" s="2" customFormat="1" ht="21.75" customHeight="1">
      <c r="A223" s="38"/>
      <c r="B223" s="39"/>
      <c r="C223" s="245" t="s">
        <v>362</v>
      </c>
      <c r="D223" s="245" t="s">
        <v>252</v>
      </c>
      <c r="E223" s="246" t="s">
        <v>1596</v>
      </c>
      <c r="F223" s="247" t="s">
        <v>1597</v>
      </c>
      <c r="G223" s="248" t="s">
        <v>157</v>
      </c>
      <c r="H223" s="249">
        <v>42.139000000000003</v>
      </c>
      <c r="I223" s="250"/>
      <c r="J223" s="251">
        <f>ROUND(I223*H223,2)</f>
        <v>0</v>
      </c>
      <c r="K223" s="247" t="s">
        <v>1</v>
      </c>
      <c r="L223" s="44"/>
      <c r="M223" s="252" t="s">
        <v>1</v>
      </c>
      <c r="N223" s="253" t="s">
        <v>47</v>
      </c>
      <c r="O223" s="91"/>
      <c r="P223" s="254">
        <f>O223*H223</f>
        <v>0</v>
      </c>
      <c r="Q223" s="254">
        <v>0</v>
      </c>
      <c r="R223" s="254">
        <f>Q223*H223</f>
        <v>0</v>
      </c>
      <c r="S223" s="254">
        <v>0</v>
      </c>
      <c r="T223" s="255">
        <f>S223*H223</f>
        <v>0</v>
      </c>
      <c r="U223" s="38"/>
      <c r="V223" s="38"/>
      <c r="W223" s="38"/>
      <c r="X223" s="38"/>
      <c r="Y223" s="38"/>
      <c r="Z223" s="38"/>
      <c r="AA223" s="38"/>
      <c r="AB223" s="38"/>
      <c r="AC223" s="38"/>
      <c r="AD223" s="38"/>
      <c r="AE223" s="38"/>
      <c r="AR223" s="256" t="s">
        <v>256</v>
      </c>
      <c r="AT223" s="256" t="s">
        <v>252</v>
      </c>
      <c r="AU223" s="256" t="s">
        <v>91</v>
      </c>
      <c r="AY223" s="17" t="s">
        <v>250</v>
      </c>
      <c r="BE223" s="257">
        <f>IF(N223="základní",J223,0)</f>
        <v>0</v>
      </c>
      <c r="BF223" s="257">
        <f>IF(N223="snížená",J223,0)</f>
        <v>0</v>
      </c>
      <c r="BG223" s="257">
        <f>IF(N223="zákl. přenesená",J223,0)</f>
        <v>0</v>
      </c>
      <c r="BH223" s="257">
        <f>IF(N223="sníž. přenesená",J223,0)</f>
        <v>0</v>
      </c>
      <c r="BI223" s="257">
        <f>IF(N223="nulová",J223,0)</f>
        <v>0</v>
      </c>
      <c r="BJ223" s="17" t="s">
        <v>14</v>
      </c>
      <c r="BK223" s="257">
        <f>ROUND(I223*H223,2)</f>
        <v>0</v>
      </c>
      <c r="BL223" s="17" t="s">
        <v>256</v>
      </c>
      <c r="BM223" s="256" t="s">
        <v>1950</v>
      </c>
    </row>
    <row r="224" s="2" customFormat="1">
      <c r="A224" s="38"/>
      <c r="B224" s="39"/>
      <c r="C224" s="40"/>
      <c r="D224" s="258" t="s">
        <v>628</v>
      </c>
      <c r="E224" s="40"/>
      <c r="F224" s="259" t="s">
        <v>1599</v>
      </c>
      <c r="G224" s="40"/>
      <c r="H224" s="40"/>
      <c r="I224" s="156"/>
      <c r="J224" s="40"/>
      <c r="K224" s="40"/>
      <c r="L224" s="44"/>
      <c r="M224" s="260"/>
      <c r="N224" s="261"/>
      <c r="O224" s="91"/>
      <c r="P224" s="91"/>
      <c r="Q224" s="91"/>
      <c r="R224" s="91"/>
      <c r="S224" s="91"/>
      <c r="T224" s="92"/>
      <c r="U224" s="38"/>
      <c r="V224" s="38"/>
      <c r="W224" s="38"/>
      <c r="X224" s="38"/>
      <c r="Y224" s="38"/>
      <c r="Z224" s="38"/>
      <c r="AA224" s="38"/>
      <c r="AB224" s="38"/>
      <c r="AC224" s="38"/>
      <c r="AD224" s="38"/>
      <c r="AE224" s="38"/>
      <c r="AT224" s="17" t="s">
        <v>628</v>
      </c>
      <c r="AU224" s="17" t="s">
        <v>91</v>
      </c>
    </row>
    <row r="225" s="13" customFormat="1">
      <c r="A225" s="13"/>
      <c r="B225" s="262"/>
      <c r="C225" s="263"/>
      <c r="D225" s="258" t="s">
        <v>263</v>
      </c>
      <c r="E225" s="264" t="s">
        <v>1</v>
      </c>
      <c r="F225" s="265" t="s">
        <v>1951</v>
      </c>
      <c r="G225" s="263"/>
      <c r="H225" s="266">
        <v>37.807000000000002</v>
      </c>
      <c r="I225" s="267"/>
      <c r="J225" s="263"/>
      <c r="K225" s="263"/>
      <c r="L225" s="268"/>
      <c r="M225" s="269"/>
      <c r="N225" s="270"/>
      <c r="O225" s="270"/>
      <c r="P225" s="270"/>
      <c r="Q225" s="270"/>
      <c r="R225" s="270"/>
      <c r="S225" s="270"/>
      <c r="T225" s="271"/>
      <c r="U225" s="13"/>
      <c r="V225" s="13"/>
      <c r="W225" s="13"/>
      <c r="X225" s="13"/>
      <c r="Y225" s="13"/>
      <c r="Z225" s="13"/>
      <c r="AA225" s="13"/>
      <c r="AB225" s="13"/>
      <c r="AC225" s="13"/>
      <c r="AD225" s="13"/>
      <c r="AE225" s="13"/>
      <c r="AT225" s="272" t="s">
        <v>263</v>
      </c>
      <c r="AU225" s="272" t="s">
        <v>91</v>
      </c>
      <c r="AV225" s="13" t="s">
        <v>91</v>
      </c>
      <c r="AW225" s="13" t="s">
        <v>36</v>
      </c>
      <c r="AX225" s="13" t="s">
        <v>82</v>
      </c>
      <c r="AY225" s="272" t="s">
        <v>250</v>
      </c>
    </row>
    <row r="226" s="13" customFormat="1">
      <c r="A226" s="13"/>
      <c r="B226" s="262"/>
      <c r="C226" s="263"/>
      <c r="D226" s="258" t="s">
        <v>263</v>
      </c>
      <c r="E226" s="264" t="s">
        <v>1</v>
      </c>
      <c r="F226" s="265" t="s">
        <v>1952</v>
      </c>
      <c r="G226" s="263"/>
      <c r="H226" s="266">
        <v>4.3319999999999999</v>
      </c>
      <c r="I226" s="267"/>
      <c r="J226" s="263"/>
      <c r="K226" s="263"/>
      <c r="L226" s="268"/>
      <c r="M226" s="269"/>
      <c r="N226" s="270"/>
      <c r="O226" s="270"/>
      <c r="P226" s="270"/>
      <c r="Q226" s="270"/>
      <c r="R226" s="270"/>
      <c r="S226" s="270"/>
      <c r="T226" s="271"/>
      <c r="U226" s="13"/>
      <c r="V226" s="13"/>
      <c r="W226" s="13"/>
      <c r="X226" s="13"/>
      <c r="Y226" s="13"/>
      <c r="Z226" s="13"/>
      <c r="AA226" s="13"/>
      <c r="AB226" s="13"/>
      <c r="AC226" s="13"/>
      <c r="AD226" s="13"/>
      <c r="AE226" s="13"/>
      <c r="AT226" s="272" t="s">
        <v>263</v>
      </c>
      <c r="AU226" s="272" t="s">
        <v>91</v>
      </c>
      <c r="AV226" s="13" t="s">
        <v>91</v>
      </c>
      <c r="AW226" s="13" t="s">
        <v>36</v>
      </c>
      <c r="AX226" s="13" t="s">
        <v>82</v>
      </c>
      <c r="AY226" s="272" t="s">
        <v>250</v>
      </c>
    </row>
    <row r="227" s="14" customFormat="1">
      <c r="A227" s="14"/>
      <c r="B227" s="273"/>
      <c r="C227" s="274"/>
      <c r="D227" s="258" t="s">
        <v>263</v>
      </c>
      <c r="E227" s="275" t="s">
        <v>1</v>
      </c>
      <c r="F227" s="276" t="s">
        <v>265</v>
      </c>
      <c r="G227" s="274"/>
      <c r="H227" s="277">
        <v>42.139000000000003</v>
      </c>
      <c r="I227" s="278"/>
      <c r="J227" s="274"/>
      <c r="K227" s="274"/>
      <c r="L227" s="279"/>
      <c r="M227" s="280"/>
      <c r="N227" s="281"/>
      <c r="O227" s="281"/>
      <c r="P227" s="281"/>
      <c r="Q227" s="281"/>
      <c r="R227" s="281"/>
      <c r="S227" s="281"/>
      <c r="T227" s="282"/>
      <c r="U227" s="14"/>
      <c r="V227" s="14"/>
      <c r="W227" s="14"/>
      <c r="X227" s="14"/>
      <c r="Y227" s="14"/>
      <c r="Z227" s="14"/>
      <c r="AA227" s="14"/>
      <c r="AB227" s="14"/>
      <c r="AC227" s="14"/>
      <c r="AD227" s="14"/>
      <c r="AE227" s="14"/>
      <c r="AT227" s="283" t="s">
        <v>263</v>
      </c>
      <c r="AU227" s="283" t="s">
        <v>91</v>
      </c>
      <c r="AV227" s="14" t="s">
        <v>256</v>
      </c>
      <c r="AW227" s="14" t="s">
        <v>36</v>
      </c>
      <c r="AX227" s="14" t="s">
        <v>14</v>
      </c>
      <c r="AY227" s="283" t="s">
        <v>250</v>
      </c>
    </row>
    <row r="228" s="2" customFormat="1" ht="44.25" customHeight="1">
      <c r="A228" s="38"/>
      <c r="B228" s="39"/>
      <c r="C228" s="245" t="s">
        <v>368</v>
      </c>
      <c r="D228" s="245" t="s">
        <v>252</v>
      </c>
      <c r="E228" s="246" t="s">
        <v>1603</v>
      </c>
      <c r="F228" s="247" t="s">
        <v>1604</v>
      </c>
      <c r="G228" s="248" t="s">
        <v>157</v>
      </c>
      <c r="H228" s="249">
        <v>77.799999999999997</v>
      </c>
      <c r="I228" s="250"/>
      <c r="J228" s="251">
        <f>ROUND(I228*H228,2)</f>
        <v>0</v>
      </c>
      <c r="K228" s="247" t="s">
        <v>1</v>
      </c>
      <c r="L228" s="44"/>
      <c r="M228" s="252" t="s">
        <v>1</v>
      </c>
      <c r="N228" s="253" t="s">
        <v>47</v>
      </c>
      <c r="O228" s="91"/>
      <c r="P228" s="254">
        <f>O228*H228</f>
        <v>0</v>
      </c>
      <c r="Q228" s="254">
        <v>0</v>
      </c>
      <c r="R228" s="254">
        <f>Q228*H228</f>
        <v>0</v>
      </c>
      <c r="S228" s="254">
        <v>0</v>
      </c>
      <c r="T228" s="255">
        <f>S228*H228</f>
        <v>0</v>
      </c>
      <c r="U228" s="38"/>
      <c r="V228" s="38"/>
      <c r="W228" s="38"/>
      <c r="X228" s="38"/>
      <c r="Y228" s="38"/>
      <c r="Z228" s="38"/>
      <c r="AA228" s="38"/>
      <c r="AB228" s="38"/>
      <c r="AC228" s="38"/>
      <c r="AD228" s="38"/>
      <c r="AE228" s="38"/>
      <c r="AR228" s="256" t="s">
        <v>256</v>
      </c>
      <c r="AT228" s="256" t="s">
        <v>252</v>
      </c>
      <c r="AU228" s="256" t="s">
        <v>91</v>
      </c>
      <c r="AY228" s="17" t="s">
        <v>250</v>
      </c>
      <c r="BE228" s="257">
        <f>IF(N228="základní",J228,0)</f>
        <v>0</v>
      </c>
      <c r="BF228" s="257">
        <f>IF(N228="snížená",J228,0)</f>
        <v>0</v>
      </c>
      <c r="BG228" s="257">
        <f>IF(N228="zákl. přenesená",J228,0)</f>
        <v>0</v>
      </c>
      <c r="BH228" s="257">
        <f>IF(N228="sníž. přenesená",J228,0)</f>
        <v>0</v>
      </c>
      <c r="BI228" s="257">
        <f>IF(N228="nulová",J228,0)</f>
        <v>0</v>
      </c>
      <c r="BJ228" s="17" t="s">
        <v>14</v>
      </c>
      <c r="BK228" s="257">
        <f>ROUND(I228*H228,2)</f>
        <v>0</v>
      </c>
      <c r="BL228" s="17" t="s">
        <v>256</v>
      </c>
      <c r="BM228" s="256" t="s">
        <v>1953</v>
      </c>
    </row>
    <row r="229" s="2" customFormat="1">
      <c r="A229" s="38"/>
      <c r="B229" s="39"/>
      <c r="C229" s="40"/>
      <c r="D229" s="258" t="s">
        <v>628</v>
      </c>
      <c r="E229" s="40"/>
      <c r="F229" s="259" t="s">
        <v>1606</v>
      </c>
      <c r="G229" s="40"/>
      <c r="H229" s="40"/>
      <c r="I229" s="156"/>
      <c r="J229" s="40"/>
      <c r="K229" s="40"/>
      <c r="L229" s="44"/>
      <c r="M229" s="260"/>
      <c r="N229" s="261"/>
      <c r="O229" s="91"/>
      <c r="P229" s="91"/>
      <c r="Q229" s="91"/>
      <c r="R229" s="91"/>
      <c r="S229" s="91"/>
      <c r="T229" s="92"/>
      <c r="U229" s="38"/>
      <c r="V229" s="38"/>
      <c r="W229" s="38"/>
      <c r="X229" s="38"/>
      <c r="Y229" s="38"/>
      <c r="Z229" s="38"/>
      <c r="AA229" s="38"/>
      <c r="AB229" s="38"/>
      <c r="AC229" s="38"/>
      <c r="AD229" s="38"/>
      <c r="AE229" s="38"/>
      <c r="AT229" s="17" t="s">
        <v>628</v>
      </c>
      <c r="AU229" s="17" t="s">
        <v>91</v>
      </c>
    </row>
    <row r="230" s="13" customFormat="1">
      <c r="A230" s="13"/>
      <c r="B230" s="262"/>
      <c r="C230" s="263"/>
      <c r="D230" s="258" t="s">
        <v>263</v>
      </c>
      <c r="E230" s="264" t="s">
        <v>1</v>
      </c>
      <c r="F230" s="265" t="s">
        <v>1954</v>
      </c>
      <c r="G230" s="263"/>
      <c r="H230" s="266">
        <v>77.799999999999997</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263</v>
      </c>
      <c r="AU230" s="272" t="s">
        <v>91</v>
      </c>
      <c r="AV230" s="13" t="s">
        <v>91</v>
      </c>
      <c r="AW230" s="13" t="s">
        <v>36</v>
      </c>
      <c r="AX230" s="13" t="s">
        <v>82</v>
      </c>
      <c r="AY230" s="272" t="s">
        <v>250</v>
      </c>
    </row>
    <row r="231" s="14" customFormat="1">
      <c r="A231" s="14"/>
      <c r="B231" s="273"/>
      <c r="C231" s="274"/>
      <c r="D231" s="258" t="s">
        <v>263</v>
      </c>
      <c r="E231" s="275" t="s">
        <v>1</v>
      </c>
      <c r="F231" s="276" t="s">
        <v>265</v>
      </c>
      <c r="G231" s="274"/>
      <c r="H231" s="277">
        <v>77.799999999999997</v>
      </c>
      <c r="I231" s="278"/>
      <c r="J231" s="274"/>
      <c r="K231" s="274"/>
      <c r="L231" s="279"/>
      <c r="M231" s="280"/>
      <c r="N231" s="281"/>
      <c r="O231" s="281"/>
      <c r="P231" s="281"/>
      <c r="Q231" s="281"/>
      <c r="R231" s="281"/>
      <c r="S231" s="281"/>
      <c r="T231" s="282"/>
      <c r="U231" s="14"/>
      <c r="V231" s="14"/>
      <c r="W231" s="14"/>
      <c r="X231" s="14"/>
      <c r="Y231" s="14"/>
      <c r="Z231" s="14"/>
      <c r="AA231" s="14"/>
      <c r="AB231" s="14"/>
      <c r="AC231" s="14"/>
      <c r="AD231" s="14"/>
      <c r="AE231" s="14"/>
      <c r="AT231" s="283" t="s">
        <v>263</v>
      </c>
      <c r="AU231" s="283" t="s">
        <v>91</v>
      </c>
      <c r="AV231" s="14" t="s">
        <v>256</v>
      </c>
      <c r="AW231" s="14" t="s">
        <v>36</v>
      </c>
      <c r="AX231" s="14" t="s">
        <v>14</v>
      </c>
      <c r="AY231" s="283" t="s">
        <v>250</v>
      </c>
    </row>
    <row r="232" s="2" customFormat="1" ht="55.5" customHeight="1">
      <c r="A232" s="38"/>
      <c r="B232" s="39"/>
      <c r="C232" s="245" t="s">
        <v>374</v>
      </c>
      <c r="D232" s="245" t="s">
        <v>252</v>
      </c>
      <c r="E232" s="246" t="s">
        <v>1609</v>
      </c>
      <c r="F232" s="247" t="s">
        <v>1610</v>
      </c>
      <c r="G232" s="248" t="s">
        <v>157</v>
      </c>
      <c r="H232" s="249">
        <v>389</v>
      </c>
      <c r="I232" s="250"/>
      <c r="J232" s="251">
        <f>ROUND(I232*H232,2)</f>
        <v>0</v>
      </c>
      <c r="K232" s="247" t="s">
        <v>1</v>
      </c>
      <c r="L232" s="44"/>
      <c r="M232" s="252" t="s">
        <v>1</v>
      </c>
      <c r="N232" s="253" t="s">
        <v>47</v>
      </c>
      <c r="O232" s="91"/>
      <c r="P232" s="254">
        <f>O232*H232</f>
        <v>0</v>
      </c>
      <c r="Q232" s="254">
        <v>0</v>
      </c>
      <c r="R232" s="254">
        <f>Q232*H232</f>
        <v>0</v>
      </c>
      <c r="S232" s="254">
        <v>0</v>
      </c>
      <c r="T232" s="255">
        <f>S232*H232</f>
        <v>0</v>
      </c>
      <c r="U232" s="38"/>
      <c r="V232" s="38"/>
      <c r="W232" s="38"/>
      <c r="X232" s="38"/>
      <c r="Y232" s="38"/>
      <c r="Z232" s="38"/>
      <c r="AA232" s="38"/>
      <c r="AB232" s="38"/>
      <c r="AC232" s="38"/>
      <c r="AD232" s="38"/>
      <c r="AE232" s="38"/>
      <c r="AR232" s="256" t="s">
        <v>256</v>
      </c>
      <c r="AT232" s="256" t="s">
        <v>252</v>
      </c>
      <c r="AU232" s="256" t="s">
        <v>91</v>
      </c>
      <c r="AY232" s="17" t="s">
        <v>250</v>
      </c>
      <c r="BE232" s="257">
        <f>IF(N232="základní",J232,0)</f>
        <v>0</v>
      </c>
      <c r="BF232" s="257">
        <f>IF(N232="snížená",J232,0)</f>
        <v>0</v>
      </c>
      <c r="BG232" s="257">
        <f>IF(N232="zákl. přenesená",J232,0)</f>
        <v>0</v>
      </c>
      <c r="BH232" s="257">
        <f>IF(N232="sníž. přenesená",J232,0)</f>
        <v>0</v>
      </c>
      <c r="BI232" s="257">
        <f>IF(N232="nulová",J232,0)</f>
        <v>0</v>
      </c>
      <c r="BJ232" s="17" t="s">
        <v>14</v>
      </c>
      <c r="BK232" s="257">
        <f>ROUND(I232*H232,2)</f>
        <v>0</v>
      </c>
      <c r="BL232" s="17" t="s">
        <v>256</v>
      </c>
      <c r="BM232" s="256" t="s">
        <v>1955</v>
      </c>
    </row>
    <row r="233" s="13" customFormat="1">
      <c r="A233" s="13"/>
      <c r="B233" s="262"/>
      <c r="C233" s="263"/>
      <c r="D233" s="258" t="s">
        <v>263</v>
      </c>
      <c r="E233" s="264" t="s">
        <v>1</v>
      </c>
      <c r="F233" s="265" t="s">
        <v>1956</v>
      </c>
      <c r="G233" s="263"/>
      <c r="H233" s="266">
        <v>389</v>
      </c>
      <c r="I233" s="267"/>
      <c r="J233" s="263"/>
      <c r="K233" s="263"/>
      <c r="L233" s="268"/>
      <c r="M233" s="269"/>
      <c r="N233" s="270"/>
      <c r="O233" s="270"/>
      <c r="P233" s="270"/>
      <c r="Q233" s="270"/>
      <c r="R233" s="270"/>
      <c r="S233" s="270"/>
      <c r="T233" s="271"/>
      <c r="U233" s="13"/>
      <c r="V233" s="13"/>
      <c r="W233" s="13"/>
      <c r="X233" s="13"/>
      <c r="Y233" s="13"/>
      <c r="Z233" s="13"/>
      <c r="AA233" s="13"/>
      <c r="AB233" s="13"/>
      <c r="AC233" s="13"/>
      <c r="AD233" s="13"/>
      <c r="AE233" s="13"/>
      <c r="AT233" s="272" t="s">
        <v>263</v>
      </c>
      <c r="AU233" s="272" t="s">
        <v>91</v>
      </c>
      <c r="AV233" s="13" t="s">
        <v>91</v>
      </c>
      <c r="AW233" s="13" t="s">
        <v>36</v>
      </c>
      <c r="AX233" s="13" t="s">
        <v>82</v>
      </c>
      <c r="AY233" s="272" t="s">
        <v>250</v>
      </c>
    </row>
    <row r="234" s="14" customFormat="1">
      <c r="A234" s="14"/>
      <c r="B234" s="273"/>
      <c r="C234" s="274"/>
      <c r="D234" s="258" t="s">
        <v>263</v>
      </c>
      <c r="E234" s="275" t="s">
        <v>1</v>
      </c>
      <c r="F234" s="276" t="s">
        <v>265</v>
      </c>
      <c r="G234" s="274"/>
      <c r="H234" s="277">
        <v>389</v>
      </c>
      <c r="I234" s="278"/>
      <c r="J234" s="274"/>
      <c r="K234" s="274"/>
      <c r="L234" s="279"/>
      <c r="M234" s="280"/>
      <c r="N234" s="281"/>
      <c r="O234" s="281"/>
      <c r="P234" s="281"/>
      <c r="Q234" s="281"/>
      <c r="R234" s="281"/>
      <c r="S234" s="281"/>
      <c r="T234" s="282"/>
      <c r="U234" s="14"/>
      <c r="V234" s="14"/>
      <c r="W234" s="14"/>
      <c r="X234" s="14"/>
      <c r="Y234" s="14"/>
      <c r="Z234" s="14"/>
      <c r="AA234" s="14"/>
      <c r="AB234" s="14"/>
      <c r="AC234" s="14"/>
      <c r="AD234" s="14"/>
      <c r="AE234" s="14"/>
      <c r="AT234" s="283" t="s">
        <v>263</v>
      </c>
      <c r="AU234" s="283" t="s">
        <v>91</v>
      </c>
      <c r="AV234" s="14" t="s">
        <v>256</v>
      </c>
      <c r="AW234" s="14" t="s">
        <v>36</v>
      </c>
      <c r="AX234" s="14" t="s">
        <v>14</v>
      </c>
      <c r="AY234" s="283" t="s">
        <v>250</v>
      </c>
    </row>
    <row r="235" s="2" customFormat="1" ht="33" customHeight="1">
      <c r="A235" s="38"/>
      <c r="B235" s="39"/>
      <c r="C235" s="245" t="s">
        <v>379</v>
      </c>
      <c r="D235" s="245" t="s">
        <v>252</v>
      </c>
      <c r="E235" s="246" t="s">
        <v>1613</v>
      </c>
      <c r="F235" s="247" t="s">
        <v>1614</v>
      </c>
      <c r="G235" s="248" t="s">
        <v>157</v>
      </c>
      <c r="H235" s="249">
        <v>11.688000000000001</v>
      </c>
      <c r="I235" s="250"/>
      <c r="J235" s="251">
        <f>ROUND(I235*H235,2)</f>
        <v>0</v>
      </c>
      <c r="K235" s="247" t="s">
        <v>1</v>
      </c>
      <c r="L235" s="44"/>
      <c r="M235" s="252" t="s">
        <v>1</v>
      </c>
      <c r="N235" s="253" t="s">
        <v>47</v>
      </c>
      <c r="O235" s="91"/>
      <c r="P235" s="254">
        <f>O235*H235</f>
        <v>0</v>
      </c>
      <c r="Q235" s="254">
        <v>0</v>
      </c>
      <c r="R235" s="254">
        <f>Q235*H235</f>
        <v>0</v>
      </c>
      <c r="S235" s="254">
        <v>0</v>
      </c>
      <c r="T235" s="255">
        <f>S235*H235</f>
        <v>0</v>
      </c>
      <c r="U235" s="38"/>
      <c r="V235" s="38"/>
      <c r="W235" s="38"/>
      <c r="X235" s="38"/>
      <c r="Y235" s="38"/>
      <c r="Z235" s="38"/>
      <c r="AA235" s="38"/>
      <c r="AB235" s="38"/>
      <c r="AC235" s="38"/>
      <c r="AD235" s="38"/>
      <c r="AE235" s="38"/>
      <c r="AR235" s="256" t="s">
        <v>256</v>
      </c>
      <c r="AT235" s="256" t="s">
        <v>252</v>
      </c>
      <c r="AU235" s="256" t="s">
        <v>91</v>
      </c>
      <c r="AY235" s="17" t="s">
        <v>250</v>
      </c>
      <c r="BE235" s="257">
        <f>IF(N235="základní",J235,0)</f>
        <v>0</v>
      </c>
      <c r="BF235" s="257">
        <f>IF(N235="snížená",J235,0)</f>
        <v>0</v>
      </c>
      <c r="BG235" s="257">
        <f>IF(N235="zákl. přenesená",J235,0)</f>
        <v>0</v>
      </c>
      <c r="BH235" s="257">
        <f>IF(N235="sníž. přenesená",J235,0)</f>
        <v>0</v>
      </c>
      <c r="BI235" s="257">
        <f>IF(N235="nulová",J235,0)</f>
        <v>0</v>
      </c>
      <c r="BJ235" s="17" t="s">
        <v>14</v>
      </c>
      <c r="BK235" s="257">
        <f>ROUND(I235*H235,2)</f>
        <v>0</v>
      </c>
      <c r="BL235" s="17" t="s">
        <v>256</v>
      </c>
      <c r="BM235" s="256" t="s">
        <v>1957</v>
      </c>
    </row>
    <row r="236" s="2" customFormat="1">
      <c r="A236" s="38"/>
      <c r="B236" s="39"/>
      <c r="C236" s="40"/>
      <c r="D236" s="258" t="s">
        <v>628</v>
      </c>
      <c r="E236" s="40"/>
      <c r="F236" s="259" t="s">
        <v>1616</v>
      </c>
      <c r="G236" s="40"/>
      <c r="H236" s="40"/>
      <c r="I236" s="156"/>
      <c r="J236" s="40"/>
      <c r="K236" s="40"/>
      <c r="L236" s="44"/>
      <c r="M236" s="260"/>
      <c r="N236" s="261"/>
      <c r="O236" s="91"/>
      <c r="P236" s="91"/>
      <c r="Q236" s="91"/>
      <c r="R236" s="91"/>
      <c r="S236" s="91"/>
      <c r="T236" s="92"/>
      <c r="U236" s="38"/>
      <c r="V236" s="38"/>
      <c r="W236" s="38"/>
      <c r="X236" s="38"/>
      <c r="Y236" s="38"/>
      <c r="Z236" s="38"/>
      <c r="AA236" s="38"/>
      <c r="AB236" s="38"/>
      <c r="AC236" s="38"/>
      <c r="AD236" s="38"/>
      <c r="AE236" s="38"/>
      <c r="AT236" s="17" t="s">
        <v>628</v>
      </c>
      <c r="AU236" s="17" t="s">
        <v>91</v>
      </c>
    </row>
    <row r="237" s="13" customFormat="1">
      <c r="A237" s="13"/>
      <c r="B237" s="262"/>
      <c r="C237" s="263"/>
      <c r="D237" s="258" t="s">
        <v>263</v>
      </c>
      <c r="E237" s="264" t="s">
        <v>1</v>
      </c>
      <c r="F237" s="265" t="s">
        <v>1958</v>
      </c>
      <c r="G237" s="263"/>
      <c r="H237" s="266">
        <v>11.688000000000001</v>
      </c>
      <c r="I237" s="267"/>
      <c r="J237" s="263"/>
      <c r="K237" s="263"/>
      <c r="L237" s="268"/>
      <c r="M237" s="269"/>
      <c r="N237" s="270"/>
      <c r="O237" s="270"/>
      <c r="P237" s="270"/>
      <c r="Q237" s="270"/>
      <c r="R237" s="270"/>
      <c r="S237" s="270"/>
      <c r="T237" s="271"/>
      <c r="U237" s="13"/>
      <c r="V237" s="13"/>
      <c r="W237" s="13"/>
      <c r="X237" s="13"/>
      <c r="Y237" s="13"/>
      <c r="Z237" s="13"/>
      <c r="AA237" s="13"/>
      <c r="AB237" s="13"/>
      <c r="AC237" s="13"/>
      <c r="AD237" s="13"/>
      <c r="AE237" s="13"/>
      <c r="AT237" s="272" t="s">
        <v>263</v>
      </c>
      <c r="AU237" s="272" t="s">
        <v>91</v>
      </c>
      <c r="AV237" s="13" t="s">
        <v>91</v>
      </c>
      <c r="AW237" s="13" t="s">
        <v>36</v>
      </c>
      <c r="AX237" s="13" t="s">
        <v>82</v>
      </c>
      <c r="AY237" s="272" t="s">
        <v>250</v>
      </c>
    </row>
    <row r="238" s="14" customFormat="1">
      <c r="A238" s="14"/>
      <c r="B238" s="273"/>
      <c r="C238" s="274"/>
      <c r="D238" s="258" t="s">
        <v>263</v>
      </c>
      <c r="E238" s="275" t="s">
        <v>1</v>
      </c>
      <c r="F238" s="276" t="s">
        <v>265</v>
      </c>
      <c r="G238" s="274"/>
      <c r="H238" s="277">
        <v>11.688000000000001</v>
      </c>
      <c r="I238" s="278"/>
      <c r="J238" s="274"/>
      <c r="K238" s="274"/>
      <c r="L238" s="279"/>
      <c r="M238" s="280"/>
      <c r="N238" s="281"/>
      <c r="O238" s="281"/>
      <c r="P238" s="281"/>
      <c r="Q238" s="281"/>
      <c r="R238" s="281"/>
      <c r="S238" s="281"/>
      <c r="T238" s="282"/>
      <c r="U238" s="14"/>
      <c r="V238" s="14"/>
      <c r="W238" s="14"/>
      <c r="X238" s="14"/>
      <c r="Y238" s="14"/>
      <c r="Z238" s="14"/>
      <c r="AA238" s="14"/>
      <c r="AB238" s="14"/>
      <c r="AC238" s="14"/>
      <c r="AD238" s="14"/>
      <c r="AE238" s="14"/>
      <c r="AT238" s="283" t="s">
        <v>263</v>
      </c>
      <c r="AU238" s="283" t="s">
        <v>91</v>
      </c>
      <c r="AV238" s="14" t="s">
        <v>256</v>
      </c>
      <c r="AW238" s="14" t="s">
        <v>36</v>
      </c>
      <c r="AX238" s="14" t="s">
        <v>14</v>
      </c>
      <c r="AY238" s="283" t="s">
        <v>250</v>
      </c>
    </row>
    <row r="239" s="2" customFormat="1" ht="44.25" customHeight="1">
      <c r="A239" s="38"/>
      <c r="B239" s="39"/>
      <c r="C239" s="245" t="s">
        <v>384</v>
      </c>
      <c r="D239" s="245" t="s">
        <v>252</v>
      </c>
      <c r="E239" s="246" t="s">
        <v>1619</v>
      </c>
      <c r="F239" s="247" t="s">
        <v>1620</v>
      </c>
      <c r="G239" s="248" t="s">
        <v>157</v>
      </c>
      <c r="H239" s="249">
        <v>58.439999999999998</v>
      </c>
      <c r="I239" s="250"/>
      <c r="J239" s="251">
        <f>ROUND(I239*H239,2)</f>
        <v>0</v>
      </c>
      <c r="K239" s="247" t="s">
        <v>1</v>
      </c>
      <c r="L239" s="44"/>
      <c r="M239" s="252" t="s">
        <v>1</v>
      </c>
      <c r="N239" s="253" t="s">
        <v>47</v>
      </c>
      <c r="O239" s="91"/>
      <c r="P239" s="254">
        <f>O239*H239</f>
        <v>0</v>
      </c>
      <c r="Q239" s="254">
        <v>0</v>
      </c>
      <c r="R239" s="254">
        <f>Q239*H239</f>
        <v>0</v>
      </c>
      <c r="S239" s="254">
        <v>0</v>
      </c>
      <c r="T239" s="255">
        <f>S239*H239</f>
        <v>0</v>
      </c>
      <c r="U239" s="38"/>
      <c r="V239" s="38"/>
      <c r="W239" s="38"/>
      <c r="X239" s="38"/>
      <c r="Y239" s="38"/>
      <c r="Z239" s="38"/>
      <c r="AA239" s="38"/>
      <c r="AB239" s="38"/>
      <c r="AC239" s="38"/>
      <c r="AD239" s="38"/>
      <c r="AE239" s="38"/>
      <c r="AR239" s="256" t="s">
        <v>256</v>
      </c>
      <c r="AT239" s="256" t="s">
        <v>252</v>
      </c>
      <c r="AU239" s="256" t="s">
        <v>91</v>
      </c>
      <c r="AY239" s="17" t="s">
        <v>250</v>
      </c>
      <c r="BE239" s="257">
        <f>IF(N239="základní",J239,0)</f>
        <v>0</v>
      </c>
      <c r="BF239" s="257">
        <f>IF(N239="snížená",J239,0)</f>
        <v>0</v>
      </c>
      <c r="BG239" s="257">
        <f>IF(N239="zákl. přenesená",J239,0)</f>
        <v>0</v>
      </c>
      <c r="BH239" s="257">
        <f>IF(N239="sníž. přenesená",J239,0)</f>
        <v>0</v>
      </c>
      <c r="BI239" s="257">
        <f>IF(N239="nulová",J239,0)</f>
        <v>0</v>
      </c>
      <c r="BJ239" s="17" t="s">
        <v>14</v>
      </c>
      <c r="BK239" s="257">
        <f>ROUND(I239*H239,2)</f>
        <v>0</v>
      </c>
      <c r="BL239" s="17" t="s">
        <v>256</v>
      </c>
      <c r="BM239" s="256" t="s">
        <v>1959</v>
      </c>
    </row>
    <row r="240" s="2" customFormat="1">
      <c r="A240" s="38"/>
      <c r="B240" s="39"/>
      <c r="C240" s="40"/>
      <c r="D240" s="258" t="s">
        <v>628</v>
      </c>
      <c r="E240" s="40"/>
      <c r="F240" s="259" t="s">
        <v>1616</v>
      </c>
      <c r="G240" s="40"/>
      <c r="H240" s="40"/>
      <c r="I240" s="156"/>
      <c r="J240" s="40"/>
      <c r="K240" s="40"/>
      <c r="L240" s="44"/>
      <c r="M240" s="260"/>
      <c r="N240" s="261"/>
      <c r="O240" s="91"/>
      <c r="P240" s="91"/>
      <c r="Q240" s="91"/>
      <c r="R240" s="91"/>
      <c r="S240" s="91"/>
      <c r="T240" s="92"/>
      <c r="U240" s="38"/>
      <c r="V240" s="38"/>
      <c r="W240" s="38"/>
      <c r="X240" s="38"/>
      <c r="Y240" s="38"/>
      <c r="Z240" s="38"/>
      <c r="AA240" s="38"/>
      <c r="AB240" s="38"/>
      <c r="AC240" s="38"/>
      <c r="AD240" s="38"/>
      <c r="AE240" s="38"/>
      <c r="AT240" s="17" t="s">
        <v>628</v>
      </c>
      <c r="AU240" s="17" t="s">
        <v>91</v>
      </c>
    </row>
    <row r="241" s="13" customFormat="1">
      <c r="A241" s="13"/>
      <c r="B241" s="262"/>
      <c r="C241" s="263"/>
      <c r="D241" s="258" t="s">
        <v>263</v>
      </c>
      <c r="E241" s="264" t="s">
        <v>1</v>
      </c>
      <c r="F241" s="265" t="s">
        <v>1960</v>
      </c>
      <c r="G241" s="263"/>
      <c r="H241" s="266">
        <v>58.439999999999998</v>
      </c>
      <c r="I241" s="267"/>
      <c r="J241" s="263"/>
      <c r="K241" s="263"/>
      <c r="L241" s="268"/>
      <c r="M241" s="269"/>
      <c r="N241" s="270"/>
      <c r="O241" s="270"/>
      <c r="P241" s="270"/>
      <c r="Q241" s="270"/>
      <c r="R241" s="270"/>
      <c r="S241" s="270"/>
      <c r="T241" s="271"/>
      <c r="U241" s="13"/>
      <c r="V241" s="13"/>
      <c r="W241" s="13"/>
      <c r="X241" s="13"/>
      <c r="Y241" s="13"/>
      <c r="Z241" s="13"/>
      <c r="AA241" s="13"/>
      <c r="AB241" s="13"/>
      <c r="AC241" s="13"/>
      <c r="AD241" s="13"/>
      <c r="AE241" s="13"/>
      <c r="AT241" s="272" t="s">
        <v>263</v>
      </c>
      <c r="AU241" s="272" t="s">
        <v>91</v>
      </c>
      <c r="AV241" s="13" t="s">
        <v>91</v>
      </c>
      <c r="AW241" s="13" t="s">
        <v>36</v>
      </c>
      <c r="AX241" s="13" t="s">
        <v>82</v>
      </c>
      <c r="AY241" s="272" t="s">
        <v>250</v>
      </c>
    </row>
    <row r="242" s="14" customFormat="1">
      <c r="A242" s="14"/>
      <c r="B242" s="273"/>
      <c r="C242" s="274"/>
      <c r="D242" s="258" t="s">
        <v>263</v>
      </c>
      <c r="E242" s="275" t="s">
        <v>1</v>
      </c>
      <c r="F242" s="276" t="s">
        <v>265</v>
      </c>
      <c r="G242" s="274"/>
      <c r="H242" s="277">
        <v>58.439999999999998</v>
      </c>
      <c r="I242" s="278"/>
      <c r="J242" s="274"/>
      <c r="K242" s="274"/>
      <c r="L242" s="279"/>
      <c r="M242" s="280"/>
      <c r="N242" s="281"/>
      <c r="O242" s="281"/>
      <c r="P242" s="281"/>
      <c r="Q242" s="281"/>
      <c r="R242" s="281"/>
      <c r="S242" s="281"/>
      <c r="T242" s="282"/>
      <c r="U242" s="14"/>
      <c r="V242" s="14"/>
      <c r="W242" s="14"/>
      <c r="X242" s="14"/>
      <c r="Y242" s="14"/>
      <c r="Z242" s="14"/>
      <c r="AA242" s="14"/>
      <c r="AB242" s="14"/>
      <c r="AC242" s="14"/>
      <c r="AD242" s="14"/>
      <c r="AE242" s="14"/>
      <c r="AT242" s="283" t="s">
        <v>263</v>
      </c>
      <c r="AU242" s="283" t="s">
        <v>91</v>
      </c>
      <c r="AV242" s="14" t="s">
        <v>256</v>
      </c>
      <c r="AW242" s="14" t="s">
        <v>36</v>
      </c>
      <c r="AX242" s="14" t="s">
        <v>14</v>
      </c>
      <c r="AY242" s="283" t="s">
        <v>250</v>
      </c>
    </row>
    <row r="243" s="12" customFormat="1" ht="25.92" customHeight="1">
      <c r="A243" s="12"/>
      <c r="B243" s="229"/>
      <c r="C243" s="230"/>
      <c r="D243" s="231" t="s">
        <v>81</v>
      </c>
      <c r="E243" s="232" t="s">
        <v>1623</v>
      </c>
      <c r="F243" s="232" t="s">
        <v>1624</v>
      </c>
      <c r="G243" s="230"/>
      <c r="H243" s="230"/>
      <c r="I243" s="233"/>
      <c r="J243" s="234">
        <f>BK243</f>
        <v>0</v>
      </c>
      <c r="K243" s="230"/>
      <c r="L243" s="235"/>
      <c r="M243" s="236"/>
      <c r="N243" s="237"/>
      <c r="O243" s="237"/>
      <c r="P243" s="238">
        <f>P244</f>
        <v>0</v>
      </c>
      <c r="Q243" s="237"/>
      <c r="R243" s="238">
        <f>R244</f>
        <v>0</v>
      </c>
      <c r="S243" s="237"/>
      <c r="T243" s="239">
        <f>T244</f>
        <v>0</v>
      </c>
      <c r="U243" s="12"/>
      <c r="V243" s="12"/>
      <c r="W243" s="12"/>
      <c r="X243" s="12"/>
      <c r="Y243" s="12"/>
      <c r="Z243" s="12"/>
      <c r="AA243" s="12"/>
      <c r="AB243" s="12"/>
      <c r="AC243" s="12"/>
      <c r="AD243" s="12"/>
      <c r="AE243" s="12"/>
      <c r="AR243" s="240" t="s">
        <v>91</v>
      </c>
      <c r="AT243" s="241" t="s">
        <v>81</v>
      </c>
      <c r="AU243" s="241" t="s">
        <v>82</v>
      </c>
      <c r="AY243" s="240" t="s">
        <v>250</v>
      </c>
      <c r="BK243" s="242">
        <f>BK244</f>
        <v>0</v>
      </c>
    </row>
    <row r="244" s="12" customFormat="1" ht="22.8" customHeight="1">
      <c r="A244" s="12"/>
      <c r="B244" s="229"/>
      <c r="C244" s="230"/>
      <c r="D244" s="231" t="s">
        <v>81</v>
      </c>
      <c r="E244" s="243" t="s">
        <v>1625</v>
      </c>
      <c r="F244" s="243" t="s">
        <v>1626</v>
      </c>
      <c r="G244" s="230"/>
      <c r="H244" s="230"/>
      <c r="I244" s="233"/>
      <c r="J244" s="244">
        <f>BK244</f>
        <v>0</v>
      </c>
      <c r="K244" s="230"/>
      <c r="L244" s="235"/>
      <c r="M244" s="236"/>
      <c r="N244" s="237"/>
      <c r="O244" s="237"/>
      <c r="P244" s="238">
        <f>SUM(P245:P258)</f>
        <v>0</v>
      </c>
      <c r="Q244" s="237"/>
      <c r="R244" s="238">
        <f>SUM(R245:R258)</f>
        <v>0</v>
      </c>
      <c r="S244" s="237"/>
      <c r="T244" s="239">
        <f>SUM(T245:T258)</f>
        <v>0</v>
      </c>
      <c r="U244" s="12"/>
      <c r="V244" s="12"/>
      <c r="W244" s="12"/>
      <c r="X244" s="12"/>
      <c r="Y244" s="12"/>
      <c r="Z244" s="12"/>
      <c r="AA244" s="12"/>
      <c r="AB244" s="12"/>
      <c r="AC244" s="12"/>
      <c r="AD244" s="12"/>
      <c r="AE244" s="12"/>
      <c r="AR244" s="240" t="s">
        <v>91</v>
      </c>
      <c r="AT244" s="241" t="s">
        <v>81</v>
      </c>
      <c r="AU244" s="241" t="s">
        <v>14</v>
      </c>
      <c r="AY244" s="240" t="s">
        <v>250</v>
      </c>
      <c r="BK244" s="242">
        <f>SUM(BK245:BK258)</f>
        <v>0</v>
      </c>
    </row>
    <row r="245" s="2" customFormat="1" ht="33" customHeight="1">
      <c r="A245" s="38"/>
      <c r="B245" s="39"/>
      <c r="C245" s="245" t="s">
        <v>389</v>
      </c>
      <c r="D245" s="245" t="s">
        <v>252</v>
      </c>
      <c r="E245" s="246" t="s">
        <v>1635</v>
      </c>
      <c r="F245" s="247" t="s">
        <v>1636</v>
      </c>
      <c r="G245" s="248" t="s">
        <v>168</v>
      </c>
      <c r="H245" s="249">
        <v>37.5</v>
      </c>
      <c r="I245" s="250"/>
      <c r="J245" s="251">
        <f>ROUND(I245*H245,2)</f>
        <v>0</v>
      </c>
      <c r="K245" s="247" t="s">
        <v>1</v>
      </c>
      <c r="L245" s="44"/>
      <c r="M245" s="252" t="s">
        <v>1</v>
      </c>
      <c r="N245" s="253" t="s">
        <v>47</v>
      </c>
      <c r="O245" s="91"/>
      <c r="P245" s="254">
        <f>O245*H245</f>
        <v>0</v>
      </c>
      <c r="Q245" s="254">
        <v>0</v>
      </c>
      <c r="R245" s="254">
        <f>Q245*H245</f>
        <v>0</v>
      </c>
      <c r="S245" s="254">
        <v>0</v>
      </c>
      <c r="T245" s="255">
        <f>S245*H245</f>
        <v>0</v>
      </c>
      <c r="U245" s="38"/>
      <c r="V245" s="38"/>
      <c r="W245" s="38"/>
      <c r="X245" s="38"/>
      <c r="Y245" s="38"/>
      <c r="Z245" s="38"/>
      <c r="AA245" s="38"/>
      <c r="AB245" s="38"/>
      <c r="AC245" s="38"/>
      <c r="AD245" s="38"/>
      <c r="AE245" s="38"/>
      <c r="AR245" s="256" t="s">
        <v>317</v>
      </c>
      <c r="AT245" s="256" t="s">
        <v>252</v>
      </c>
      <c r="AU245" s="256" t="s">
        <v>91</v>
      </c>
      <c r="AY245" s="17" t="s">
        <v>250</v>
      </c>
      <c r="BE245" s="257">
        <f>IF(N245="základní",J245,0)</f>
        <v>0</v>
      </c>
      <c r="BF245" s="257">
        <f>IF(N245="snížená",J245,0)</f>
        <v>0</v>
      </c>
      <c r="BG245" s="257">
        <f>IF(N245="zákl. přenesená",J245,0)</f>
        <v>0</v>
      </c>
      <c r="BH245" s="257">
        <f>IF(N245="sníž. přenesená",J245,0)</f>
        <v>0</v>
      </c>
      <c r="BI245" s="257">
        <f>IF(N245="nulová",J245,0)</f>
        <v>0</v>
      </c>
      <c r="BJ245" s="17" t="s">
        <v>14</v>
      </c>
      <c r="BK245" s="257">
        <f>ROUND(I245*H245,2)</f>
        <v>0</v>
      </c>
      <c r="BL245" s="17" t="s">
        <v>317</v>
      </c>
      <c r="BM245" s="256" t="s">
        <v>1961</v>
      </c>
    </row>
    <row r="246" s="13" customFormat="1">
      <c r="A246" s="13"/>
      <c r="B246" s="262"/>
      <c r="C246" s="263"/>
      <c r="D246" s="258" t="s">
        <v>263</v>
      </c>
      <c r="E246" s="264" t="s">
        <v>1</v>
      </c>
      <c r="F246" s="265" t="s">
        <v>1962</v>
      </c>
      <c r="G246" s="263"/>
      <c r="H246" s="266">
        <v>37.5</v>
      </c>
      <c r="I246" s="267"/>
      <c r="J246" s="263"/>
      <c r="K246" s="263"/>
      <c r="L246" s="268"/>
      <c r="M246" s="269"/>
      <c r="N246" s="270"/>
      <c r="O246" s="270"/>
      <c r="P246" s="270"/>
      <c r="Q246" s="270"/>
      <c r="R246" s="270"/>
      <c r="S246" s="270"/>
      <c r="T246" s="271"/>
      <c r="U246" s="13"/>
      <c r="V246" s="13"/>
      <c r="W246" s="13"/>
      <c r="X246" s="13"/>
      <c r="Y246" s="13"/>
      <c r="Z246" s="13"/>
      <c r="AA246" s="13"/>
      <c r="AB246" s="13"/>
      <c r="AC246" s="13"/>
      <c r="AD246" s="13"/>
      <c r="AE246" s="13"/>
      <c r="AT246" s="272" t="s">
        <v>263</v>
      </c>
      <c r="AU246" s="272" t="s">
        <v>91</v>
      </c>
      <c r="AV246" s="13" t="s">
        <v>91</v>
      </c>
      <c r="AW246" s="13" t="s">
        <v>36</v>
      </c>
      <c r="AX246" s="13" t="s">
        <v>82</v>
      </c>
      <c r="AY246" s="272" t="s">
        <v>250</v>
      </c>
    </row>
    <row r="247" s="14" customFormat="1">
      <c r="A247" s="14"/>
      <c r="B247" s="273"/>
      <c r="C247" s="274"/>
      <c r="D247" s="258" t="s">
        <v>263</v>
      </c>
      <c r="E247" s="275" t="s">
        <v>1</v>
      </c>
      <c r="F247" s="276" t="s">
        <v>265</v>
      </c>
      <c r="G247" s="274"/>
      <c r="H247" s="277">
        <v>37.5</v>
      </c>
      <c r="I247" s="278"/>
      <c r="J247" s="274"/>
      <c r="K247" s="274"/>
      <c r="L247" s="279"/>
      <c r="M247" s="280"/>
      <c r="N247" s="281"/>
      <c r="O247" s="281"/>
      <c r="P247" s="281"/>
      <c r="Q247" s="281"/>
      <c r="R247" s="281"/>
      <c r="S247" s="281"/>
      <c r="T247" s="282"/>
      <c r="U247" s="14"/>
      <c r="V247" s="14"/>
      <c r="W247" s="14"/>
      <c r="X247" s="14"/>
      <c r="Y247" s="14"/>
      <c r="Z247" s="14"/>
      <c r="AA247" s="14"/>
      <c r="AB247" s="14"/>
      <c r="AC247" s="14"/>
      <c r="AD247" s="14"/>
      <c r="AE247" s="14"/>
      <c r="AT247" s="283" t="s">
        <v>263</v>
      </c>
      <c r="AU247" s="283" t="s">
        <v>91</v>
      </c>
      <c r="AV247" s="14" t="s">
        <v>256</v>
      </c>
      <c r="AW247" s="14" t="s">
        <v>36</v>
      </c>
      <c r="AX247" s="14" t="s">
        <v>14</v>
      </c>
      <c r="AY247" s="283" t="s">
        <v>250</v>
      </c>
    </row>
    <row r="248" s="2" customFormat="1" ht="16.5" customHeight="1">
      <c r="A248" s="38"/>
      <c r="B248" s="39"/>
      <c r="C248" s="294" t="s">
        <v>396</v>
      </c>
      <c r="D248" s="294" t="s">
        <v>643</v>
      </c>
      <c r="E248" s="295" t="s">
        <v>1640</v>
      </c>
      <c r="F248" s="296" t="s">
        <v>1641</v>
      </c>
      <c r="G248" s="297" t="s">
        <v>157</v>
      </c>
      <c r="H248" s="298">
        <v>0.012999999999999999</v>
      </c>
      <c r="I248" s="299"/>
      <c r="J248" s="300">
        <f>ROUND(I248*H248,2)</f>
        <v>0</v>
      </c>
      <c r="K248" s="296" t="s">
        <v>1</v>
      </c>
      <c r="L248" s="301"/>
      <c r="M248" s="302" t="s">
        <v>1</v>
      </c>
      <c r="N248" s="303" t="s">
        <v>47</v>
      </c>
      <c r="O248" s="91"/>
      <c r="P248" s="254">
        <f>O248*H248</f>
        <v>0</v>
      </c>
      <c r="Q248" s="254">
        <v>0</v>
      </c>
      <c r="R248" s="254">
        <f>Q248*H248</f>
        <v>0</v>
      </c>
      <c r="S248" s="254">
        <v>0</v>
      </c>
      <c r="T248" s="255">
        <f>S248*H248</f>
        <v>0</v>
      </c>
      <c r="U248" s="38"/>
      <c r="V248" s="38"/>
      <c r="W248" s="38"/>
      <c r="X248" s="38"/>
      <c r="Y248" s="38"/>
      <c r="Z248" s="38"/>
      <c r="AA248" s="38"/>
      <c r="AB248" s="38"/>
      <c r="AC248" s="38"/>
      <c r="AD248" s="38"/>
      <c r="AE248" s="38"/>
      <c r="AR248" s="256" t="s">
        <v>402</v>
      </c>
      <c r="AT248" s="256" t="s">
        <v>643</v>
      </c>
      <c r="AU248" s="256" t="s">
        <v>91</v>
      </c>
      <c r="AY248" s="17" t="s">
        <v>250</v>
      </c>
      <c r="BE248" s="257">
        <f>IF(N248="základní",J248,0)</f>
        <v>0</v>
      </c>
      <c r="BF248" s="257">
        <f>IF(N248="snížená",J248,0)</f>
        <v>0</v>
      </c>
      <c r="BG248" s="257">
        <f>IF(N248="zákl. přenesená",J248,0)</f>
        <v>0</v>
      </c>
      <c r="BH248" s="257">
        <f>IF(N248="sníž. přenesená",J248,0)</f>
        <v>0</v>
      </c>
      <c r="BI248" s="257">
        <f>IF(N248="nulová",J248,0)</f>
        <v>0</v>
      </c>
      <c r="BJ248" s="17" t="s">
        <v>14</v>
      </c>
      <c r="BK248" s="257">
        <f>ROUND(I248*H248,2)</f>
        <v>0</v>
      </c>
      <c r="BL248" s="17" t="s">
        <v>317</v>
      </c>
      <c r="BM248" s="256" t="s">
        <v>1963</v>
      </c>
    </row>
    <row r="249" s="2" customFormat="1">
      <c r="A249" s="38"/>
      <c r="B249" s="39"/>
      <c r="C249" s="40"/>
      <c r="D249" s="258" t="s">
        <v>628</v>
      </c>
      <c r="E249" s="40"/>
      <c r="F249" s="259" t="s">
        <v>1643</v>
      </c>
      <c r="G249" s="40"/>
      <c r="H249" s="40"/>
      <c r="I249" s="156"/>
      <c r="J249" s="40"/>
      <c r="K249" s="40"/>
      <c r="L249" s="44"/>
      <c r="M249" s="260"/>
      <c r="N249" s="261"/>
      <c r="O249" s="91"/>
      <c r="P249" s="91"/>
      <c r="Q249" s="91"/>
      <c r="R249" s="91"/>
      <c r="S249" s="91"/>
      <c r="T249" s="92"/>
      <c r="U249" s="38"/>
      <c r="V249" s="38"/>
      <c r="W249" s="38"/>
      <c r="X249" s="38"/>
      <c r="Y249" s="38"/>
      <c r="Z249" s="38"/>
      <c r="AA249" s="38"/>
      <c r="AB249" s="38"/>
      <c r="AC249" s="38"/>
      <c r="AD249" s="38"/>
      <c r="AE249" s="38"/>
      <c r="AT249" s="17" t="s">
        <v>628</v>
      </c>
      <c r="AU249" s="17" t="s">
        <v>91</v>
      </c>
    </row>
    <row r="250" s="13" customFormat="1">
      <c r="A250" s="13"/>
      <c r="B250" s="262"/>
      <c r="C250" s="263"/>
      <c r="D250" s="258" t="s">
        <v>263</v>
      </c>
      <c r="E250" s="264" t="s">
        <v>1</v>
      </c>
      <c r="F250" s="265" t="s">
        <v>1964</v>
      </c>
      <c r="G250" s="263"/>
      <c r="H250" s="266">
        <v>0.012999999999999999</v>
      </c>
      <c r="I250" s="267"/>
      <c r="J250" s="263"/>
      <c r="K250" s="263"/>
      <c r="L250" s="268"/>
      <c r="M250" s="269"/>
      <c r="N250" s="270"/>
      <c r="O250" s="270"/>
      <c r="P250" s="270"/>
      <c r="Q250" s="270"/>
      <c r="R250" s="270"/>
      <c r="S250" s="270"/>
      <c r="T250" s="271"/>
      <c r="U250" s="13"/>
      <c r="V250" s="13"/>
      <c r="W250" s="13"/>
      <c r="X250" s="13"/>
      <c r="Y250" s="13"/>
      <c r="Z250" s="13"/>
      <c r="AA250" s="13"/>
      <c r="AB250" s="13"/>
      <c r="AC250" s="13"/>
      <c r="AD250" s="13"/>
      <c r="AE250" s="13"/>
      <c r="AT250" s="272" t="s">
        <v>263</v>
      </c>
      <c r="AU250" s="272" t="s">
        <v>91</v>
      </c>
      <c r="AV250" s="13" t="s">
        <v>91</v>
      </c>
      <c r="AW250" s="13" t="s">
        <v>36</v>
      </c>
      <c r="AX250" s="13" t="s">
        <v>82</v>
      </c>
      <c r="AY250" s="272" t="s">
        <v>250</v>
      </c>
    </row>
    <row r="251" s="14" customFormat="1">
      <c r="A251" s="14"/>
      <c r="B251" s="273"/>
      <c r="C251" s="274"/>
      <c r="D251" s="258" t="s">
        <v>263</v>
      </c>
      <c r="E251" s="275" t="s">
        <v>1</v>
      </c>
      <c r="F251" s="276" t="s">
        <v>265</v>
      </c>
      <c r="G251" s="274"/>
      <c r="H251" s="277">
        <v>0.012999999999999999</v>
      </c>
      <c r="I251" s="278"/>
      <c r="J251" s="274"/>
      <c r="K251" s="274"/>
      <c r="L251" s="279"/>
      <c r="M251" s="280"/>
      <c r="N251" s="281"/>
      <c r="O251" s="281"/>
      <c r="P251" s="281"/>
      <c r="Q251" s="281"/>
      <c r="R251" s="281"/>
      <c r="S251" s="281"/>
      <c r="T251" s="282"/>
      <c r="U251" s="14"/>
      <c r="V251" s="14"/>
      <c r="W251" s="14"/>
      <c r="X251" s="14"/>
      <c r="Y251" s="14"/>
      <c r="Z251" s="14"/>
      <c r="AA251" s="14"/>
      <c r="AB251" s="14"/>
      <c r="AC251" s="14"/>
      <c r="AD251" s="14"/>
      <c r="AE251" s="14"/>
      <c r="AT251" s="283" t="s">
        <v>263</v>
      </c>
      <c r="AU251" s="283" t="s">
        <v>91</v>
      </c>
      <c r="AV251" s="14" t="s">
        <v>256</v>
      </c>
      <c r="AW251" s="14" t="s">
        <v>36</v>
      </c>
      <c r="AX251" s="14" t="s">
        <v>14</v>
      </c>
      <c r="AY251" s="283" t="s">
        <v>250</v>
      </c>
    </row>
    <row r="252" s="2" customFormat="1" ht="33" customHeight="1">
      <c r="A252" s="38"/>
      <c r="B252" s="39"/>
      <c r="C252" s="245" t="s">
        <v>402</v>
      </c>
      <c r="D252" s="245" t="s">
        <v>252</v>
      </c>
      <c r="E252" s="246" t="s">
        <v>1645</v>
      </c>
      <c r="F252" s="247" t="s">
        <v>1646</v>
      </c>
      <c r="G252" s="248" t="s">
        <v>168</v>
      </c>
      <c r="H252" s="249">
        <v>75</v>
      </c>
      <c r="I252" s="250"/>
      <c r="J252" s="251">
        <f>ROUND(I252*H252,2)</f>
        <v>0</v>
      </c>
      <c r="K252" s="247" t="s">
        <v>1</v>
      </c>
      <c r="L252" s="44"/>
      <c r="M252" s="252" t="s">
        <v>1</v>
      </c>
      <c r="N252" s="253" t="s">
        <v>47</v>
      </c>
      <c r="O252" s="91"/>
      <c r="P252" s="254">
        <f>O252*H252</f>
        <v>0</v>
      </c>
      <c r="Q252" s="254">
        <v>0</v>
      </c>
      <c r="R252" s="254">
        <f>Q252*H252</f>
        <v>0</v>
      </c>
      <c r="S252" s="254">
        <v>0</v>
      </c>
      <c r="T252" s="255">
        <f>S252*H252</f>
        <v>0</v>
      </c>
      <c r="U252" s="38"/>
      <c r="V252" s="38"/>
      <c r="W252" s="38"/>
      <c r="X252" s="38"/>
      <c r="Y252" s="38"/>
      <c r="Z252" s="38"/>
      <c r="AA252" s="38"/>
      <c r="AB252" s="38"/>
      <c r="AC252" s="38"/>
      <c r="AD252" s="38"/>
      <c r="AE252" s="38"/>
      <c r="AR252" s="256" t="s">
        <v>317</v>
      </c>
      <c r="AT252" s="256" t="s">
        <v>252</v>
      </c>
      <c r="AU252" s="256" t="s">
        <v>91</v>
      </c>
      <c r="AY252" s="17" t="s">
        <v>250</v>
      </c>
      <c r="BE252" s="257">
        <f>IF(N252="základní",J252,0)</f>
        <v>0</v>
      </c>
      <c r="BF252" s="257">
        <f>IF(N252="snížená",J252,0)</f>
        <v>0</v>
      </c>
      <c r="BG252" s="257">
        <f>IF(N252="zákl. přenesená",J252,0)</f>
        <v>0</v>
      </c>
      <c r="BH252" s="257">
        <f>IF(N252="sníž. přenesená",J252,0)</f>
        <v>0</v>
      </c>
      <c r="BI252" s="257">
        <f>IF(N252="nulová",J252,0)</f>
        <v>0</v>
      </c>
      <c r="BJ252" s="17" t="s">
        <v>14</v>
      </c>
      <c r="BK252" s="257">
        <f>ROUND(I252*H252,2)</f>
        <v>0</v>
      </c>
      <c r="BL252" s="17" t="s">
        <v>317</v>
      </c>
      <c r="BM252" s="256" t="s">
        <v>1965</v>
      </c>
    </row>
    <row r="253" s="13" customFormat="1">
      <c r="A253" s="13"/>
      <c r="B253" s="262"/>
      <c r="C253" s="263"/>
      <c r="D253" s="258" t="s">
        <v>263</v>
      </c>
      <c r="E253" s="264" t="s">
        <v>1</v>
      </c>
      <c r="F253" s="265" t="s">
        <v>1966</v>
      </c>
      <c r="G253" s="263"/>
      <c r="H253" s="266">
        <v>75</v>
      </c>
      <c r="I253" s="267"/>
      <c r="J253" s="263"/>
      <c r="K253" s="263"/>
      <c r="L253" s="268"/>
      <c r="M253" s="269"/>
      <c r="N253" s="270"/>
      <c r="O253" s="270"/>
      <c r="P253" s="270"/>
      <c r="Q253" s="270"/>
      <c r="R253" s="270"/>
      <c r="S253" s="270"/>
      <c r="T253" s="271"/>
      <c r="U253" s="13"/>
      <c r="V253" s="13"/>
      <c r="W253" s="13"/>
      <c r="X253" s="13"/>
      <c r="Y253" s="13"/>
      <c r="Z253" s="13"/>
      <c r="AA253" s="13"/>
      <c r="AB253" s="13"/>
      <c r="AC253" s="13"/>
      <c r="AD253" s="13"/>
      <c r="AE253" s="13"/>
      <c r="AT253" s="272" t="s">
        <v>263</v>
      </c>
      <c r="AU253" s="272" t="s">
        <v>91</v>
      </c>
      <c r="AV253" s="13" t="s">
        <v>91</v>
      </c>
      <c r="AW253" s="13" t="s">
        <v>36</v>
      </c>
      <c r="AX253" s="13" t="s">
        <v>82</v>
      </c>
      <c r="AY253" s="272" t="s">
        <v>250</v>
      </c>
    </row>
    <row r="254" s="14" customFormat="1">
      <c r="A254" s="14"/>
      <c r="B254" s="273"/>
      <c r="C254" s="274"/>
      <c r="D254" s="258" t="s">
        <v>263</v>
      </c>
      <c r="E254" s="275" t="s">
        <v>1</v>
      </c>
      <c r="F254" s="276" t="s">
        <v>265</v>
      </c>
      <c r="G254" s="274"/>
      <c r="H254" s="277">
        <v>75</v>
      </c>
      <c r="I254" s="278"/>
      <c r="J254" s="274"/>
      <c r="K254" s="274"/>
      <c r="L254" s="279"/>
      <c r="M254" s="280"/>
      <c r="N254" s="281"/>
      <c r="O254" s="281"/>
      <c r="P254" s="281"/>
      <c r="Q254" s="281"/>
      <c r="R254" s="281"/>
      <c r="S254" s="281"/>
      <c r="T254" s="282"/>
      <c r="U254" s="14"/>
      <c r="V254" s="14"/>
      <c r="W254" s="14"/>
      <c r="X254" s="14"/>
      <c r="Y254" s="14"/>
      <c r="Z254" s="14"/>
      <c r="AA254" s="14"/>
      <c r="AB254" s="14"/>
      <c r="AC254" s="14"/>
      <c r="AD254" s="14"/>
      <c r="AE254" s="14"/>
      <c r="AT254" s="283" t="s">
        <v>263</v>
      </c>
      <c r="AU254" s="283" t="s">
        <v>91</v>
      </c>
      <c r="AV254" s="14" t="s">
        <v>256</v>
      </c>
      <c r="AW254" s="14" t="s">
        <v>36</v>
      </c>
      <c r="AX254" s="14" t="s">
        <v>14</v>
      </c>
      <c r="AY254" s="283" t="s">
        <v>250</v>
      </c>
    </row>
    <row r="255" s="2" customFormat="1" ht="16.5" customHeight="1">
      <c r="A255" s="38"/>
      <c r="B255" s="39"/>
      <c r="C255" s="294" t="s">
        <v>407</v>
      </c>
      <c r="D255" s="294" t="s">
        <v>643</v>
      </c>
      <c r="E255" s="295" t="s">
        <v>1649</v>
      </c>
      <c r="F255" s="296" t="s">
        <v>1650</v>
      </c>
      <c r="G255" s="297" t="s">
        <v>1651</v>
      </c>
      <c r="H255" s="298">
        <v>30</v>
      </c>
      <c r="I255" s="299"/>
      <c r="J255" s="300">
        <f>ROUND(I255*H255,2)</f>
        <v>0</v>
      </c>
      <c r="K255" s="296" t="s">
        <v>1</v>
      </c>
      <c r="L255" s="301"/>
      <c r="M255" s="302" t="s">
        <v>1</v>
      </c>
      <c r="N255" s="303" t="s">
        <v>47</v>
      </c>
      <c r="O255" s="91"/>
      <c r="P255" s="254">
        <f>O255*H255</f>
        <v>0</v>
      </c>
      <c r="Q255" s="254">
        <v>0</v>
      </c>
      <c r="R255" s="254">
        <f>Q255*H255</f>
        <v>0</v>
      </c>
      <c r="S255" s="254">
        <v>0</v>
      </c>
      <c r="T255" s="255">
        <f>S255*H255</f>
        <v>0</v>
      </c>
      <c r="U255" s="38"/>
      <c r="V255" s="38"/>
      <c r="W255" s="38"/>
      <c r="X255" s="38"/>
      <c r="Y255" s="38"/>
      <c r="Z255" s="38"/>
      <c r="AA255" s="38"/>
      <c r="AB255" s="38"/>
      <c r="AC255" s="38"/>
      <c r="AD255" s="38"/>
      <c r="AE255" s="38"/>
      <c r="AR255" s="256" t="s">
        <v>402</v>
      </c>
      <c r="AT255" s="256" t="s">
        <v>643</v>
      </c>
      <c r="AU255" s="256" t="s">
        <v>91</v>
      </c>
      <c r="AY255" s="17" t="s">
        <v>250</v>
      </c>
      <c r="BE255" s="257">
        <f>IF(N255="základní",J255,0)</f>
        <v>0</v>
      </c>
      <c r="BF255" s="257">
        <f>IF(N255="snížená",J255,0)</f>
        <v>0</v>
      </c>
      <c r="BG255" s="257">
        <f>IF(N255="zákl. přenesená",J255,0)</f>
        <v>0</v>
      </c>
      <c r="BH255" s="257">
        <f>IF(N255="sníž. přenesená",J255,0)</f>
        <v>0</v>
      </c>
      <c r="BI255" s="257">
        <f>IF(N255="nulová",J255,0)</f>
        <v>0</v>
      </c>
      <c r="BJ255" s="17" t="s">
        <v>14</v>
      </c>
      <c r="BK255" s="257">
        <f>ROUND(I255*H255,2)</f>
        <v>0</v>
      </c>
      <c r="BL255" s="17" t="s">
        <v>317</v>
      </c>
      <c r="BM255" s="256" t="s">
        <v>1967</v>
      </c>
    </row>
    <row r="256" s="13" customFormat="1">
      <c r="A256" s="13"/>
      <c r="B256" s="262"/>
      <c r="C256" s="263"/>
      <c r="D256" s="258" t="s">
        <v>263</v>
      </c>
      <c r="E256" s="264" t="s">
        <v>1</v>
      </c>
      <c r="F256" s="265" t="s">
        <v>1968</v>
      </c>
      <c r="G256" s="263"/>
      <c r="H256" s="266">
        <v>30</v>
      </c>
      <c r="I256" s="267"/>
      <c r="J256" s="263"/>
      <c r="K256" s="263"/>
      <c r="L256" s="268"/>
      <c r="M256" s="269"/>
      <c r="N256" s="270"/>
      <c r="O256" s="270"/>
      <c r="P256" s="270"/>
      <c r="Q256" s="270"/>
      <c r="R256" s="270"/>
      <c r="S256" s="270"/>
      <c r="T256" s="271"/>
      <c r="U256" s="13"/>
      <c r="V256" s="13"/>
      <c r="W256" s="13"/>
      <c r="X256" s="13"/>
      <c r="Y256" s="13"/>
      <c r="Z256" s="13"/>
      <c r="AA256" s="13"/>
      <c r="AB256" s="13"/>
      <c r="AC256" s="13"/>
      <c r="AD256" s="13"/>
      <c r="AE256" s="13"/>
      <c r="AT256" s="272" t="s">
        <v>263</v>
      </c>
      <c r="AU256" s="272" t="s">
        <v>91</v>
      </c>
      <c r="AV256" s="13" t="s">
        <v>91</v>
      </c>
      <c r="AW256" s="13" t="s">
        <v>36</v>
      </c>
      <c r="AX256" s="13" t="s">
        <v>82</v>
      </c>
      <c r="AY256" s="272" t="s">
        <v>250</v>
      </c>
    </row>
    <row r="257" s="14" customFormat="1">
      <c r="A257" s="14"/>
      <c r="B257" s="273"/>
      <c r="C257" s="274"/>
      <c r="D257" s="258" t="s">
        <v>263</v>
      </c>
      <c r="E257" s="275" t="s">
        <v>1</v>
      </c>
      <c r="F257" s="276" t="s">
        <v>265</v>
      </c>
      <c r="G257" s="274"/>
      <c r="H257" s="277">
        <v>30</v>
      </c>
      <c r="I257" s="278"/>
      <c r="J257" s="274"/>
      <c r="K257" s="274"/>
      <c r="L257" s="279"/>
      <c r="M257" s="280"/>
      <c r="N257" s="281"/>
      <c r="O257" s="281"/>
      <c r="P257" s="281"/>
      <c r="Q257" s="281"/>
      <c r="R257" s="281"/>
      <c r="S257" s="281"/>
      <c r="T257" s="282"/>
      <c r="U257" s="14"/>
      <c r="V257" s="14"/>
      <c r="W257" s="14"/>
      <c r="X257" s="14"/>
      <c r="Y257" s="14"/>
      <c r="Z257" s="14"/>
      <c r="AA257" s="14"/>
      <c r="AB257" s="14"/>
      <c r="AC257" s="14"/>
      <c r="AD257" s="14"/>
      <c r="AE257" s="14"/>
      <c r="AT257" s="283" t="s">
        <v>263</v>
      </c>
      <c r="AU257" s="283" t="s">
        <v>91</v>
      </c>
      <c r="AV257" s="14" t="s">
        <v>256</v>
      </c>
      <c r="AW257" s="14" t="s">
        <v>36</v>
      </c>
      <c r="AX257" s="14" t="s">
        <v>14</v>
      </c>
      <c r="AY257" s="283" t="s">
        <v>250</v>
      </c>
    </row>
    <row r="258" s="2" customFormat="1" ht="44.25" customHeight="1">
      <c r="A258" s="38"/>
      <c r="B258" s="39"/>
      <c r="C258" s="245" t="s">
        <v>413</v>
      </c>
      <c r="D258" s="245" t="s">
        <v>252</v>
      </c>
      <c r="E258" s="246" t="s">
        <v>1654</v>
      </c>
      <c r="F258" s="247" t="s">
        <v>1655</v>
      </c>
      <c r="G258" s="248" t="s">
        <v>157</v>
      </c>
      <c r="H258" s="249">
        <v>0.042999999999999997</v>
      </c>
      <c r="I258" s="250"/>
      <c r="J258" s="251">
        <f>ROUND(I258*H258,2)</f>
        <v>0</v>
      </c>
      <c r="K258" s="247" t="s">
        <v>1</v>
      </c>
      <c r="L258" s="44"/>
      <c r="M258" s="311" t="s">
        <v>1</v>
      </c>
      <c r="N258" s="312" t="s">
        <v>47</v>
      </c>
      <c r="O258" s="306"/>
      <c r="P258" s="313">
        <f>O258*H258</f>
        <v>0</v>
      </c>
      <c r="Q258" s="313">
        <v>0</v>
      </c>
      <c r="R258" s="313">
        <f>Q258*H258</f>
        <v>0</v>
      </c>
      <c r="S258" s="313">
        <v>0</v>
      </c>
      <c r="T258" s="314">
        <f>S258*H258</f>
        <v>0</v>
      </c>
      <c r="U258" s="38"/>
      <c r="V258" s="38"/>
      <c r="W258" s="38"/>
      <c r="X258" s="38"/>
      <c r="Y258" s="38"/>
      <c r="Z258" s="38"/>
      <c r="AA258" s="38"/>
      <c r="AB258" s="38"/>
      <c r="AC258" s="38"/>
      <c r="AD258" s="38"/>
      <c r="AE258" s="38"/>
      <c r="AR258" s="256" t="s">
        <v>317</v>
      </c>
      <c r="AT258" s="256" t="s">
        <v>252</v>
      </c>
      <c r="AU258" s="256" t="s">
        <v>91</v>
      </c>
      <c r="AY258" s="17" t="s">
        <v>250</v>
      </c>
      <c r="BE258" s="257">
        <f>IF(N258="základní",J258,0)</f>
        <v>0</v>
      </c>
      <c r="BF258" s="257">
        <f>IF(N258="snížená",J258,0)</f>
        <v>0</v>
      </c>
      <c r="BG258" s="257">
        <f>IF(N258="zákl. přenesená",J258,0)</f>
        <v>0</v>
      </c>
      <c r="BH258" s="257">
        <f>IF(N258="sníž. přenesená",J258,0)</f>
        <v>0</v>
      </c>
      <c r="BI258" s="257">
        <f>IF(N258="nulová",J258,0)</f>
        <v>0</v>
      </c>
      <c r="BJ258" s="17" t="s">
        <v>14</v>
      </c>
      <c r="BK258" s="257">
        <f>ROUND(I258*H258,2)</f>
        <v>0</v>
      </c>
      <c r="BL258" s="17" t="s">
        <v>317</v>
      </c>
      <c r="BM258" s="256" t="s">
        <v>1969</v>
      </c>
    </row>
    <row r="259" s="2" customFormat="1" ht="6.96" customHeight="1">
      <c r="A259" s="38"/>
      <c r="B259" s="66"/>
      <c r="C259" s="67"/>
      <c r="D259" s="67"/>
      <c r="E259" s="67"/>
      <c r="F259" s="67"/>
      <c r="G259" s="67"/>
      <c r="H259" s="67"/>
      <c r="I259" s="194"/>
      <c r="J259" s="67"/>
      <c r="K259" s="67"/>
      <c r="L259" s="44"/>
      <c r="M259" s="38"/>
      <c r="O259" s="38"/>
      <c r="P259" s="38"/>
      <c r="Q259" s="38"/>
      <c r="R259" s="38"/>
      <c r="S259" s="38"/>
      <c r="T259" s="38"/>
      <c r="U259" s="38"/>
      <c r="V259" s="38"/>
      <c r="W259" s="38"/>
      <c r="X259" s="38"/>
      <c r="Y259" s="38"/>
      <c r="Z259" s="38"/>
      <c r="AA259" s="38"/>
      <c r="AB259" s="38"/>
      <c r="AC259" s="38"/>
      <c r="AD259" s="38"/>
      <c r="AE259" s="38"/>
    </row>
  </sheetData>
  <sheetProtection sheet="1" autoFilter="0" formatColumns="0" formatRows="0" objects="1" scenarios="1" spinCount="100000" saltValue="4vTHv9RsYDLAZmAzlntlShCQdPnHXncx2XcTQctOtYTLrhH6v3tApVbYPxyy/ss0oe29R15Uod5By420grHRGQ==" hashValue="u1gZfii5N0sG0JAG6f+ReQkXT3TChoPq4yozlf9sVoDL+LlWeXamrEdqPj9Cva2exLNrTcjkUoTRqWUZ6bGu+A==" algorithmName="SHA-512" password="CC35"/>
  <autoFilter ref="C129:K258"/>
  <mergeCells count="12">
    <mergeCell ref="E7:H7"/>
    <mergeCell ref="E9:H9"/>
    <mergeCell ref="E11:H11"/>
    <mergeCell ref="E20:H20"/>
    <mergeCell ref="E29:H29"/>
    <mergeCell ref="E85:H85"/>
    <mergeCell ref="E87:H87"/>
    <mergeCell ref="E89:H89"/>
    <mergeCell ref="E118:H118"/>
    <mergeCell ref="E120:H120"/>
    <mergeCell ref="E122:H12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7"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7"/>
      <c r="L2" s="1"/>
      <c r="M2" s="1"/>
      <c r="N2" s="1"/>
      <c r="O2" s="1"/>
      <c r="P2" s="1"/>
      <c r="Q2" s="1"/>
      <c r="R2" s="1"/>
      <c r="S2" s="1"/>
      <c r="T2" s="1"/>
      <c r="U2" s="1"/>
      <c r="V2" s="1"/>
      <c r="AT2" s="17" t="s">
        <v>116</v>
      </c>
      <c r="AZ2" s="148" t="s">
        <v>1970</v>
      </c>
      <c r="BA2" s="148" t="s">
        <v>1971</v>
      </c>
      <c r="BB2" s="148" t="s">
        <v>208</v>
      </c>
      <c r="BC2" s="148" t="s">
        <v>1972</v>
      </c>
      <c r="BD2" s="148" t="s">
        <v>91</v>
      </c>
    </row>
    <row r="3" s="1" customFormat="1" ht="6.96" customHeight="1">
      <c r="B3" s="149"/>
      <c r="C3" s="150"/>
      <c r="D3" s="150"/>
      <c r="E3" s="150"/>
      <c r="F3" s="150"/>
      <c r="G3" s="150"/>
      <c r="H3" s="150"/>
      <c r="I3" s="151"/>
      <c r="J3" s="150"/>
      <c r="K3" s="150"/>
      <c r="L3" s="20"/>
      <c r="AT3" s="17" t="s">
        <v>91</v>
      </c>
      <c r="AZ3" s="148" t="s">
        <v>1973</v>
      </c>
      <c r="BA3" s="148" t="s">
        <v>1974</v>
      </c>
      <c r="BB3" s="148" t="s">
        <v>208</v>
      </c>
      <c r="BC3" s="148" t="s">
        <v>1975</v>
      </c>
      <c r="BD3" s="148" t="s">
        <v>91</v>
      </c>
    </row>
    <row r="4" s="1" customFormat="1" ht="24.96" customHeight="1">
      <c r="B4" s="20"/>
      <c r="D4" s="152" t="s">
        <v>162</v>
      </c>
      <c r="I4" s="147"/>
      <c r="L4" s="20"/>
      <c r="M4" s="153" t="s">
        <v>10</v>
      </c>
      <c r="AT4" s="17" t="s">
        <v>4</v>
      </c>
      <c r="AZ4" s="148" t="s">
        <v>1976</v>
      </c>
      <c r="BA4" s="148" t="s">
        <v>1977</v>
      </c>
      <c r="BB4" s="148" t="s">
        <v>208</v>
      </c>
      <c r="BC4" s="148" t="s">
        <v>1978</v>
      </c>
      <c r="BD4" s="148" t="s">
        <v>91</v>
      </c>
    </row>
    <row r="5" s="1" customFormat="1" ht="6.96" customHeight="1">
      <c r="B5" s="20"/>
      <c r="I5" s="147"/>
      <c r="L5" s="20"/>
      <c r="AZ5" s="148" t="s">
        <v>1979</v>
      </c>
      <c r="BA5" s="148" t="s">
        <v>1980</v>
      </c>
      <c r="BB5" s="148" t="s">
        <v>208</v>
      </c>
      <c r="BC5" s="148" t="s">
        <v>1981</v>
      </c>
      <c r="BD5" s="148" t="s">
        <v>91</v>
      </c>
    </row>
    <row r="6" s="1" customFormat="1" ht="12" customHeight="1">
      <c r="B6" s="20"/>
      <c r="D6" s="154" t="s">
        <v>16</v>
      </c>
      <c r="I6" s="147"/>
      <c r="L6" s="20"/>
      <c r="AZ6" s="148" t="s">
        <v>1982</v>
      </c>
      <c r="BA6" s="148" t="s">
        <v>1983</v>
      </c>
      <c r="BB6" s="148" t="s">
        <v>208</v>
      </c>
      <c r="BC6" s="148" t="s">
        <v>1984</v>
      </c>
      <c r="BD6" s="148" t="s">
        <v>91</v>
      </c>
    </row>
    <row r="7" s="1" customFormat="1" ht="16.5" customHeight="1">
      <c r="B7" s="20"/>
      <c r="E7" s="155" t="str">
        <f>'Rekapitulace stavby'!K6</f>
        <v>Strakonická - rozšíření, č. akce 999 170, Praha 5</v>
      </c>
      <c r="F7" s="154"/>
      <c r="G7" s="154"/>
      <c r="H7" s="154"/>
      <c r="I7" s="147"/>
      <c r="L7" s="20"/>
      <c r="AZ7" s="148" t="s">
        <v>1985</v>
      </c>
      <c r="BA7" s="148" t="s">
        <v>1986</v>
      </c>
      <c r="BB7" s="148" t="s">
        <v>208</v>
      </c>
      <c r="BC7" s="148" t="s">
        <v>1987</v>
      </c>
      <c r="BD7" s="148" t="s">
        <v>91</v>
      </c>
    </row>
    <row r="8">
      <c r="B8" s="20"/>
      <c r="D8" s="154" t="s">
        <v>176</v>
      </c>
      <c r="L8" s="20"/>
      <c r="AZ8" s="148" t="s">
        <v>1988</v>
      </c>
      <c r="BA8" s="148" t="s">
        <v>1989</v>
      </c>
      <c r="BB8" s="148" t="s">
        <v>208</v>
      </c>
      <c r="BC8" s="148" t="s">
        <v>1990</v>
      </c>
      <c r="BD8" s="148" t="s">
        <v>91</v>
      </c>
    </row>
    <row r="9" s="1" customFormat="1" ht="16.5" customHeight="1">
      <c r="B9" s="20"/>
      <c r="E9" s="155" t="s">
        <v>1991</v>
      </c>
      <c r="F9" s="1"/>
      <c r="G9" s="1"/>
      <c r="H9" s="1"/>
      <c r="I9" s="147"/>
      <c r="L9" s="20"/>
      <c r="AZ9" s="148" t="s">
        <v>1992</v>
      </c>
      <c r="BA9" s="148" t="s">
        <v>1993</v>
      </c>
      <c r="BB9" s="148" t="s">
        <v>208</v>
      </c>
      <c r="BC9" s="148" t="s">
        <v>1994</v>
      </c>
      <c r="BD9" s="148" t="s">
        <v>91</v>
      </c>
    </row>
    <row r="10" s="1" customFormat="1" ht="12" customHeight="1">
      <c r="B10" s="20"/>
      <c r="D10" s="154" t="s">
        <v>1344</v>
      </c>
      <c r="I10" s="147"/>
      <c r="L10" s="20"/>
      <c r="AZ10" s="148" t="s">
        <v>1995</v>
      </c>
      <c r="BA10" s="148" t="s">
        <v>1996</v>
      </c>
      <c r="BB10" s="148" t="s">
        <v>208</v>
      </c>
      <c r="BC10" s="148" t="s">
        <v>1997</v>
      </c>
      <c r="BD10" s="148" t="s">
        <v>91</v>
      </c>
    </row>
    <row r="11" s="2" customFormat="1" ht="16.5" customHeight="1">
      <c r="A11" s="38"/>
      <c r="B11" s="44"/>
      <c r="C11" s="38"/>
      <c r="D11" s="38"/>
      <c r="E11" s="171" t="s">
        <v>1998</v>
      </c>
      <c r="F11" s="38"/>
      <c r="G11" s="38"/>
      <c r="H11" s="38"/>
      <c r="I11" s="156"/>
      <c r="J11" s="38"/>
      <c r="K11" s="38"/>
      <c r="L11" s="63"/>
      <c r="S11" s="38"/>
      <c r="T11" s="38"/>
      <c r="U11" s="38"/>
      <c r="V11" s="38"/>
      <c r="W11" s="38"/>
      <c r="X11" s="38"/>
      <c r="Y11" s="38"/>
      <c r="Z11" s="38"/>
      <c r="AA11" s="38"/>
      <c r="AB11" s="38"/>
      <c r="AC11" s="38"/>
      <c r="AD11" s="38"/>
      <c r="AE11" s="38"/>
      <c r="AZ11" s="148" t="s">
        <v>1999</v>
      </c>
      <c r="BA11" s="148" t="s">
        <v>2000</v>
      </c>
      <c r="BB11" s="148" t="s">
        <v>208</v>
      </c>
      <c r="BC11" s="148" t="s">
        <v>2001</v>
      </c>
      <c r="BD11" s="148" t="s">
        <v>91</v>
      </c>
    </row>
    <row r="12" s="2" customFormat="1" ht="12" customHeight="1">
      <c r="A12" s="38"/>
      <c r="B12" s="44"/>
      <c r="C12" s="38"/>
      <c r="D12" s="154" t="s">
        <v>2002</v>
      </c>
      <c r="E12" s="38"/>
      <c r="F12" s="38"/>
      <c r="G12" s="38"/>
      <c r="H12" s="38"/>
      <c r="I12" s="156"/>
      <c r="J12" s="38"/>
      <c r="K12" s="38"/>
      <c r="L12" s="63"/>
      <c r="S12" s="38"/>
      <c r="T12" s="38"/>
      <c r="U12" s="38"/>
      <c r="V12" s="38"/>
      <c r="W12" s="38"/>
      <c r="X12" s="38"/>
      <c r="Y12" s="38"/>
      <c r="Z12" s="38"/>
      <c r="AA12" s="38"/>
      <c r="AB12" s="38"/>
      <c r="AC12" s="38"/>
      <c r="AD12" s="38"/>
      <c r="AE12" s="38"/>
      <c r="AZ12" s="148" t="s">
        <v>2003</v>
      </c>
      <c r="BA12" s="148" t="s">
        <v>2004</v>
      </c>
      <c r="BB12" s="148" t="s">
        <v>208</v>
      </c>
      <c r="BC12" s="148" t="s">
        <v>2005</v>
      </c>
      <c r="BD12" s="148" t="s">
        <v>91</v>
      </c>
    </row>
    <row r="13" s="2" customFormat="1" ht="16.5" customHeight="1">
      <c r="A13" s="38"/>
      <c r="B13" s="44"/>
      <c r="C13" s="38"/>
      <c r="D13" s="38"/>
      <c r="E13" s="157" t="s">
        <v>2006</v>
      </c>
      <c r="F13" s="38"/>
      <c r="G13" s="38"/>
      <c r="H13" s="38"/>
      <c r="I13" s="156"/>
      <c r="J13" s="38"/>
      <c r="K13" s="38"/>
      <c r="L13" s="63"/>
      <c r="S13" s="38"/>
      <c r="T13" s="38"/>
      <c r="U13" s="38"/>
      <c r="V13" s="38"/>
      <c r="W13" s="38"/>
      <c r="X13" s="38"/>
      <c r="Y13" s="38"/>
      <c r="Z13" s="38"/>
      <c r="AA13" s="38"/>
      <c r="AB13" s="38"/>
      <c r="AC13" s="38"/>
      <c r="AD13" s="38"/>
      <c r="AE13" s="38"/>
      <c r="AZ13" s="148" t="s">
        <v>2007</v>
      </c>
      <c r="BA13" s="148" t="s">
        <v>2008</v>
      </c>
      <c r="BB13" s="148" t="s">
        <v>208</v>
      </c>
      <c r="BC13" s="148" t="s">
        <v>2009</v>
      </c>
      <c r="BD13" s="148" t="s">
        <v>91</v>
      </c>
    </row>
    <row r="14" s="2" customFormat="1">
      <c r="A14" s="38"/>
      <c r="B14" s="44"/>
      <c r="C14" s="38"/>
      <c r="D14" s="38"/>
      <c r="E14" s="38"/>
      <c r="F14" s="38"/>
      <c r="G14" s="38"/>
      <c r="H14" s="38"/>
      <c r="I14" s="156"/>
      <c r="J14" s="38"/>
      <c r="K14" s="38"/>
      <c r="L14" s="63"/>
      <c r="S14" s="38"/>
      <c r="T14" s="38"/>
      <c r="U14" s="38"/>
      <c r="V14" s="38"/>
      <c r="W14" s="38"/>
      <c r="X14" s="38"/>
      <c r="Y14" s="38"/>
      <c r="Z14" s="38"/>
      <c r="AA14" s="38"/>
      <c r="AB14" s="38"/>
      <c r="AC14" s="38"/>
      <c r="AD14" s="38"/>
      <c r="AE14" s="38"/>
      <c r="AZ14" s="148" t="s">
        <v>2010</v>
      </c>
      <c r="BA14" s="148" t="s">
        <v>2011</v>
      </c>
      <c r="BB14" s="148" t="s">
        <v>179</v>
      </c>
      <c r="BC14" s="148" t="s">
        <v>2012</v>
      </c>
      <c r="BD14" s="148" t="s">
        <v>91</v>
      </c>
    </row>
    <row r="15" s="2" customFormat="1" ht="12" customHeight="1">
      <c r="A15" s="38"/>
      <c r="B15" s="44"/>
      <c r="C15" s="38"/>
      <c r="D15" s="154" t="s">
        <v>18</v>
      </c>
      <c r="E15" s="38"/>
      <c r="F15" s="141" t="s">
        <v>1</v>
      </c>
      <c r="G15" s="38"/>
      <c r="H15" s="38"/>
      <c r="I15" s="158" t="s">
        <v>19</v>
      </c>
      <c r="J15" s="141" t="s">
        <v>1</v>
      </c>
      <c r="K15" s="38"/>
      <c r="L15" s="63"/>
      <c r="S15" s="38"/>
      <c r="T15" s="38"/>
      <c r="U15" s="38"/>
      <c r="V15" s="38"/>
      <c r="W15" s="38"/>
      <c r="X15" s="38"/>
      <c r="Y15" s="38"/>
      <c r="Z15" s="38"/>
      <c r="AA15" s="38"/>
      <c r="AB15" s="38"/>
      <c r="AC15" s="38"/>
      <c r="AD15" s="38"/>
      <c r="AE15" s="38"/>
      <c r="AZ15" s="148" t="s">
        <v>2013</v>
      </c>
      <c r="BA15" s="148" t="s">
        <v>2014</v>
      </c>
      <c r="BB15" s="148" t="s">
        <v>179</v>
      </c>
      <c r="BC15" s="148" t="s">
        <v>2015</v>
      </c>
      <c r="BD15" s="148" t="s">
        <v>91</v>
      </c>
    </row>
    <row r="16" s="2" customFormat="1" ht="12" customHeight="1">
      <c r="A16" s="38"/>
      <c r="B16" s="44"/>
      <c r="C16" s="38"/>
      <c r="D16" s="154" t="s">
        <v>20</v>
      </c>
      <c r="E16" s="38"/>
      <c r="F16" s="141" t="s">
        <v>21</v>
      </c>
      <c r="G16" s="38"/>
      <c r="H16" s="38"/>
      <c r="I16" s="158" t="s">
        <v>22</v>
      </c>
      <c r="J16" s="159" t="str">
        <f>'Rekapitulace stavby'!AN8</f>
        <v>10. 1. 2020</v>
      </c>
      <c r="K16" s="38"/>
      <c r="L16" s="63"/>
      <c r="S16" s="38"/>
      <c r="T16" s="38"/>
      <c r="U16" s="38"/>
      <c r="V16" s="38"/>
      <c r="W16" s="38"/>
      <c r="X16" s="38"/>
      <c r="Y16" s="38"/>
      <c r="Z16" s="38"/>
      <c r="AA16" s="38"/>
      <c r="AB16" s="38"/>
      <c r="AC16" s="38"/>
      <c r="AD16" s="38"/>
      <c r="AE16" s="38"/>
      <c r="AZ16" s="148" t="s">
        <v>2016</v>
      </c>
      <c r="BA16" s="148" t="s">
        <v>2017</v>
      </c>
      <c r="BB16" s="148" t="s">
        <v>179</v>
      </c>
      <c r="BC16" s="148" t="s">
        <v>91</v>
      </c>
      <c r="BD16" s="148" t="s">
        <v>91</v>
      </c>
    </row>
    <row r="17" s="2" customFormat="1" ht="10.8" customHeight="1">
      <c r="A17" s="38"/>
      <c r="B17" s="44"/>
      <c r="C17" s="38"/>
      <c r="D17" s="38"/>
      <c r="E17" s="38"/>
      <c r="F17" s="38"/>
      <c r="G17" s="38"/>
      <c r="H17" s="38"/>
      <c r="I17" s="156"/>
      <c r="J17" s="38"/>
      <c r="K17" s="38"/>
      <c r="L17" s="63"/>
      <c r="S17" s="38"/>
      <c r="T17" s="38"/>
      <c r="U17" s="38"/>
      <c r="V17" s="38"/>
      <c r="W17" s="38"/>
      <c r="X17" s="38"/>
      <c r="Y17" s="38"/>
      <c r="Z17" s="38"/>
      <c r="AA17" s="38"/>
      <c r="AB17" s="38"/>
      <c r="AC17" s="38"/>
      <c r="AD17" s="38"/>
      <c r="AE17" s="38"/>
      <c r="AZ17" s="148" t="s">
        <v>2018</v>
      </c>
      <c r="BA17" s="148" t="s">
        <v>2019</v>
      </c>
      <c r="BB17" s="148" t="s">
        <v>1</v>
      </c>
      <c r="BC17" s="148" t="s">
        <v>2020</v>
      </c>
      <c r="BD17" s="148" t="s">
        <v>91</v>
      </c>
    </row>
    <row r="18" s="2" customFormat="1" ht="12" customHeight="1">
      <c r="A18" s="38"/>
      <c r="B18" s="44"/>
      <c r="C18" s="38"/>
      <c r="D18" s="154" t="s">
        <v>24</v>
      </c>
      <c r="E18" s="38"/>
      <c r="F18" s="38"/>
      <c r="G18" s="38"/>
      <c r="H18" s="38"/>
      <c r="I18" s="158" t="s">
        <v>25</v>
      </c>
      <c r="J18" s="141" t="s">
        <v>26</v>
      </c>
      <c r="K18" s="38"/>
      <c r="L18" s="63"/>
      <c r="S18" s="38"/>
      <c r="T18" s="38"/>
      <c r="U18" s="38"/>
      <c r="V18" s="38"/>
      <c r="W18" s="38"/>
      <c r="X18" s="38"/>
      <c r="Y18" s="38"/>
      <c r="Z18" s="38"/>
      <c r="AA18" s="38"/>
      <c r="AB18" s="38"/>
      <c r="AC18" s="38"/>
      <c r="AD18" s="38"/>
      <c r="AE18" s="38"/>
      <c r="AZ18" s="148" t="s">
        <v>2021</v>
      </c>
      <c r="BA18" s="148" t="s">
        <v>2022</v>
      </c>
      <c r="BB18" s="148" t="s">
        <v>179</v>
      </c>
      <c r="BC18" s="148" t="s">
        <v>677</v>
      </c>
      <c r="BD18" s="148" t="s">
        <v>91</v>
      </c>
    </row>
    <row r="19" s="2" customFormat="1" ht="18" customHeight="1">
      <c r="A19" s="38"/>
      <c r="B19" s="44"/>
      <c r="C19" s="38"/>
      <c r="D19" s="38"/>
      <c r="E19" s="141" t="s">
        <v>27</v>
      </c>
      <c r="F19" s="38"/>
      <c r="G19" s="38"/>
      <c r="H19" s="38"/>
      <c r="I19" s="158" t="s">
        <v>28</v>
      </c>
      <c r="J19" s="141" t="s">
        <v>29</v>
      </c>
      <c r="K19" s="38"/>
      <c r="L19" s="63"/>
      <c r="S19" s="38"/>
      <c r="T19" s="38"/>
      <c r="U19" s="38"/>
      <c r="V19" s="38"/>
      <c r="W19" s="38"/>
      <c r="X19" s="38"/>
      <c r="Y19" s="38"/>
      <c r="Z19" s="38"/>
      <c r="AA19" s="38"/>
      <c r="AB19" s="38"/>
      <c r="AC19" s="38"/>
      <c r="AD19" s="38"/>
      <c r="AE19" s="38"/>
      <c r="AZ19" s="148" t="s">
        <v>2023</v>
      </c>
      <c r="BA19" s="148" t="s">
        <v>2024</v>
      </c>
      <c r="BB19" s="148" t="s">
        <v>179</v>
      </c>
      <c r="BC19" s="148" t="s">
        <v>1182</v>
      </c>
      <c r="BD19" s="148" t="s">
        <v>91</v>
      </c>
    </row>
    <row r="20" s="2" customFormat="1" ht="6.96" customHeight="1">
      <c r="A20" s="38"/>
      <c r="B20" s="44"/>
      <c r="C20" s="38"/>
      <c r="D20" s="38"/>
      <c r="E20" s="38"/>
      <c r="F20" s="38"/>
      <c r="G20" s="38"/>
      <c r="H20" s="38"/>
      <c r="I20" s="156"/>
      <c r="J20" s="38"/>
      <c r="K20" s="38"/>
      <c r="L20" s="63"/>
      <c r="S20" s="38"/>
      <c r="T20" s="38"/>
      <c r="U20" s="38"/>
      <c r="V20" s="38"/>
      <c r="W20" s="38"/>
      <c r="X20" s="38"/>
      <c r="Y20" s="38"/>
      <c r="Z20" s="38"/>
      <c r="AA20" s="38"/>
      <c r="AB20" s="38"/>
      <c r="AC20" s="38"/>
      <c r="AD20" s="38"/>
      <c r="AE20" s="38"/>
      <c r="AZ20" s="148" t="s">
        <v>2025</v>
      </c>
      <c r="BA20" s="148" t="s">
        <v>2026</v>
      </c>
      <c r="BB20" s="148" t="s">
        <v>179</v>
      </c>
      <c r="BC20" s="148" t="s">
        <v>2027</v>
      </c>
      <c r="BD20" s="148" t="s">
        <v>91</v>
      </c>
    </row>
    <row r="21" s="2" customFormat="1" ht="12" customHeight="1">
      <c r="A21" s="38"/>
      <c r="B21" s="44"/>
      <c r="C21" s="38"/>
      <c r="D21" s="154" t="s">
        <v>30</v>
      </c>
      <c r="E21" s="38"/>
      <c r="F21" s="38"/>
      <c r="G21" s="38"/>
      <c r="H21" s="38"/>
      <c r="I21" s="158" t="s">
        <v>25</v>
      </c>
      <c r="J21" s="33" t="str">
        <f>'Rekapitulace stavby'!AN13</f>
        <v>Vyplň údaj</v>
      </c>
      <c r="K21" s="38"/>
      <c r="L21" s="63"/>
      <c r="S21" s="38"/>
      <c r="T21" s="38"/>
      <c r="U21" s="38"/>
      <c r="V21" s="38"/>
      <c r="W21" s="38"/>
      <c r="X21" s="38"/>
      <c r="Y21" s="38"/>
      <c r="Z21" s="38"/>
      <c r="AA21" s="38"/>
      <c r="AB21" s="38"/>
      <c r="AC21" s="38"/>
      <c r="AD21" s="38"/>
      <c r="AE21" s="38"/>
      <c r="AZ21" s="148" t="s">
        <v>2028</v>
      </c>
      <c r="BA21" s="148" t="s">
        <v>2029</v>
      </c>
      <c r="BB21" s="148" t="s">
        <v>208</v>
      </c>
      <c r="BC21" s="148" t="s">
        <v>418</v>
      </c>
      <c r="BD21" s="148" t="s">
        <v>91</v>
      </c>
    </row>
    <row r="22" s="2" customFormat="1" ht="18" customHeight="1">
      <c r="A22" s="38"/>
      <c r="B22" s="44"/>
      <c r="C22" s="38"/>
      <c r="D22" s="38"/>
      <c r="E22" s="33" t="str">
        <f>'Rekapitulace stavby'!E14</f>
        <v>Vyplň údaj</v>
      </c>
      <c r="F22" s="141"/>
      <c r="G22" s="141"/>
      <c r="H22" s="141"/>
      <c r="I22" s="158" t="s">
        <v>28</v>
      </c>
      <c r="J22" s="33" t="str">
        <f>'Rekapitulace stavby'!AN14</f>
        <v>Vyplň údaj</v>
      </c>
      <c r="K22" s="38"/>
      <c r="L22" s="63"/>
      <c r="S22" s="38"/>
      <c r="T22" s="38"/>
      <c r="U22" s="38"/>
      <c r="V22" s="38"/>
      <c r="W22" s="38"/>
      <c r="X22" s="38"/>
      <c r="Y22" s="38"/>
      <c r="Z22" s="38"/>
      <c r="AA22" s="38"/>
      <c r="AB22" s="38"/>
      <c r="AC22" s="38"/>
      <c r="AD22" s="38"/>
      <c r="AE22" s="38"/>
      <c r="AZ22" s="148" t="s">
        <v>2030</v>
      </c>
      <c r="BA22" s="148" t="s">
        <v>2031</v>
      </c>
      <c r="BB22" s="148" t="s">
        <v>208</v>
      </c>
      <c r="BC22" s="148" t="s">
        <v>2032</v>
      </c>
      <c r="BD22" s="148" t="s">
        <v>91</v>
      </c>
    </row>
    <row r="23" s="2" customFormat="1" ht="6.96" customHeight="1">
      <c r="A23" s="38"/>
      <c r="B23" s="44"/>
      <c r="C23" s="38"/>
      <c r="D23" s="38"/>
      <c r="E23" s="38"/>
      <c r="F23" s="38"/>
      <c r="G23" s="38"/>
      <c r="H23" s="38"/>
      <c r="I23" s="156"/>
      <c r="J23" s="38"/>
      <c r="K23" s="38"/>
      <c r="L23" s="63"/>
      <c r="S23" s="38"/>
      <c r="T23" s="38"/>
      <c r="U23" s="38"/>
      <c r="V23" s="38"/>
      <c r="W23" s="38"/>
      <c r="X23" s="38"/>
      <c r="Y23" s="38"/>
      <c r="Z23" s="38"/>
      <c r="AA23" s="38"/>
      <c r="AB23" s="38"/>
      <c r="AC23" s="38"/>
      <c r="AD23" s="38"/>
      <c r="AE23" s="38"/>
      <c r="AZ23" s="148" t="s">
        <v>2033</v>
      </c>
      <c r="BA23" s="148" t="s">
        <v>2034</v>
      </c>
      <c r="BB23" s="148" t="s">
        <v>208</v>
      </c>
      <c r="BC23" s="148" t="s">
        <v>2035</v>
      </c>
      <c r="BD23" s="148" t="s">
        <v>91</v>
      </c>
    </row>
    <row r="24" s="2" customFormat="1" ht="12" customHeight="1">
      <c r="A24" s="38"/>
      <c r="B24" s="44"/>
      <c r="C24" s="38"/>
      <c r="D24" s="154" t="s">
        <v>32</v>
      </c>
      <c r="E24" s="38"/>
      <c r="F24" s="38"/>
      <c r="G24" s="38"/>
      <c r="H24" s="38"/>
      <c r="I24" s="158" t="s">
        <v>25</v>
      </c>
      <c r="J24" s="141" t="s">
        <v>33</v>
      </c>
      <c r="K24" s="38"/>
      <c r="L24" s="63"/>
      <c r="S24" s="38"/>
      <c r="T24" s="38"/>
      <c r="U24" s="38"/>
      <c r="V24" s="38"/>
      <c r="W24" s="38"/>
      <c r="X24" s="38"/>
      <c r="Y24" s="38"/>
      <c r="Z24" s="38"/>
      <c r="AA24" s="38"/>
      <c r="AB24" s="38"/>
      <c r="AC24" s="38"/>
      <c r="AD24" s="38"/>
      <c r="AE24" s="38"/>
      <c r="AZ24" s="148" t="s">
        <v>2036</v>
      </c>
      <c r="BA24" s="148" t="s">
        <v>2037</v>
      </c>
      <c r="BB24" s="148" t="s">
        <v>208</v>
      </c>
      <c r="BC24" s="148" t="s">
        <v>2038</v>
      </c>
      <c r="BD24" s="148" t="s">
        <v>91</v>
      </c>
    </row>
    <row r="25" s="2" customFormat="1" ht="18" customHeight="1">
      <c r="A25" s="38"/>
      <c r="B25" s="44"/>
      <c r="C25" s="38"/>
      <c r="D25" s="38"/>
      <c r="E25" s="141" t="s">
        <v>34</v>
      </c>
      <c r="F25" s="38"/>
      <c r="G25" s="38"/>
      <c r="H25" s="38"/>
      <c r="I25" s="158" t="s">
        <v>28</v>
      </c>
      <c r="J25" s="141" t="s">
        <v>35</v>
      </c>
      <c r="K25" s="38"/>
      <c r="L25" s="63"/>
      <c r="S25" s="38"/>
      <c r="T25" s="38"/>
      <c r="U25" s="38"/>
      <c r="V25" s="38"/>
      <c r="W25" s="38"/>
      <c r="X25" s="38"/>
      <c r="Y25" s="38"/>
      <c r="Z25" s="38"/>
      <c r="AA25" s="38"/>
      <c r="AB25" s="38"/>
      <c r="AC25" s="38"/>
      <c r="AD25" s="38"/>
      <c r="AE25" s="38"/>
      <c r="AZ25" s="148" t="s">
        <v>2039</v>
      </c>
      <c r="BA25" s="148" t="s">
        <v>2040</v>
      </c>
      <c r="BB25" s="148" t="s">
        <v>208</v>
      </c>
      <c r="BC25" s="148" t="s">
        <v>2041</v>
      </c>
      <c r="BD25" s="148" t="s">
        <v>91</v>
      </c>
    </row>
    <row r="26" s="2" customFormat="1" ht="6.96" customHeight="1">
      <c r="A26" s="38"/>
      <c r="B26" s="44"/>
      <c r="C26" s="38"/>
      <c r="D26" s="38"/>
      <c r="E26" s="38"/>
      <c r="F26" s="38"/>
      <c r="G26" s="38"/>
      <c r="H26" s="38"/>
      <c r="I26" s="156"/>
      <c r="J26" s="38"/>
      <c r="K26" s="38"/>
      <c r="L26" s="63"/>
      <c r="S26" s="38"/>
      <c r="T26" s="38"/>
      <c r="U26" s="38"/>
      <c r="V26" s="38"/>
      <c r="W26" s="38"/>
      <c r="X26" s="38"/>
      <c r="Y26" s="38"/>
      <c r="Z26" s="38"/>
      <c r="AA26" s="38"/>
      <c r="AB26" s="38"/>
      <c r="AC26" s="38"/>
      <c r="AD26" s="38"/>
      <c r="AE26" s="38"/>
      <c r="AZ26" s="148" t="s">
        <v>2042</v>
      </c>
      <c r="BA26" s="148" t="s">
        <v>2043</v>
      </c>
      <c r="BB26" s="148" t="s">
        <v>208</v>
      </c>
      <c r="BC26" s="148" t="s">
        <v>2044</v>
      </c>
      <c r="BD26" s="148" t="s">
        <v>91</v>
      </c>
    </row>
    <row r="27" s="2" customFormat="1" ht="12" customHeight="1">
      <c r="A27" s="38"/>
      <c r="B27" s="44"/>
      <c r="C27" s="38"/>
      <c r="D27" s="154" t="s">
        <v>37</v>
      </c>
      <c r="E27" s="38"/>
      <c r="F27" s="38"/>
      <c r="G27" s="38"/>
      <c r="H27" s="38"/>
      <c r="I27" s="158" t="s">
        <v>25</v>
      </c>
      <c r="J27" s="141" t="s">
        <v>38</v>
      </c>
      <c r="K27" s="38"/>
      <c r="L27" s="63"/>
      <c r="S27" s="38"/>
      <c r="T27" s="38"/>
      <c r="U27" s="38"/>
      <c r="V27" s="38"/>
      <c r="W27" s="38"/>
      <c r="X27" s="38"/>
      <c r="Y27" s="38"/>
      <c r="Z27" s="38"/>
      <c r="AA27" s="38"/>
      <c r="AB27" s="38"/>
      <c r="AC27" s="38"/>
      <c r="AD27" s="38"/>
      <c r="AE27" s="38"/>
      <c r="AZ27" s="148" t="s">
        <v>2045</v>
      </c>
      <c r="BA27" s="148" t="s">
        <v>2046</v>
      </c>
      <c r="BB27" s="148" t="s">
        <v>208</v>
      </c>
      <c r="BC27" s="148" t="s">
        <v>2047</v>
      </c>
      <c r="BD27" s="148" t="s">
        <v>91</v>
      </c>
    </row>
    <row r="28" s="2" customFormat="1" ht="18" customHeight="1">
      <c r="A28" s="38"/>
      <c r="B28" s="44"/>
      <c r="C28" s="38"/>
      <c r="D28" s="38"/>
      <c r="E28" s="141" t="s">
        <v>39</v>
      </c>
      <c r="F28" s="38"/>
      <c r="G28" s="38"/>
      <c r="H28" s="38"/>
      <c r="I28" s="158" t="s">
        <v>28</v>
      </c>
      <c r="J28" s="141" t="s">
        <v>40</v>
      </c>
      <c r="K28" s="38"/>
      <c r="L28" s="63"/>
      <c r="S28" s="38"/>
      <c r="T28" s="38"/>
      <c r="U28" s="38"/>
      <c r="V28" s="38"/>
      <c r="W28" s="38"/>
      <c r="X28" s="38"/>
      <c r="Y28" s="38"/>
      <c r="Z28" s="38"/>
      <c r="AA28" s="38"/>
      <c r="AB28" s="38"/>
      <c r="AC28" s="38"/>
      <c r="AD28" s="38"/>
      <c r="AE28" s="38"/>
      <c r="AZ28" s="148" t="s">
        <v>2048</v>
      </c>
      <c r="BA28" s="148" t="s">
        <v>2049</v>
      </c>
      <c r="BB28" s="148" t="s">
        <v>208</v>
      </c>
      <c r="BC28" s="148" t="s">
        <v>2050</v>
      </c>
      <c r="BD28" s="148" t="s">
        <v>91</v>
      </c>
    </row>
    <row r="29" s="2" customFormat="1" ht="6.96" customHeight="1">
      <c r="A29" s="38"/>
      <c r="B29" s="44"/>
      <c r="C29" s="38"/>
      <c r="D29" s="38"/>
      <c r="E29" s="38"/>
      <c r="F29" s="38"/>
      <c r="G29" s="38"/>
      <c r="H29" s="38"/>
      <c r="I29" s="156"/>
      <c r="J29" s="38"/>
      <c r="K29" s="38"/>
      <c r="L29" s="63"/>
      <c r="S29" s="38"/>
      <c r="T29" s="38"/>
      <c r="U29" s="38"/>
      <c r="V29" s="38"/>
      <c r="W29" s="38"/>
      <c r="X29" s="38"/>
      <c r="Y29" s="38"/>
      <c r="Z29" s="38"/>
      <c r="AA29" s="38"/>
      <c r="AB29" s="38"/>
      <c r="AC29" s="38"/>
      <c r="AD29" s="38"/>
      <c r="AE29" s="38"/>
      <c r="AZ29" s="148" t="s">
        <v>210</v>
      </c>
      <c r="BA29" s="148" t="s">
        <v>2051</v>
      </c>
      <c r="BB29" s="148" t="s">
        <v>208</v>
      </c>
      <c r="BC29" s="148" t="s">
        <v>2052</v>
      </c>
      <c r="BD29" s="148" t="s">
        <v>91</v>
      </c>
    </row>
    <row r="30" s="2" customFormat="1" ht="12" customHeight="1">
      <c r="A30" s="38"/>
      <c r="B30" s="44"/>
      <c r="C30" s="38"/>
      <c r="D30" s="154" t="s">
        <v>41</v>
      </c>
      <c r="E30" s="38"/>
      <c r="F30" s="38"/>
      <c r="G30" s="38"/>
      <c r="H30" s="38"/>
      <c r="I30" s="156"/>
      <c r="J30" s="38"/>
      <c r="K30" s="38"/>
      <c r="L30" s="63"/>
      <c r="S30" s="38"/>
      <c r="T30" s="38"/>
      <c r="U30" s="38"/>
      <c r="V30" s="38"/>
      <c r="W30" s="38"/>
      <c r="X30" s="38"/>
      <c r="Y30" s="38"/>
      <c r="Z30" s="38"/>
      <c r="AA30" s="38"/>
      <c r="AB30" s="38"/>
      <c r="AC30" s="38"/>
      <c r="AD30" s="38"/>
      <c r="AE30" s="38"/>
      <c r="AZ30" s="148" t="s">
        <v>2053</v>
      </c>
      <c r="BA30" s="148" t="s">
        <v>2054</v>
      </c>
      <c r="BB30" s="148" t="s">
        <v>168</v>
      </c>
      <c r="BC30" s="148" t="s">
        <v>2055</v>
      </c>
      <c r="BD30" s="148" t="s">
        <v>91</v>
      </c>
    </row>
    <row r="31" s="8" customFormat="1" ht="16.5" customHeight="1">
      <c r="A31" s="160"/>
      <c r="B31" s="161"/>
      <c r="C31" s="160"/>
      <c r="D31" s="160"/>
      <c r="E31" s="162" t="s">
        <v>1</v>
      </c>
      <c r="F31" s="162"/>
      <c r="G31" s="162"/>
      <c r="H31" s="162"/>
      <c r="I31" s="163"/>
      <c r="J31" s="160"/>
      <c r="K31" s="160"/>
      <c r="L31" s="164"/>
      <c r="S31" s="160"/>
      <c r="T31" s="160"/>
      <c r="U31" s="160"/>
      <c r="V31" s="160"/>
      <c r="W31" s="160"/>
      <c r="X31" s="160"/>
      <c r="Y31" s="160"/>
      <c r="Z31" s="160"/>
      <c r="AA31" s="160"/>
      <c r="AB31" s="160"/>
      <c r="AC31" s="160"/>
      <c r="AD31" s="160"/>
      <c r="AE31" s="160"/>
      <c r="AZ31" s="315" t="s">
        <v>2056</v>
      </c>
      <c r="BA31" s="315" t="s">
        <v>2057</v>
      </c>
      <c r="BB31" s="315" t="s">
        <v>168</v>
      </c>
      <c r="BC31" s="315" t="s">
        <v>2058</v>
      </c>
      <c r="BD31" s="315" t="s">
        <v>91</v>
      </c>
    </row>
    <row r="32" s="2" customFormat="1" ht="6.96" customHeight="1">
      <c r="A32" s="38"/>
      <c r="B32" s="44"/>
      <c r="C32" s="38"/>
      <c r="D32" s="38"/>
      <c r="E32" s="38"/>
      <c r="F32" s="38"/>
      <c r="G32" s="38"/>
      <c r="H32" s="38"/>
      <c r="I32" s="156"/>
      <c r="J32" s="38"/>
      <c r="K32" s="38"/>
      <c r="L32" s="63"/>
      <c r="S32" s="38"/>
      <c r="T32" s="38"/>
      <c r="U32" s="38"/>
      <c r="V32" s="38"/>
      <c r="W32" s="38"/>
      <c r="X32" s="38"/>
      <c r="Y32" s="38"/>
      <c r="Z32" s="38"/>
      <c r="AA32" s="38"/>
      <c r="AB32" s="38"/>
      <c r="AC32" s="38"/>
      <c r="AD32" s="38"/>
      <c r="AE32" s="38"/>
      <c r="AZ32" s="148" t="s">
        <v>2059</v>
      </c>
      <c r="BA32" s="148" t="s">
        <v>2059</v>
      </c>
      <c r="BB32" s="148" t="s">
        <v>168</v>
      </c>
      <c r="BC32" s="148" t="s">
        <v>2060</v>
      </c>
      <c r="BD32" s="148" t="s">
        <v>91</v>
      </c>
    </row>
    <row r="33" s="2" customFormat="1" ht="6.96" customHeight="1">
      <c r="A33" s="38"/>
      <c r="B33" s="44"/>
      <c r="C33" s="38"/>
      <c r="D33" s="165"/>
      <c r="E33" s="165"/>
      <c r="F33" s="165"/>
      <c r="G33" s="165"/>
      <c r="H33" s="165"/>
      <c r="I33" s="166"/>
      <c r="J33" s="165"/>
      <c r="K33" s="165"/>
      <c r="L33" s="63"/>
      <c r="S33" s="38"/>
      <c r="T33" s="38"/>
      <c r="U33" s="38"/>
      <c r="V33" s="38"/>
      <c r="W33" s="38"/>
      <c r="X33" s="38"/>
      <c r="Y33" s="38"/>
      <c r="Z33" s="38"/>
      <c r="AA33" s="38"/>
      <c r="AB33" s="38"/>
      <c r="AC33" s="38"/>
      <c r="AD33" s="38"/>
      <c r="AE33" s="38"/>
      <c r="AZ33" s="148" t="s">
        <v>2061</v>
      </c>
      <c r="BA33" s="148" t="s">
        <v>2062</v>
      </c>
      <c r="BB33" s="148" t="s">
        <v>168</v>
      </c>
      <c r="BC33" s="148" t="s">
        <v>2063</v>
      </c>
      <c r="BD33" s="148" t="s">
        <v>91</v>
      </c>
    </row>
    <row r="34" s="2" customFormat="1" ht="25.44" customHeight="1">
      <c r="A34" s="38"/>
      <c r="B34" s="44"/>
      <c r="C34" s="38"/>
      <c r="D34" s="167" t="s">
        <v>42</v>
      </c>
      <c r="E34" s="38"/>
      <c r="F34" s="38"/>
      <c r="G34" s="38"/>
      <c r="H34" s="38"/>
      <c r="I34" s="156"/>
      <c r="J34" s="168">
        <f>ROUND(J134, 2)</f>
        <v>0</v>
      </c>
      <c r="K34" s="38"/>
      <c r="L34" s="63"/>
      <c r="S34" s="38"/>
      <c r="T34" s="38"/>
      <c r="U34" s="38"/>
      <c r="V34" s="38"/>
      <c r="W34" s="38"/>
      <c r="X34" s="38"/>
      <c r="Y34" s="38"/>
      <c r="Z34" s="38"/>
      <c r="AA34" s="38"/>
      <c r="AB34" s="38"/>
      <c r="AC34" s="38"/>
      <c r="AD34" s="38"/>
      <c r="AE34" s="38"/>
      <c r="AZ34" s="148" t="s">
        <v>2064</v>
      </c>
      <c r="BA34" s="148" t="s">
        <v>2065</v>
      </c>
      <c r="BB34" s="148" t="s">
        <v>208</v>
      </c>
      <c r="BC34" s="148" t="s">
        <v>2066</v>
      </c>
      <c r="BD34" s="148" t="s">
        <v>91</v>
      </c>
    </row>
    <row r="35" s="2" customFormat="1" ht="6.96" customHeight="1">
      <c r="A35" s="38"/>
      <c r="B35" s="44"/>
      <c r="C35" s="38"/>
      <c r="D35" s="165"/>
      <c r="E35" s="165"/>
      <c r="F35" s="165"/>
      <c r="G35" s="165"/>
      <c r="H35" s="165"/>
      <c r="I35" s="166"/>
      <c r="J35" s="165"/>
      <c r="K35" s="165"/>
      <c r="L35" s="63"/>
      <c r="S35" s="38"/>
      <c r="T35" s="38"/>
      <c r="U35" s="38"/>
      <c r="V35" s="38"/>
      <c r="W35" s="38"/>
      <c r="X35" s="38"/>
      <c r="Y35" s="38"/>
      <c r="Z35" s="38"/>
      <c r="AA35" s="38"/>
      <c r="AB35" s="38"/>
      <c r="AC35" s="38"/>
      <c r="AD35" s="38"/>
      <c r="AE35" s="38"/>
      <c r="AZ35" s="148" t="s">
        <v>2067</v>
      </c>
      <c r="BA35" s="148" t="s">
        <v>2068</v>
      </c>
      <c r="BB35" s="148" t="s">
        <v>208</v>
      </c>
      <c r="BC35" s="148" t="s">
        <v>2069</v>
      </c>
      <c r="BD35" s="148" t="s">
        <v>91</v>
      </c>
    </row>
    <row r="36" s="2" customFormat="1" ht="14.4" customHeight="1">
      <c r="A36" s="38"/>
      <c r="B36" s="44"/>
      <c r="C36" s="38"/>
      <c r="D36" s="38"/>
      <c r="E36" s="38"/>
      <c r="F36" s="169" t="s">
        <v>44</v>
      </c>
      <c r="G36" s="38"/>
      <c r="H36" s="38"/>
      <c r="I36" s="170" t="s">
        <v>43</v>
      </c>
      <c r="J36" s="169" t="s">
        <v>45</v>
      </c>
      <c r="K36" s="38"/>
      <c r="L36" s="63"/>
      <c r="S36" s="38"/>
      <c r="T36" s="38"/>
      <c r="U36" s="38"/>
      <c r="V36" s="38"/>
      <c r="W36" s="38"/>
      <c r="X36" s="38"/>
      <c r="Y36" s="38"/>
      <c r="Z36" s="38"/>
      <c r="AA36" s="38"/>
      <c r="AB36" s="38"/>
      <c r="AC36" s="38"/>
      <c r="AD36" s="38"/>
      <c r="AE36" s="38"/>
      <c r="AZ36" s="148" t="s">
        <v>2070</v>
      </c>
      <c r="BA36" s="148" t="s">
        <v>2071</v>
      </c>
      <c r="BB36" s="148" t="s">
        <v>208</v>
      </c>
      <c r="BC36" s="148" t="s">
        <v>2072</v>
      </c>
      <c r="BD36" s="148" t="s">
        <v>91</v>
      </c>
    </row>
    <row r="37" s="2" customFormat="1" ht="14.4" customHeight="1">
      <c r="A37" s="38"/>
      <c r="B37" s="44"/>
      <c r="C37" s="38"/>
      <c r="D37" s="171" t="s">
        <v>46</v>
      </c>
      <c r="E37" s="154" t="s">
        <v>47</v>
      </c>
      <c r="F37" s="172">
        <f>ROUND((SUM(BE134:BE711)),  2)</f>
        <v>0</v>
      </c>
      <c r="G37" s="38"/>
      <c r="H37" s="38"/>
      <c r="I37" s="173">
        <v>0.20999999999999999</v>
      </c>
      <c r="J37" s="172">
        <f>ROUND(((SUM(BE134:BE711))*I37),  2)</f>
        <v>0</v>
      </c>
      <c r="K37" s="38"/>
      <c r="L37" s="63"/>
      <c r="S37" s="38"/>
      <c r="T37" s="38"/>
      <c r="U37" s="38"/>
      <c r="V37" s="38"/>
      <c r="W37" s="38"/>
      <c r="X37" s="38"/>
      <c r="Y37" s="38"/>
      <c r="Z37" s="38"/>
      <c r="AA37" s="38"/>
      <c r="AB37" s="38"/>
      <c r="AC37" s="38"/>
      <c r="AD37" s="38"/>
      <c r="AE37" s="38"/>
      <c r="AZ37" s="148" t="s">
        <v>206</v>
      </c>
      <c r="BA37" s="148" t="s">
        <v>207</v>
      </c>
      <c r="BB37" s="148" t="s">
        <v>208</v>
      </c>
      <c r="BC37" s="148" t="s">
        <v>2073</v>
      </c>
      <c r="BD37" s="148" t="s">
        <v>91</v>
      </c>
    </row>
    <row r="38" s="2" customFormat="1" ht="14.4" customHeight="1">
      <c r="A38" s="38"/>
      <c r="B38" s="44"/>
      <c r="C38" s="38"/>
      <c r="D38" s="38"/>
      <c r="E38" s="154" t="s">
        <v>48</v>
      </c>
      <c r="F38" s="172">
        <f>ROUND((SUM(BF134:BF711)),  2)</f>
        <v>0</v>
      </c>
      <c r="G38" s="38"/>
      <c r="H38" s="38"/>
      <c r="I38" s="173">
        <v>0.14999999999999999</v>
      </c>
      <c r="J38" s="172">
        <f>ROUND(((SUM(BF134:BF711))*I38),  2)</f>
        <v>0</v>
      </c>
      <c r="K38" s="38"/>
      <c r="L38" s="63"/>
      <c r="S38" s="38"/>
      <c r="T38" s="38"/>
      <c r="U38" s="38"/>
      <c r="V38" s="38"/>
      <c r="W38" s="38"/>
      <c r="X38" s="38"/>
      <c r="Y38" s="38"/>
      <c r="Z38" s="38"/>
      <c r="AA38" s="38"/>
      <c r="AB38" s="38"/>
      <c r="AC38" s="38"/>
      <c r="AD38" s="38"/>
      <c r="AE38" s="38"/>
      <c r="AZ38" s="148" t="s">
        <v>218</v>
      </c>
      <c r="BA38" s="148" t="s">
        <v>219</v>
      </c>
      <c r="BB38" s="148" t="s">
        <v>208</v>
      </c>
      <c r="BC38" s="148" t="s">
        <v>2074</v>
      </c>
      <c r="BD38" s="148" t="s">
        <v>91</v>
      </c>
    </row>
    <row r="39" hidden="1" s="2" customFormat="1" ht="14.4" customHeight="1">
      <c r="A39" s="38"/>
      <c r="B39" s="44"/>
      <c r="C39" s="38"/>
      <c r="D39" s="38"/>
      <c r="E39" s="154" t="s">
        <v>49</v>
      </c>
      <c r="F39" s="172">
        <f>ROUND((SUM(BG134:BG711)),  2)</f>
        <v>0</v>
      </c>
      <c r="G39" s="38"/>
      <c r="H39" s="38"/>
      <c r="I39" s="173">
        <v>0.20999999999999999</v>
      </c>
      <c r="J39" s="172">
        <f>0</f>
        <v>0</v>
      </c>
      <c r="K39" s="38"/>
      <c r="L39" s="63"/>
      <c r="S39" s="38"/>
      <c r="T39" s="38"/>
      <c r="U39" s="38"/>
      <c r="V39" s="38"/>
      <c r="W39" s="38"/>
      <c r="X39" s="38"/>
      <c r="Y39" s="38"/>
      <c r="Z39" s="38"/>
      <c r="AA39" s="38"/>
      <c r="AB39" s="38"/>
      <c r="AC39" s="38"/>
      <c r="AD39" s="38"/>
      <c r="AE39" s="38"/>
      <c r="AZ39" s="148" t="s">
        <v>2075</v>
      </c>
      <c r="BA39" s="148" t="s">
        <v>2076</v>
      </c>
      <c r="BB39" s="148" t="s">
        <v>208</v>
      </c>
      <c r="BC39" s="148" t="s">
        <v>2077</v>
      </c>
      <c r="BD39" s="148" t="s">
        <v>91</v>
      </c>
    </row>
    <row r="40" hidden="1" s="2" customFormat="1" ht="14.4" customHeight="1">
      <c r="A40" s="38"/>
      <c r="B40" s="44"/>
      <c r="C40" s="38"/>
      <c r="D40" s="38"/>
      <c r="E40" s="154" t="s">
        <v>50</v>
      </c>
      <c r="F40" s="172">
        <f>ROUND((SUM(BH134:BH711)),  2)</f>
        <v>0</v>
      </c>
      <c r="G40" s="38"/>
      <c r="H40" s="38"/>
      <c r="I40" s="173">
        <v>0.14999999999999999</v>
      </c>
      <c r="J40" s="172">
        <f>0</f>
        <v>0</v>
      </c>
      <c r="K40" s="38"/>
      <c r="L40" s="63"/>
      <c r="S40" s="38"/>
      <c r="T40" s="38"/>
      <c r="U40" s="38"/>
      <c r="V40" s="38"/>
      <c r="W40" s="38"/>
      <c r="X40" s="38"/>
      <c r="Y40" s="38"/>
      <c r="Z40" s="38"/>
      <c r="AA40" s="38"/>
      <c r="AB40" s="38"/>
      <c r="AC40" s="38"/>
      <c r="AD40" s="38"/>
      <c r="AE40" s="38"/>
      <c r="AZ40" s="148" t="s">
        <v>2078</v>
      </c>
      <c r="BA40" s="148" t="s">
        <v>2079</v>
      </c>
      <c r="BB40" s="148" t="s">
        <v>208</v>
      </c>
      <c r="BC40" s="148" t="s">
        <v>2080</v>
      </c>
      <c r="BD40" s="148" t="s">
        <v>91</v>
      </c>
    </row>
    <row r="41" hidden="1" s="2" customFormat="1" ht="14.4" customHeight="1">
      <c r="A41" s="38"/>
      <c r="B41" s="44"/>
      <c r="C41" s="38"/>
      <c r="D41" s="38"/>
      <c r="E41" s="154" t="s">
        <v>51</v>
      </c>
      <c r="F41" s="172">
        <f>ROUND((SUM(BI134:BI711)),  2)</f>
        <v>0</v>
      </c>
      <c r="G41" s="38"/>
      <c r="H41" s="38"/>
      <c r="I41" s="173">
        <v>0</v>
      </c>
      <c r="J41" s="172">
        <f>0</f>
        <v>0</v>
      </c>
      <c r="K41" s="38"/>
      <c r="L41" s="63"/>
      <c r="S41" s="38"/>
      <c r="T41" s="38"/>
      <c r="U41" s="38"/>
      <c r="V41" s="38"/>
      <c r="W41" s="38"/>
      <c r="X41" s="38"/>
      <c r="Y41" s="38"/>
      <c r="Z41" s="38"/>
      <c r="AA41" s="38"/>
      <c r="AB41" s="38"/>
      <c r="AC41" s="38"/>
      <c r="AD41" s="38"/>
      <c r="AE41" s="38"/>
      <c r="AZ41" s="148" t="s">
        <v>2081</v>
      </c>
      <c r="BA41" s="148" t="s">
        <v>2082</v>
      </c>
      <c r="BB41" s="148" t="s">
        <v>208</v>
      </c>
      <c r="BC41" s="148" t="s">
        <v>2083</v>
      </c>
      <c r="BD41" s="148" t="s">
        <v>91</v>
      </c>
    </row>
    <row r="42" s="2" customFormat="1" ht="6.96" customHeight="1">
      <c r="A42" s="38"/>
      <c r="B42" s="44"/>
      <c r="C42" s="38"/>
      <c r="D42" s="38"/>
      <c r="E42" s="38"/>
      <c r="F42" s="38"/>
      <c r="G42" s="38"/>
      <c r="H42" s="38"/>
      <c r="I42" s="156"/>
      <c r="J42" s="38"/>
      <c r="K42" s="38"/>
      <c r="L42" s="63"/>
      <c r="S42" s="38"/>
      <c r="T42" s="38"/>
      <c r="U42" s="38"/>
      <c r="V42" s="38"/>
      <c r="W42" s="38"/>
      <c r="X42" s="38"/>
      <c r="Y42" s="38"/>
      <c r="Z42" s="38"/>
      <c r="AA42" s="38"/>
      <c r="AB42" s="38"/>
      <c r="AC42" s="38"/>
      <c r="AD42" s="38"/>
      <c r="AE42" s="38"/>
      <c r="AZ42" s="148" t="s">
        <v>2084</v>
      </c>
      <c r="BA42" s="148" t="s">
        <v>2085</v>
      </c>
      <c r="BB42" s="148" t="s">
        <v>208</v>
      </c>
      <c r="BC42" s="148" t="s">
        <v>2086</v>
      </c>
      <c r="BD42" s="148" t="s">
        <v>91</v>
      </c>
    </row>
    <row r="43" s="2" customFormat="1" ht="25.44" customHeight="1">
      <c r="A43" s="38"/>
      <c r="B43" s="44"/>
      <c r="C43" s="174"/>
      <c r="D43" s="175" t="s">
        <v>52</v>
      </c>
      <c r="E43" s="176"/>
      <c r="F43" s="176"/>
      <c r="G43" s="177" t="s">
        <v>53</v>
      </c>
      <c r="H43" s="178" t="s">
        <v>54</v>
      </c>
      <c r="I43" s="179"/>
      <c r="J43" s="180">
        <f>SUM(J34:J41)</f>
        <v>0</v>
      </c>
      <c r="K43" s="181"/>
      <c r="L43" s="63"/>
      <c r="S43" s="38"/>
      <c r="T43" s="38"/>
      <c r="U43" s="38"/>
      <c r="V43" s="38"/>
      <c r="W43" s="38"/>
      <c r="X43" s="38"/>
      <c r="Y43" s="38"/>
      <c r="Z43" s="38"/>
      <c r="AA43" s="38"/>
      <c r="AB43" s="38"/>
      <c r="AC43" s="38"/>
      <c r="AD43" s="38"/>
      <c r="AE43" s="38"/>
      <c r="AZ43" s="148" t="s">
        <v>2087</v>
      </c>
      <c r="BA43" s="148" t="s">
        <v>2088</v>
      </c>
      <c r="BB43" s="148" t="s">
        <v>208</v>
      </c>
      <c r="BC43" s="148" t="s">
        <v>2089</v>
      </c>
      <c r="BD43" s="148" t="s">
        <v>91</v>
      </c>
    </row>
    <row r="44" s="2" customFormat="1" ht="14.4" customHeight="1">
      <c r="A44" s="38"/>
      <c r="B44" s="44"/>
      <c r="C44" s="38"/>
      <c r="D44" s="38"/>
      <c r="E44" s="38"/>
      <c r="F44" s="38"/>
      <c r="G44" s="38"/>
      <c r="H44" s="38"/>
      <c r="I44" s="156"/>
      <c r="J44" s="38"/>
      <c r="K44" s="38"/>
      <c r="L44" s="63"/>
      <c r="S44" s="38"/>
      <c r="T44" s="38"/>
      <c r="U44" s="38"/>
      <c r="V44" s="38"/>
      <c r="W44" s="38"/>
      <c r="X44" s="38"/>
      <c r="Y44" s="38"/>
      <c r="Z44" s="38"/>
      <c r="AA44" s="38"/>
      <c r="AB44" s="38"/>
      <c r="AC44" s="38"/>
      <c r="AD44" s="38"/>
      <c r="AE44" s="38"/>
      <c r="AZ44" s="148" t="s">
        <v>2090</v>
      </c>
      <c r="BA44" s="148" t="s">
        <v>2091</v>
      </c>
      <c r="BB44" s="148" t="s">
        <v>208</v>
      </c>
      <c r="BC44" s="148" t="s">
        <v>2092</v>
      </c>
      <c r="BD44" s="148" t="s">
        <v>91</v>
      </c>
    </row>
    <row r="45" s="1" customFormat="1" ht="14.4" customHeight="1">
      <c r="B45" s="20"/>
      <c r="I45" s="147"/>
      <c r="L45" s="20"/>
      <c r="AZ45" s="148" t="s">
        <v>2093</v>
      </c>
      <c r="BA45" s="148" t="s">
        <v>2094</v>
      </c>
      <c r="BB45" s="148" t="s">
        <v>208</v>
      </c>
      <c r="BC45" s="148" t="s">
        <v>2095</v>
      </c>
      <c r="BD45" s="148" t="s">
        <v>91</v>
      </c>
    </row>
    <row r="46" s="1" customFormat="1" ht="14.4" customHeight="1">
      <c r="B46" s="20"/>
      <c r="I46" s="147"/>
      <c r="L46" s="20"/>
      <c r="AZ46" s="148" t="s">
        <v>2096</v>
      </c>
      <c r="BA46" s="148" t="s">
        <v>2097</v>
      </c>
      <c r="BB46" s="148" t="s">
        <v>208</v>
      </c>
      <c r="BC46" s="148" t="s">
        <v>2098</v>
      </c>
      <c r="BD46" s="148" t="s">
        <v>91</v>
      </c>
    </row>
    <row r="47" s="1" customFormat="1" ht="14.4" customHeight="1">
      <c r="B47" s="20"/>
      <c r="I47" s="147"/>
      <c r="L47" s="20"/>
    </row>
    <row r="48" s="1" customFormat="1" ht="14.4" customHeight="1">
      <c r="B48" s="20"/>
      <c r="I48" s="147"/>
      <c r="L48" s="20"/>
    </row>
    <row r="49" s="1" customFormat="1" ht="14.4" customHeight="1">
      <c r="B49" s="20"/>
      <c r="I49" s="147"/>
      <c r="L49" s="20"/>
    </row>
    <row r="50" s="2" customFormat="1" ht="14.4" customHeight="1">
      <c r="B50" s="63"/>
      <c r="D50" s="182" t="s">
        <v>55</v>
      </c>
      <c r="E50" s="183"/>
      <c r="F50" s="183"/>
      <c r="G50" s="182" t="s">
        <v>56</v>
      </c>
      <c r="H50" s="183"/>
      <c r="I50" s="184"/>
      <c r="J50" s="183"/>
      <c r="K50" s="18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5" t="s">
        <v>57</v>
      </c>
      <c r="E61" s="186"/>
      <c r="F61" s="187" t="s">
        <v>58</v>
      </c>
      <c r="G61" s="185" t="s">
        <v>57</v>
      </c>
      <c r="H61" s="186"/>
      <c r="I61" s="188"/>
      <c r="J61" s="189" t="s">
        <v>58</v>
      </c>
      <c r="K61" s="18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2" t="s">
        <v>59</v>
      </c>
      <c r="E65" s="190"/>
      <c r="F65" s="190"/>
      <c r="G65" s="182" t="s">
        <v>60</v>
      </c>
      <c r="H65" s="190"/>
      <c r="I65" s="191"/>
      <c r="J65" s="190"/>
      <c r="K65" s="19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5" t="s">
        <v>57</v>
      </c>
      <c r="E76" s="186"/>
      <c r="F76" s="187" t="s">
        <v>58</v>
      </c>
      <c r="G76" s="185" t="s">
        <v>57</v>
      </c>
      <c r="H76" s="186"/>
      <c r="I76" s="188"/>
      <c r="J76" s="189" t="s">
        <v>58</v>
      </c>
      <c r="K76" s="186"/>
      <c r="L76" s="63"/>
      <c r="S76" s="38"/>
      <c r="T76" s="38"/>
      <c r="U76" s="38"/>
      <c r="V76" s="38"/>
      <c r="W76" s="38"/>
      <c r="X76" s="38"/>
      <c r="Y76" s="38"/>
      <c r="Z76" s="38"/>
      <c r="AA76" s="38"/>
      <c r="AB76" s="38"/>
      <c r="AC76" s="38"/>
      <c r="AD76" s="38"/>
      <c r="AE76" s="38"/>
    </row>
    <row r="77" s="2" customFormat="1" ht="14.4" customHeight="1">
      <c r="A77" s="38"/>
      <c r="B77" s="192"/>
      <c r="C77" s="193"/>
      <c r="D77" s="193"/>
      <c r="E77" s="193"/>
      <c r="F77" s="193"/>
      <c r="G77" s="193"/>
      <c r="H77" s="193"/>
      <c r="I77" s="194"/>
      <c r="J77" s="193"/>
      <c r="K77" s="193"/>
      <c r="L77" s="63"/>
      <c r="S77" s="38"/>
      <c r="T77" s="38"/>
      <c r="U77" s="38"/>
      <c r="V77" s="38"/>
      <c r="W77" s="38"/>
      <c r="X77" s="38"/>
      <c r="Y77" s="38"/>
      <c r="Z77" s="38"/>
      <c r="AA77" s="38"/>
      <c r="AB77" s="38"/>
      <c r="AC77" s="38"/>
      <c r="AD77" s="38"/>
      <c r="AE77" s="38"/>
    </row>
    <row r="81" s="2" customFormat="1" ht="6.96" customHeight="1">
      <c r="A81" s="38"/>
      <c r="B81" s="195"/>
      <c r="C81" s="196"/>
      <c r="D81" s="196"/>
      <c r="E81" s="196"/>
      <c r="F81" s="196"/>
      <c r="G81" s="196"/>
      <c r="H81" s="196"/>
      <c r="I81" s="197"/>
      <c r="J81" s="196"/>
      <c r="K81" s="196"/>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156"/>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56"/>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56"/>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98" t="str">
        <f>E7</f>
        <v>Strakonická - rozšíření, č. akce 999 170, Praha 5</v>
      </c>
      <c r="F85" s="32"/>
      <c r="G85" s="32"/>
      <c r="H85" s="32"/>
      <c r="I85" s="156"/>
      <c r="J85" s="40"/>
      <c r="K85" s="40"/>
      <c r="L85" s="63"/>
      <c r="S85" s="38"/>
      <c r="T85" s="38"/>
      <c r="U85" s="38"/>
      <c r="V85" s="38"/>
      <c r="W85" s="38"/>
      <c r="X85" s="38"/>
      <c r="Y85" s="38"/>
      <c r="Z85" s="38"/>
      <c r="AA85" s="38"/>
      <c r="AB85" s="38"/>
      <c r="AC85" s="38"/>
      <c r="AD85" s="38"/>
      <c r="AE85" s="38"/>
    </row>
    <row r="86" s="1" customFormat="1" ht="12" customHeight="1">
      <c r="B86" s="21"/>
      <c r="C86" s="32" t="s">
        <v>176</v>
      </c>
      <c r="D86" s="22"/>
      <c r="E86" s="22"/>
      <c r="F86" s="22"/>
      <c r="G86" s="22"/>
      <c r="H86" s="22"/>
      <c r="I86" s="147"/>
      <c r="J86" s="22"/>
      <c r="K86" s="22"/>
      <c r="L86" s="20"/>
    </row>
    <row r="87" s="1" customFormat="1" ht="16.5" customHeight="1">
      <c r="B87" s="21"/>
      <c r="C87" s="22"/>
      <c r="D87" s="22"/>
      <c r="E87" s="198" t="s">
        <v>1991</v>
      </c>
      <c r="F87" s="22"/>
      <c r="G87" s="22"/>
      <c r="H87" s="22"/>
      <c r="I87" s="147"/>
      <c r="J87" s="22"/>
      <c r="K87" s="22"/>
      <c r="L87" s="20"/>
    </row>
    <row r="88" s="1" customFormat="1" ht="12" customHeight="1">
      <c r="B88" s="21"/>
      <c r="C88" s="32" t="s">
        <v>1344</v>
      </c>
      <c r="D88" s="22"/>
      <c r="E88" s="22"/>
      <c r="F88" s="22"/>
      <c r="G88" s="22"/>
      <c r="H88" s="22"/>
      <c r="I88" s="147"/>
      <c r="J88" s="22"/>
      <c r="K88" s="22"/>
      <c r="L88" s="20"/>
    </row>
    <row r="89" s="2" customFormat="1" ht="16.5" customHeight="1">
      <c r="A89" s="38"/>
      <c r="B89" s="39"/>
      <c r="C89" s="40"/>
      <c r="D89" s="40"/>
      <c r="E89" s="316" t="s">
        <v>1998</v>
      </c>
      <c r="F89" s="40"/>
      <c r="G89" s="40"/>
      <c r="H89" s="40"/>
      <c r="I89" s="156"/>
      <c r="J89" s="40"/>
      <c r="K89" s="40"/>
      <c r="L89" s="63"/>
      <c r="S89" s="38"/>
      <c r="T89" s="38"/>
      <c r="U89" s="38"/>
      <c r="V89" s="38"/>
      <c r="W89" s="38"/>
      <c r="X89" s="38"/>
      <c r="Y89" s="38"/>
      <c r="Z89" s="38"/>
      <c r="AA89" s="38"/>
      <c r="AB89" s="38"/>
      <c r="AC89" s="38"/>
      <c r="AD89" s="38"/>
      <c r="AE89" s="38"/>
    </row>
    <row r="90" s="2" customFormat="1" ht="12" customHeight="1">
      <c r="A90" s="38"/>
      <c r="B90" s="39"/>
      <c r="C90" s="32" t="s">
        <v>2002</v>
      </c>
      <c r="D90" s="40"/>
      <c r="E90" s="40"/>
      <c r="F90" s="40"/>
      <c r="G90" s="40"/>
      <c r="H90" s="40"/>
      <c r="I90" s="156"/>
      <c r="J90" s="40"/>
      <c r="K90" s="40"/>
      <c r="L90" s="63"/>
      <c r="S90" s="38"/>
      <c r="T90" s="38"/>
      <c r="U90" s="38"/>
      <c r="V90" s="38"/>
      <c r="W90" s="38"/>
      <c r="X90" s="38"/>
      <c r="Y90" s="38"/>
      <c r="Z90" s="38"/>
      <c r="AA90" s="38"/>
      <c r="AB90" s="38"/>
      <c r="AC90" s="38"/>
      <c r="AD90" s="38"/>
      <c r="AE90" s="38"/>
    </row>
    <row r="91" s="2" customFormat="1" ht="16.5" customHeight="1">
      <c r="A91" s="38"/>
      <c r="B91" s="39"/>
      <c r="C91" s="40"/>
      <c r="D91" s="40"/>
      <c r="E91" s="76" t="str">
        <f>E13</f>
        <v>SO 311.1 - Dešťová kanalizace</v>
      </c>
      <c r="F91" s="40"/>
      <c r="G91" s="40"/>
      <c r="H91" s="40"/>
      <c r="I91" s="156"/>
      <c r="J91" s="40"/>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156"/>
      <c r="J92" s="40"/>
      <c r="K92" s="40"/>
      <c r="L92" s="63"/>
      <c r="S92" s="38"/>
      <c r="T92" s="38"/>
      <c r="U92" s="38"/>
      <c r="V92" s="38"/>
      <c r="W92" s="38"/>
      <c r="X92" s="38"/>
      <c r="Y92" s="38"/>
      <c r="Z92" s="38"/>
      <c r="AA92" s="38"/>
      <c r="AB92" s="38"/>
      <c r="AC92" s="38"/>
      <c r="AD92" s="38"/>
      <c r="AE92" s="38"/>
    </row>
    <row r="93" s="2" customFormat="1" ht="12" customHeight="1">
      <c r="A93" s="38"/>
      <c r="B93" s="39"/>
      <c r="C93" s="32" t="s">
        <v>20</v>
      </c>
      <c r="D93" s="40"/>
      <c r="E93" s="40"/>
      <c r="F93" s="27" t="str">
        <f>F16</f>
        <v>ulice Strakonická</v>
      </c>
      <c r="G93" s="40"/>
      <c r="H93" s="40"/>
      <c r="I93" s="158" t="s">
        <v>22</v>
      </c>
      <c r="J93" s="79" t="str">
        <f>IF(J16="","",J16)</f>
        <v>10. 1. 2020</v>
      </c>
      <c r="K93" s="40"/>
      <c r="L93" s="63"/>
      <c r="S93" s="38"/>
      <c r="T93" s="38"/>
      <c r="U93" s="38"/>
      <c r="V93" s="38"/>
      <c r="W93" s="38"/>
      <c r="X93" s="38"/>
      <c r="Y93" s="38"/>
      <c r="Z93" s="38"/>
      <c r="AA93" s="38"/>
      <c r="AB93" s="38"/>
      <c r="AC93" s="38"/>
      <c r="AD93" s="38"/>
      <c r="AE93" s="38"/>
    </row>
    <row r="94" s="2" customFormat="1" ht="6.96" customHeight="1">
      <c r="A94" s="38"/>
      <c r="B94" s="39"/>
      <c r="C94" s="40"/>
      <c r="D94" s="40"/>
      <c r="E94" s="40"/>
      <c r="F94" s="40"/>
      <c r="G94" s="40"/>
      <c r="H94" s="40"/>
      <c r="I94" s="156"/>
      <c r="J94" s="40"/>
      <c r="K94" s="40"/>
      <c r="L94" s="63"/>
      <c r="S94" s="38"/>
      <c r="T94" s="38"/>
      <c r="U94" s="38"/>
      <c r="V94" s="38"/>
      <c r="W94" s="38"/>
      <c r="X94" s="38"/>
      <c r="Y94" s="38"/>
      <c r="Z94" s="38"/>
      <c r="AA94" s="38"/>
      <c r="AB94" s="38"/>
      <c r="AC94" s="38"/>
      <c r="AD94" s="38"/>
      <c r="AE94" s="38"/>
    </row>
    <row r="95" s="2" customFormat="1" ht="15.15" customHeight="1">
      <c r="A95" s="38"/>
      <c r="B95" s="39"/>
      <c r="C95" s="32" t="s">
        <v>24</v>
      </c>
      <c r="D95" s="40"/>
      <c r="E95" s="40"/>
      <c r="F95" s="27" t="str">
        <f>E19</f>
        <v>Technická správa komunikací hl. m. Prahy a.s.</v>
      </c>
      <c r="G95" s="40"/>
      <c r="H95" s="40"/>
      <c r="I95" s="158" t="s">
        <v>32</v>
      </c>
      <c r="J95" s="36" t="str">
        <f>E25</f>
        <v>DIPRO, spol s r.o.</v>
      </c>
      <c r="K95" s="40"/>
      <c r="L95" s="63"/>
      <c r="S95" s="38"/>
      <c r="T95" s="38"/>
      <c r="U95" s="38"/>
      <c r="V95" s="38"/>
      <c r="W95" s="38"/>
      <c r="X95" s="38"/>
      <c r="Y95" s="38"/>
      <c r="Z95" s="38"/>
      <c r="AA95" s="38"/>
      <c r="AB95" s="38"/>
      <c r="AC95" s="38"/>
      <c r="AD95" s="38"/>
      <c r="AE95" s="38"/>
    </row>
    <row r="96" s="2" customFormat="1" ht="15.15" customHeight="1">
      <c r="A96" s="38"/>
      <c r="B96" s="39"/>
      <c r="C96" s="32" t="s">
        <v>30</v>
      </c>
      <c r="D96" s="40"/>
      <c r="E96" s="40"/>
      <c r="F96" s="27" t="str">
        <f>IF(E22="","",E22)</f>
        <v>Vyplň údaj</v>
      </c>
      <c r="G96" s="40"/>
      <c r="H96" s="40"/>
      <c r="I96" s="158" t="s">
        <v>37</v>
      </c>
      <c r="J96" s="36" t="str">
        <f>E28</f>
        <v>TMI Building s.r.o.</v>
      </c>
      <c r="K96" s="40"/>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156"/>
      <c r="J97" s="40"/>
      <c r="K97" s="40"/>
      <c r="L97" s="63"/>
      <c r="S97" s="38"/>
      <c r="T97" s="38"/>
      <c r="U97" s="38"/>
      <c r="V97" s="38"/>
      <c r="W97" s="38"/>
      <c r="X97" s="38"/>
      <c r="Y97" s="38"/>
      <c r="Z97" s="38"/>
      <c r="AA97" s="38"/>
      <c r="AB97" s="38"/>
      <c r="AC97" s="38"/>
      <c r="AD97" s="38"/>
      <c r="AE97" s="38"/>
    </row>
    <row r="98" s="2" customFormat="1" ht="29.28" customHeight="1">
      <c r="A98" s="38"/>
      <c r="B98" s="39"/>
      <c r="C98" s="199" t="s">
        <v>224</v>
      </c>
      <c r="D98" s="200"/>
      <c r="E98" s="200"/>
      <c r="F98" s="200"/>
      <c r="G98" s="200"/>
      <c r="H98" s="200"/>
      <c r="I98" s="201"/>
      <c r="J98" s="202" t="s">
        <v>225</v>
      </c>
      <c r="K98" s="200"/>
      <c r="L98" s="63"/>
      <c r="S98" s="38"/>
      <c r="T98" s="38"/>
      <c r="U98" s="38"/>
      <c r="V98" s="38"/>
      <c r="W98" s="38"/>
      <c r="X98" s="38"/>
      <c r="Y98" s="38"/>
      <c r="Z98" s="38"/>
      <c r="AA98" s="38"/>
      <c r="AB98" s="38"/>
      <c r="AC98" s="38"/>
      <c r="AD98" s="38"/>
      <c r="AE98" s="38"/>
    </row>
    <row r="99" s="2" customFormat="1" ht="10.32" customHeight="1">
      <c r="A99" s="38"/>
      <c r="B99" s="39"/>
      <c r="C99" s="40"/>
      <c r="D99" s="40"/>
      <c r="E99" s="40"/>
      <c r="F99" s="40"/>
      <c r="G99" s="40"/>
      <c r="H99" s="40"/>
      <c r="I99" s="156"/>
      <c r="J99" s="40"/>
      <c r="K99" s="40"/>
      <c r="L99" s="63"/>
      <c r="S99" s="38"/>
      <c r="T99" s="38"/>
      <c r="U99" s="38"/>
      <c r="V99" s="38"/>
      <c r="W99" s="38"/>
      <c r="X99" s="38"/>
      <c r="Y99" s="38"/>
      <c r="Z99" s="38"/>
      <c r="AA99" s="38"/>
      <c r="AB99" s="38"/>
      <c r="AC99" s="38"/>
      <c r="AD99" s="38"/>
      <c r="AE99" s="38"/>
    </row>
    <row r="100" s="2" customFormat="1" ht="22.8" customHeight="1">
      <c r="A100" s="38"/>
      <c r="B100" s="39"/>
      <c r="C100" s="203" t="s">
        <v>226</v>
      </c>
      <c r="D100" s="40"/>
      <c r="E100" s="40"/>
      <c r="F100" s="40"/>
      <c r="G100" s="40"/>
      <c r="H100" s="40"/>
      <c r="I100" s="156"/>
      <c r="J100" s="110">
        <f>J134</f>
        <v>0</v>
      </c>
      <c r="K100" s="40"/>
      <c r="L100" s="63"/>
      <c r="S100" s="38"/>
      <c r="T100" s="38"/>
      <c r="U100" s="38"/>
      <c r="V100" s="38"/>
      <c r="W100" s="38"/>
      <c r="X100" s="38"/>
      <c r="Y100" s="38"/>
      <c r="Z100" s="38"/>
      <c r="AA100" s="38"/>
      <c r="AB100" s="38"/>
      <c r="AC100" s="38"/>
      <c r="AD100" s="38"/>
      <c r="AE100" s="38"/>
      <c r="AU100" s="17" t="s">
        <v>227</v>
      </c>
    </row>
    <row r="101" s="9" customFormat="1" ht="24.96" customHeight="1">
      <c r="A101" s="9"/>
      <c r="B101" s="204"/>
      <c r="C101" s="205"/>
      <c r="D101" s="206" t="s">
        <v>228</v>
      </c>
      <c r="E101" s="207"/>
      <c r="F101" s="207"/>
      <c r="G101" s="207"/>
      <c r="H101" s="207"/>
      <c r="I101" s="208"/>
      <c r="J101" s="209">
        <f>J135</f>
        <v>0</v>
      </c>
      <c r="K101" s="205"/>
      <c r="L101" s="210"/>
      <c r="S101" s="9"/>
      <c r="T101" s="9"/>
      <c r="U101" s="9"/>
      <c r="V101" s="9"/>
      <c r="W101" s="9"/>
      <c r="X101" s="9"/>
      <c r="Y101" s="9"/>
      <c r="Z101" s="9"/>
      <c r="AA101" s="9"/>
      <c r="AB101" s="9"/>
      <c r="AC101" s="9"/>
      <c r="AD101" s="9"/>
      <c r="AE101" s="9"/>
    </row>
    <row r="102" s="10" customFormat="1" ht="19.92" customHeight="1">
      <c r="A102" s="10"/>
      <c r="B102" s="211"/>
      <c r="C102" s="133"/>
      <c r="D102" s="212" t="s">
        <v>229</v>
      </c>
      <c r="E102" s="213"/>
      <c r="F102" s="213"/>
      <c r="G102" s="213"/>
      <c r="H102" s="213"/>
      <c r="I102" s="214"/>
      <c r="J102" s="215">
        <f>J136</f>
        <v>0</v>
      </c>
      <c r="K102" s="133"/>
      <c r="L102" s="216"/>
      <c r="S102" s="10"/>
      <c r="T102" s="10"/>
      <c r="U102" s="10"/>
      <c r="V102" s="10"/>
      <c r="W102" s="10"/>
      <c r="X102" s="10"/>
      <c r="Y102" s="10"/>
      <c r="Z102" s="10"/>
      <c r="AA102" s="10"/>
      <c r="AB102" s="10"/>
      <c r="AC102" s="10"/>
      <c r="AD102" s="10"/>
      <c r="AE102" s="10"/>
    </row>
    <row r="103" s="10" customFormat="1" ht="19.92" customHeight="1">
      <c r="A103" s="10"/>
      <c r="B103" s="211"/>
      <c r="C103" s="133"/>
      <c r="D103" s="212" t="s">
        <v>1346</v>
      </c>
      <c r="E103" s="213"/>
      <c r="F103" s="213"/>
      <c r="G103" s="213"/>
      <c r="H103" s="213"/>
      <c r="I103" s="214"/>
      <c r="J103" s="215">
        <f>J485</f>
        <v>0</v>
      </c>
      <c r="K103" s="133"/>
      <c r="L103" s="216"/>
      <c r="S103" s="10"/>
      <c r="T103" s="10"/>
      <c r="U103" s="10"/>
      <c r="V103" s="10"/>
      <c r="W103" s="10"/>
      <c r="X103" s="10"/>
      <c r="Y103" s="10"/>
      <c r="Z103" s="10"/>
      <c r="AA103" s="10"/>
      <c r="AB103" s="10"/>
      <c r="AC103" s="10"/>
      <c r="AD103" s="10"/>
      <c r="AE103" s="10"/>
    </row>
    <row r="104" s="10" customFormat="1" ht="19.92" customHeight="1">
      <c r="A104" s="10"/>
      <c r="B104" s="211"/>
      <c r="C104" s="133"/>
      <c r="D104" s="212" t="s">
        <v>1347</v>
      </c>
      <c r="E104" s="213"/>
      <c r="F104" s="213"/>
      <c r="G104" s="213"/>
      <c r="H104" s="213"/>
      <c r="I104" s="214"/>
      <c r="J104" s="215">
        <f>J493</f>
        <v>0</v>
      </c>
      <c r="K104" s="133"/>
      <c r="L104" s="216"/>
      <c r="S104" s="10"/>
      <c r="T104" s="10"/>
      <c r="U104" s="10"/>
      <c r="V104" s="10"/>
      <c r="W104" s="10"/>
      <c r="X104" s="10"/>
      <c r="Y104" s="10"/>
      <c r="Z104" s="10"/>
      <c r="AA104" s="10"/>
      <c r="AB104" s="10"/>
      <c r="AC104" s="10"/>
      <c r="AD104" s="10"/>
      <c r="AE104" s="10"/>
    </row>
    <row r="105" s="10" customFormat="1" ht="19.92" customHeight="1">
      <c r="A105" s="10"/>
      <c r="B105" s="211"/>
      <c r="C105" s="133"/>
      <c r="D105" s="212" t="s">
        <v>1348</v>
      </c>
      <c r="E105" s="213"/>
      <c r="F105" s="213"/>
      <c r="G105" s="213"/>
      <c r="H105" s="213"/>
      <c r="I105" s="214"/>
      <c r="J105" s="215">
        <f>J500</f>
        <v>0</v>
      </c>
      <c r="K105" s="133"/>
      <c r="L105" s="216"/>
      <c r="S105" s="10"/>
      <c r="T105" s="10"/>
      <c r="U105" s="10"/>
      <c r="V105" s="10"/>
      <c r="W105" s="10"/>
      <c r="X105" s="10"/>
      <c r="Y105" s="10"/>
      <c r="Z105" s="10"/>
      <c r="AA105" s="10"/>
      <c r="AB105" s="10"/>
      <c r="AC105" s="10"/>
      <c r="AD105" s="10"/>
      <c r="AE105" s="10"/>
    </row>
    <row r="106" s="10" customFormat="1" ht="19.92" customHeight="1">
      <c r="A106" s="10"/>
      <c r="B106" s="211"/>
      <c r="C106" s="133"/>
      <c r="D106" s="212" t="s">
        <v>230</v>
      </c>
      <c r="E106" s="213"/>
      <c r="F106" s="213"/>
      <c r="G106" s="213"/>
      <c r="H106" s="213"/>
      <c r="I106" s="214"/>
      <c r="J106" s="215">
        <f>J567</f>
        <v>0</v>
      </c>
      <c r="K106" s="133"/>
      <c r="L106" s="216"/>
      <c r="S106" s="10"/>
      <c r="T106" s="10"/>
      <c r="U106" s="10"/>
      <c r="V106" s="10"/>
      <c r="W106" s="10"/>
      <c r="X106" s="10"/>
      <c r="Y106" s="10"/>
      <c r="Z106" s="10"/>
      <c r="AA106" s="10"/>
      <c r="AB106" s="10"/>
      <c r="AC106" s="10"/>
      <c r="AD106" s="10"/>
      <c r="AE106" s="10"/>
    </row>
    <row r="107" s="10" customFormat="1" ht="19.92" customHeight="1">
      <c r="A107" s="10"/>
      <c r="B107" s="211"/>
      <c r="C107" s="133"/>
      <c r="D107" s="212" t="s">
        <v>231</v>
      </c>
      <c r="E107" s="213"/>
      <c r="F107" s="213"/>
      <c r="G107" s="213"/>
      <c r="H107" s="213"/>
      <c r="I107" s="214"/>
      <c r="J107" s="215">
        <f>J576</f>
        <v>0</v>
      </c>
      <c r="K107" s="133"/>
      <c r="L107" s="216"/>
      <c r="S107" s="10"/>
      <c r="T107" s="10"/>
      <c r="U107" s="10"/>
      <c r="V107" s="10"/>
      <c r="W107" s="10"/>
      <c r="X107" s="10"/>
      <c r="Y107" s="10"/>
      <c r="Z107" s="10"/>
      <c r="AA107" s="10"/>
      <c r="AB107" s="10"/>
      <c r="AC107" s="10"/>
      <c r="AD107" s="10"/>
      <c r="AE107" s="10"/>
    </row>
    <row r="108" s="10" customFormat="1" ht="19.92" customHeight="1">
      <c r="A108" s="10"/>
      <c r="B108" s="211"/>
      <c r="C108" s="133"/>
      <c r="D108" s="212" t="s">
        <v>233</v>
      </c>
      <c r="E108" s="213"/>
      <c r="F108" s="213"/>
      <c r="G108" s="213"/>
      <c r="H108" s="213"/>
      <c r="I108" s="214"/>
      <c r="J108" s="215">
        <f>J697</f>
        <v>0</v>
      </c>
      <c r="K108" s="133"/>
      <c r="L108" s="216"/>
      <c r="S108" s="10"/>
      <c r="T108" s="10"/>
      <c r="U108" s="10"/>
      <c r="V108" s="10"/>
      <c r="W108" s="10"/>
      <c r="X108" s="10"/>
      <c r="Y108" s="10"/>
      <c r="Z108" s="10"/>
      <c r="AA108" s="10"/>
      <c r="AB108" s="10"/>
      <c r="AC108" s="10"/>
      <c r="AD108" s="10"/>
      <c r="AE108" s="10"/>
    </row>
    <row r="109" s="10" customFormat="1" ht="19.92" customHeight="1">
      <c r="A109" s="10"/>
      <c r="B109" s="211"/>
      <c r="C109" s="133"/>
      <c r="D109" s="212" t="s">
        <v>234</v>
      </c>
      <c r="E109" s="213"/>
      <c r="F109" s="213"/>
      <c r="G109" s="213"/>
      <c r="H109" s="213"/>
      <c r="I109" s="214"/>
      <c r="J109" s="215">
        <f>J702</f>
        <v>0</v>
      </c>
      <c r="K109" s="133"/>
      <c r="L109" s="216"/>
      <c r="S109" s="10"/>
      <c r="T109" s="10"/>
      <c r="U109" s="10"/>
      <c r="V109" s="10"/>
      <c r="W109" s="10"/>
      <c r="X109" s="10"/>
      <c r="Y109" s="10"/>
      <c r="Z109" s="10"/>
      <c r="AA109" s="10"/>
      <c r="AB109" s="10"/>
      <c r="AC109" s="10"/>
      <c r="AD109" s="10"/>
      <c r="AE109" s="10"/>
    </row>
    <row r="110" s="9" customFormat="1" ht="24.96" customHeight="1">
      <c r="A110" s="9"/>
      <c r="B110" s="204"/>
      <c r="C110" s="205"/>
      <c r="D110" s="206" t="s">
        <v>2099</v>
      </c>
      <c r="E110" s="207"/>
      <c r="F110" s="207"/>
      <c r="G110" s="207"/>
      <c r="H110" s="207"/>
      <c r="I110" s="208"/>
      <c r="J110" s="209">
        <f>J707</f>
        <v>0</v>
      </c>
      <c r="K110" s="205"/>
      <c r="L110" s="210"/>
      <c r="S110" s="9"/>
      <c r="T110" s="9"/>
      <c r="U110" s="9"/>
      <c r="V110" s="9"/>
      <c r="W110" s="9"/>
      <c r="X110" s="9"/>
      <c r="Y110" s="9"/>
      <c r="Z110" s="9"/>
      <c r="AA110" s="9"/>
      <c r="AB110" s="9"/>
      <c r="AC110" s="9"/>
      <c r="AD110" s="9"/>
      <c r="AE110" s="9"/>
    </row>
    <row r="111" s="2" customFormat="1" ht="21.84" customHeight="1">
      <c r="A111" s="38"/>
      <c r="B111" s="39"/>
      <c r="C111" s="40"/>
      <c r="D111" s="40"/>
      <c r="E111" s="40"/>
      <c r="F111" s="40"/>
      <c r="G111" s="40"/>
      <c r="H111" s="40"/>
      <c r="I111" s="156"/>
      <c r="J111" s="40"/>
      <c r="K111" s="40"/>
      <c r="L111" s="63"/>
      <c r="S111" s="38"/>
      <c r="T111" s="38"/>
      <c r="U111" s="38"/>
      <c r="V111" s="38"/>
      <c r="W111" s="38"/>
      <c r="X111" s="38"/>
      <c r="Y111" s="38"/>
      <c r="Z111" s="38"/>
      <c r="AA111" s="38"/>
      <c r="AB111" s="38"/>
      <c r="AC111" s="38"/>
      <c r="AD111" s="38"/>
      <c r="AE111" s="38"/>
    </row>
    <row r="112" s="2" customFormat="1" ht="6.96" customHeight="1">
      <c r="A112" s="38"/>
      <c r="B112" s="66"/>
      <c r="C112" s="67"/>
      <c r="D112" s="67"/>
      <c r="E112" s="67"/>
      <c r="F112" s="67"/>
      <c r="G112" s="67"/>
      <c r="H112" s="67"/>
      <c r="I112" s="194"/>
      <c r="J112" s="67"/>
      <c r="K112" s="67"/>
      <c r="L112" s="63"/>
      <c r="S112" s="38"/>
      <c r="T112" s="38"/>
      <c r="U112" s="38"/>
      <c r="V112" s="38"/>
      <c r="W112" s="38"/>
      <c r="X112" s="38"/>
      <c r="Y112" s="38"/>
      <c r="Z112" s="38"/>
      <c r="AA112" s="38"/>
      <c r="AB112" s="38"/>
      <c r="AC112" s="38"/>
      <c r="AD112" s="38"/>
      <c r="AE112" s="38"/>
    </row>
    <row r="116" s="2" customFormat="1" ht="6.96" customHeight="1">
      <c r="A116" s="38"/>
      <c r="B116" s="68"/>
      <c r="C116" s="69"/>
      <c r="D116" s="69"/>
      <c r="E116" s="69"/>
      <c r="F116" s="69"/>
      <c r="G116" s="69"/>
      <c r="H116" s="69"/>
      <c r="I116" s="197"/>
      <c r="J116" s="69"/>
      <c r="K116" s="69"/>
      <c r="L116" s="63"/>
      <c r="S116" s="38"/>
      <c r="T116" s="38"/>
      <c r="U116" s="38"/>
      <c r="V116" s="38"/>
      <c r="W116" s="38"/>
      <c r="X116" s="38"/>
      <c r="Y116" s="38"/>
      <c r="Z116" s="38"/>
      <c r="AA116" s="38"/>
      <c r="AB116" s="38"/>
      <c r="AC116" s="38"/>
      <c r="AD116" s="38"/>
      <c r="AE116" s="38"/>
    </row>
    <row r="117" s="2" customFormat="1" ht="24.96" customHeight="1">
      <c r="A117" s="38"/>
      <c r="B117" s="39"/>
      <c r="C117" s="23" t="s">
        <v>235</v>
      </c>
      <c r="D117" s="40"/>
      <c r="E117" s="40"/>
      <c r="F117" s="40"/>
      <c r="G117" s="40"/>
      <c r="H117" s="40"/>
      <c r="I117" s="156"/>
      <c r="J117" s="40"/>
      <c r="K117" s="40"/>
      <c r="L117" s="63"/>
      <c r="S117" s="38"/>
      <c r="T117" s="38"/>
      <c r="U117" s="38"/>
      <c r="V117" s="38"/>
      <c r="W117" s="38"/>
      <c r="X117" s="38"/>
      <c r="Y117" s="38"/>
      <c r="Z117" s="38"/>
      <c r="AA117" s="38"/>
      <c r="AB117" s="38"/>
      <c r="AC117" s="38"/>
      <c r="AD117" s="38"/>
      <c r="AE117" s="38"/>
    </row>
    <row r="118" s="2" customFormat="1" ht="6.96" customHeight="1">
      <c r="A118" s="38"/>
      <c r="B118" s="39"/>
      <c r="C118" s="40"/>
      <c r="D118" s="40"/>
      <c r="E118" s="40"/>
      <c r="F118" s="40"/>
      <c r="G118" s="40"/>
      <c r="H118" s="40"/>
      <c r="I118" s="156"/>
      <c r="J118" s="40"/>
      <c r="K118" s="40"/>
      <c r="L118" s="63"/>
      <c r="S118" s="38"/>
      <c r="T118" s="38"/>
      <c r="U118" s="38"/>
      <c r="V118" s="38"/>
      <c r="W118" s="38"/>
      <c r="X118" s="38"/>
      <c r="Y118" s="38"/>
      <c r="Z118" s="38"/>
      <c r="AA118" s="38"/>
      <c r="AB118" s="38"/>
      <c r="AC118" s="38"/>
      <c r="AD118" s="38"/>
      <c r="AE118" s="38"/>
    </row>
    <row r="119" s="2" customFormat="1" ht="12" customHeight="1">
      <c r="A119" s="38"/>
      <c r="B119" s="39"/>
      <c r="C119" s="32" t="s">
        <v>16</v>
      </c>
      <c r="D119" s="40"/>
      <c r="E119" s="40"/>
      <c r="F119" s="40"/>
      <c r="G119" s="40"/>
      <c r="H119" s="40"/>
      <c r="I119" s="156"/>
      <c r="J119" s="40"/>
      <c r="K119" s="40"/>
      <c r="L119" s="63"/>
      <c r="S119" s="38"/>
      <c r="T119" s="38"/>
      <c r="U119" s="38"/>
      <c r="V119" s="38"/>
      <c r="W119" s="38"/>
      <c r="X119" s="38"/>
      <c r="Y119" s="38"/>
      <c r="Z119" s="38"/>
      <c r="AA119" s="38"/>
      <c r="AB119" s="38"/>
      <c r="AC119" s="38"/>
      <c r="AD119" s="38"/>
      <c r="AE119" s="38"/>
    </row>
    <row r="120" s="2" customFormat="1" ht="16.5" customHeight="1">
      <c r="A120" s="38"/>
      <c r="B120" s="39"/>
      <c r="C120" s="40"/>
      <c r="D120" s="40"/>
      <c r="E120" s="198" t="str">
        <f>E7</f>
        <v>Strakonická - rozšíření, č. akce 999 170, Praha 5</v>
      </c>
      <c r="F120" s="32"/>
      <c r="G120" s="32"/>
      <c r="H120" s="32"/>
      <c r="I120" s="156"/>
      <c r="J120" s="40"/>
      <c r="K120" s="40"/>
      <c r="L120" s="63"/>
      <c r="S120" s="38"/>
      <c r="T120" s="38"/>
      <c r="U120" s="38"/>
      <c r="V120" s="38"/>
      <c r="W120" s="38"/>
      <c r="X120" s="38"/>
      <c r="Y120" s="38"/>
      <c r="Z120" s="38"/>
      <c r="AA120" s="38"/>
      <c r="AB120" s="38"/>
      <c r="AC120" s="38"/>
      <c r="AD120" s="38"/>
      <c r="AE120" s="38"/>
    </row>
    <row r="121" s="1" customFormat="1" ht="12" customHeight="1">
      <c r="B121" s="21"/>
      <c r="C121" s="32" t="s">
        <v>176</v>
      </c>
      <c r="D121" s="22"/>
      <c r="E121" s="22"/>
      <c r="F121" s="22"/>
      <c r="G121" s="22"/>
      <c r="H121" s="22"/>
      <c r="I121" s="147"/>
      <c r="J121" s="22"/>
      <c r="K121" s="22"/>
      <c r="L121" s="20"/>
    </row>
    <row r="122" s="1" customFormat="1" ht="16.5" customHeight="1">
      <c r="B122" s="21"/>
      <c r="C122" s="22"/>
      <c r="D122" s="22"/>
      <c r="E122" s="198" t="s">
        <v>1991</v>
      </c>
      <c r="F122" s="22"/>
      <c r="G122" s="22"/>
      <c r="H122" s="22"/>
      <c r="I122" s="147"/>
      <c r="J122" s="22"/>
      <c r="K122" s="22"/>
      <c r="L122" s="20"/>
    </row>
    <row r="123" s="1" customFormat="1" ht="12" customHeight="1">
      <c r="B123" s="21"/>
      <c r="C123" s="32" t="s">
        <v>1344</v>
      </c>
      <c r="D123" s="22"/>
      <c r="E123" s="22"/>
      <c r="F123" s="22"/>
      <c r="G123" s="22"/>
      <c r="H123" s="22"/>
      <c r="I123" s="147"/>
      <c r="J123" s="22"/>
      <c r="K123" s="22"/>
      <c r="L123" s="20"/>
    </row>
    <row r="124" s="2" customFormat="1" ht="16.5" customHeight="1">
      <c r="A124" s="38"/>
      <c r="B124" s="39"/>
      <c r="C124" s="40"/>
      <c r="D124" s="40"/>
      <c r="E124" s="316" t="s">
        <v>1998</v>
      </c>
      <c r="F124" s="40"/>
      <c r="G124" s="40"/>
      <c r="H124" s="40"/>
      <c r="I124" s="156"/>
      <c r="J124" s="40"/>
      <c r="K124" s="40"/>
      <c r="L124" s="63"/>
      <c r="S124" s="38"/>
      <c r="T124" s="38"/>
      <c r="U124" s="38"/>
      <c r="V124" s="38"/>
      <c r="W124" s="38"/>
      <c r="X124" s="38"/>
      <c r="Y124" s="38"/>
      <c r="Z124" s="38"/>
      <c r="AA124" s="38"/>
      <c r="AB124" s="38"/>
      <c r="AC124" s="38"/>
      <c r="AD124" s="38"/>
      <c r="AE124" s="38"/>
    </row>
    <row r="125" s="2" customFormat="1" ht="12" customHeight="1">
      <c r="A125" s="38"/>
      <c r="B125" s="39"/>
      <c r="C125" s="32" t="s">
        <v>2002</v>
      </c>
      <c r="D125" s="40"/>
      <c r="E125" s="40"/>
      <c r="F125" s="40"/>
      <c r="G125" s="40"/>
      <c r="H125" s="40"/>
      <c r="I125" s="156"/>
      <c r="J125" s="40"/>
      <c r="K125" s="40"/>
      <c r="L125" s="63"/>
      <c r="S125" s="38"/>
      <c r="T125" s="38"/>
      <c r="U125" s="38"/>
      <c r="V125" s="38"/>
      <c r="W125" s="38"/>
      <c r="X125" s="38"/>
      <c r="Y125" s="38"/>
      <c r="Z125" s="38"/>
      <c r="AA125" s="38"/>
      <c r="AB125" s="38"/>
      <c r="AC125" s="38"/>
      <c r="AD125" s="38"/>
      <c r="AE125" s="38"/>
    </row>
    <row r="126" s="2" customFormat="1" ht="16.5" customHeight="1">
      <c r="A126" s="38"/>
      <c r="B126" s="39"/>
      <c r="C126" s="40"/>
      <c r="D126" s="40"/>
      <c r="E126" s="76" t="str">
        <f>E13</f>
        <v>SO 311.1 - Dešťová kanalizace</v>
      </c>
      <c r="F126" s="40"/>
      <c r="G126" s="40"/>
      <c r="H126" s="40"/>
      <c r="I126" s="156"/>
      <c r="J126" s="40"/>
      <c r="K126" s="40"/>
      <c r="L126" s="63"/>
      <c r="S126" s="38"/>
      <c r="T126" s="38"/>
      <c r="U126" s="38"/>
      <c r="V126" s="38"/>
      <c r="W126" s="38"/>
      <c r="X126" s="38"/>
      <c r="Y126" s="38"/>
      <c r="Z126" s="38"/>
      <c r="AA126" s="38"/>
      <c r="AB126" s="38"/>
      <c r="AC126" s="38"/>
      <c r="AD126" s="38"/>
      <c r="AE126" s="38"/>
    </row>
    <row r="127" s="2" customFormat="1" ht="6.96" customHeight="1">
      <c r="A127" s="38"/>
      <c r="B127" s="39"/>
      <c r="C127" s="40"/>
      <c r="D127" s="40"/>
      <c r="E127" s="40"/>
      <c r="F127" s="40"/>
      <c r="G127" s="40"/>
      <c r="H127" s="40"/>
      <c r="I127" s="156"/>
      <c r="J127" s="40"/>
      <c r="K127" s="40"/>
      <c r="L127" s="63"/>
      <c r="S127" s="38"/>
      <c r="T127" s="38"/>
      <c r="U127" s="38"/>
      <c r="V127" s="38"/>
      <c r="W127" s="38"/>
      <c r="X127" s="38"/>
      <c r="Y127" s="38"/>
      <c r="Z127" s="38"/>
      <c r="AA127" s="38"/>
      <c r="AB127" s="38"/>
      <c r="AC127" s="38"/>
      <c r="AD127" s="38"/>
      <c r="AE127" s="38"/>
    </row>
    <row r="128" s="2" customFormat="1" ht="12" customHeight="1">
      <c r="A128" s="38"/>
      <c r="B128" s="39"/>
      <c r="C128" s="32" t="s">
        <v>20</v>
      </c>
      <c r="D128" s="40"/>
      <c r="E128" s="40"/>
      <c r="F128" s="27" t="str">
        <f>F16</f>
        <v>ulice Strakonická</v>
      </c>
      <c r="G128" s="40"/>
      <c r="H128" s="40"/>
      <c r="I128" s="158" t="s">
        <v>22</v>
      </c>
      <c r="J128" s="79" t="str">
        <f>IF(J16="","",J16)</f>
        <v>10. 1. 2020</v>
      </c>
      <c r="K128" s="40"/>
      <c r="L128" s="63"/>
      <c r="S128" s="38"/>
      <c r="T128" s="38"/>
      <c r="U128" s="38"/>
      <c r="V128" s="38"/>
      <c r="W128" s="38"/>
      <c r="X128" s="38"/>
      <c r="Y128" s="38"/>
      <c r="Z128" s="38"/>
      <c r="AA128" s="38"/>
      <c r="AB128" s="38"/>
      <c r="AC128" s="38"/>
      <c r="AD128" s="38"/>
      <c r="AE128" s="38"/>
    </row>
    <row r="129" s="2" customFormat="1" ht="6.96" customHeight="1">
      <c r="A129" s="38"/>
      <c r="B129" s="39"/>
      <c r="C129" s="40"/>
      <c r="D129" s="40"/>
      <c r="E129" s="40"/>
      <c r="F129" s="40"/>
      <c r="G129" s="40"/>
      <c r="H129" s="40"/>
      <c r="I129" s="156"/>
      <c r="J129" s="40"/>
      <c r="K129" s="40"/>
      <c r="L129" s="63"/>
      <c r="S129" s="38"/>
      <c r="T129" s="38"/>
      <c r="U129" s="38"/>
      <c r="V129" s="38"/>
      <c r="W129" s="38"/>
      <c r="X129" s="38"/>
      <c r="Y129" s="38"/>
      <c r="Z129" s="38"/>
      <c r="AA129" s="38"/>
      <c r="AB129" s="38"/>
      <c r="AC129" s="38"/>
      <c r="AD129" s="38"/>
      <c r="AE129" s="38"/>
    </row>
    <row r="130" s="2" customFormat="1" ht="15.15" customHeight="1">
      <c r="A130" s="38"/>
      <c r="B130" s="39"/>
      <c r="C130" s="32" t="s">
        <v>24</v>
      </c>
      <c r="D130" s="40"/>
      <c r="E130" s="40"/>
      <c r="F130" s="27" t="str">
        <f>E19</f>
        <v>Technická správa komunikací hl. m. Prahy a.s.</v>
      </c>
      <c r="G130" s="40"/>
      <c r="H130" s="40"/>
      <c r="I130" s="158" t="s">
        <v>32</v>
      </c>
      <c r="J130" s="36" t="str">
        <f>E25</f>
        <v>DIPRO, spol s r.o.</v>
      </c>
      <c r="K130" s="40"/>
      <c r="L130" s="63"/>
      <c r="S130" s="38"/>
      <c r="T130" s="38"/>
      <c r="U130" s="38"/>
      <c r="V130" s="38"/>
      <c r="W130" s="38"/>
      <c r="X130" s="38"/>
      <c r="Y130" s="38"/>
      <c r="Z130" s="38"/>
      <c r="AA130" s="38"/>
      <c r="AB130" s="38"/>
      <c r="AC130" s="38"/>
      <c r="AD130" s="38"/>
      <c r="AE130" s="38"/>
    </row>
    <row r="131" s="2" customFormat="1" ht="15.15" customHeight="1">
      <c r="A131" s="38"/>
      <c r="B131" s="39"/>
      <c r="C131" s="32" t="s">
        <v>30</v>
      </c>
      <c r="D131" s="40"/>
      <c r="E131" s="40"/>
      <c r="F131" s="27" t="str">
        <f>IF(E22="","",E22)</f>
        <v>Vyplň údaj</v>
      </c>
      <c r="G131" s="40"/>
      <c r="H131" s="40"/>
      <c r="I131" s="158" t="s">
        <v>37</v>
      </c>
      <c r="J131" s="36" t="str">
        <f>E28</f>
        <v>TMI Building s.r.o.</v>
      </c>
      <c r="K131" s="40"/>
      <c r="L131" s="63"/>
      <c r="S131" s="38"/>
      <c r="T131" s="38"/>
      <c r="U131" s="38"/>
      <c r="V131" s="38"/>
      <c r="W131" s="38"/>
      <c r="X131" s="38"/>
      <c r="Y131" s="38"/>
      <c r="Z131" s="38"/>
      <c r="AA131" s="38"/>
      <c r="AB131" s="38"/>
      <c r="AC131" s="38"/>
      <c r="AD131" s="38"/>
      <c r="AE131" s="38"/>
    </row>
    <row r="132" s="2" customFormat="1" ht="10.32" customHeight="1">
      <c r="A132" s="38"/>
      <c r="B132" s="39"/>
      <c r="C132" s="40"/>
      <c r="D132" s="40"/>
      <c r="E132" s="40"/>
      <c r="F132" s="40"/>
      <c r="G132" s="40"/>
      <c r="H132" s="40"/>
      <c r="I132" s="156"/>
      <c r="J132" s="40"/>
      <c r="K132" s="40"/>
      <c r="L132" s="63"/>
      <c r="S132" s="38"/>
      <c r="T132" s="38"/>
      <c r="U132" s="38"/>
      <c r="V132" s="38"/>
      <c r="W132" s="38"/>
      <c r="X132" s="38"/>
      <c r="Y132" s="38"/>
      <c r="Z132" s="38"/>
      <c r="AA132" s="38"/>
      <c r="AB132" s="38"/>
      <c r="AC132" s="38"/>
      <c r="AD132" s="38"/>
      <c r="AE132" s="38"/>
    </row>
    <row r="133" s="11" customFormat="1" ht="29.28" customHeight="1">
      <c r="A133" s="217"/>
      <c r="B133" s="218"/>
      <c r="C133" s="219" t="s">
        <v>236</v>
      </c>
      <c r="D133" s="220" t="s">
        <v>67</v>
      </c>
      <c r="E133" s="220" t="s">
        <v>63</v>
      </c>
      <c r="F133" s="220" t="s">
        <v>64</v>
      </c>
      <c r="G133" s="220" t="s">
        <v>237</v>
      </c>
      <c r="H133" s="220" t="s">
        <v>238</v>
      </c>
      <c r="I133" s="221" t="s">
        <v>239</v>
      </c>
      <c r="J133" s="220" t="s">
        <v>225</v>
      </c>
      <c r="K133" s="222" t="s">
        <v>240</v>
      </c>
      <c r="L133" s="223"/>
      <c r="M133" s="100" t="s">
        <v>1</v>
      </c>
      <c r="N133" s="101" t="s">
        <v>46</v>
      </c>
      <c r="O133" s="101" t="s">
        <v>241</v>
      </c>
      <c r="P133" s="101" t="s">
        <v>242</v>
      </c>
      <c r="Q133" s="101" t="s">
        <v>243</v>
      </c>
      <c r="R133" s="101" t="s">
        <v>244</v>
      </c>
      <c r="S133" s="101" t="s">
        <v>245</v>
      </c>
      <c r="T133" s="102" t="s">
        <v>246</v>
      </c>
      <c r="U133" s="217"/>
      <c r="V133" s="217"/>
      <c r="W133" s="217"/>
      <c r="X133" s="217"/>
      <c r="Y133" s="217"/>
      <c r="Z133" s="217"/>
      <c r="AA133" s="217"/>
      <c r="AB133" s="217"/>
      <c r="AC133" s="217"/>
      <c r="AD133" s="217"/>
      <c r="AE133" s="217"/>
    </row>
    <row r="134" s="2" customFormat="1" ht="22.8" customHeight="1">
      <c r="A134" s="38"/>
      <c r="B134" s="39"/>
      <c r="C134" s="107" t="s">
        <v>247</v>
      </c>
      <c r="D134" s="40"/>
      <c r="E134" s="40"/>
      <c r="F134" s="40"/>
      <c r="G134" s="40"/>
      <c r="H134" s="40"/>
      <c r="I134" s="156"/>
      <c r="J134" s="224">
        <f>BK134</f>
        <v>0</v>
      </c>
      <c r="K134" s="40"/>
      <c r="L134" s="44"/>
      <c r="M134" s="103"/>
      <c r="N134" s="225"/>
      <c r="O134" s="104"/>
      <c r="P134" s="226">
        <f>P135+P707</f>
        <v>0</v>
      </c>
      <c r="Q134" s="104"/>
      <c r="R134" s="226">
        <f>R135+R707</f>
        <v>358.10403069999995</v>
      </c>
      <c r="S134" s="104"/>
      <c r="T134" s="227">
        <f>T135+T707</f>
        <v>0</v>
      </c>
      <c r="U134" s="38"/>
      <c r="V134" s="38"/>
      <c r="W134" s="38"/>
      <c r="X134" s="38"/>
      <c r="Y134" s="38"/>
      <c r="Z134" s="38"/>
      <c r="AA134" s="38"/>
      <c r="AB134" s="38"/>
      <c r="AC134" s="38"/>
      <c r="AD134" s="38"/>
      <c r="AE134" s="38"/>
      <c r="AT134" s="17" t="s">
        <v>81</v>
      </c>
      <c r="AU134" s="17" t="s">
        <v>227</v>
      </c>
      <c r="BK134" s="228">
        <f>BK135+BK707</f>
        <v>0</v>
      </c>
    </row>
    <row r="135" s="12" customFormat="1" ht="25.92" customHeight="1">
      <c r="A135" s="12"/>
      <c r="B135" s="229"/>
      <c r="C135" s="230"/>
      <c r="D135" s="231" t="s">
        <v>81</v>
      </c>
      <c r="E135" s="232" t="s">
        <v>248</v>
      </c>
      <c r="F135" s="232" t="s">
        <v>249</v>
      </c>
      <c r="G135" s="230"/>
      <c r="H135" s="230"/>
      <c r="I135" s="233"/>
      <c r="J135" s="234">
        <f>BK135</f>
        <v>0</v>
      </c>
      <c r="K135" s="230"/>
      <c r="L135" s="235"/>
      <c r="M135" s="236"/>
      <c r="N135" s="237"/>
      <c r="O135" s="237"/>
      <c r="P135" s="238">
        <f>P136+P485+P493+P500+P567+P576+P697+P702</f>
        <v>0</v>
      </c>
      <c r="Q135" s="237"/>
      <c r="R135" s="238">
        <f>R136+R485+R493+R500+R567+R576+R697+R702</f>
        <v>358.10403069999995</v>
      </c>
      <c r="S135" s="237"/>
      <c r="T135" s="239">
        <f>T136+T485+T493+T500+T567+T576+T697+T702</f>
        <v>0</v>
      </c>
      <c r="U135" s="12"/>
      <c r="V135" s="12"/>
      <c r="W135" s="12"/>
      <c r="X135" s="12"/>
      <c r="Y135" s="12"/>
      <c r="Z135" s="12"/>
      <c r="AA135" s="12"/>
      <c r="AB135" s="12"/>
      <c r="AC135" s="12"/>
      <c r="AD135" s="12"/>
      <c r="AE135" s="12"/>
      <c r="AR135" s="240" t="s">
        <v>14</v>
      </c>
      <c r="AT135" s="241" t="s">
        <v>81</v>
      </c>
      <c r="AU135" s="241" t="s">
        <v>82</v>
      </c>
      <c r="AY135" s="240" t="s">
        <v>250</v>
      </c>
      <c r="BK135" s="242">
        <f>BK136+BK485+BK493+BK500+BK567+BK576+BK697+BK702</f>
        <v>0</v>
      </c>
    </row>
    <row r="136" s="12" customFormat="1" ht="22.8" customHeight="1">
      <c r="A136" s="12"/>
      <c r="B136" s="229"/>
      <c r="C136" s="230"/>
      <c r="D136" s="231" t="s">
        <v>81</v>
      </c>
      <c r="E136" s="243" t="s">
        <v>14</v>
      </c>
      <c r="F136" s="243" t="s">
        <v>251</v>
      </c>
      <c r="G136" s="230"/>
      <c r="H136" s="230"/>
      <c r="I136" s="233"/>
      <c r="J136" s="244">
        <f>BK136</f>
        <v>0</v>
      </c>
      <c r="K136" s="230"/>
      <c r="L136" s="235"/>
      <c r="M136" s="236"/>
      <c r="N136" s="237"/>
      <c r="O136" s="237"/>
      <c r="P136" s="238">
        <f>SUM(P137:P484)</f>
        <v>0</v>
      </c>
      <c r="Q136" s="237"/>
      <c r="R136" s="238">
        <f>SUM(R137:R484)</f>
        <v>143.93276861999999</v>
      </c>
      <c r="S136" s="237"/>
      <c r="T136" s="239">
        <f>SUM(T137:T484)</f>
        <v>0</v>
      </c>
      <c r="U136" s="12"/>
      <c r="V136" s="12"/>
      <c r="W136" s="12"/>
      <c r="X136" s="12"/>
      <c r="Y136" s="12"/>
      <c r="Z136" s="12"/>
      <c r="AA136" s="12"/>
      <c r="AB136" s="12"/>
      <c r="AC136" s="12"/>
      <c r="AD136" s="12"/>
      <c r="AE136" s="12"/>
      <c r="AR136" s="240" t="s">
        <v>14</v>
      </c>
      <c r="AT136" s="241" t="s">
        <v>81</v>
      </c>
      <c r="AU136" s="241" t="s">
        <v>14</v>
      </c>
      <c r="AY136" s="240" t="s">
        <v>250</v>
      </c>
      <c r="BK136" s="242">
        <f>SUM(BK137:BK484)</f>
        <v>0</v>
      </c>
    </row>
    <row r="137" s="2" customFormat="1" ht="16.5" customHeight="1">
      <c r="A137" s="38"/>
      <c r="B137" s="39"/>
      <c r="C137" s="245" t="s">
        <v>14</v>
      </c>
      <c r="D137" s="245" t="s">
        <v>252</v>
      </c>
      <c r="E137" s="246" t="s">
        <v>2100</v>
      </c>
      <c r="F137" s="247" t="s">
        <v>2101</v>
      </c>
      <c r="G137" s="248" t="s">
        <v>179</v>
      </c>
      <c r="H137" s="249">
        <v>100</v>
      </c>
      <c r="I137" s="250"/>
      <c r="J137" s="251">
        <f>ROUND(I137*H137,2)</f>
        <v>0</v>
      </c>
      <c r="K137" s="247" t="s">
        <v>255</v>
      </c>
      <c r="L137" s="44"/>
      <c r="M137" s="252" t="s">
        <v>1</v>
      </c>
      <c r="N137" s="253" t="s">
        <v>47</v>
      </c>
      <c r="O137" s="91"/>
      <c r="P137" s="254">
        <f>O137*H137</f>
        <v>0</v>
      </c>
      <c r="Q137" s="254">
        <v>0.01004</v>
      </c>
      <c r="R137" s="254">
        <f>Q137*H137</f>
        <v>1.004</v>
      </c>
      <c r="S137" s="254">
        <v>0</v>
      </c>
      <c r="T137" s="255">
        <f>S137*H137</f>
        <v>0</v>
      </c>
      <c r="U137" s="38"/>
      <c r="V137" s="38"/>
      <c r="W137" s="38"/>
      <c r="X137" s="38"/>
      <c r="Y137" s="38"/>
      <c r="Z137" s="38"/>
      <c r="AA137" s="38"/>
      <c r="AB137" s="38"/>
      <c r="AC137" s="38"/>
      <c r="AD137" s="38"/>
      <c r="AE137" s="38"/>
      <c r="AR137" s="256" t="s">
        <v>256</v>
      </c>
      <c r="AT137" s="256" t="s">
        <v>252</v>
      </c>
      <c r="AU137" s="256" t="s">
        <v>91</v>
      </c>
      <c r="AY137" s="17" t="s">
        <v>250</v>
      </c>
      <c r="BE137" s="257">
        <f>IF(N137="základní",J137,0)</f>
        <v>0</v>
      </c>
      <c r="BF137" s="257">
        <f>IF(N137="snížená",J137,0)</f>
        <v>0</v>
      </c>
      <c r="BG137" s="257">
        <f>IF(N137="zákl. přenesená",J137,0)</f>
        <v>0</v>
      </c>
      <c r="BH137" s="257">
        <f>IF(N137="sníž. přenesená",J137,0)</f>
        <v>0</v>
      </c>
      <c r="BI137" s="257">
        <f>IF(N137="nulová",J137,0)</f>
        <v>0</v>
      </c>
      <c r="BJ137" s="17" t="s">
        <v>14</v>
      </c>
      <c r="BK137" s="257">
        <f>ROUND(I137*H137,2)</f>
        <v>0</v>
      </c>
      <c r="BL137" s="17" t="s">
        <v>256</v>
      </c>
      <c r="BM137" s="256" t="s">
        <v>2102</v>
      </c>
    </row>
    <row r="138" s="2" customFormat="1">
      <c r="A138" s="38"/>
      <c r="B138" s="39"/>
      <c r="C138" s="40"/>
      <c r="D138" s="258" t="s">
        <v>261</v>
      </c>
      <c r="E138" s="40"/>
      <c r="F138" s="259" t="s">
        <v>2103</v>
      </c>
      <c r="G138" s="40"/>
      <c r="H138" s="40"/>
      <c r="I138" s="156"/>
      <c r="J138" s="40"/>
      <c r="K138" s="40"/>
      <c r="L138" s="44"/>
      <c r="M138" s="260"/>
      <c r="N138" s="261"/>
      <c r="O138" s="91"/>
      <c r="P138" s="91"/>
      <c r="Q138" s="91"/>
      <c r="R138" s="91"/>
      <c r="S138" s="91"/>
      <c r="T138" s="92"/>
      <c r="U138" s="38"/>
      <c r="V138" s="38"/>
      <c r="W138" s="38"/>
      <c r="X138" s="38"/>
      <c r="Y138" s="38"/>
      <c r="Z138" s="38"/>
      <c r="AA138" s="38"/>
      <c r="AB138" s="38"/>
      <c r="AC138" s="38"/>
      <c r="AD138" s="38"/>
      <c r="AE138" s="38"/>
      <c r="AT138" s="17" t="s">
        <v>261</v>
      </c>
      <c r="AU138" s="17" t="s">
        <v>91</v>
      </c>
    </row>
    <row r="139" s="13" customFormat="1">
      <c r="A139" s="13"/>
      <c r="B139" s="262"/>
      <c r="C139" s="263"/>
      <c r="D139" s="258" t="s">
        <v>263</v>
      </c>
      <c r="E139" s="264" t="s">
        <v>1</v>
      </c>
      <c r="F139" s="265" t="s">
        <v>2104</v>
      </c>
      <c r="G139" s="263"/>
      <c r="H139" s="266">
        <v>100</v>
      </c>
      <c r="I139" s="267"/>
      <c r="J139" s="263"/>
      <c r="K139" s="263"/>
      <c r="L139" s="268"/>
      <c r="M139" s="269"/>
      <c r="N139" s="270"/>
      <c r="O139" s="270"/>
      <c r="P139" s="270"/>
      <c r="Q139" s="270"/>
      <c r="R139" s="270"/>
      <c r="S139" s="270"/>
      <c r="T139" s="271"/>
      <c r="U139" s="13"/>
      <c r="V139" s="13"/>
      <c r="W139" s="13"/>
      <c r="X139" s="13"/>
      <c r="Y139" s="13"/>
      <c r="Z139" s="13"/>
      <c r="AA139" s="13"/>
      <c r="AB139" s="13"/>
      <c r="AC139" s="13"/>
      <c r="AD139" s="13"/>
      <c r="AE139" s="13"/>
      <c r="AT139" s="272" t="s">
        <v>263</v>
      </c>
      <c r="AU139" s="272" t="s">
        <v>91</v>
      </c>
      <c r="AV139" s="13" t="s">
        <v>91</v>
      </c>
      <c r="AW139" s="13" t="s">
        <v>36</v>
      </c>
      <c r="AX139" s="13" t="s">
        <v>82</v>
      </c>
      <c r="AY139" s="272" t="s">
        <v>250</v>
      </c>
    </row>
    <row r="140" s="14" customFormat="1">
      <c r="A140" s="14"/>
      <c r="B140" s="273"/>
      <c r="C140" s="274"/>
      <c r="D140" s="258" t="s">
        <v>263</v>
      </c>
      <c r="E140" s="275" t="s">
        <v>1</v>
      </c>
      <c r="F140" s="276" t="s">
        <v>265</v>
      </c>
      <c r="G140" s="274"/>
      <c r="H140" s="277">
        <v>100</v>
      </c>
      <c r="I140" s="278"/>
      <c r="J140" s="274"/>
      <c r="K140" s="274"/>
      <c r="L140" s="279"/>
      <c r="M140" s="280"/>
      <c r="N140" s="281"/>
      <c r="O140" s="281"/>
      <c r="P140" s="281"/>
      <c r="Q140" s="281"/>
      <c r="R140" s="281"/>
      <c r="S140" s="281"/>
      <c r="T140" s="282"/>
      <c r="U140" s="14"/>
      <c r="V140" s="14"/>
      <c r="W140" s="14"/>
      <c r="X140" s="14"/>
      <c r="Y140" s="14"/>
      <c r="Z140" s="14"/>
      <c r="AA140" s="14"/>
      <c r="AB140" s="14"/>
      <c r="AC140" s="14"/>
      <c r="AD140" s="14"/>
      <c r="AE140" s="14"/>
      <c r="AT140" s="283" t="s">
        <v>263</v>
      </c>
      <c r="AU140" s="283" t="s">
        <v>91</v>
      </c>
      <c r="AV140" s="14" t="s">
        <v>256</v>
      </c>
      <c r="AW140" s="14" t="s">
        <v>36</v>
      </c>
      <c r="AX140" s="14" t="s">
        <v>14</v>
      </c>
      <c r="AY140" s="283" t="s">
        <v>250</v>
      </c>
    </row>
    <row r="141" s="2" customFormat="1" ht="21.75" customHeight="1">
      <c r="A141" s="38"/>
      <c r="B141" s="39"/>
      <c r="C141" s="245" t="s">
        <v>91</v>
      </c>
      <c r="D141" s="245" t="s">
        <v>252</v>
      </c>
      <c r="E141" s="246" t="s">
        <v>2105</v>
      </c>
      <c r="F141" s="247" t="s">
        <v>2106</v>
      </c>
      <c r="G141" s="248" t="s">
        <v>2107</v>
      </c>
      <c r="H141" s="249">
        <v>8640</v>
      </c>
      <c r="I141" s="250"/>
      <c r="J141" s="251">
        <f>ROUND(I141*H141,2)</f>
        <v>0</v>
      </c>
      <c r="K141" s="247" t="s">
        <v>255</v>
      </c>
      <c r="L141" s="44"/>
      <c r="M141" s="252" t="s">
        <v>1</v>
      </c>
      <c r="N141" s="253" t="s">
        <v>47</v>
      </c>
      <c r="O141" s="91"/>
      <c r="P141" s="254">
        <f>O141*H141</f>
        <v>0</v>
      </c>
      <c r="Q141" s="254">
        <v>3.0000000000000001E-05</v>
      </c>
      <c r="R141" s="254">
        <f>Q141*H141</f>
        <v>0.25919999999999999</v>
      </c>
      <c r="S141" s="254">
        <v>0</v>
      </c>
      <c r="T141" s="255">
        <f>S141*H141</f>
        <v>0</v>
      </c>
      <c r="U141" s="38"/>
      <c r="V141" s="38"/>
      <c r="W141" s="38"/>
      <c r="X141" s="38"/>
      <c r="Y141" s="38"/>
      <c r="Z141" s="38"/>
      <c r="AA141" s="38"/>
      <c r="AB141" s="38"/>
      <c r="AC141" s="38"/>
      <c r="AD141" s="38"/>
      <c r="AE141" s="38"/>
      <c r="AR141" s="256" t="s">
        <v>256</v>
      </c>
      <c r="AT141" s="256" t="s">
        <v>252</v>
      </c>
      <c r="AU141" s="256" t="s">
        <v>91</v>
      </c>
      <c r="AY141" s="17" t="s">
        <v>250</v>
      </c>
      <c r="BE141" s="257">
        <f>IF(N141="základní",J141,0)</f>
        <v>0</v>
      </c>
      <c r="BF141" s="257">
        <f>IF(N141="snížená",J141,0)</f>
        <v>0</v>
      </c>
      <c r="BG141" s="257">
        <f>IF(N141="zákl. přenesená",J141,0)</f>
        <v>0</v>
      </c>
      <c r="BH141" s="257">
        <f>IF(N141="sníž. přenesená",J141,0)</f>
        <v>0</v>
      </c>
      <c r="BI141" s="257">
        <f>IF(N141="nulová",J141,0)</f>
        <v>0</v>
      </c>
      <c r="BJ141" s="17" t="s">
        <v>14</v>
      </c>
      <c r="BK141" s="257">
        <f>ROUND(I141*H141,2)</f>
        <v>0</v>
      </c>
      <c r="BL141" s="17" t="s">
        <v>256</v>
      </c>
      <c r="BM141" s="256" t="s">
        <v>2108</v>
      </c>
    </row>
    <row r="142" s="2" customFormat="1">
      <c r="A142" s="38"/>
      <c r="B142" s="39"/>
      <c r="C142" s="40"/>
      <c r="D142" s="258" t="s">
        <v>261</v>
      </c>
      <c r="E142" s="40"/>
      <c r="F142" s="259" t="s">
        <v>2109</v>
      </c>
      <c r="G142" s="40"/>
      <c r="H142" s="40"/>
      <c r="I142" s="156"/>
      <c r="J142" s="40"/>
      <c r="K142" s="40"/>
      <c r="L142" s="44"/>
      <c r="M142" s="260"/>
      <c r="N142" s="261"/>
      <c r="O142" s="91"/>
      <c r="P142" s="91"/>
      <c r="Q142" s="91"/>
      <c r="R142" s="91"/>
      <c r="S142" s="91"/>
      <c r="T142" s="92"/>
      <c r="U142" s="38"/>
      <c r="V142" s="38"/>
      <c r="W142" s="38"/>
      <c r="X142" s="38"/>
      <c r="Y142" s="38"/>
      <c r="Z142" s="38"/>
      <c r="AA142" s="38"/>
      <c r="AB142" s="38"/>
      <c r="AC142" s="38"/>
      <c r="AD142" s="38"/>
      <c r="AE142" s="38"/>
      <c r="AT142" s="17" t="s">
        <v>261</v>
      </c>
      <c r="AU142" s="17" t="s">
        <v>91</v>
      </c>
    </row>
    <row r="143" s="15" customFormat="1">
      <c r="A143" s="15"/>
      <c r="B143" s="284"/>
      <c r="C143" s="285"/>
      <c r="D143" s="258" t="s">
        <v>263</v>
      </c>
      <c r="E143" s="286" t="s">
        <v>1</v>
      </c>
      <c r="F143" s="287" t="s">
        <v>2110</v>
      </c>
      <c r="G143" s="285"/>
      <c r="H143" s="286" t="s">
        <v>1</v>
      </c>
      <c r="I143" s="288"/>
      <c r="J143" s="285"/>
      <c r="K143" s="285"/>
      <c r="L143" s="289"/>
      <c r="M143" s="290"/>
      <c r="N143" s="291"/>
      <c r="O143" s="291"/>
      <c r="P143" s="291"/>
      <c r="Q143" s="291"/>
      <c r="R143" s="291"/>
      <c r="S143" s="291"/>
      <c r="T143" s="292"/>
      <c r="U143" s="15"/>
      <c r="V143" s="15"/>
      <c r="W143" s="15"/>
      <c r="X143" s="15"/>
      <c r="Y143" s="15"/>
      <c r="Z143" s="15"/>
      <c r="AA143" s="15"/>
      <c r="AB143" s="15"/>
      <c r="AC143" s="15"/>
      <c r="AD143" s="15"/>
      <c r="AE143" s="15"/>
      <c r="AT143" s="293" t="s">
        <v>263</v>
      </c>
      <c r="AU143" s="293" t="s">
        <v>91</v>
      </c>
      <c r="AV143" s="15" t="s">
        <v>14</v>
      </c>
      <c r="AW143" s="15" t="s">
        <v>36</v>
      </c>
      <c r="AX143" s="15" t="s">
        <v>82</v>
      </c>
      <c r="AY143" s="293" t="s">
        <v>250</v>
      </c>
    </row>
    <row r="144" s="13" customFormat="1">
      <c r="A144" s="13"/>
      <c r="B144" s="262"/>
      <c r="C144" s="263"/>
      <c r="D144" s="258" t="s">
        <v>263</v>
      </c>
      <c r="E144" s="264" t="s">
        <v>1</v>
      </c>
      <c r="F144" s="265" t="s">
        <v>2111</v>
      </c>
      <c r="G144" s="263"/>
      <c r="H144" s="266">
        <v>8640</v>
      </c>
      <c r="I144" s="267"/>
      <c r="J144" s="263"/>
      <c r="K144" s="263"/>
      <c r="L144" s="268"/>
      <c r="M144" s="269"/>
      <c r="N144" s="270"/>
      <c r="O144" s="270"/>
      <c r="P144" s="270"/>
      <c r="Q144" s="270"/>
      <c r="R144" s="270"/>
      <c r="S144" s="270"/>
      <c r="T144" s="271"/>
      <c r="U144" s="13"/>
      <c r="V144" s="13"/>
      <c r="W144" s="13"/>
      <c r="X144" s="13"/>
      <c r="Y144" s="13"/>
      <c r="Z144" s="13"/>
      <c r="AA144" s="13"/>
      <c r="AB144" s="13"/>
      <c r="AC144" s="13"/>
      <c r="AD144" s="13"/>
      <c r="AE144" s="13"/>
      <c r="AT144" s="272" t="s">
        <v>263</v>
      </c>
      <c r="AU144" s="272" t="s">
        <v>91</v>
      </c>
      <c r="AV144" s="13" t="s">
        <v>91</v>
      </c>
      <c r="AW144" s="13" t="s">
        <v>36</v>
      </c>
      <c r="AX144" s="13" t="s">
        <v>82</v>
      </c>
      <c r="AY144" s="272" t="s">
        <v>250</v>
      </c>
    </row>
    <row r="145" s="14" customFormat="1">
      <c r="A145" s="14"/>
      <c r="B145" s="273"/>
      <c r="C145" s="274"/>
      <c r="D145" s="258" t="s">
        <v>263</v>
      </c>
      <c r="E145" s="275" t="s">
        <v>1</v>
      </c>
      <c r="F145" s="276" t="s">
        <v>265</v>
      </c>
      <c r="G145" s="274"/>
      <c r="H145" s="277">
        <v>8640</v>
      </c>
      <c r="I145" s="278"/>
      <c r="J145" s="274"/>
      <c r="K145" s="274"/>
      <c r="L145" s="279"/>
      <c r="M145" s="280"/>
      <c r="N145" s="281"/>
      <c r="O145" s="281"/>
      <c r="P145" s="281"/>
      <c r="Q145" s="281"/>
      <c r="R145" s="281"/>
      <c r="S145" s="281"/>
      <c r="T145" s="282"/>
      <c r="U145" s="14"/>
      <c r="V145" s="14"/>
      <c r="W145" s="14"/>
      <c r="X145" s="14"/>
      <c r="Y145" s="14"/>
      <c r="Z145" s="14"/>
      <c r="AA145" s="14"/>
      <c r="AB145" s="14"/>
      <c r="AC145" s="14"/>
      <c r="AD145" s="14"/>
      <c r="AE145" s="14"/>
      <c r="AT145" s="283" t="s">
        <v>263</v>
      </c>
      <c r="AU145" s="283" t="s">
        <v>91</v>
      </c>
      <c r="AV145" s="14" t="s">
        <v>256</v>
      </c>
      <c r="AW145" s="14" t="s">
        <v>36</v>
      </c>
      <c r="AX145" s="14" t="s">
        <v>14</v>
      </c>
      <c r="AY145" s="283" t="s">
        <v>250</v>
      </c>
    </row>
    <row r="146" s="2" customFormat="1" ht="33" customHeight="1">
      <c r="A146" s="38"/>
      <c r="B146" s="39"/>
      <c r="C146" s="245" t="s">
        <v>115</v>
      </c>
      <c r="D146" s="245" t="s">
        <v>252</v>
      </c>
      <c r="E146" s="246" t="s">
        <v>2112</v>
      </c>
      <c r="F146" s="247" t="s">
        <v>2113</v>
      </c>
      <c r="G146" s="248" t="s">
        <v>2114</v>
      </c>
      <c r="H146" s="249">
        <v>360</v>
      </c>
      <c r="I146" s="250"/>
      <c r="J146" s="251">
        <f>ROUND(I146*H146,2)</f>
        <v>0</v>
      </c>
      <c r="K146" s="247" t="s">
        <v>255</v>
      </c>
      <c r="L146" s="44"/>
      <c r="M146" s="252" t="s">
        <v>1</v>
      </c>
      <c r="N146" s="253" t="s">
        <v>47</v>
      </c>
      <c r="O146" s="91"/>
      <c r="P146" s="254">
        <f>O146*H146</f>
        <v>0</v>
      </c>
      <c r="Q146" s="254">
        <v>0</v>
      </c>
      <c r="R146" s="254">
        <f>Q146*H146</f>
        <v>0</v>
      </c>
      <c r="S146" s="254">
        <v>0</v>
      </c>
      <c r="T146" s="255">
        <f>S146*H146</f>
        <v>0</v>
      </c>
      <c r="U146" s="38"/>
      <c r="V146" s="38"/>
      <c r="W146" s="38"/>
      <c r="X146" s="38"/>
      <c r="Y146" s="38"/>
      <c r="Z146" s="38"/>
      <c r="AA146" s="38"/>
      <c r="AB146" s="38"/>
      <c r="AC146" s="38"/>
      <c r="AD146" s="38"/>
      <c r="AE146" s="38"/>
      <c r="AR146" s="256" t="s">
        <v>256</v>
      </c>
      <c r="AT146" s="256" t="s">
        <v>252</v>
      </c>
      <c r="AU146" s="256" t="s">
        <v>91</v>
      </c>
      <c r="AY146" s="17" t="s">
        <v>250</v>
      </c>
      <c r="BE146" s="257">
        <f>IF(N146="základní",J146,0)</f>
        <v>0</v>
      </c>
      <c r="BF146" s="257">
        <f>IF(N146="snížená",J146,0)</f>
        <v>0</v>
      </c>
      <c r="BG146" s="257">
        <f>IF(N146="zákl. přenesená",J146,0)</f>
        <v>0</v>
      </c>
      <c r="BH146" s="257">
        <f>IF(N146="sníž. přenesená",J146,0)</f>
        <v>0</v>
      </c>
      <c r="BI146" s="257">
        <f>IF(N146="nulová",J146,0)</f>
        <v>0</v>
      </c>
      <c r="BJ146" s="17" t="s">
        <v>14</v>
      </c>
      <c r="BK146" s="257">
        <f>ROUND(I146*H146,2)</f>
        <v>0</v>
      </c>
      <c r="BL146" s="17" t="s">
        <v>256</v>
      </c>
      <c r="BM146" s="256" t="s">
        <v>2115</v>
      </c>
    </row>
    <row r="147" s="2" customFormat="1">
      <c r="A147" s="38"/>
      <c r="B147" s="39"/>
      <c r="C147" s="40"/>
      <c r="D147" s="258" t="s">
        <v>261</v>
      </c>
      <c r="E147" s="40"/>
      <c r="F147" s="259" t="s">
        <v>2116</v>
      </c>
      <c r="G147" s="40"/>
      <c r="H147" s="40"/>
      <c r="I147" s="156"/>
      <c r="J147" s="40"/>
      <c r="K147" s="40"/>
      <c r="L147" s="44"/>
      <c r="M147" s="260"/>
      <c r="N147" s="261"/>
      <c r="O147" s="91"/>
      <c r="P147" s="91"/>
      <c r="Q147" s="91"/>
      <c r="R147" s="91"/>
      <c r="S147" s="91"/>
      <c r="T147" s="92"/>
      <c r="U147" s="38"/>
      <c r="V147" s="38"/>
      <c r="W147" s="38"/>
      <c r="X147" s="38"/>
      <c r="Y147" s="38"/>
      <c r="Z147" s="38"/>
      <c r="AA147" s="38"/>
      <c r="AB147" s="38"/>
      <c r="AC147" s="38"/>
      <c r="AD147" s="38"/>
      <c r="AE147" s="38"/>
      <c r="AT147" s="17" t="s">
        <v>261</v>
      </c>
      <c r="AU147" s="17" t="s">
        <v>91</v>
      </c>
    </row>
    <row r="148" s="15" customFormat="1">
      <c r="A148" s="15"/>
      <c r="B148" s="284"/>
      <c r="C148" s="285"/>
      <c r="D148" s="258" t="s">
        <v>263</v>
      </c>
      <c r="E148" s="286" t="s">
        <v>1</v>
      </c>
      <c r="F148" s="287" t="s">
        <v>2110</v>
      </c>
      <c r="G148" s="285"/>
      <c r="H148" s="286" t="s">
        <v>1</v>
      </c>
      <c r="I148" s="288"/>
      <c r="J148" s="285"/>
      <c r="K148" s="285"/>
      <c r="L148" s="289"/>
      <c r="M148" s="290"/>
      <c r="N148" s="291"/>
      <c r="O148" s="291"/>
      <c r="P148" s="291"/>
      <c r="Q148" s="291"/>
      <c r="R148" s="291"/>
      <c r="S148" s="291"/>
      <c r="T148" s="292"/>
      <c r="U148" s="15"/>
      <c r="V148" s="15"/>
      <c r="W148" s="15"/>
      <c r="X148" s="15"/>
      <c r="Y148" s="15"/>
      <c r="Z148" s="15"/>
      <c r="AA148" s="15"/>
      <c r="AB148" s="15"/>
      <c r="AC148" s="15"/>
      <c r="AD148" s="15"/>
      <c r="AE148" s="15"/>
      <c r="AT148" s="293" t="s">
        <v>263</v>
      </c>
      <c r="AU148" s="293" t="s">
        <v>91</v>
      </c>
      <c r="AV148" s="15" t="s">
        <v>14</v>
      </c>
      <c r="AW148" s="15" t="s">
        <v>36</v>
      </c>
      <c r="AX148" s="15" t="s">
        <v>82</v>
      </c>
      <c r="AY148" s="293" t="s">
        <v>250</v>
      </c>
    </row>
    <row r="149" s="13" customFormat="1">
      <c r="A149" s="13"/>
      <c r="B149" s="262"/>
      <c r="C149" s="263"/>
      <c r="D149" s="258" t="s">
        <v>263</v>
      </c>
      <c r="E149" s="264" t="s">
        <v>1</v>
      </c>
      <c r="F149" s="265" t="s">
        <v>2117</v>
      </c>
      <c r="G149" s="263"/>
      <c r="H149" s="266">
        <v>360</v>
      </c>
      <c r="I149" s="267"/>
      <c r="J149" s="263"/>
      <c r="K149" s="263"/>
      <c r="L149" s="268"/>
      <c r="M149" s="269"/>
      <c r="N149" s="270"/>
      <c r="O149" s="270"/>
      <c r="P149" s="270"/>
      <c r="Q149" s="270"/>
      <c r="R149" s="270"/>
      <c r="S149" s="270"/>
      <c r="T149" s="271"/>
      <c r="U149" s="13"/>
      <c r="V149" s="13"/>
      <c r="W149" s="13"/>
      <c r="X149" s="13"/>
      <c r="Y149" s="13"/>
      <c r="Z149" s="13"/>
      <c r="AA149" s="13"/>
      <c r="AB149" s="13"/>
      <c r="AC149" s="13"/>
      <c r="AD149" s="13"/>
      <c r="AE149" s="13"/>
      <c r="AT149" s="272" t="s">
        <v>263</v>
      </c>
      <c r="AU149" s="272" t="s">
        <v>91</v>
      </c>
      <c r="AV149" s="13" t="s">
        <v>91</v>
      </c>
      <c r="AW149" s="13" t="s">
        <v>36</v>
      </c>
      <c r="AX149" s="13" t="s">
        <v>82</v>
      </c>
      <c r="AY149" s="272" t="s">
        <v>250</v>
      </c>
    </row>
    <row r="150" s="14" customFormat="1">
      <c r="A150" s="14"/>
      <c r="B150" s="273"/>
      <c r="C150" s="274"/>
      <c r="D150" s="258" t="s">
        <v>263</v>
      </c>
      <c r="E150" s="275" t="s">
        <v>1</v>
      </c>
      <c r="F150" s="276" t="s">
        <v>265</v>
      </c>
      <c r="G150" s="274"/>
      <c r="H150" s="277">
        <v>360</v>
      </c>
      <c r="I150" s="278"/>
      <c r="J150" s="274"/>
      <c r="K150" s="274"/>
      <c r="L150" s="279"/>
      <c r="M150" s="280"/>
      <c r="N150" s="281"/>
      <c r="O150" s="281"/>
      <c r="P150" s="281"/>
      <c r="Q150" s="281"/>
      <c r="R150" s="281"/>
      <c r="S150" s="281"/>
      <c r="T150" s="282"/>
      <c r="U150" s="14"/>
      <c r="V150" s="14"/>
      <c r="W150" s="14"/>
      <c r="X150" s="14"/>
      <c r="Y150" s="14"/>
      <c r="Z150" s="14"/>
      <c r="AA150" s="14"/>
      <c r="AB150" s="14"/>
      <c r="AC150" s="14"/>
      <c r="AD150" s="14"/>
      <c r="AE150" s="14"/>
      <c r="AT150" s="283" t="s">
        <v>263</v>
      </c>
      <c r="AU150" s="283" t="s">
        <v>91</v>
      </c>
      <c r="AV150" s="14" t="s">
        <v>256</v>
      </c>
      <c r="AW150" s="14" t="s">
        <v>36</v>
      </c>
      <c r="AX150" s="14" t="s">
        <v>14</v>
      </c>
      <c r="AY150" s="283" t="s">
        <v>250</v>
      </c>
    </row>
    <row r="151" s="2" customFormat="1" ht="78" customHeight="1">
      <c r="A151" s="38"/>
      <c r="B151" s="39"/>
      <c r="C151" s="245" t="s">
        <v>256</v>
      </c>
      <c r="D151" s="245" t="s">
        <v>252</v>
      </c>
      <c r="E151" s="246" t="s">
        <v>2118</v>
      </c>
      <c r="F151" s="247" t="s">
        <v>2119</v>
      </c>
      <c r="G151" s="248" t="s">
        <v>179</v>
      </c>
      <c r="H151" s="249">
        <v>8</v>
      </c>
      <c r="I151" s="250"/>
      <c r="J151" s="251">
        <f>ROUND(I151*H151,2)</f>
        <v>0</v>
      </c>
      <c r="K151" s="247" t="s">
        <v>255</v>
      </c>
      <c r="L151" s="44"/>
      <c r="M151" s="252" t="s">
        <v>1</v>
      </c>
      <c r="N151" s="253" t="s">
        <v>47</v>
      </c>
      <c r="O151" s="91"/>
      <c r="P151" s="254">
        <f>O151*H151</f>
        <v>0</v>
      </c>
      <c r="Q151" s="254">
        <v>0.0086800000000000002</v>
      </c>
      <c r="R151" s="254">
        <f>Q151*H151</f>
        <v>0.069440000000000002</v>
      </c>
      <c r="S151" s="254">
        <v>0</v>
      </c>
      <c r="T151" s="255">
        <f>S151*H151</f>
        <v>0</v>
      </c>
      <c r="U151" s="38"/>
      <c r="V151" s="38"/>
      <c r="W151" s="38"/>
      <c r="X151" s="38"/>
      <c r="Y151" s="38"/>
      <c r="Z151" s="38"/>
      <c r="AA151" s="38"/>
      <c r="AB151" s="38"/>
      <c r="AC151" s="38"/>
      <c r="AD151" s="38"/>
      <c r="AE151" s="38"/>
      <c r="AR151" s="256" t="s">
        <v>256</v>
      </c>
      <c r="AT151" s="256" t="s">
        <v>252</v>
      </c>
      <c r="AU151" s="256" t="s">
        <v>91</v>
      </c>
      <c r="AY151" s="17" t="s">
        <v>250</v>
      </c>
      <c r="BE151" s="257">
        <f>IF(N151="základní",J151,0)</f>
        <v>0</v>
      </c>
      <c r="BF151" s="257">
        <f>IF(N151="snížená",J151,0)</f>
        <v>0</v>
      </c>
      <c r="BG151" s="257">
        <f>IF(N151="zákl. přenesená",J151,0)</f>
        <v>0</v>
      </c>
      <c r="BH151" s="257">
        <f>IF(N151="sníž. přenesená",J151,0)</f>
        <v>0</v>
      </c>
      <c r="BI151" s="257">
        <f>IF(N151="nulová",J151,0)</f>
        <v>0</v>
      </c>
      <c r="BJ151" s="17" t="s">
        <v>14</v>
      </c>
      <c r="BK151" s="257">
        <f>ROUND(I151*H151,2)</f>
        <v>0</v>
      </c>
      <c r="BL151" s="17" t="s">
        <v>256</v>
      </c>
      <c r="BM151" s="256" t="s">
        <v>2120</v>
      </c>
    </row>
    <row r="152" s="2" customFormat="1">
      <c r="A152" s="38"/>
      <c r="B152" s="39"/>
      <c r="C152" s="40"/>
      <c r="D152" s="258" t="s">
        <v>261</v>
      </c>
      <c r="E152" s="40"/>
      <c r="F152" s="259" t="s">
        <v>2121</v>
      </c>
      <c r="G152" s="40"/>
      <c r="H152" s="40"/>
      <c r="I152" s="156"/>
      <c r="J152" s="40"/>
      <c r="K152" s="40"/>
      <c r="L152" s="44"/>
      <c r="M152" s="260"/>
      <c r="N152" s="261"/>
      <c r="O152" s="91"/>
      <c r="P152" s="91"/>
      <c r="Q152" s="91"/>
      <c r="R152" s="91"/>
      <c r="S152" s="91"/>
      <c r="T152" s="92"/>
      <c r="U152" s="38"/>
      <c r="V152" s="38"/>
      <c r="W152" s="38"/>
      <c r="X152" s="38"/>
      <c r="Y152" s="38"/>
      <c r="Z152" s="38"/>
      <c r="AA152" s="38"/>
      <c r="AB152" s="38"/>
      <c r="AC152" s="38"/>
      <c r="AD152" s="38"/>
      <c r="AE152" s="38"/>
      <c r="AT152" s="17" t="s">
        <v>261</v>
      </c>
      <c r="AU152" s="17" t="s">
        <v>91</v>
      </c>
    </row>
    <row r="153" s="13" customFormat="1">
      <c r="A153" s="13"/>
      <c r="B153" s="262"/>
      <c r="C153" s="263"/>
      <c r="D153" s="258" t="s">
        <v>263</v>
      </c>
      <c r="E153" s="264" t="s">
        <v>1</v>
      </c>
      <c r="F153" s="265" t="s">
        <v>2122</v>
      </c>
      <c r="G153" s="263"/>
      <c r="H153" s="266">
        <v>8</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263</v>
      </c>
      <c r="AU153" s="272" t="s">
        <v>91</v>
      </c>
      <c r="AV153" s="13" t="s">
        <v>91</v>
      </c>
      <c r="AW153" s="13" t="s">
        <v>36</v>
      </c>
      <c r="AX153" s="13" t="s">
        <v>82</v>
      </c>
      <c r="AY153" s="272" t="s">
        <v>250</v>
      </c>
    </row>
    <row r="154" s="14" customFormat="1">
      <c r="A154" s="14"/>
      <c r="B154" s="273"/>
      <c r="C154" s="274"/>
      <c r="D154" s="258" t="s">
        <v>263</v>
      </c>
      <c r="E154" s="275" t="s">
        <v>1</v>
      </c>
      <c r="F154" s="276" t="s">
        <v>265</v>
      </c>
      <c r="G154" s="274"/>
      <c r="H154" s="277">
        <v>8</v>
      </c>
      <c r="I154" s="278"/>
      <c r="J154" s="274"/>
      <c r="K154" s="274"/>
      <c r="L154" s="279"/>
      <c r="M154" s="280"/>
      <c r="N154" s="281"/>
      <c r="O154" s="281"/>
      <c r="P154" s="281"/>
      <c r="Q154" s="281"/>
      <c r="R154" s="281"/>
      <c r="S154" s="281"/>
      <c r="T154" s="282"/>
      <c r="U154" s="14"/>
      <c r="V154" s="14"/>
      <c r="W154" s="14"/>
      <c r="X154" s="14"/>
      <c r="Y154" s="14"/>
      <c r="Z154" s="14"/>
      <c r="AA154" s="14"/>
      <c r="AB154" s="14"/>
      <c r="AC154" s="14"/>
      <c r="AD154" s="14"/>
      <c r="AE154" s="14"/>
      <c r="AT154" s="283" t="s">
        <v>263</v>
      </c>
      <c r="AU154" s="283" t="s">
        <v>91</v>
      </c>
      <c r="AV154" s="14" t="s">
        <v>256</v>
      </c>
      <c r="AW154" s="14" t="s">
        <v>36</v>
      </c>
      <c r="AX154" s="14" t="s">
        <v>14</v>
      </c>
      <c r="AY154" s="283" t="s">
        <v>250</v>
      </c>
    </row>
    <row r="155" s="2" customFormat="1" ht="78" customHeight="1">
      <c r="A155" s="38"/>
      <c r="B155" s="39"/>
      <c r="C155" s="245" t="s">
        <v>273</v>
      </c>
      <c r="D155" s="245" t="s">
        <v>252</v>
      </c>
      <c r="E155" s="246" t="s">
        <v>2123</v>
      </c>
      <c r="F155" s="247" t="s">
        <v>2124</v>
      </c>
      <c r="G155" s="248" t="s">
        <v>179</v>
      </c>
      <c r="H155" s="249">
        <v>20</v>
      </c>
      <c r="I155" s="250"/>
      <c r="J155" s="251">
        <f>ROUND(I155*H155,2)</f>
        <v>0</v>
      </c>
      <c r="K155" s="247" t="s">
        <v>255</v>
      </c>
      <c r="L155" s="44"/>
      <c r="M155" s="252" t="s">
        <v>1</v>
      </c>
      <c r="N155" s="253" t="s">
        <v>47</v>
      </c>
      <c r="O155" s="91"/>
      <c r="P155" s="254">
        <f>O155*H155</f>
        <v>0</v>
      </c>
      <c r="Q155" s="254">
        <v>0.06053</v>
      </c>
      <c r="R155" s="254">
        <f>Q155*H155</f>
        <v>1.2105999999999999</v>
      </c>
      <c r="S155" s="254">
        <v>0</v>
      </c>
      <c r="T155" s="255">
        <f>S155*H155</f>
        <v>0</v>
      </c>
      <c r="U155" s="38"/>
      <c r="V155" s="38"/>
      <c r="W155" s="38"/>
      <c r="X155" s="38"/>
      <c r="Y155" s="38"/>
      <c r="Z155" s="38"/>
      <c r="AA155" s="38"/>
      <c r="AB155" s="38"/>
      <c r="AC155" s="38"/>
      <c r="AD155" s="38"/>
      <c r="AE155" s="38"/>
      <c r="AR155" s="256" t="s">
        <v>256</v>
      </c>
      <c r="AT155" s="256" t="s">
        <v>252</v>
      </c>
      <c r="AU155" s="256" t="s">
        <v>91</v>
      </c>
      <c r="AY155" s="17" t="s">
        <v>250</v>
      </c>
      <c r="BE155" s="257">
        <f>IF(N155="základní",J155,0)</f>
        <v>0</v>
      </c>
      <c r="BF155" s="257">
        <f>IF(N155="snížená",J155,0)</f>
        <v>0</v>
      </c>
      <c r="BG155" s="257">
        <f>IF(N155="zákl. přenesená",J155,0)</f>
        <v>0</v>
      </c>
      <c r="BH155" s="257">
        <f>IF(N155="sníž. přenesená",J155,0)</f>
        <v>0</v>
      </c>
      <c r="BI155" s="257">
        <f>IF(N155="nulová",J155,0)</f>
        <v>0</v>
      </c>
      <c r="BJ155" s="17" t="s">
        <v>14</v>
      </c>
      <c r="BK155" s="257">
        <f>ROUND(I155*H155,2)</f>
        <v>0</v>
      </c>
      <c r="BL155" s="17" t="s">
        <v>256</v>
      </c>
      <c r="BM155" s="256" t="s">
        <v>2125</v>
      </c>
    </row>
    <row r="156" s="2" customFormat="1">
      <c r="A156" s="38"/>
      <c r="B156" s="39"/>
      <c r="C156" s="40"/>
      <c r="D156" s="258" t="s">
        <v>261</v>
      </c>
      <c r="E156" s="40"/>
      <c r="F156" s="259" t="s">
        <v>2121</v>
      </c>
      <c r="G156" s="40"/>
      <c r="H156" s="40"/>
      <c r="I156" s="156"/>
      <c r="J156" s="40"/>
      <c r="K156" s="40"/>
      <c r="L156" s="44"/>
      <c r="M156" s="260"/>
      <c r="N156" s="261"/>
      <c r="O156" s="91"/>
      <c r="P156" s="91"/>
      <c r="Q156" s="91"/>
      <c r="R156" s="91"/>
      <c r="S156" s="91"/>
      <c r="T156" s="92"/>
      <c r="U156" s="38"/>
      <c r="V156" s="38"/>
      <c r="W156" s="38"/>
      <c r="X156" s="38"/>
      <c r="Y156" s="38"/>
      <c r="Z156" s="38"/>
      <c r="AA156" s="38"/>
      <c r="AB156" s="38"/>
      <c r="AC156" s="38"/>
      <c r="AD156" s="38"/>
      <c r="AE156" s="38"/>
      <c r="AT156" s="17" t="s">
        <v>261</v>
      </c>
      <c r="AU156" s="17" t="s">
        <v>91</v>
      </c>
    </row>
    <row r="157" s="13" customFormat="1">
      <c r="A157" s="13"/>
      <c r="B157" s="262"/>
      <c r="C157" s="263"/>
      <c r="D157" s="258" t="s">
        <v>263</v>
      </c>
      <c r="E157" s="264" t="s">
        <v>1</v>
      </c>
      <c r="F157" s="265" t="s">
        <v>2126</v>
      </c>
      <c r="G157" s="263"/>
      <c r="H157" s="266">
        <v>20</v>
      </c>
      <c r="I157" s="267"/>
      <c r="J157" s="263"/>
      <c r="K157" s="263"/>
      <c r="L157" s="268"/>
      <c r="M157" s="269"/>
      <c r="N157" s="270"/>
      <c r="O157" s="270"/>
      <c r="P157" s="270"/>
      <c r="Q157" s="270"/>
      <c r="R157" s="270"/>
      <c r="S157" s="270"/>
      <c r="T157" s="271"/>
      <c r="U157" s="13"/>
      <c r="V157" s="13"/>
      <c r="W157" s="13"/>
      <c r="X157" s="13"/>
      <c r="Y157" s="13"/>
      <c r="Z157" s="13"/>
      <c r="AA157" s="13"/>
      <c r="AB157" s="13"/>
      <c r="AC157" s="13"/>
      <c r="AD157" s="13"/>
      <c r="AE157" s="13"/>
      <c r="AT157" s="272" t="s">
        <v>263</v>
      </c>
      <c r="AU157" s="272" t="s">
        <v>91</v>
      </c>
      <c r="AV157" s="13" t="s">
        <v>91</v>
      </c>
      <c r="AW157" s="13" t="s">
        <v>36</v>
      </c>
      <c r="AX157" s="13" t="s">
        <v>82</v>
      </c>
      <c r="AY157" s="272" t="s">
        <v>250</v>
      </c>
    </row>
    <row r="158" s="14" customFormat="1">
      <c r="A158" s="14"/>
      <c r="B158" s="273"/>
      <c r="C158" s="274"/>
      <c r="D158" s="258" t="s">
        <v>263</v>
      </c>
      <c r="E158" s="275" t="s">
        <v>1</v>
      </c>
      <c r="F158" s="276" t="s">
        <v>265</v>
      </c>
      <c r="G158" s="274"/>
      <c r="H158" s="277">
        <v>20</v>
      </c>
      <c r="I158" s="278"/>
      <c r="J158" s="274"/>
      <c r="K158" s="274"/>
      <c r="L158" s="279"/>
      <c r="M158" s="280"/>
      <c r="N158" s="281"/>
      <c r="O158" s="281"/>
      <c r="P158" s="281"/>
      <c r="Q158" s="281"/>
      <c r="R158" s="281"/>
      <c r="S158" s="281"/>
      <c r="T158" s="282"/>
      <c r="U158" s="14"/>
      <c r="V158" s="14"/>
      <c r="W158" s="14"/>
      <c r="X158" s="14"/>
      <c r="Y158" s="14"/>
      <c r="Z158" s="14"/>
      <c r="AA158" s="14"/>
      <c r="AB158" s="14"/>
      <c r="AC158" s="14"/>
      <c r="AD158" s="14"/>
      <c r="AE158" s="14"/>
      <c r="AT158" s="283" t="s">
        <v>263</v>
      </c>
      <c r="AU158" s="283" t="s">
        <v>91</v>
      </c>
      <c r="AV158" s="14" t="s">
        <v>256</v>
      </c>
      <c r="AW158" s="14" t="s">
        <v>36</v>
      </c>
      <c r="AX158" s="14" t="s">
        <v>14</v>
      </c>
      <c r="AY158" s="283" t="s">
        <v>250</v>
      </c>
    </row>
    <row r="159" s="2" customFormat="1" ht="21.75" customHeight="1">
      <c r="A159" s="38"/>
      <c r="B159" s="39"/>
      <c r="C159" s="245" t="s">
        <v>277</v>
      </c>
      <c r="D159" s="245" t="s">
        <v>252</v>
      </c>
      <c r="E159" s="246" t="s">
        <v>2127</v>
      </c>
      <c r="F159" s="247" t="s">
        <v>2128</v>
      </c>
      <c r="G159" s="248" t="s">
        <v>208</v>
      </c>
      <c r="H159" s="249">
        <v>142.84800000000001</v>
      </c>
      <c r="I159" s="250"/>
      <c r="J159" s="251">
        <f>ROUND(I159*H159,2)</f>
        <v>0</v>
      </c>
      <c r="K159" s="247" t="s">
        <v>255</v>
      </c>
      <c r="L159" s="44"/>
      <c r="M159" s="252" t="s">
        <v>1</v>
      </c>
      <c r="N159" s="253" t="s">
        <v>47</v>
      </c>
      <c r="O159" s="91"/>
      <c r="P159" s="254">
        <f>O159*H159</f>
        <v>0</v>
      </c>
      <c r="Q159" s="254">
        <v>0</v>
      </c>
      <c r="R159" s="254">
        <f>Q159*H159</f>
        <v>0</v>
      </c>
      <c r="S159" s="254">
        <v>0</v>
      </c>
      <c r="T159" s="255">
        <f>S159*H159</f>
        <v>0</v>
      </c>
      <c r="U159" s="38"/>
      <c r="V159" s="38"/>
      <c r="W159" s="38"/>
      <c r="X159" s="38"/>
      <c r="Y159" s="38"/>
      <c r="Z159" s="38"/>
      <c r="AA159" s="38"/>
      <c r="AB159" s="38"/>
      <c r="AC159" s="38"/>
      <c r="AD159" s="38"/>
      <c r="AE159" s="38"/>
      <c r="AR159" s="256" t="s">
        <v>256</v>
      </c>
      <c r="AT159" s="256" t="s">
        <v>252</v>
      </c>
      <c r="AU159" s="256" t="s">
        <v>91</v>
      </c>
      <c r="AY159" s="17" t="s">
        <v>250</v>
      </c>
      <c r="BE159" s="257">
        <f>IF(N159="základní",J159,0)</f>
        <v>0</v>
      </c>
      <c r="BF159" s="257">
        <f>IF(N159="snížená",J159,0)</f>
        <v>0</v>
      </c>
      <c r="BG159" s="257">
        <f>IF(N159="zákl. přenesená",J159,0)</f>
        <v>0</v>
      </c>
      <c r="BH159" s="257">
        <f>IF(N159="sníž. přenesená",J159,0)</f>
        <v>0</v>
      </c>
      <c r="BI159" s="257">
        <f>IF(N159="nulová",J159,0)</f>
        <v>0</v>
      </c>
      <c r="BJ159" s="17" t="s">
        <v>14</v>
      </c>
      <c r="BK159" s="257">
        <f>ROUND(I159*H159,2)</f>
        <v>0</v>
      </c>
      <c r="BL159" s="17" t="s">
        <v>256</v>
      </c>
      <c r="BM159" s="256" t="s">
        <v>2129</v>
      </c>
    </row>
    <row r="160" s="2" customFormat="1">
      <c r="A160" s="38"/>
      <c r="B160" s="39"/>
      <c r="C160" s="40"/>
      <c r="D160" s="258" t="s">
        <v>261</v>
      </c>
      <c r="E160" s="40"/>
      <c r="F160" s="259" t="s">
        <v>2130</v>
      </c>
      <c r="G160" s="40"/>
      <c r="H160" s="40"/>
      <c r="I160" s="156"/>
      <c r="J160" s="40"/>
      <c r="K160" s="40"/>
      <c r="L160" s="44"/>
      <c r="M160" s="260"/>
      <c r="N160" s="261"/>
      <c r="O160" s="91"/>
      <c r="P160" s="91"/>
      <c r="Q160" s="91"/>
      <c r="R160" s="91"/>
      <c r="S160" s="91"/>
      <c r="T160" s="92"/>
      <c r="U160" s="38"/>
      <c r="V160" s="38"/>
      <c r="W160" s="38"/>
      <c r="X160" s="38"/>
      <c r="Y160" s="38"/>
      <c r="Z160" s="38"/>
      <c r="AA160" s="38"/>
      <c r="AB160" s="38"/>
      <c r="AC160" s="38"/>
      <c r="AD160" s="38"/>
      <c r="AE160" s="38"/>
      <c r="AT160" s="17" t="s">
        <v>261</v>
      </c>
      <c r="AU160" s="17" t="s">
        <v>91</v>
      </c>
    </row>
    <row r="161" s="13" customFormat="1">
      <c r="A161" s="13"/>
      <c r="B161" s="262"/>
      <c r="C161" s="263"/>
      <c r="D161" s="258" t="s">
        <v>263</v>
      </c>
      <c r="E161" s="264" t="s">
        <v>1</v>
      </c>
      <c r="F161" s="265" t="s">
        <v>1970</v>
      </c>
      <c r="G161" s="263"/>
      <c r="H161" s="266">
        <v>142.84800000000001</v>
      </c>
      <c r="I161" s="267"/>
      <c r="J161" s="263"/>
      <c r="K161" s="263"/>
      <c r="L161" s="268"/>
      <c r="M161" s="269"/>
      <c r="N161" s="270"/>
      <c r="O161" s="270"/>
      <c r="P161" s="270"/>
      <c r="Q161" s="270"/>
      <c r="R161" s="270"/>
      <c r="S161" s="270"/>
      <c r="T161" s="271"/>
      <c r="U161" s="13"/>
      <c r="V161" s="13"/>
      <c r="W161" s="13"/>
      <c r="X161" s="13"/>
      <c r="Y161" s="13"/>
      <c r="Z161" s="13"/>
      <c r="AA161" s="13"/>
      <c r="AB161" s="13"/>
      <c r="AC161" s="13"/>
      <c r="AD161" s="13"/>
      <c r="AE161" s="13"/>
      <c r="AT161" s="272" t="s">
        <v>263</v>
      </c>
      <c r="AU161" s="272" t="s">
        <v>91</v>
      </c>
      <c r="AV161" s="13" t="s">
        <v>91</v>
      </c>
      <c r="AW161" s="13" t="s">
        <v>36</v>
      </c>
      <c r="AX161" s="13" t="s">
        <v>14</v>
      </c>
      <c r="AY161" s="272" t="s">
        <v>250</v>
      </c>
    </row>
    <row r="162" s="2" customFormat="1" ht="33" customHeight="1">
      <c r="A162" s="38"/>
      <c r="B162" s="39"/>
      <c r="C162" s="245" t="s">
        <v>281</v>
      </c>
      <c r="D162" s="245" t="s">
        <v>252</v>
      </c>
      <c r="E162" s="246" t="s">
        <v>2131</v>
      </c>
      <c r="F162" s="247" t="s">
        <v>2132</v>
      </c>
      <c r="G162" s="248" t="s">
        <v>208</v>
      </c>
      <c r="H162" s="249">
        <v>214.27199999999999</v>
      </c>
      <c r="I162" s="250"/>
      <c r="J162" s="251">
        <f>ROUND(I162*H162,2)</f>
        <v>0</v>
      </c>
      <c r="K162" s="247" t="s">
        <v>255</v>
      </c>
      <c r="L162" s="44"/>
      <c r="M162" s="252" t="s">
        <v>1</v>
      </c>
      <c r="N162" s="253" t="s">
        <v>47</v>
      </c>
      <c r="O162" s="91"/>
      <c r="P162" s="254">
        <f>O162*H162</f>
        <v>0</v>
      </c>
      <c r="Q162" s="254">
        <v>0</v>
      </c>
      <c r="R162" s="254">
        <f>Q162*H162</f>
        <v>0</v>
      </c>
      <c r="S162" s="254">
        <v>0</v>
      </c>
      <c r="T162" s="255">
        <f>S162*H162</f>
        <v>0</v>
      </c>
      <c r="U162" s="38"/>
      <c r="V162" s="38"/>
      <c r="W162" s="38"/>
      <c r="X162" s="38"/>
      <c r="Y162" s="38"/>
      <c r="Z162" s="38"/>
      <c r="AA162" s="38"/>
      <c r="AB162" s="38"/>
      <c r="AC162" s="38"/>
      <c r="AD162" s="38"/>
      <c r="AE162" s="38"/>
      <c r="AR162" s="256" t="s">
        <v>256</v>
      </c>
      <c r="AT162" s="256" t="s">
        <v>252</v>
      </c>
      <c r="AU162" s="256" t="s">
        <v>91</v>
      </c>
      <c r="AY162" s="17" t="s">
        <v>250</v>
      </c>
      <c r="BE162" s="257">
        <f>IF(N162="základní",J162,0)</f>
        <v>0</v>
      </c>
      <c r="BF162" s="257">
        <f>IF(N162="snížená",J162,0)</f>
        <v>0</v>
      </c>
      <c r="BG162" s="257">
        <f>IF(N162="zákl. přenesená",J162,0)</f>
        <v>0</v>
      </c>
      <c r="BH162" s="257">
        <f>IF(N162="sníž. přenesená",J162,0)</f>
        <v>0</v>
      </c>
      <c r="BI162" s="257">
        <f>IF(N162="nulová",J162,0)</f>
        <v>0</v>
      </c>
      <c r="BJ162" s="17" t="s">
        <v>14</v>
      </c>
      <c r="BK162" s="257">
        <f>ROUND(I162*H162,2)</f>
        <v>0</v>
      </c>
      <c r="BL162" s="17" t="s">
        <v>256</v>
      </c>
      <c r="BM162" s="256" t="s">
        <v>2133</v>
      </c>
    </row>
    <row r="163" s="2" customFormat="1">
      <c r="A163" s="38"/>
      <c r="B163" s="39"/>
      <c r="C163" s="40"/>
      <c r="D163" s="258" t="s">
        <v>261</v>
      </c>
      <c r="E163" s="40"/>
      <c r="F163" s="259" t="s">
        <v>2134</v>
      </c>
      <c r="G163" s="40"/>
      <c r="H163" s="40"/>
      <c r="I163" s="156"/>
      <c r="J163" s="40"/>
      <c r="K163" s="40"/>
      <c r="L163" s="44"/>
      <c r="M163" s="260"/>
      <c r="N163" s="261"/>
      <c r="O163" s="91"/>
      <c r="P163" s="91"/>
      <c r="Q163" s="91"/>
      <c r="R163" s="91"/>
      <c r="S163" s="91"/>
      <c r="T163" s="92"/>
      <c r="U163" s="38"/>
      <c r="V163" s="38"/>
      <c r="W163" s="38"/>
      <c r="X163" s="38"/>
      <c r="Y163" s="38"/>
      <c r="Z163" s="38"/>
      <c r="AA163" s="38"/>
      <c r="AB163" s="38"/>
      <c r="AC163" s="38"/>
      <c r="AD163" s="38"/>
      <c r="AE163" s="38"/>
      <c r="AT163" s="17" t="s">
        <v>261</v>
      </c>
      <c r="AU163" s="17" t="s">
        <v>91</v>
      </c>
    </row>
    <row r="164" s="13" customFormat="1">
      <c r="A164" s="13"/>
      <c r="B164" s="262"/>
      <c r="C164" s="263"/>
      <c r="D164" s="258" t="s">
        <v>263</v>
      </c>
      <c r="E164" s="264" t="s">
        <v>1</v>
      </c>
      <c r="F164" s="265" t="s">
        <v>1973</v>
      </c>
      <c r="G164" s="263"/>
      <c r="H164" s="266">
        <v>214.27199999999999</v>
      </c>
      <c r="I164" s="267"/>
      <c r="J164" s="263"/>
      <c r="K164" s="263"/>
      <c r="L164" s="268"/>
      <c r="M164" s="269"/>
      <c r="N164" s="270"/>
      <c r="O164" s="270"/>
      <c r="P164" s="270"/>
      <c r="Q164" s="270"/>
      <c r="R164" s="270"/>
      <c r="S164" s="270"/>
      <c r="T164" s="271"/>
      <c r="U164" s="13"/>
      <c r="V164" s="13"/>
      <c r="W164" s="13"/>
      <c r="X164" s="13"/>
      <c r="Y164" s="13"/>
      <c r="Z164" s="13"/>
      <c r="AA164" s="13"/>
      <c r="AB164" s="13"/>
      <c r="AC164" s="13"/>
      <c r="AD164" s="13"/>
      <c r="AE164" s="13"/>
      <c r="AT164" s="272" t="s">
        <v>263</v>
      </c>
      <c r="AU164" s="272" t="s">
        <v>91</v>
      </c>
      <c r="AV164" s="13" t="s">
        <v>91</v>
      </c>
      <c r="AW164" s="13" t="s">
        <v>36</v>
      </c>
      <c r="AX164" s="13" t="s">
        <v>82</v>
      </c>
      <c r="AY164" s="272" t="s">
        <v>250</v>
      </c>
    </row>
    <row r="165" s="14" customFormat="1">
      <c r="A165" s="14"/>
      <c r="B165" s="273"/>
      <c r="C165" s="274"/>
      <c r="D165" s="258" t="s">
        <v>263</v>
      </c>
      <c r="E165" s="275" t="s">
        <v>1</v>
      </c>
      <c r="F165" s="276" t="s">
        <v>265</v>
      </c>
      <c r="G165" s="274"/>
      <c r="H165" s="277">
        <v>214.27199999999999</v>
      </c>
      <c r="I165" s="278"/>
      <c r="J165" s="274"/>
      <c r="K165" s="274"/>
      <c r="L165" s="279"/>
      <c r="M165" s="280"/>
      <c r="N165" s="281"/>
      <c r="O165" s="281"/>
      <c r="P165" s="281"/>
      <c r="Q165" s="281"/>
      <c r="R165" s="281"/>
      <c r="S165" s="281"/>
      <c r="T165" s="282"/>
      <c r="U165" s="14"/>
      <c r="V165" s="14"/>
      <c r="W165" s="14"/>
      <c r="X165" s="14"/>
      <c r="Y165" s="14"/>
      <c r="Z165" s="14"/>
      <c r="AA165" s="14"/>
      <c r="AB165" s="14"/>
      <c r="AC165" s="14"/>
      <c r="AD165" s="14"/>
      <c r="AE165" s="14"/>
      <c r="AT165" s="283" t="s">
        <v>263</v>
      </c>
      <c r="AU165" s="283" t="s">
        <v>91</v>
      </c>
      <c r="AV165" s="14" t="s">
        <v>256</v>
      </c>
      <c r="AW165" s="14" t="s">
        <v>36</v>
      </c>
      <c r="AX165" s="14" t="s">
        <v>14</v>
      </c>
      <c r="AY165" s="283" t="s">
        <v>250</v>
      </c>
    </row>
    <row r="166" s="2" customFormat="1" ht="21.75" customHeight="1">
      <c r="A166" s="38"/>
      <c r="B166" s="39"/>
      <c r="C166" s="245" t="s">
        <v>285</v>
      </c>
      <c r="D166" s="245" t="s">
        <v>252</v>
      </c>
      <c r="E166" s="246" t="s">
        <v>2135</v>
      </c>
      <c r="F166" s="247" t="s">
        <v>2136</v>
      </c>
      <c r="G166" s="248" t="s">
        <v>208</v>
      </c>
      <c r="H166" s="249">
        <v>333.31200000000001</v>
      </c>
      <c r="I166" s="250"/>
      <c r="J166" s="251">
        <f>ROUND(I166*H166,2)</f>
        <v>0</v>
      </c>
      <c r="K166" s="247" t="s">
        <v>255</v>
      </c>
      <c r="L166" s="44"/>
      <c r="M166" s="252" t="s">
        <v>1</v>
      </c>
      <c r="N166" s="253" t="s">
        <v>47</v>
      </c>
      <c r="O166" s="91"/>
      <c r="P166" s="254">
        <f>O166*H166</f>
        <v>0</v>
      </c>
      <c r="Q166" s="254">
        <v>0</v>
      </c>
      <c r="R166" s="254">
        <f>Q166*H166</f>
        <v>0</v>
      </c>
      <c r="S166" s="254">
        <v>0</v>
      </c>
      <c r="T166" s="255">
        <f>S166*H166</f>
        <v>0</v>
      </c>
      <c r="U166" s="38"/>
      <c r="V166" s="38"/>
      <c r="W166" s="38"/>
      <c r="X166" s="38"/>
      <c r="Y166" s="38"/>
      <c r="Z166" s="38"/>
      <c r="AA166" s="38"/>
      <c r="AB166" s="38"/>
      <c r="AC166" s="38"/>
      <c r="AD166" s="38"/>
      <c r="AE166" s="38"/>
      <c r="AR166" s="256" t="s">
        <v>256</v>
      </c>
      <c r="AT166" s="256" t="s">
        <v>252</v>
      </c>
      <c r="AU166" s="256" t="s">
        <v>91</v>
      </c>
      <c r="AY166" s="17" t="s">
        <v>250</v>
      </c>
      <c r="BE166" s="257">
        <f>IF(N166="základní",J166,0)</f>
        <v>0</v>
      </c>
      <c r="BF166" s="257">
        <f>IF(N166="snížená",J166,0)</f>
        <v>0</v>
      </c>
      <c r="BG166" s="257">
        <f>IF(N166="zákl. přenesená",J166,0)</f>
        <v>0</v>
      </c>
      <c r="BH166" s="257">
        <f>IF(N166="sníž. přenesená",J166,0)</f>
        <v>0</v>
      </c>
      <c r="BI166" s="257">
        <f>IF(N166="nulová",J166,0)</f>
        <v>0</v>
      </c>
      <c r="BJ166" s="17" t="s">
        <v>14</v>
      </c>
      <c r="BK166" s="257">
        <f>ROUND(I166*H166,2)</f>
        <v>0</v>
      </c>
      <c r="BL166" s="17" t="s">
        <v>256</v>
      </c>
      <c r="BM166" s="256" t="s">
        <v>2137</v>
      </c>
    </row>
    <row r="167" s="2" customFormat="1">
      <c r="A167" s="38"/>
      <c r="B167" s="39"/>
      <c r="C167" s="40"/>
      <c r="D167" s="258" t="s">
        <v>261</v>
      </c>
      <c r="E167" s="40"/>
      <c r="F167" s="259" t="s">
        <v>2130</v>
      </c>
      <c r="G167" s="40"/>
      <c r="H167" s="40"/>
      <c r="I167" s="156"/>
      <c r="J167" s="40"/>
      <c r="K167" s="40"/>
      <c r="L167" s="44"/>
      <c r="M167" s="260"/>
      <c r="N167" s="261"/>
      <c r="O167" s="91"/>
      <c r="P167" s="91"/>
      <c r="Q167" s="91"/>
      <c r="R167" s="91"/>
      <c r="S167" s="91"/>
      <c r="T167" s="92"/>
      <c r="U167" s="38"/>
      <c r="V167" s="38"/>
      <c r="W167" s="38"/>
      <c r="X167" s="38"/>
      <c r="Y167" s="38"/>
      <c r="Z167" s="38"/>
      <c r="AA167" s="38"/>
      <c r="AB167" s="38"/>
      <c r="AC167" s="38"/>
      <c r="AD167" s="38"/>
      <c r="AE167" s="38"/>
      <c r="AT167" s="17" t="s">
        <v>261</v>
      </c>
      <c r="AU167" s="17" t="s">
        <v>91</v>
      </c>
    </row>
    <row r="168" s="13" customFormat="1">
      <c r="A168" s="13"/>
      <c r="B168" s="262"/>
      <c r="C168" s="263"/>
      <c r="D168" s="258" t="s">
        <v>263</v>
      </c>
      <c r="E168" s="264" t="s">
        <v>1</v>
      </c>
      <c r="F168" s="265" t="s">
        <v>1976</v>
      </c>
      <c r="G168" s="263"/>
      <c r="H168" s="266">
        <v>333.31200000000001</v>
      </c>
      <c r="I168" s="267"/>
      <c r="J168" s="263"/>
      <c r="K168" s="263"/>
      <c r="L168" s="268"/>
      <c r="M168" s="269"/>
      <c r="N168" s="270"/>
      <c r="O168" s="270"/>
      <c r="P168" s="270"/>
      <c r="Q168" s="270"/>
      <c r="R168" s="270"/>
      <c r="S168" s="270"/>
      <c r="T168" s="271"/>
      <c r="U168" s="13"/>
      <c r="V168" s="13"/>
      <c r="W168" s="13"/>
      <c r="X168" s="13"/>
      <c r="Y168" s="13"/>
      <c r="Z168" s="13"/>
      <c r="AA168" s="13"/>
      <c r="AB168" s="13"/>
      <c r="AC168" s="13"/>
      <c r="AD168" s="13"/>
      <c r="AE168" s="13"/>
      <c r="AT168" s="272" t="s">
        <v>263</v>
      </c>
      <c r="AU168" s="272" t="s">
        <v>91</v>
      </c>
      <c r="AV168" s="13" t="s">
        <v>91</v>
      </c>
      <c r="AW168" s="13" t="s">
        <v>36</v>
      </c>
      <c r="AX168" s="13" t="s">
        <v>82</v>
      </c>
      <c r="AY168" s="272" t="s">
        <v>250</v>
      </c>
    </row>
    <row r="169" s="14" customFormat="1">
      <c r="A169" s="14"/>
      <c r="B169" s="273"/>
      <c r="C169" s="274"/>
      <c r="D169" s="258" t="s">
        <v>263</v>
      </c>
      <c r="E169" s="275" t="s">
        <v>1</v>
      </c>
      <c r="F169" s="276" t="s">
        <v>265</v>
      </c>
      <c r="G169" s="274"/>
      <c r="H169" s="277">
        <v>333.31200000000001</v>
      </c>
      <c r="I169" s="278"/>
      <c r="J169" s="274"/>
      <c r="K169" s="274"/>
      <c r="L169" s="279"/>
      <c r="M169" s="280"/>
      <c r="N169" s="281"/>
      <c r="O169" s="281"/>
      <c r="P169" s="281"/>
      <c r="Q169" s="281"/>
      <c r="R169" s="281"/>
      <c r="S169" s="281"/>
      <c r="T169" s="282"/>
      <c r="U169" s="14"/>
      <c r="V169" s="14"/>
      <c r="W169" s="14"/>
      <c r="X169" s="14"/>
      <c r="Y169" s="14"/>
      <c r="Z169" s="14"/>
      <c r="AA169" s="14"/>
      <c r="AB169" s="14"/>
      <c r="AC169" s="14"/>
      <c r="AD169" s="14"/>
      <c r="AE169" s="14"/>
      <c r="AT169" s="283" t="s">
        <v>263</v>
      </c>
      <c r="AU169" s="283" t="s">
        <v>91</v>
      </c>
      <c r="AV169" s="14" t="s">
        <v>256</v>
      </c>
      <c r="AW169" s="14" t="s">
        <v>36</v>
      </c>
      <c r="AX169" s="14" t="s">
        <v>14</v>
      </c>
      <c r="AY169" s="283" t="s">
        <v>250</v>
      </c>
    </row>
    <row r="170" s="2" customFormat="1" ht="33" customHeight="1">
      <c r="A170" s="38"/>
      <c r="B170" s="39"/>
      <c r="C170" s="245" t="s">
        <v>289</v>
      </c>
      <c r="D170" s="245" t="s">
        <v>252</v>
      </c>
      <c r="E170" s="246" t="s">
        <v>2138</v>
      </c>
      <c r="F170" s="247" t="s">
        <v>2139</v>
      </c>
      <c r="G170" s="248" t="s">
        <v>208</v>
      </c>
      <c r="H170" s="249">
        <v>499.96800000000002</v>
      </c>
      <c r="I170" s="250"/>
      <c r="J170" s="251">
        <f>ROUND(I170*H170,2)</f>
        <v>0</v>
      </c>
      <c r="K170" s="247" t="s">
        <v>255</v>
      </c>
      <c r="L170" s="44"/>
      <c r="M170" s="252" t="s">
        <v>1</v>
      </c>
      <c r="N170" s="253" t="s">
        <v>47</v>
      </c>
      <c r="O170" s="91"/>
      <c r="P170" s="254">
        <f>O170*H170</f>
        <v>0</v>
      </c>
      <c r="Q170" s="254">
        <v>0</v>
      </c>
      <c r="R170" s="254">
        <f>Q170*H170</f>
        <v>0</v>
      </c>
      <c r="S170" s="254">
        <v>0</v>
      </c>
      <c r="T170" s="255">
        <f>S170*H170</f>
        <v>0</v>
      </c>
      <c r="U170" s="38"/>
      <c r="V170" s="38"/>
      <c r="W170" s="38"/>
      <c r="X170" s="38"/>
      <c r="Y170" s="38"/>
      <c r="Z170" s="38"/>
      <c r="AA170" s="38"/>
      <c r="AB170" s="38"/>
      <c r="AC170" s="38"/>
      <c r="AD170" s="38"/>
      <c r="AE170" s="38"/>
      <c r="AR170" s="256" t="s">
        <v>256</v>
      </c>
      <c r="AT170" s="256" t="s">
        <v>252</v>
      </c>
      <c r="AU170" s="256" t="s">
        <v>91</v>
      </c>
      <c r="AY170" s="17" t="s">
        <v>250</v>
      </c>
      <c r="BE170" s="257">
        <f>IF(N170="základní",J170,0)</f>
        <v>0</v>
      </c>
      <c r="BF170" s="257">
        <f>IF(N170="snížená",J170,0)</f>
        <v>0</v>
      </c>
      <c r="BG170" s="257">
        <f>IF(N170="zákl. přenesená",J170,0)</f>
        <v>0</v>
      </c>
      <c r="BH170" s="257">
        <f>IF(N170="sníž. přenesená",J170,0)</f>
        <v>0</v>
      </c>
      <c r="BI170" s="257">
        <f>IF(N170="nulová",J170,0)</f>
        <v>0</v>
      </c>
      <c r="BJ170" s="17" t="s">
        <v>14</v>
      </c>
      <c r="BK170" s="257">
        <f>ROUND(I170*H170,2)</f>
        <v>0</v>
      </c>
      <c r="BL170" s="17" t="s">
        <v>256</v>
      </c>
      <c r="BM170" s="256" t="s">
        <v>2140</v>
      </c>
    </row>
    <row r="171" s="2" customFormat="1">
      <c r="A171" s="38"/>
      <c r="B171" s="39"/>
      <c r="C171" s="40"/>
      <c r="D171" s="258" t="s">
        <v>261</v>
      </c>
      <c r="E171" s="40"/>
      <c r="F171" s="259" t="s">
        <v>2134</v>
      </c>
      <c r="G171" s="40"/>
      <c r="H171" s="40"/>
      <c r="I171" s="156"/>
      <c r="J171" s="40"/>
      <c r="K171" s="40"/>
      <c r="L171" s="44"/>
      <c r="M171" s="260"/>
      <c r="N171" s="261"/>
      <c r="O171" s="91"/>
      <c r="P171" s="91"/>
      <c r="Q171" s="91"/>
      <c r="R171" s="91"/>
      <c r="S171" s="91"/>
      <c r="T171" s="92"/>
      <c r="U171" s="38"/>
      <c r="V171" s="38"/>
      <c r="W171" s="38"/>
      <c r="X171" s="38"/>
      <c r="Y171" s="38"/>
      <c r="Z171" s="38"/>
      <c r="AA171" s="38"/>
      <c r="AB171" s="38"/>
      <c r="AC171" s="38"/>
      <c r="AD171" s="38"/>
      <c r="AE171" s="38"/>
      <c r="AT171" s="17" t="s">
        <v>261</v>
      </c>
      <c r="AU171" s="17" t="s">
        <v>91</v>
      </c>
    </row>
    <row r="172" s="13" customFormat="1">
      <c r="A172" s="13"/>
      <c r="B172" s="262"/>
      <c r="C172" s="263"/>
      <c r="D172" s="258" t="s">
        <v>263</v>
      </c>
      <c r="E172" s="264" t="s">
        <v>1</v>
      </c>
      <c r="F172" s="265" t="s">
        <v>1979</v>
      </c>
      <c r="G172" s="263"/>
      <c r="H172" s="266">
        <v>499.96800000000002</v>
      </c>
      <c r="I172" s="267"/>
      <c r="J172" s="263"/>
      <c r="K172" s="263"/>
      <c r="L172" s="268"/>
      <c r="M172" s="269"/>
      <c r="N172" s="270"/>
      <c r="O172" s="270"/>
      <c r="P172" s="270"/>
      <c r="Q172" s="270"/>
      <c r="R172" s="270"/>
      <c r="S172" s="270"/>
      <c r="T172" s="271"/>
      <c r="U172" s="13"/>
      <c r="V172" s="13"/>
      <c r="W172" s="13"/>
      <c r="X172" s="13"/>
      <c r="Y172" s="13"/>
      <c r="Z172" s="13"/>
      <c r="AA172" s="13"/>
      <c r="AB172" s="13"/>
      <c r="AC172" s="13"/>
      <c r="AD172" s="13"/>
      <c r="AE172" s="13"/>
      <c r="AT172" s="272" t="s">
        <v>263</v>
      </c>
      <c r="AU172" s="272" t="s">
        <v>91</v>
      </c>
      <c r="AV172" s="13" t="s">
        <v>91</v>
      </c>
      <c r="AW172" s="13" t="s">
        <v>36</v>
      </c>
      <c r="AX172" s="13" t="s">
        <v>82</v>
      </c>
      <c r="AY172" s="272" t="s">
        <v>250</v>
      </c>
    </row>
    <row r="173" s="14" customFormat="1">
      <c r="A173" s="14"/>
      <c r="B173" s="273"/>
      <c r="C173" s="274"/>
      <c r="D173" s="258" t="s">
        <v>263</v>
      </c>
      <c r="E173" s="275" t="s">
        <v>1</v>
      </c>
      <c r="F173" s="276" t="s">
        <v>265</v>
      </c>
      <c r="G173" s="274"/>
      <c r="H173" s="277">
        <v>499.96800000000002</v>
      </c>
      <c r="I173" s="278"/>
      <c r="J173" s="274"/>
      <c r="K173" s="274"/>
      <c r="L173" s="279"/>
      <c r="M173" s="280"/>
      <c r="N173" s="281"/>
      <c r="O173" s="281"/>
      <c r="P173" s="281"/>
      <c r="Q173" s="281"/>
      <c r="R173" s="281"/>
      <c r="S173" s="281"/>
      <c r="T173" s="282"/>
      <c r="U173" s="14"/>
      <c r="V173" s="14"/>
      <c r="W173" s="14"/>
      <c r="X173" s="14"/>
      <c r="Y173" s="14"/>
      <c r="Z173" s="14"/>
      <c r="AA173" s="14"/>
      <c r="AB173" s="14"/>
      <c r="AC173" s="14"/>
      <c r="AD173" s="14"/>
      <c r="AE173" s="14"/>
      <c r="AT173" s="283" t="s">
        <v>263</v>
      </c>
      <c r="AU173" s="283" t="s">
        <v>91</v>
      </c>
      <c r="AV173" s="14" t="s">
        <v>256</v>
      </c>
      <c r="AW173" s="14" t="s">
        <v>36</v>
      </c>
      <c r="AX173" s="14" t="s">
        <v>14</v>
      </c>
      <c r="AY173" s="283" t="s">
        <v>250</v>
      </c>
    </row>
    <row r="174" s="2" customFormat="1" ht="33" customHeight="1">
      <c r="A174" s="38"/>
      <c r="B174" s="39"/>
      <c r="C174" s="245" t="s">
        <v>293</v>
      </c>
      <c r="D174" s="245" t="s">
        <v>252</v>
      </c>
      <c r="E174" s="246" t="s">
        <v>2141</v>
      </c>
      <c r="F174" s="247" t="s">
        <v>2142</v>
      </c>
      <c r="G174" s="248" t="s">
        <v>208</v>
      </c>
      <c r="H174" s="249">
        <v>23.207999999999998</v>
      </c>
      <c r="I174" s="250"/>
      <c r="J174" s="251">
        <f>ROUND(I174*H174,2)</f>
        <v>0</v>
      </c>
      <c r="K174" s="247" t="s">
        <v>255</v>
      </c>
      <c r="L174" s="44"/>
      <c r="M174" s="252" t="s">
        <v>1</v>
      </c>
      <c r="N174" s="253" t="s">
        <v>47</v>
      </c>
      <c r="O174" s="91"/>
      <c r="P174" s="254">
        <f>O174*H174</f>
        <v>0</v>
      </c>
      <c r="Q174" s="254">
        <v>0</v>
      </c>
      <c r="R174" s="254">
        <f>Q174*H174</f>
        <v>0</v>
      </c>
      <c r="S174" s="254">
        <v>0</v>
      </c>
      <c r="T174" s="255">
        <f>S174*H174</f>
        <v>0</v>
      </c>
      <c r="U174" s="38"/>
      <c r="V174" s="38"/>
      <c r="W174" s="38"/>
      <c r="X174" s="38"/>
      <c r="Y174" s="38"/>
      <c r="Z174" s="38"/>
      <c r="AA174" s="38"/>
      <c r="AB174" s="38"/>
      <c r="AC174" s="38"/>
      <c r="AD174" s="38"/>
      <c r="AE174" s="38"/>
      <c r="AR174" s="256" t="s">
        <v>256</v>
      </c>
      <c r="AT174" s="256" t="s">
        <v>252</v>
      </c>
      <c r="AU174" s="256" t="s">
        <v>91</v>
      </c>
      <c r="AY174" s="17" t="s">
        <v>250</v>
      </c>
      <c r="BE174" s="257">
        <f>IF(N174="základní",J174,0)</f>
        <v>0</v>
      </c>
      <c r="BF174" s="257">
        <f>IF(N174="snížená",J174,0)</f>
        <v>0</v>
      </c>
      <c r="BG174" s="257">
        <f>IF(N174="zákl. přenesená",J174,0)</f>
        <v>0</v>
      </c>
      <c r="BH174" s="257">
        <f>IF(N174="sníž. přenesená",J174,0)</f>
        <v>0</v>
      </c>
      <c r="BI174" s="257">
        <f>IF(N174="nulová",J174,0)</f>
        <v>0</v>
      </c>
      <c r="BJ174" s="17" t="s">
        <v>14</v>
      </c>
      <c r="BK174" s="257">
        <f>ROUND(I174*H174,2)</f>
        <v>0</v>
      </c>
      <c r="BL174" s="17" t="s">
        <v>256</v>
      </c>
      <c r="BM174" s="256" t="s">
        <v>2143</v>
      </c>
    </row>
    <row r="175" s="2" customFormat="1">
      <c r="A175" s="38"/>
      <c r="B175" s="39"/>
      <c r="C175" s="40"/>
      <c r="D175" s="258" t="s">
        <v>261</v>
      </c>
      <c r="E175" s="40"/>
      <c r="F175" s="259" t="s">
        <v>2144</v>
      </c>
      <c r="G175" s="40"/>
      <c r="H175" s="40"/>
      <c r="I175" s="156"/>
      <c r="J175" s="40"/>
      <c r="K175" s="40"/>
      <c r="L175" s="44"/>
      <c r="M175" s="260"/>
      <c r="N175" s="261"/>
      <c r="O175" s="91"/>
      <c r="P175" s="91"/>
      <c r="Q175" s="91"/>
      <c r="R175" s="91"/>
      <c r="S175" s="91"/>
      <c r="T175" s="92"/>
      <c r="U175" s="38"/>
      <c r="V175" s="38"/>
      <c r="W175" s="38"/>
      <c r="X175" s="38"/>
      <c r="Y175" s="38"/>
      <c r="Z175" s="38"/>
      <c r="AA175" s="38"/>
      <c r="AB175" s="38"/>
      <c r="AC175" s="38"/>
      <c r="AD175" s="38"/>
      <c r="AE175" s="38"/>
      <c r="AT175" s="17" t="s">
        <v>261</v>
      </c>
      <c r="AU175" s="17" t="s">
        <v>91</v>
      </c>
    </row>
    <row r="176" s="13" customFormat="1">
      <c r="A176" s="13"/>
      <c r="B176" s="262"/>
      <c r="C176" s="263"/>
      <c r="D176" s="258" t="s">
        <v>263</v>
      </c>
      <c r="E176" s="264" t="s">
        <v>1</v>
      </c>
      <c r="F176" s="265" t="s">
        <v>1982</v>
      </c>
      <c r="G176" s="263"/>
      <c r="H176" s="266">
        <v>23.207999999999998</v>
      </c>
      <c r="I176" s="267"/>
      <c r="J176" s="263"/>
      <c r="K176" s="263"/>
      <c r="L176" s="268"/>
      <c r="M176" s="269"/>
      <c r="N176" s="270"/>
      <c r="O176" s="270"/>
      <c r="P176" s="270"/>
      <c r="Q176" s="270"/>
      <c r="R176" s="270"/>
      <c r="S176" s="270"/>
      <c r="T176" s="271"/>
      <c r="U176" s="13"/>
      <c r="V176" s="13"/>
      <c r="W176" s="13"/>
      <c r="X176" s="13"/>
      <c r="Y176" s="13"/>
      <c r="Z176" s="13"/>
      <c r="AA176" s="13"/>
      <c r="AB176" s="13"/>
      <c r="AC176" s="13"/>
      <c r="AD176" s="13"/>
      <c r="AE176" s="13"/>
      <c r="AT176" s="272" t="s">
        <v>263</v>
      </c>
      <c r="AU176" s="272" t="s">
        <v>91</v>
      </c>
      <c r="AV176" s="13" t="s">
        <v>91</v>
      </c>
      <c r="AW176" s="13" t="s">
        <v>36</v>
      </c>
      <c r="AX176" s="13" t="s">
        <v>82</v>
      </c>
      <c r="AY176" s="272" t="s">
        <v>250</v>
      </c>
    </row>
    <row r="177" s="14" customFormat="1">
      <c r="A177" s="14"/>
      <c r="B177" s="273"/>
      <c r="C177" s="274"/>
      <c r="D177" s="258" t="s">
        <v>263</v>
      </c>
      <c r="E177" s="275" t="s">
        <v>1</v>
      </c>
      <c r="F177" s="276" t="s">
        <v>265</v>
      </c>
      <c r="G177" s="274"/>
      <c r="H177" s="277">
        <v>23.207999999999998</v>
      </c>
      <c r="I177" s="278"/>
      <c r="J177" s="274"/>
      <c r="K177" s="274"/>
      <c r="L177" s="279"/>
      <c r="M177" s="280"/>
      <c r="N177" s="281"/>
      <c r="O177" s="281"/>
      <c r="P177" s="281"/>
      <c r="Q177" s="281"/>
      <c r="R177" s="281"/>
      <c r="S177" s="281"/>
      <c r="T177" s="282"/>
      <c r="U177" s="14"/>
      <c r="V177" s="14"/>
      <c r="W177" s="14"/>
      <c r="X177" s="14"/>
      <c r="Y177" s="14"/>
      <c r="Z177" s="14"/>
      <c r="AA177" s="14"/>
      <c r="AB177" s="14"/>
      <c r="AC177" s="14"/>
      <c r="AD177" s="14"/>
      <c r="AE177" s="14"/>
      <c r="AT177" s="283" t="s">
        <v>263</v>
      </c>
      <c r="AU177" s="283" t="s">
        <v>91</v>
      </c>
      <c r="AV177" s="14" t="s">
        <v>256</v>
      </c>
      <c r="AW177" s="14" t="s">
        <v>36</v>
      </c>
      <c r="AX177" s="14" t="s">
        <v>14</v>
      </c>
      <c r="AY177" s="283" t="s">
        <v>250</v>
      </c>
    </row>
    <row r="178" s="2" customFormat="1" ht="44.25" customHeight="1">
      <c r="A178" s="38"/>
      <c r="B178" s="39"/>
      <c r="C178" s="245" t="s">
        <v>297</v>
      </c>
      <c r="D178" s="245" t="s">
        <v>252</v>
      </c>
      <c r="E178" s="246" t="s">
        <v>2145</v>
      </c>
      <c r="F178" s="247" t="s">
        <v>2146</v>
      </c>
      <c r="G178" s="248" t="s">
        <v>208</v>
      </c>
      <c r="H178" s="249">
        <v>34.811999999999998</v>
      </c>
      <c r="I178" s="250"/>
      <c r="J178" s="251">
        <f>ROUND(I178*H178,2)</f>
        <v>0</v>
      </c>
      <c r="K178" s="247" t="s">
        <v>255</v>
      </c>
      <c r="L178" s="44"/>
      <c r="M178" s="252" t="s">
        <v>1</v>
      </c>
      <c r="N178" s="253" t="s">
        <v>47</v>
      </c>
      <c r="O178" s="91"/>
      <c r="P178" s="254">
        <f>O178*H178</f>
        <v>0</v>
      </c>
      <c r="Q178" s="254">
        <v>0</v>
      </c>
      <c r="R178" s="254">
        <f>Q178*H178</f>
        <v>0</v>
      </c>
      <c r="S178" s="254">
        <v>0</v>
      </c>
      <c r="T178" s="255">
        <f>S178*H178</f>
        <v>0</v>
      </c>
      <c r="U178" s="38"/>
      <c r="V178" s="38"/>
      <c r="W178" s="38"/>
      <c r="X178" s="38"/>
      <c r="Y178" s="38"/>
      <c r="Z178" s="38"/>
      <c r="AA178" s="38"/>
      <c r="AB178" s="38"/>
      <c r="AC178" s="38"/>
      <c r="AD178" s="38"/>
      <c r="AE178" s="38"/>
      <c r="AR178" s="256" t="s">
        <v>256</v>
      </c>
      <c r="AT178" s="256" t="s">
        <v>252</v>
      </c>
      <c r="AU178" s="256" t="s">
        <v>91</v>
      </c>
      <c r="AY178" s="17" t="s">
        <v>250</v>
      </c>
      <c r="BE178" s="257">
        <f>IF(N178="základní",J178,0)</f>
        <v>0</v>
      </c>
      <c r="BF178" s="257">
        <f>IF(N178="snížená",J178,0)</f>
        <v>0</v>
      </c>
      <c r="BG178" s="257">
        <f>IF(N178="zákl. přenesená",J178,0)</f>
        <v>0</v>
      </c>
      <c r="BH178" s="257">
        <f>IF(N178="sníž. přenesená",J178,0)</f>
        <v>0</v>
      </c>
      <c r="BI178" s="257">
        <f>IF(N178="nulová",J178,0)</f>
        <v>0</v>
      </c>
      <c r="BJ178" s="17" t="s">
        <v>14</v>
      </c>
      <c r="BK178" s="257">
        <f>ROUND(I178*H178,2)</f>
        <v>0</v>
      </c>
      <c r="BL178" s="17" t="s">
        <v>256</v>
      </c>
      <c r="BM178" s="256" t="s">
        <v>2147</v>
      </c>
    </row>
    <row r="179" s="2" customFormat="1">
      <c r="A179" s="38"/>
      <c r="B179" s="39"/>
      <c r="C179" s="40"/>
      <c r="D179" s="258" t="s">
        <v>261</v>
      </c>
      <c r="E179" s="40"/>
      <c r="F179" s="259" t="s">
        <v>2148</v>
      </c>
      <c r="G179" s="40"/>
      <c r="H179" s="40"/>
      <c r="I179" s="156"/>
      <c r="J179" s="40"/>
      <c r="K179" s="40"/>
      <c r="L179" s="44"/>
      <c r="M179" s="260"/>
      <c r="N179" s="261"/>
      <c r="O179" s="91"/>
      <c r="P179" s="91"/>
      <c r="Q179" s="91"/>
      <c r="R179" s="91"/>
      <c r="S179" s="91"/>
      <c r="T179" s="92"/>
      <c r="U179" s="38"/>
      <c r="V179" s="38"/>
      <c r="W179" s="38"/>
      <c r="X179" s="38"/>
      <c r="Y179" s="38"/>
      <c r="Z179" s="38"/>
      <c r="AA179" s="38"/>
      <c r="AB179" s="38"/>
      <c r="AC179" s="38"/>
      <c r="AD179" s="38"/>
      <c r="AE179" s="38"/>
      <c r="AT179" s="17" t="s">
        <v>261</v>
      </c>
      <c r="AU179" s="17" t="s">
        <v>91</v>
      </c>
    </row>
    <row r="180" s="13" customFormat="1">
      <c r="A180" s="13"/>
      <c r="B180" s="262"/>
      <c r="C180" s="263"/>
      <c r="D180" s="258" t="s">
        <v>263</v>
      </c>
      <c r="E180" s="264" t="s">
        <v>1</v>
      </c>
      <c r="F180" s="265" t="s">
        <v>1985</v>
      </c>
      <c r="G180" s="263"/>
      <c r="H180" s="266">
        <v>34.811999999999998</v>
      </c>
      <c r="I180" s="267"/>
      <c r="J180" s="263"/>
      <c r="K180" s="263"/>
      <c r="L180" s="268"/>
      <c r="M180" s="269"/>
      <c r="N180" s="270"/>
      <c r="O180" s="270"/>
      <c r="P180" s="270"/>
      <c r="Q180" s="270"/>
      <c r="R180" s="270"/>
      <c r="S180" s="270"/>
      <c r="T180" s="271"/>
      <c r="U180" s="13"/>
      <c r="V180" s="13"/>
      <c r="W180" s="13"/>
      <c r="X180" s="13"/>
      <c r="Y180" s="13"/>
      <c r="Z180" s="13"/>
      <c r="AA180" s="13"/>
      <c r="AB180" s="13"/>
      <c r="AC180" s="13"/>
      <c r="AD180" s="13"/>
      <c r="AE180" s="13"/>
      <c r="AT180" s="272" t="s">
        <v>263</v>
      </c>
      <c r="AU180" s="272" t="s">
        <v>91</v>
      </c>
      <c r="AV180" s="13" t="s">
        <v>91</v>
      </c>
      <c r="AW180" s="13" t="s">
        <v>36</v>
      </c>
      <c r="AX180" s="13" t="s">
        <v>82</v>
      </c>
      <c r="AY180" s="272" t="s">
        <v>250</v>
      </c>
    </row>
    <row r="181" s="14" customFormat="1">
      <c r="A181" s="14"/>
      <c r="B181" s="273"/>
      <c r="C181" s="274"/>
      <c r="D181" s="258" t="s">
        <v>263</v>
      </c>
      <c r="E181" s="275" t="s">
        <v>1</v>
      </c>
      <c r="F181" s="276" t="s">
        <v>265</v>
      </c>
      <c r="G181" s="274"/>
      <c r="H181" s="277">
        <v>34.811999999999998</v>
      </c>
      <c r="I181" s="278"/>
      <c r="J181" s="274"/>
      <c r="K181" s="274"/>
      <c r="L181" s="279"/>
      <c r="M181" s="280"/>
      <c r="N181" s="281"/>
      <c r="O181" s="281"/>
      <c r="P181" s="281"/>
      <c r="Q181" s="281"/>
      <c r="R181" s="281"/>
      <c r="S181" s="281"/>
      <c r="T181" s="282"/>
      <c r="U181" s="14"/>
      <c r="V181" s="14"/>
      <c r="W181" s="14"/>
      <c r="X181" s="14"/>
      <c r="Y181" s="14"/>
      <c r="Z181" s="14"/>
      <c r="AA181" s="14"/>
      <c r="AB181" s="14"/>
      <c r="AC181" s="14"/>
      <c r="AD181" s="14"/>
      <c r="AE181" s="14"/>
      <c r="AT181" s="283" t="s">
        <v>263</v>
      </c>
      <c r="AU181" s="283" t="s">
        <v>91</v>
      </c>
      <c r="AV181" s="14" t="s">
        <v>256</v>
      </c>
      <c r="AW181" s="14" t="s">
        <v>36</v>
      </c>
      <c r="AX181" s="14" t="s">
        <v>14</v>
      </c>
      <c r="AY181" s="283" t="s">
        <v>250</v>
      </c>
    </row>
    <row r="182" s="2" customFormat="1" ht="33" customHeight="1">
      <c r="A182" s="38"/>
      <c r="B182" s="39"/>
      <c r="C182" s="245" t="s">
        <v>301</v>
      </c>
      <c r="D182" s="245" t="s">
        <v>252</v>
      </c>
      <c r="E182" s="246" t="s">
        <v>2149</v>
      </c>
      <c r="F182" s="247" t="s">
        <v>2150</v>
      </c>
      <c r="G182" s="248" t="s">
        <v>208</v>
      </c>
      <c r="H182" s="249">
        <v>54.152000000000001</v>
      </c>
      <c r="I182" s="250"/>
      <c r="J182" s="251">
        <f>ROUND(I182*H182,2)</f>
        <v>0</v>
      </c>
      <c r="K182" s="247" t="s">
        <v>255</v>
      </c>
      <c r="L182" s="44"/>
      <c r="M182" s="252" t="s">
        <v>1</v>
      </c>
      <c r="N182" s="253" t="s">
        <v>47</v>
      </c>
      <c r="O182" s="91"/>
      <c r="P182" s="254">
        <f>O182*H182</f>
        <v>0</v>
      </c>
      <c r="Q182" s="254">
        <v>0</v>
      </c>
      <c r="R182" s="254">
        <f>Q182*H182</f>
        <v>0</v>
      </c>
      <c r="S182" s="254">
        <v>0</v>
      </c>
      <c r="T182" s="255">
        <f>S182*H182</f>
        <v>0</v>
      </c>
      <c r="U182" s="38"/>
      <c r="V182" s="38"/>
      <c r="W182" s="38"/>
      <c r="X182" s="38"/>
      <c r="Y182" s="38"/>
      <c r="Z182" s="38"/>
      <c r="AA182" s="38"/>
      <c r="AB182" s="38"/>
      <c r="AC182" s="38"/>
      <c r="AD182" s="38"/>
      <c r="AE182" s="38"/>
      <c r="AR182" s="256" t="s">
        <v>256</v>
      </c>
      <c r="AT182" s="256" t="s">
        <v>252</v>
      </c>
      <c r="AU182" s="256" t="s">
        <v>91</v>
      </c>
      <c r="AY182" s="17" t="s">
        <v>250</v>
      </c>
      <c r="BE182" s="257">
        <f>IF(N182="základní",J182,0)</f>
        <v>0</v>
      </c>
      <c r="BF182" s="257">
        <f>IF(N182="snížená",J182,0)</f>
        <v>0</v>
      </c>
      <c r="BG182" s="257">
        <f>IF(N182="zákl. přenesená",J182,0)</f>
        <v>0</v>
      </c>
      <c r="BH182" s="257">
        <f>IF(N182="sníž. přenesená",J182,0)</f>
        <v>0</v>
      </c>
      <c r="BI182" s="257">
        <f>IF(N182="nulová",J182,0)</f>
        <v>0</v>
      </c>
      <c r="BJ182" s="17" t="s">
        <v>14</v>
      </c>
      <c r="BK182" s="257">
        <f>ROUND(I182*H182,2)</f>
        <v>0</v>
      </c>
      <c r="BL182" s="17" t="s">
        <v>256</v>
      </c>
      <c r="BM182" s="256" t="s">
        <v>2151</v>
      </c>
    </row>
    <row r="183" s="2" customFormat="1">
      <c r="A183" s="38"/>
      <c r="B183" s="39"/>
      <c r="C183" s="40"/>
      <c r="D183" s="258" t="s">
        <v>261</v>
      </c>
      <c r="E183" s="40"/>
      <c r="F183" s="259" t="s">
        <v>2144</v>
      </c>
      <c r="G183" s="40"/>
      <c r="H183" s="40"/>
      <c r="I183" s="156"/>
      <c r="J183" s="40"/>
      <c r="K183" s="40"/>
      <c r="L183" s="44"/>
      <c r="M183" s="260"/>
      <c r="N183" s="261"/>
      <c r="O183" s="91"/>
      <c r="P183" s="91"/>
      <c r="Q183" s="91"/>
      <c r="R183" s="91"/>
      <c r="S183" s="91"/>
      <c r="T183" s="92"/>
      <c r="U183" s="38"/>
      <c r="V183" s="38"/>
      <c r="W183" s="38"/>
      <c r="X183" s="38"/>
      <c r="Y183" s="38"/>
      <c r="Z183" s="38"/>
      <c r="AA183" s="38"/>
      <c r="AB183" s="38"/>
      <c r="AC183" s="38"/>
      <c r="AD183" s="38"/>
      <c r="AE183" s="38"/>
      <c r="AT183" s="17" t="s">
        <v>261</v>
      </c>
      <c r="AU183" s="17" t="s">
        <v>91</v>
      </c>
    </row>
    <row r="184" s="13" customFormat="1">
      <c r="A184" s="13"/>
      <c r="B184" s="262"/>
      <c r="C184" s="263"/>
      <c r="D184" s="258" t="s">
        <v>263</v>
      </c>
      <c r="E184" s="264" t="s">
        <v>1</v>
      </c>
      <c r="F184" s="265" t="s">
        <v>1988</v>
      </c>
      <c r="G184" s="263"/>
      <c r="H184" s="266">
        <v>54.152000000000001</v>
      </c>
      <c r="I184" s="267"/>
      <c r="J184" s="263"/>
      <c r="K184" s="263"/>
      <c r="L184" s="268"/>
      <c r="M184" s="269"/>
      <c r="N184" s="270"/>
      <c r="O184" s="270"/>
      <c r="P184" s="270"/>
      <c r="Q184" s="270"/>
      <c r="R184" s="270"/>
      <c r="S184" s="270"/>
      <c r="T184" s="271"/>
      <c r="U184" s="13"/>
      <c r="V184" s="13"/>
      <c r="W184" s="13"/>
      <c r="X184" s="13"/>
      <c r="Y184" s="13"/>
      <c r="Z184" s="13"/>
      <c r="AA184" s="13"/>
      <c r="AB184" s="13"/>
      <c r="AC184" s="13"/>
      <c r="AD184" s="13"/>
      <c r="AE184" s="13"/>
      <c r="AT184" s="272" t="s">
        <v>263</v>
      </c>
      <c r="AU184" s="272" t="s">
        <v>91</v>
      </c>
      <c r="AV184" s="13" t="s">
        <v>91</v>
      </c>
      <c r="AW184" s="13" t="s">
        <v>36</v>
      </c>
      <c r="AX184" s="13" t="s">
        <v>82</v>
      </c>
      <c r="AY184" s="272" t="s">
        <v>250</v>
      </c>
    </row>
    <row r="185" s="14" customFormat="1">
      <c r="A185" s="14"/>
      <c r="B185" s="273"/>
      <c r="C185" s="274"/>
      <c r="D185" s="258" t="s">
        <v>263</v>
      </c>
      <c r="E185" s="275" t="s">
        <v>1</v>
      </c>
      <c r="F185" s="276" t="s">
        <v>265</v>
      </c>
      <c r="G185" s="274"/>
      <c r="H185" s="277">
        <v>54.152000000000001</v>
      </c>
      <c r="I185" s="278"/>
      <c r="J185" s="274"/>
      <c r="K185" s="274"/>
      <c r="L185" s="279"/>
      <c r="M185" s="280"/>
      <c r="N185" s="281"/>
      <c r="O185" s="281"/>
      <c r="P185" s="281"/>
      <c r="Q185" s="281"/>
      <c r="R185" s="281"/>
      <c r="S185" s="281"/>
      <c r="T185" s="282"/>
      <c r="U185" s="14"/>
      <c r="V185" s="14"/>
      <c r="W185" s="14"/>
      <c r="X185" s="14"/>
      <c r="Y185" s="14"/>
      <c r="Z185" s="14"/>
      <c r="AA185" s="14"/>
      <c r="AB185" s="14"/>
      <c r="AC185" s="14"/>
      <c r="AD185" s="14"/>
      <c r="AE185" s="14"/>
      <c r="AT185" s="283" t="s">
        <v>263</v>
      </c>
      <c r="AU185" s="283" t="s">
        <v>91</v>
      </c>
      <c r="AV185" s="14" t="s">
        <v>256</v>
      </c>
      <c r="AW185" s="14" t="s">
        <v>36</v>
      </c>
      <c r="AX185" s="14" t="s">
        <v>14</v>
      </c>
      <c r="AY185" s="283" t="s">
        <v>250</v>
      </c>
    </row>
    <row r="186" s="2" customFormat="1" ht="44.25" customHeight="1">
      <c r="A186" s="38"/>
      <c r="B186" s="39"/>
      <c r="C186" s="245" t="s">
        <v>306</v>
      </c>
      <c r="D186" s="245" t="s">
        <v>252</v>
      </c>
      <c r="E186" s="246" t="s">
        <v>2152</v>
      </c>
      <c r="F186" s="247" t="s">
        <v>2153</v>
      </c>
      <c r="G186" s="248" t="s">
        <v>208</v>
      </c>
      <c r="H186" s="249">
        <v>81.227999999999994</v>
      </c>
      <c r="I186" s="250"/>
      <c r="J186" s="251">
        <f>ROUND(I186*H186,2)</f>
        <v>0</v>
      </c>
      <c r="K186" s="247" t="s">
        <v>255</v>
      </c>
      <c r="L186" s="44"/>
      <c r="M186" s="252" t="s">
        <v>1</v>
      </c>
      <c r="N186" s="253" t="s">
        <v>47</v>
      </c>
      <c r="O186" s="91"/>
      <c r="P186" s="254">
        <f>O186*H186</f>
        <v>0</v>
      </c>
      <c r="Q186" s="254">
        <v>0</v>
      </c>
      <c r="R186" s="254">
        <f>Q186*H186</f>
        <v>0</v>
      </c>
      <c r="S186" s="254">
        <v>0</v>
      </c>
      <c r="T186" s="255">
        <f>S186*H186</f>
        <v>0</v>
      </c>
      <c r="U186" s="38"/>
      <c r="V186" s="38"/>
      <c r="W186" s="38"/>
      <c r="X186" s="38"/>
      <c r="Y186" s="38"/>
      <c r="Z186" s="38"/>
      <c r="AA186" s="38"/>
      <c r="AB186" s="38"/>
      <c r="AC186" s="38"/>
      <c r="AD186" s="38"/>
      <c r="AE186" s="38"/>
      <c r="AR186" s="256" t="s">
        <v>256</v>
      </c>
      <c r="AT186" s="256" t="s">
        <v>252</v>
      </c>
      <c r="AU186" s="256" t="s">
        <v>91</v>
      </c>
      <c r="AY186" s="17" t="s">
        <v>250</v>
      </c>
      <c r="BE186" s="257">
        <f>IF(N186="základní",J186,0)</f>
        <v>0</v>
      </c>
      <c r="BF186" s="257">
        <f>IF(N186="snížená",J186,0)</f>
        <v>0</v>
      </c>
      <c r="BG186" s="257">
        <f>IF(N186="zákl. přenesená",J186,0)</f>
        <v>0</v>
      </c>
      <c r="BH186" s="257">
        <f>IF(N186="sníž. přenesená",J186,0)</f>
        <v>0</v>
      </c>
      <c r="BI186" s="257">
        <f>IF(N186="nulová",J186,0)</f>
        <v>0</v>
      </c>
      <c r="BJ186" s="17" t="s">
        <v>14</v>
      </c>
      <c r="BK186" s="257">
        <f>ROUND(I186*H186,2)</f>
        <v>0</v>
      </c>
      <c r="BL186" s="17" t="s">
        <v>256</v>
      </c>
      <c r="BM186" s="256" t="s">
        <v>2154</v>
      </c>
    </row>
    <row r="187" s="2" customFormat="1">
      <c r="A187" s="38"/>
      <c r="B187" s="39"/>
      <c r="C187" s="40"/>
      <c r="D187" s="258" t="s">
        <v>261</v>
      </c>
      <c r="E187" s="40"/>
      <c r="F187" s="259" t="s">
        <v>2148</v>
      </c>
      <c r="G187" s="40"/>
      <c r="H187" s="40"/>
      <c r="I187" s="156"/>
      <c r="J187" s="40"/>
      <c r="K187" s="40"/>
      <c r="L187" s="44"/>
      <c r="M187" s="260"/>
      <c r="N187" s="261"/>
      <c r="O187" s="91"/>
      <c r="P187" s="91"/>
      <c r="Q187" s="91"/>
      <c r="R187" s="91"/>
      <c r="S187" s="91"/>
      <c r="T187" s="92"/>
      <c r="U187" s="38"/>
      <c r="V187" s="38"/>
      <c r="W187" s="38"/>
      <c r="X187" s="38"/>
      <c r="Y187" s="38"/>
      <c r="Z187" s="38"/>
      <c r="AA187" s="38"/>
      <c r="AB187" s="38"/>
      <c r="AC187" s="38"/>
      <c r="AD187" s="38"/>
      <c r="AE187" s="38"/>
      <c r="AT187" s="17" t="s">
        <v>261</v>
      </c>
      <c r="AU187" s="17" t="s">
        <v>91</v>
      </c>
    </row>
    <row r="188" s="13" customFormat="1">
      <c r="A188" s="13"/>
      <c r="B188" s="262"/>
      <c r="C188" s="263"/>
      <c r="D188" s="258" t="s">
        <v>263</v>
      </c>
      <c r="E188" s="264" t="s">
        <v>1</v>
      </c>
      <c r="F188" s="265" t="s">
        <v>1992</v>
      </c>
      <c r="G188" s="263"/>
      <c r="H188" s="266">
        <v>81.227999999999994</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263</v>
      </c>
      <c r="AU188" s="272" t="s">
        <v>91</v>
      </c>
      <c r="AV188" s="13" t="s">
        <v>91</v>
      </c>
      <c r="AW188" s="13" t="s">
        <v>36</v>
      </c>
      <c r="AX188" s="13" t="s">
        <v>82</v>
      </c>
      <c r="AY188" s="272" t="s">
        <v>250</v>
      </c>
    </row>
    <row r="189" s="14" customFormat="1">
      <c r="A189" s="14"/>
      <c r="B189" s="273"/>
      <c r="C189" s="274"/>
      <c r="D189" s="258" t="s">
        <v>263</v>
      </c>
      <c r="E189" s="275" t="s">
        <v>1</v>
      </c>
      <c r="F189" s="276" t="s">
        <v>265</v>
      </c>
      <c r="G189" s="274"/>
      <c r="H189" s="277">
        <v>81.227999999999994</v>
      </c>
      <c r="I189" s="278"/>
      <c r="J189" s="274"/>
      <c r="K189" s="274"/>
      <c r="L189" s="279"/>
      <c r="M189" s="280"/>
      <c r="N189" s="281"/>
      <c r="O189" s="281"/>
      <c r="P189" s="281"/>
      <c r="Q189" s="281"/>
      <c r="R189" s="281"/>
      <c r="S189" s="281"/>
      <c r="T189" s="282"/>
      <c r="U189" s="14"/>
      <c r="V189" s="14"/>
      <c r="W189" s="14"/>
      <c r="X189" s="14"/>
      <c r="Y189" s="14"/>
      <c r="Z189" s="14"/>
      <c r="AA189" s="14"/>
      <c r="AB189" s="14"/>
      <c r="AC189" s="14"/>
      <c r="AD189" s="14"/>
      <c r="AE189" s="14"/>
      <c r="AT189" s="283" t="s">
        <v>263</v>
      </c>
      <c r="AU189" s="283" t="s">
        <v>91</v>
      </c>
      <c r="AV189" s="14" t="s">
        <v>256</v>
      </c>
      <c r="AW189" s="14" t="s">
        <v>36</v>
      </c>
      <c r="AX189" s="14" t="s">
        <v>14</v>
      </c>
      <c r="AY189" s="283" t="s">
        <v>250</v>
      </c>
    </row>
    <row r="190" s="2" customFormat="1" ht="44.25" customHeight="1">
      <c r="A190" s="38"/>
      <c r="B190" s="39"/>
      <c r="C190" s="245" t="s">
        <v>310</v>
      </c>
      <c r="D190" s="245" t="s">
        <v>252</v>
      </c>
      <c r="E190" s="246" t="s">
        <v>2155</v>
      </c>
      <c r="F190" s="247" t="s">
        <v>2156</v>
      </c>
      <c r="G190" s="248" t="s">
        <v>208</v>
      </c>
      <c r="H190" s="249">
        <v>259.18900000000002</v>
      </c>
      <c r="I190" s="250"/>
      <c r="J190" s="251">
        <f>ROUND(I190*H190,2)</f>
        <v>0</v>
      </c>
      <c r="K190" s="247" t="s">
        <v>255</v>
      </c>
      <c r="L190" s="44"/>
      <c r="M190" s="252" t="s">
        <v>1</v>
      </c>
      <c r="N190" s="253" t="s">
        <v>47</v>
      </c>
      <c r="O190" s="91"/>
      <c r="P190" s="254">
        <f>O190*H190</f>
        <v>0</v>
      </c>
      <c r="Q190" s="254">
        <v>0</v>
      </c>
      <c r="R190" s="254">
        <f>Q190*H190</f>
        <v>0</v>
      </c>
      <c r="S190" s="254">
        <v>0</v>
      </c>
      <c r="T190" s="255">
        <f>S190*H190</f>
        <v>0</v>
      </c>
      <c r="U190" s="38"/>
      <c r="V190" s="38"/>
      <c r="W190" s="38"/>
      <c r="X190" s="38"/>
      <c r="Y190" s="38"/>
      <c r="Z190" s="38"/>
      <c r="AA190" s="38"/>
      <c r="AB190" s="38"/>
      <c r="AC190" s="38"/>
      <c r="AD190" s="38"/>
      <c r="AE190" s="38"/>
      <c r="AR190" s="256" t="s">
        <v>256</v>
      </c>
      <c r="AT190" s="256" t="s">
        <v>252</v>
      </c>
      <c r="AU190" s="256" t="s">
        <v>91</v>
      </c>
      <c r="AY190" s="17" t="s">
        <v>250</v>
      </c>
      <c r="BE190" s="257">
        <f>IF(N190="základní",J190,0)</f>
        <v>0</v>
      </c>
      <c r="BF190" s="257">
        <f>IF(N190="snížená",J190,0)</f>
        <v>0</v>
      </c>
      <c r="BG190" s="257">
        <f>IF(N190="zákl. přenesená",J190,0)</f>
        <v>0</v>
      </c>
      <c r="BH190" s="257">
        <f>IF(N190="sníž. přenesená",J190,0)</f>
        <v>0</v>
      </c>
      <c r="BI190" s="257">
        <f>IF(N190="nulová",J190,0)</f>
        <v>0</v>
      </c>
      <c r="BJ190" s="17" t="s">
        <v>14</v>
      </c>
      <c r="BK190" s="257">
        <f>ROUND(I190*H190,2)</f>
        <v>0</v>
      </c>
      <c r="BL190" s="17" t="s">
        <v>256</v>
      </c>
      <c r="BM190" s="256" t="s">
        <v>2157</v>
      </c>
    </row>
    <row r="191" s="2" customFormat="1">
      <c r="A191" s="38"/>
      <c r="B191" s="39"/>
      <c r="C191" s="40"/>
      <c r="D191" s="258" t="s">
        <v>261</v>
      </c>
      <c r="E191" s="40"/>
      <c r="F191" s="259" t="s">
        <v>2158</v>
      </c>
      <c r="G191" s="40"/>
      <c r="H191" s="40"/>
      <c r="I191" s="156"/>
      <c r="J191" s="40"/>
      <c r="K191" s="40"/>
      <c r="L191" s="44"/>
      <c r="M191" s="260"/>
      <c r="N191" s="261"/>
      <c r="O191" s="91"/>
      <c r="P191" s="91"/>
      <c r="Q191" s="91"/>
      <c r="R191" s="91"/>
      <c r="S191" s="91"/>
      <c r="T191" s="92"/>
      <c r="U191" s="38"/>
      <c r="V191" s="38"/>
      <c r="W191" s="38"/>
      <c r="X191" s="38"/>
      <c r="Y191" s="38"/>
      <c r="Z191" s="38"/>
      <c r="AA191" s="38"/>
      <c r="AB191" s="38"/>
      <c r="AC191" s="38"/>
      <c r="AD191" s="38"/>
      <c r="AE191" s="38"/>
      <c r="AT191" s="17" t="s">
        <v>261</v>
      </c>
      <c r="AU191" s="17" t="s">
        <v>91</v>
      </c>
    </row>
    <row r="192" s="13" customFormat="1">
      <c r="A192" s="13"/>
      <c r="B192" s="262"/>
      <c r="C192" s="263"/>
      <c r="D192" s="258" t="s">
        <v>263</v>
      </c>
      <c r="E192" s="264" t="s">
        <v>1</v>
      </c>
      <c r="F192" s="265" t="s">
        <v>1995</v>
      </c>
      <c r="G192" s="263"/>
      <c r="H192" s="266">
        <v>259.18900000000002</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263</v>
      </c>
      <c r="AU192" s="272" t="s">
        <v>91</v>
      </c>
      <c r="AV192" s="13" t="s">
        <v>91</v>
      </c>
      <c r="AW192" s="13" t="s">
        <v>36</v>
      </c>
      <c r="AX192" s="13" t="s">
        <v>82</v>
      </c>
      <c r="AY192" s="272" t="s">
        <v>250</v>
      </c>
    </row>
    <row r="193" s="14" customFormat="1">
      <c r="A193" s="14"/>
      <c r="B193" s="273"/>
      <c r="C193" s="274"/>
      <c r="D193" s="258" t="s">
        <v>263</v>
      </c>
      <c r="E193" s="275" t="s">
        <v>1</v>
      </c>
      <c r="F193" s="276" t="s">
        <v>265</v>
      </c>
      <c r="G193" s="274"/>
      <c r="H193" s="277">
        <v>259.18900000000002</v>
      </c>
      <c r="I193" s="278"/>
      <c r="J193" s="274"/>
      <c r="K193" s="274"/>
      <c r="L193" s="279"/>
      <c r="M193" s="280"/>
      <c r="N193" s="281"/>
      <c r="O193" s="281"/>
      <c r="P193" s="281"/>
      <c r="Q193" s="281"/>
      <c r="R193" s="281"/>
      <c r="S193" s="281"/>
      <c r="T193" s="282"/>
      <c r="U193" s="14"/>
      <c r="V193" s="14"/>
      <c r="W193" s="14"/>
      <c r="X193" s="14"/>
      <c r="Y193" s="14"/>
      <c r="Z193" s="14"/>
      <c r="AA193" s="14"/>
      <c r="AB193" s="14"/>
      <c r="AC193" s="14"/>
      <c r="AD193" s="14"/>
      <c r="AE193" s="14"/>
      <c r="AT193" s="283" t="s">
        <v>263</v>
      </c>
      <c r="AU193" s="283" t="s">
        <v>91</v>
      </c>
      <c r="AV193" s="14" t="s">
        <v>256</v>
      </c>
      <c r="AW193" s="14" t="s">
        <v>36</v>
      </c>
      <c r="AX193" s="14" t="s">
        <v>14</v>
      </c>
      <c r="AY193" s="283" t="s">
        <v>250</v>
      </c>
    </row>
    <row r="194" s="2" customFormat="1" ht="44.25" customHeight="1">
      <c r="A194" s="38"/>
      <c r="B194" s="39"/>
      <c r="C194" s="245" t="s">
        <v>8</v>
      </c>
      <c r="D194" s="245" t="s">
        <v>252</v>
      </c>
      <c r="E194" s="246" t="s">
        <v>2159</v>
      </c>
      <c r="F194" s="247" t="s">
        <v>2160</v>
      </c>
      <c r="G194" s="248" t="s">
        <v>208</v>
      </c>
      <c r="H194" s="249">
        <v>388.78399999999999</v>
      </c>
      <c r="I194" s="250"/>
      <c r="J194" s="251">
        <f>ROUND(I194*H194,2)</f>
        <v>0</v>
      </c>
      <c r="K194" s="247" t="s">
        <v>255</v>
      </c>
      <c r="L194" s="44"/>
      <c r="M194" s="252" t="s">
        <v>1</v>
      </c>
      <c r="N194" s="253" t="s">
        <v>47</v>
      </c>
      <c r="O194" s="91"/>
      <c r="P194" s="254">
        <f>O194*H194</f>
        <v>0</v>
      </c>
      <c r="Q194" s="254">
        <v>0</v>
      </c>
      <c r="R194" s="254">
        <f>Q194*H194</f>
        <v>0</v>
      </c>
      <c r="S194" s="254">
        <v>0</v>
      </c>
      <c r="T194" s="255">
        <f>S194*H194</f>
        <v>0</v>
      </c>
      <c r="U194" s="38"/>
      <c r="V194" s="38"/>
      <c r="W194" s="38"/>
      <c r="X194" s="38"/>
      <c r="Y194" s="38"/>
      <c r="Z194" s="38"/>
      <c r="AA194" s="38"/>
      <c r="AB194" s="38"/>
      <c r="AC194" s="38"/>
      <c r="AD194" s="38"/>
      <c r="AE194" s="38"/>
      <c r="AR194" s="256" t="s">
        <v>256</v>
      </c>
      <c r="AT194" s="256" t="s">
        <v>252</v>
      </c>
      <c r="AU194" s="256" t="s">
        <v>91</v>
      </c>
      <c r="AY194" s="17" t="s">
        <v>250</v>
      </c>
      <c r="BE194" s="257">
        <f>IF(N194="základní",J194,0)</f>
        <v>0</v>
      </c>
      <c r="BF194" s="257">
        <f>IF(N194="snížená",J194,0)</f>
        <v>0</v>
      </c>
      <c r="BG194" s="257">
        <f>IF(N194="zákl. přenesená",J194,0)</f>
        <v>0</v>
      </c>
      <c r="BH194" s="257">
        <f>IF(N194="sníž. přenesená",J194,0)</f>
        <v>0</v>
      </c>
      <c r="BI194" s="257">
        <f>IF(N194="nulová",J194,0)</f>
        <v>0</v>
      </c>
      <c r="BJ194" s="17" t="s">
        <v>14</v>
      </c>
      <c r="BK194" s="257">
        <f>ROUND(I194*H194,2)</f>
        <v>0</v>
      </c>
      <c r="BL194" s="17" t="s">
        <v>256</v>
      </c>
      <c r="BM194" s="256" t="s">
        <v>2161</v>
      </c>
    </row>
    <row r="195" s="2" customFormat="1">
      <c r="A195" s="38"/>
      <c r="B195" s="39"/>
      <c r="C195" s="40"/>
      <c r="D195" s="258" t="s">
        <v>261</v>
      </c>
      <c r="E195" s="40"/>
      <c r="F195" s="259" t="s">
        <v>2162</v>
      </c>
      <c r="G195" s="40"/>
      <c r="H195" s="40"/>
      <c r="I195" s="156"/>
      <c r="J195" s="40"/>
      <c r="K195" s="40"/>
      <c r="L195" s="44"/>
      <c r="M195" s="260"/>
      <c r="N195" s="261"/>
      <c r="O195" s="91"/>
      <c r="P195" s="91"/>
      <c r="Q195" s="91"/>
      <c r="R195" s="91"/>
      <c r="S195" s="91"/>
      <c r="T195" s="92"/>
      <c r="U195" s="38"/>
      <c r="V195" s="38"/>
      <c r="W195" s="38"/>
      <c r="X195" s="38"/>
      <c r="Y195" s="38"/>
      <c r="Z195" s="38"/>
      <c r="AA195" s="38"/>
      <c r="AB195" s="38"/>
      <c r="AC195" s="38"/>
      <c r="AD195" s="38"/>
      <c r="AE195" s="38"/>
      <c r="AT195" s="17" t="s">
        <v>261</v>
      </c>
      <c r="AU195" s="17" t="s">
        <v>91</v>
      </c>
    </row>
    <row r="196" s="13" customFormat="1">
      <c r="A196" s="13"/>
      <c r="B196" s="262"/>
      <c r="C196" s="263"/>
      <c r="D196" s="258" t="s">
        <v>263</v>
      </c>
      <c r="E196" s="264" t="s">
        <v>1</v>
      </c>
      <c r="F196" s="265" t="s">
        <v>1999</v>
      </c>
      <c r="G196" s="263"/>
      <c r="H196" s="266">
        <v>388.78399999999999</v>
      </c>
      <c r="I196" s="267"/>
      <c r="J196" s="263"/>
      <c r="K196" s="263"/>
      <c r="L196" s="268"/>
      <c r="M196" s="269"/>
      <c r="N196" s="270"/>
      <c r="O196" s="270"/>
      <c r="P196" s="270"/>
      <c r="Q196" s="270"/>
      <c r="R196" s="270"/>
      <c r="S196" s="270"/>
      <c r="T196" s="271"/>
      <c r="U196" s="13"/>
      <c r="V196" s="13"/>
      <c r="W196" s="13"/>
      <c r="X196" s="13"/>
      <c r="Y196" s="13"/>
      <c r="Z196" s="13"/>
      <c r="AA196" s="13"/>
      <c r="AB196" s="13"/>
      <c r="AC196" s="13"/>
      <c r="AD196" s="13"/>
      <c r="AE196" s="13"/>
      <c r="AT196" s="272" t="s">
        <v>263</v>
      </c>
      <c r="AU196" s="272" t="s">
        <v>91</v>
      </c>
      <c r="AV196" s="13" t="s">
        <v>91</v>
      </c>
      <c r="AW196" s="13" t="s">
        <v>36</v>
      </c>
      <c r="AX196" s="13" t="s">
        <v>82</v>
      </c>
      <c r="AY196" s="272" t="s">
        <v>250</v>
      </c>
    </row>
    <row r="197" s="14" customFormat="1">
      <c r="A197" s="14"/>
      <c r="B197" s="273"/>
      <c r="C197" s="274"/>
      <c r="D197" s="258" t="s">
        <v>263</v>
      </c>
      <c r="E197" s="275" t="s">
        <v>1</v>
      </c>
      <c r="F197" s="276" t="s">
        <v>265</v>
      </c>
      <c r="G197" s="274"/>
      <c r="H197" s="277">
        <v>388.78399999999999</v>
      </c>
      <c r="I197" s="278"/>
      <c r="J197" s="274"/>
      <c r="K197" s="274"/>
      <c r="L197" s="279"/>
      <c r="M197" s="280"/>
      <c r="N197" s="281"/>
      <c r="O197" s="281"/>
      <c r="P197" s="281"/>
      <c r="Q197" s="281"/>
      <c r="R197" s="281"/>
      <c r="S197" s="281"/>
      <c r="T197" s="282"/>
      <c r="U197" s="14"/>
      <c r="V197" s="14"/>
      <c r="W197" s="14"/>
      <c r="X197" s="14"/>
      <c r="Y197" s="14"/>
      <c r="Z197" s="14"/>
      <c r="AA197" s="14"/>
      <c r="AB197" s="14"/>
      <c r="AC197" s="14"/>
      <c r="AD197" s="14"/>
      <c r="AE197" s="14"/>
      <c r="AT197" s="283" t="s">
        <v>263</v>
      </c>
      <c r="AU197" s="283" t="s">
        <v>91</v>
      </c>
      <c r="AV197" s="14" t="s">
        <v>256</v>
      </c>
      <c r="AW197" s="14" t="s">
        <v>36</v>
      </c>
      <c r="AX197" s="14" t="s">
        <v>14</v>
      </c>
      <c r="AY197" s="283" t="s">
        <v>250</v>
      </c>
    </row>
    <row r="198" s="2" customFormat="1" ht="44.25" customHeight="1">
      <c r="A198" s="38"/>
      <c r="B198" s="39"/>
      <c r="C198" s="245" t="s">
        <v>317</v>
      </c>
      <c r="D198" s="245" t="s">
        <v>252</v>
      </c>
      <c r="E198" s="246" t="s">
        <v>2163</v>
      </c>
      <c r="F198" s="247" t="s">
        <v>2164</v>
      </c>
      <c r="G198" s="248" t="s">
        <v>208</v>
      </c>
      <c r="H198" s="249">
        <v>604.77499999999998</v>
      </c>
      <c r="I198" s="250"/>
      <c r="J198" s="251">
        <f>ROUND(I198*H198,2)</f>
        <v>0</v>
      </c>
      <c r="K198" s="247" t="s">
        <v>255</v>
      </c>
      <c r="L198" s="44"/>
      <c r="M198" s="252" t="s">
        <v>1</v>
      </c>
      <c r="N198" s="253" t="s">
        <v>47</v>
      </c>
      <c r="O198" s="91"/>
      <c r="P198" s="254">
        <f>O198*H198</f>
        <v>0</v>
      </c>
      <c r="Q198" s="254">
        <v>0</v>
      </c>
      <c r="R198" s="254">
        <f>Q198*H198</f>
        <v>0</v>
      </c>
      <c r="S198" s="254">
        <v>0</v>
      </c>
      <c r="T198" s="255">
        <f>S198*H198</f>
        <v>0</v>
      </c>
      <c r="U198" s="38"/>
      <c r="V198" s="38"/>
      <c r="W198" s="38"/>
      <c r="X198" s="38"/>
      <c r="Y198" s="38"/>
      <c r="Z198" s="38"/>
      <c r="AA198" s="38"/>
      <c r="AB198" s="38"/>
      <c r="AC198" s="38"/>
      <c r="AD198" s="38"/>
      <c r="AE198" s="38"/>
      <c r="AR198" s="256" t="s">
        <v>256</v>
      </c>
      <c r="AT198" s="256" t="s">
        <v>252</v>
      </c>
      <c r="AU198" s="256" t="s">
        <v>91</v>
      </c>
      <c r="AY198" s="17" t="s">
        <v>250</v>
      </c>
      <c r="BE198" s="257">
        <f>IF(N198="základní",J198,0)</f>
        <v>0</v>
      </c>
      <c r="BF198" s="257">
        <f>IF(N198="snížená",J198,0)</f>
        <v>0</v>
      </c>
      <c r="BG198" s="257">
        <f>IF(N198="zákl. přenesená",J198,0)</f>
        <v>0</v>
      </c>
      <c r="BH198" s="257">
        <f>IF(N198="sníž. přenesená",J198,0)</f>
        <v>0</v>
      </c>
      <c r="BI198" s="257">
        <f>IF(N198="nulová",J198,0)</f>
        <v>0</v>
      </c>
      <c r="BJ198" s="17" t="s">
        <v>14</v>
      </c>
      <c r="BK198" s="257">
        <f>ROUND(I198*H198,2)</f>
        <v>0</v>
      </c>
      <c r="BL198" s="17" t="s">
        <v>256</v>
      </c>
      <c r="BM198" s="256" t="s">
        <v>2165</v>
      </c>
    </row>
    <row r="199" s="2" customFormat="1">
      <c r="A199" s="38"/>
      <c r="B199" s="39"/>
      <c r="C199" s="40"/>
      <c r="D199" s="258" t="s">
        <v>261</v>
      </c>
      <c r="E199" s="40"/>
      <c r="F199" s="259" t="s">
        <v>2158</v>
      </c>
      <c r="G199" s="40"/>
      <c r="H199" s="40"/>
      <c r="I199" s="156"/>
      <c r="J199" s="40"/>
      <c r="K199" s="40"/>
      <c r="L199" s="44"/>
      <c r="M199" s="260"/>
      <c r="N199" s="261"/>
      <c r="O199" s="91"/>
      <c r="P199" s="91"/>
      <c r="Q199" s="91"/>
      <c r="R199" s="91"/>
      <c r="S199" s="91"/>
      <c r="T199" s="92"/>
      <c r="U199" s="38"/>
      <c r="V199" s="38"/>
      <c r="W199" s="38"/>
      <c r="X199" s="38"/>
      <c r="Y199" s="38"/>
      <c r="Z199" s="38"/>
      <c r="AA199" s="38"/>
      <c r="AB199" s="38"/>
      <c r="AC199" s="38"/>
      <c r="AD199" s="38"/>
      <c r="AE199" s="38"/>
      <c r="AT199" s="17" t="s">
        <v>261</v>
      </c>
      <c r="AU199" s="17" t="s">
        <v>91</v>
      </c>
    </row>
    <row r="200" s="13" customFormat="1">
      <c r="A200" s="13"/>
      <c r="B200" s="262"/>
      <c r="C200" s="263"/>
      <c r="D200" s="258" t="s">
        <v>263</v>
      </c>
      <c r="E200" s="264" t="s">
        <v>1</v>
      </c>
      <c r="F200" s="265" t="s">
        <v>2003</v>
      </c>
      <c r="G200" s="263"/>
      <c r="H200" s="266">
        <v>604.77499999999998</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263</v>
      </c>
      <c r="AU200" s="272" t="s">
        <v>91</v>
      </c>
      <c r="AV200" s="13" t="s">
        <v>91</v>
      </c>
      <c r="AW200" s="13" t="s">
        <v>36</v>
      </c>
      <c r="AX200" s="13" t="s">
        <v>82</v>
      </c>
      <c r="AY200" s="272" t="s">
        <v>250</v>
      </c>
    </row>
    <row r="201" s="14" customFormat="1">
      <c r="A201" s="14"/>
      <c r="B201" s="273"/>
      <c r="C201" s="274"/>
      <c r="D201" s="258" t="s">
        <v>263</v>
      </c>
      <c r="E201" s="275" t="s">
        <v>1</v>
      </c>
      <c r="F201" s="276" t="s">
        <v>265</v>
      </c>
      <c r="G201" s="274"/>
      <c r="H201" s="277">
        <v>604.77499999999998</v>
      </c>
      <c r="I201" s="278"/>
      <c r="J201" s="274"/>
      <c r="K201" s="274"/>
      <c r="L201" s="279"/>
      <c r="M201" s="280"/>
      <c r="N201" s="281"/>
      <c r="O201" s="281"/>
      <c r="P201" s="281"/>
      <c r="Q201" s="281"/>
      <c r="R201" s="281"/>
      <c r="S201" s="281"/>
      <c r="T201" s="282"/>
      <c r="U201" s="14"/>
      <c r="V201" s="14"/>
      <c r="W201" s="14"/>
      <c r="X201" s="14"/>
      <c r="Y201" s="14"/>
      <c r="Z201" s="14"/>
      <c r="AA201" s="14"/>
      <c r="AB201" s="14"/>
      <c r="AC201" s="14"/>
      <c r="AD201" s="14"/>
      <c r="AE201" s="14"/>
      <c r="AT201" s="283" t="s">
        <v>263</v>
      </c>
      <c r="AU201" s="283" t="s">
        <v>91</v>
      </c>
      <c r="AV201" s="14" t="s">
        <v>256</v>
      </c>
      <c r="AW201" s="14" t="s">
        <v>36</v>
      </c>
      <c r="AX201" s="14" t="s">
        <v>14</v>
      </c>
      <c r="AY201" s="283" t="s">
        <v>250</v>
      </c>
    </row>
    <row r="202" s="2" customFormat="1" ht="44.25" customHeight="1">
      <c r="A202" s="38"/>
      <c r="B202" s="39"/>
      <c r="C202" s="245" t="s">
        <v>321</v>
      </c>
      <c r="D202" s="245" t="s">
        <v>252</v>
      </c>
      <c r="E202" s="246" t="s">
        <v>2166</v>
      </c>
      <c r="F202" s="247" t="s">
        <v>2167</v>
      </c>
      <c r="G202" s="248" t="s">
        <v>208</v>
      </c>
      <c r="H202" s="249">
        <v>907.16300000000001</v>
      </c>
      <c r="I202" s="250"/>
      <c r="J202" s="251">
        <f>ROUND(I202*H202,2)</f>
        <v>0</v>
      </c>
      <c r="K202" s="247" t="s">
        <v>255</v>
      </c>
      <c r="L202" s="44"/>
      <c r="M202" s="252" t="s">
        <v>1</v>
      </c>
      <c r="N202" s="253" t="s">
        <v>47</v>
      </c>
      <c r="O202" s="91"/>
      <c r="P202" s="254">
        <f>O202*H202</f>
        <v>0</v>
      </c>
      <c r="Q202" s="254">
        <v>0</v>
      </c>
      <c r="R202" s="254">
        <f>Q202*H202</f>
        <v>0</v>
      </c>
      <c r="S202" s="254">
        <v>0</v>
      </c>
      <c r="T202" s="255">
        <f>S202*H202</f>
        <v>0</v>
      </c>
      <c r="U202" s="38"/>
      <c r="V202" s="38"/>
      <c r="W202" s="38"/>
      <c r="X202" s="38"/>
      <c r="Y202" s="38"/>
      <c r="Z202" s="38"/>
      <c r="AA202" s="38"/>
      <c r="AB202" s="38"/>
      <c r="AC202" s="38"/>
      <c r="AD202" s="38"/>
      <c r="AE202" s="38"/>
      <c r="AR202" s="256" t="s">
        <v>256</v>
      </c>
      <c r="AT202" s="256" t="s">
        <v>252</v>
      </c>
      <c r="AU202" s="256" t="s">
        <v>91</v>
      </c>
      <c r="AY202" s="17" t="s">
        <v>250</v>
      </c>
      <c r="BE202" s="257">
        <f>IF(N202="základní",J202,0)</f>
        <v>0</v>
      </c>
      <c r="BF202" s="257">
        <f>IF(N202="snížená",J202,0)</f>
        <v>0</v>
      </c>
      <c r="BG202" s="257">
        <f>IF(N202="zákl. přenesená",J202,0)</f>
        <v>0</v>
      </c>
      <c r="BH202" s="257">
        <f>IF(N202="sníž. přenesená",J202,0)</f>
        <v>0</v>
      </c>
      <c r="BI202" s="257">
        <f>IF(N202="nulová",J202,0)</f>
        <v>0</v>
      </c>
      <c r="BJ202" s="17" t="s">
        <v>14</v>
      </c>
      <c r="BK202" s="257">
        <f>ROUND(I202*H202,2)</f>
        <v>0</v>
      </c>
      <c r="BL202" s="17" t="s">
        <v>256</v>
      </c>
      <c r="BM202" s="256" t="s">
        <v>2168</v>
      </c>
    </row>
    <row r="203" s="2" customFormat="1">
      <c r="A203" s="38"/>
      <c r="B203" s="39"/>
      <c r="C203" s="40"/>
      <c r="D203" s="258" t="s">
        <v>261</v>
      </c>
      <c r="E203" s="40"/>
      <c r="F203" s="259" t="s">
        <v>2162</v>
      </c>
      <c r="G203" s="40"/>
      <c r="H203" s="40"/>
      <c r="I203" s="156"/>
      <c r="J203" s="40"/>
      <c r="K203" s="40"/>
      <c r="L203" s="44"/>
      <c r="M203" s="260"/>
      <c r="N203" s="261"/>
      <c r="O203" s="91"/>
      <c r="P203" s="91"/>
      <c r="Q203" s="91"/>
      <c r="R203" s="91"/>
      <c r="S203" s="91"/>
      <c r="T203" s="92"/>
      <c r="U203" s="38"/>
      <c r="V203" s="38"/>
      <c r="W203" s="38"/>
      <c r="X203" s="38"/>
      <c r="Y203" s="38"/>
      <c r="Z203" s="38"/>
      <c r="AA203" s="38"/>
      <c r="AB203" s="38"/>
      <c r="AC203" s="38"/>
      <c r="AD203" s="38"/>
      <c r="AE203" s="38"/>
      <c r="AT203" s="17" t="s">
        <v>261</v>
      </c>
      <c r="AU203" s="17" t="s">
        <v>91</v>
      </c>
    </row>
    <row r="204" s="13" customFormat="1">
      <c r="A204" s="13"/>
      <c r="B204" s="262"/>
      <c r="C204" s="263"/>
      <c r="D204" s="258" t="s">
        <v>263</v>
      </c>
      <c r="E204" s="264" t="s">
        <v>1</v>
      </c>
      <c r="F204" s="265" t="s">
        <v>2007</v>
      </c>
      <c r="G204" s="263"/>
      <c r="H204" s="266">
        <v>907.16300000000001</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263</v>
      </c>
      <c r="AU204" s="272" t="s">
        <v>91</v>
      </c>
      <c r="AV204" s="13" t="s">
        <v>91</v>
      </c>
      <c r="AW204" s="13" t="s">
        <v>36</v>
      </c>
      <c r="AX204" s="13" t="s">
        <v>82</v>
      </c>
      <c r="AY204" s="272" t="s">
        <v>250</v>
      </c>
    </row>
    <row r="205" s="14" customFormat="1">
      <c r="A205" s="14"/>
      <c r="B205" s="273"/>
      <c r="C205" s="274"/>
      <c r="D205" s="258" t="s">
        <v>263</v>
      </c>
      <c r="E205" s="275" t="s">
        <v>1</v>
      </c>
      <c r="F205" s="276" t="s">
        <v>265</v>
      </c>
      <c r="G205" s="274"/>
      <c r="H205" s="277">
        <v>907.16300000000001</v>
      </c>
      <c r="I205" s="278"/>
      <c r="J205" s="274"/>
      <c r="K205" s="274"/>
      <c r="L205" s="279"/>
      <c r="M205" s="280"/>
      <c r="N205" s="281"/>
      <c r="O205" s="281"/>
      <c r="P205" s="281"/>
      <c r="Q205" s="281"/>
      <c r="R205" s="281"/>
      <c r="S205" s="281"/>
      <c r="T205" s="282"/>
      <c r="U205" s="14"/>
      <c r="V205" s="14"/>
      <c r="W205" s="14"/>
      <c r="X205" s="14"/>
      <c r="Y205" s="14"/>
      <c r="Z205" s="14"/>
      <c r="AA205" s="14"/>
      <c r="AB205" s="14"/>
      <c r="AC205" s="14"/>
      <c r="AD205" s="14"/>
      <c r="AE205" s="14"/>
      <c r="AT205" s="283" t="s">
        <v>263</v>
      </c>
      <c r="AU205" s="283" t="s">
        <v>91</v>
      </c>
      <c r="AV205" s="14" t="s">
        <v>256</v>
      </c>
      <c r="AW205" s="14" t="s">
        <v>36</v>
      </c>
      <c r="AX205" s="14" t="s">
        <v>14</v>
      </c>
      <c r="AY205" s="283" t="s">
        <v>250</v>
      </c>
    </row>
    <row r="206" s="2" customFormat="1" ht="33" customHeight="1">
      <c r="A206" s="38"/>
      <c r="B206" s="39"/>
      <c r="C206" s="245" t="s">
        <v>325</v>
      </c>
      <c r="D206" s="245" t="s">
        <v>252</v>
      </c>
      <c r="E206" s="246" t="s">
        <v>2169</v>
      </c>
      <c r="F206" s="247" t="s">
        <v>2170</v>
      </c>
      <c r="G206" s="248" t="s">
        <v>208</v>
      </c>
      <c r="H206" s="249">
        <v>1133.7180000000001</v>
      </c>
      <c r="I206" s="250"/>
      <c r="J206" s="251">
        <f>ROUND(I206*H206,2)</f>
        <v>0</v>
      </c>
      <c r="K206" s="247" t="s">
        <v>255</v>
      </c>
      <c r="L206" s="44"/>
      <c r="M206" s="252" t="s">
        <v>1</v>
      </c>
      <c r="N206" s="253" t="s">
        <v>47</v>
      </c>
      <c r="O206" s="91"/>
      <c r="P206" s="254">
        <f>O206*H206</f>
        <v>0</v>
      </c>
      <c r="Q206" s="254">
        <v>0</v>
      </c>
      <c r="R206" s="254">
        <f>Q206*H206</f>
        <v>0</v>
      </c>
      <c r="S206" s="254">
        <v>0</v>
      </c>
      <c r="T206" s="255">
        <f>S206*H206</f>
        <v>0</v>
      </c>
      <c r="U206" s="38"/>
      <c r="V206" s="38"/>
      <c r="W206" s="38"/>
      <c r="X206" s="38"/>
      <c r="Y206" s="38"/>
      <c r="Z206" s="38"/>
      <c r="AA206" s="38"/>
      <c r="AB206" s="38"/>
      <c r="AC206" s="38"/>
      <c r="AD206" s="38"/>
      <c r="AE206" s="38"/>
      <c r="AR206" s="256" t="s">
        <v>256</v>
      </c>
      <c r="AT206" s="256" t="s">
        <v>252</v>
      </c>
      <c r="AU206" s="256" t="s">
        <v>91</v>
      </c>
      <c r="AY206" s="17" t="s">
        <v>250</v>
      </c>
      <c r="BE206" s="257">
        <f>IF(N206="základní",J206,0)</f>
        <v>0</v>
      </c>
      <c r="BF206" s="257">
        <f>IF(N206="snížená",J206,0)</f>
        <v>0</v>
      </c>
      <c r="BG206" s="257">
        <f>IF(N206="zákl. přenesená",J206,0)</f>
        <v>0</v>
      </c>
      <c r="BH206" s="257">
        <f>IF(N206="sníž. přenesená",J206,0)</f>
        <v>0</v>
      </c>
      <c r="BI206" s="257">
        <f>IF(N206="nulová",J206,0)</f>
        <v>0</v>
      </c>
      <c r="BJ206" s="17" t="s">
        <v>14</v>
      </c>
      <c r="BK206" s="257">
        <f>ROUND(I206*H206,2)</f>
        <v>0</v>
      </c>
      <c r="BL206" s="17" t="s">
        <v>256</v>
      </c>
      <c r="BM206" s="256" t="s">
        <v>2171</v>
      </c>
    </row>
    <row r="207" s="2" customFormat="1">
      <c r="A207" s="38"/>
      <c r="B207" s="39"/>
      <c r="C207" s="40"/>
      <c r="D207" s="258" t="s">
        <v>261</v>
      </c>
      <c r="E207" s="40"/>
      <c r="F207" s="259" t="s">
        <v>2172</v>
      </c>
      <c r="G207" s="40"/>
      <c r="H207" s="40"/>
      <c r="I207" s="156"/>
      <c r="J207" s="40"/>
      <c r="K207" s="40"/>
      <c r="L207" s="44"/>
      <c r="M207" s="260"/>
      <c r="N207" s="261"/>
      <c r="O207" s="91"/>
      <c r="P207" s="91"/>
      <c r="Q207" s="91"/>
      <c r="R207" s="91"/>
      <c r="S207" s="91"/>
      <c r="T207" s="92"/>
      <c r="U207" s="38"/>
      <c r="V207" s="38"/>
      <c r="W207" s="38"/>
      <c r="X207" s="38"/>
      <c r="Y207" s="38"/>
      <c r="Z207" s="38"/>
      <c r="AA207" s="38"/>
      <c r="AB207" s="38"/>
      <c r="AC207" s="38"/>
      <c r="AD207" s="38"/>
      <c r="AE207" s="38"/>
      <c r="AT207" s="17" t="s">
        <v>261</v>
      </c>
      <c r="AU207" s="17" t="s">
        <v>91</v>
      </c>
    </row>
    <row r="208" s="13" customFormat="1">
      <c r="A208" s="13"/>
      <c r="B208" s="262"/>
      <c r="C208" s="263"/>
      <c r="D208" s="258" t="s">
        <v>263</v>
      </c>
      <c r="E208" s="264" t="s">
        <v>2010</v>
      </c>
      <c r="F208" s="265" t="s">
        <v>2173</v>
      </c>
      <c r="G208" s="263"/>
      <c r="H208" s="266">
        <v>1.6000000000000001</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263</v>
      </c>
      <c r="AU208" s="272" t="s">
        <v>91</v>
      </c>
      <c r="AV208" s="13" t="s">
        <v>91</v>
      </c>
      <c r="AW208" s="13" t="s">
        <v>36</v>
      </c>
      <c r="AX208" s="13" t="s">
        <v>82</v>
      </c>
      <c r="AY208" s="272" t="s">
        <v>250</v>
      </c>
    </row>
    <row r="209" s="13" customFormat="1">
      <c r="A209" s="13"/>
      <c r="B209" s="262"/>
      <c r="C209" s="263"/>
      <c r="D209" s="258" t="s">
        <v>263</v>
      </c>
      <c r="E209" s="264" t="s">
        <v>2013</v>
      </c>
      <c r="F209" s="265" t="s">
        <v>2174</v>
      </c>
      <c r="G209" s="263"/>
      <c r="H209" s="266">
        <v>1.8</v>
      </c>
      <c r="I209" s="267"/>
      <c r="J209" s="263"/>
      <c r="K209" s="263"/>
      <c r="L209" s="268"/>
      <c r="M209" s="269"/>
      <c r="N209" s="270"/>
      <c r="O209" s="270"/>
      <c r="P209" s="270"/>
      <c r="Q209" s="270"/>
      <c r="R209" s="270"/>
      <c r="S209" s="270"/>
      <c r="T209" s="271"/>
      <c r="U209" s="13"/>
      <c r="V209" s="13"/>
      <c r="W209" s="13"/>
      <c r="X209" s="13"/>
      <c r="Y209" s="13"/>
      <c r="Z209" s="13"/>
      <c r="AA209" s="13"/>
      <c r="AB209" s="13"/>
      <c r="AC209" s="13"/>
      <c r="AD209" s="13"/>
      <c r="AE209" s="13"/>
      <c r="AT209" s="272" t="s">
        <v>263</v>
      </c>
      <c r="AU209" s="272" t="s">
        <v>91</v>
      </c>
      <c r="AV209" s="13" t="s">
        <v>91</v>
      </c>
      <c r="AW209" s="13" t="s">
        <v>36</v>
      </c>
      <c r="AX209" s="13" t="s">
        <v>82</v>
      </c>
      <c r="AY209" s="272" t="s">
        <v>250</v>
      </c>
    </row>
    <row r="210" s="13" customFormat="1">
      <c r="A210" s="13"/>
      <c r="B210" s="262"/>
      <c r="C210" s="263"/>
      <c r="D210" s="258" t="s">
        <v>263</v>
      </c>
      <c r="E210" s="264" t="s">
        <v>2016</v>
      </c>
      <c r="F210" s="265" t="s">
        <v>2175</v>
      </c>
      <c r="G210" s="263"/>
      <c r="H210" s="266">
        <v>2</v>
      </c>
      <c r="I210" s="267"/>
      <c r="J210" s="263"/>
      <c r="K210" s="263"/>
      <c r="L210" s="268"/>
      <c r="M210" s="269"/>
      <c r="N210" s="270"/>
      <c r="O210" s="270"/>
      <c r="P210" s="270"/>
      <c r="Q210" s="270"/>
      <c r="R210" s="270"/>
      <c r="S210" s="270"/>
      <c r="T210" s="271"/>
      <c r="U210" s="13"/>
      <c r="V210" s="13"/>
      <c r="W210" s="13"/>
      <c r="X210" s="13"/>
      <c r="Y210" s="13"/>
      <c r="Z210" s="13"/>
      <c r="AA210" s="13"/>
      <c r="AB210" s="13"/>
      <c r="AC210" s="13"/>
      <c r="AD210" s="13"/>
      <c r="AE210" s="13"/>
      <c r="AT210" s="272" t="s">
        <v>263</v>
      </c>
      <c r="AU210" s="272" t="s">
        <v>91</v>
      </c>
      <c r="AV210" s="13" t="s">
        <v>91</v>
      </c>
      <c r="AW210" s="13" t="s">
        <v>36</v>
      </c>
      <c r="AX210" s="13" t="s">
        <v>82</v>
      </c>
      <c r="AY210" s="272" t="s">
        <v>250</v>
      </c>
    </row>
    <row r="211" s="13" customFormat="1">
      <c r="A211" s="13"/>
      <c r="B211" s="262"/>
      <c r="C211" s="263"/>
      <c r="D211" s="258" t="s">
        <v>263</v>
      </c>
      <c r="E211" s="264" t="s">
        <v>2018</v>
      </c>
      <c r="F211" s="265" t="s">
        <v>2176</v>
      </c>
      <c r="G211" s="263"/>
      <c r="H211" s="266">
        <v>1.23</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263</v>
      </c>
      <c r="AU211" s="272" t="s">
        <v>91</v>
      </c>
      <c r="AV211" s="13" t="s">
        <v>91</v>
      </c>
      <c r="AW211" s="13" t="s">
        <v>36</v>
      </c>
      <c r="AX211" s="13" t="s">
        <v>82</v>
      </c>
      <c r="AY211" s="272" t="s">
        <v>250</v>
      </c>
    </row>
    <row r="212" s="14" customFormat="1">
      <c r="A212" s="14"/>
      <c r="B212" s="273"/>
      <c r="C212" s="274"/>
      <c r="D212" s="258" t="s">
        <v>263</v>
      </c>
      <c r="E212" s="275" t="s">
        <v>1</v>
      </c>
      <c r="F212" s="276" t="s">
        <v>265</v>
      </c>
      <c r="G212" s="274"/>
      <c r="H212" s="277">
        <v>6.6299999999999999</v>
      </c>
      <c r="I212" s="278"/>
      <c r="J212" s="274"/>
      <c r="K212" s="274"/>
      <c r="L212" s="279"/>
      <c r="M212" s="280"/>
      <c r="N212" s="281"/>
      <c r="O212" s="281"/>
      <c r="P212" s="281"/>
      <c r="Q212" s="281"/>
      <c r="R212" s="281"/>
      <c r="S212" s="281"/>
      <c r="T212" s="282"/>
      <c r="U212" s="14"/>
      <c r="V212" s="14"/>
      <c r="W212" s="14"/>
      <c r="X212" s="14"/>
      <c r="Y212" s="14"/>
      <c r="Z212" s="14"/>
      <c r="AA212" s="14"/>
      <c r="AB212" s="14"/>
      <c r="AC212" s="14"/>
      <c r="AD212" s="14"/>
      <c r="AE212" s="14"/>
      <c r="AT212" s="283" t="s">
        <v>263</v>
      </c>
      <c r="AU212" s="283" t="s">
        <v>91</v>
      </c>
      <c r="AV212" s="14" t="s">
        <v>256</v>
      </c>
      <c r="AW212" s="14" t="s">
        <v>36</v>
      </c>
      <c r="AX212" s="14" t="s">
        <v>82</v>
      </c>
      <c r="AY212" s="283" t="s">
        <v>250</v>
      </c>
    </row>
    <row r="213" s="15" customFormat="1">
      <c r="A213" s="15"/>
      <c r="B213" s="284"/>
      <c r="C213" s="285"/>
      <c r="D213" s="258" t="s">
        <v>263</v>
      </c>
      <c r="E213" s="286" t="s">
        <v>1</v>
      </c>
      <c r="F213" s="287" t="s">
        <v>2031</v>
      </c>
      <c r="G213" s="285"/>
      <c r="H213" s="286" t="s">
        <v>1</v>
      </c>
      <c r="I213" s="288"/>
      <c r="J213" s="285"/>
      <c r="K213" s="285"/>
      <c r="L213" s="289"/>
      <c r="M213" s="290"/>
      <c r="N213" s="291"/>
      <c r="O213" s="291"/>
      <c r="P213" s="291"/>
      <c r="Q213" s="291"/>
      <c r="R213" s="291"/>
      <c r="S213" s="291"/>
      <c r="T213" s="292"/>
      <c r="U213" s="15"/>
      <c r="V213" s="15"/>
      <c r="W213" s="15"/>
      <c r="X213" s="15"/>
      <c r="Y213" s="15"/>
      <c r="Z213" s="15"/>
      <c r="AA213" s="15"/>
      <c r="AB213" s="15"/>
      <c r="AC213" s="15"/>
      <c r="AD213" s="15"/>
      <c r="AE213" s="15"/>
      <c r="AT213" s="293" t="s">
        <v>263</v>
      </c>
      <c r="AU213" s="293" t="s">
        <v>91</v>
      </c>
      <c r="AV213" s="15" t="s">
        <v>14</v>
      </c>
      <c r="AW213" s="15" t="s">
        <v>36</v>
      </c>
      <c r="AX213" s="15" t="s">
        <v>82</v>
      </c>
      <c r="AY213" s="293" t="s">
        <v>250</v>
      </c>
    </row>
    <row r="214" s="13" customFormat="1">
      <c r="A214" s="13"/>
      <c r="B214" s="262"/>
      <c r="C214" s="263"/>
      <c r="D214" s="258" t="s">
        <v>263</v>
      </c>
      <c r="E214" s="264" t="s">
        <v>1</v>
      </c>
      <c r="F214" s="265" t="s">
        <v>2177</v>
      </c>
      <c r="G214" s="263"/>
      <c r="H214" s="266">
        <v>27.571000000000002</v>
      </c>
      <c r="I214" s="267"/>
      <c r="J214" s="263"/>
      <c r="K214" s="263"/>
      <c r="L214" s="268"/>
      <c r="M214" s="269"/>
      <c r="N214" s="270"/>
      <c r="O214" s="270"/>
      <c r="P214" s="270"/>
      <c r="Q214" s="270"/>
      <c r="R214" s="270"/>
      <c r="S214" s="270"/>
      <c r="T214" s="271"/>
      <c r="U214" s="13"/>
      <c r="V214" s="13"/>
      <c r="W214" s="13"/>
      <c r="X214" s="13"/>
      <c r="Y214" s="13"/>
      <c r="Z214" s="13"/>
      <c r="AA214" s="13"/>
      <c r="AB214" s="13"/>
      <c r="AC214" s="13"/>
      <c r="AD214" s="13"/>
      <c r="AE214" s="13"/>
      <c r="AT214" s="272" t="s">
        <v>263</v>
      </c>
      <c r="AU214" s="272" t="s">
        <v>91</v>
      </c>
      <c r="AV214" s="13" t="s">
        <v>91</v>
      </c>
      <c r="AW214" s="13" t="s">
        <v>36</v>
      </c>
      <c r="AX214" s="13" t="s">
        <v>82</v>
      </c>
      <c r="AY214" s="272" t="s">
        <v>250</v>
      </c>
    </row>
    <row r="215" s="13" customFormat="1">
      <c r="A215" s="13"/>
      <c r="B215" s="262"/>
      <c r="C215" s="263"/>
      <c r="D215" s="258" t="s">
        <v>263</v>
      </c>
      <c r="E215" s="264" t="s">
        <v>1</v>
      </c>
      <c r="F215" s="265" t="s">
        <v>2178</v>
      </c>
      <c r="G215" s="263"/>
      <c r="H215" s="266">
        <v>166.42500000000001</v>
      </c>
      <c r="I215" s="267"/>
      <c r="J215" s="263"/>
      <c r="K215" s="263"/>
      <c r="L215" s="268"/>
      <c r="M215" s="269"/>
      <c r="N215" s="270"/>
      <c r="O215" s="270"/>
      <c r="P215" s="270"/>
      <c r="Q215" s="270"/>
      <c r="R215" s="270"/>
      <c r="S215" s="270"/>
      <c r="T215" s="271"/>
      <c r="U215" s="13"/>
      <c r="V215" s="13"/>
      <c r="W215" s="13"/>
      <c r="X215" s="13"/>
      <c r="Y215" s="13"/>
      <c r="Z215" s="13"/>
      <c r="AA215" s="13"/>
      <c r="AB215" s="13"/>
      <c r="AC215" s="13"/>
      <c r="AD215" s="13"/>
      <c r="AE215" s="13"/>
      <c r="AT215" s="272" t="s">
        <v>263</v>
      </c>
      <c r="AU215" s="272" t="s">
        <v>91</v>
      </c>
      <c r="AV215" s="13" t="s">
        <v>91</v>
      </c>
      <c r="AW215" s="13" t="s">
        <v>36</v>
      </c>
      <c r="AX215" s="13" t="s">
        <v>82</v>
      </c>
      <c r="AY215" s="272" t="s">
        <v>250</v>
      </c>
    </row>
    <row r="216" s="13" customFormat="1">
      <c r="A216" s="13"/>
      <c r="B216" s="262"/>
      <c r="C216" s="263"/>
      <c r="D216" s="258" t="s">
        <v>263</v>
      </c>
      <c r="E216" s="264" t="s">
        <v>1</v>
      </c>
      <c r="F216" s="265" t="s">
        <v>2179</v>
      </c>
      <c r="G216" s="263"/>
      <c r="H216" s="266">
        <v>107.44199999999999</v>
      </c>
      <c r="I216" s="267"/>
      <c r="J216" s="263"/>
      <c r="K216" s="263"/>
      <c r="L216" s="268"/>
      <c r="M216" s="269"/>
      <c r="N216" s="270"/>
      <c r="O216" s="270"/>
      <c r="P216" s="270"/>
      <c r="Q216" s="270"/>
      <c r="R216" s="270"/>
      <c r="S216" s="270"/>
      <c r="T216" s="271"/>
      <c r="U216" s="13"/>
      <c r="V216" s="13"/>
      <c r="W216" s="13"/>
      <c r="X216" s="13"/>
      <c r="Y216" s="13"/>
      <c r="Z216" s="13"/>
      <c r="AA216" s="13"/>
      <c r="AB216" s="13"/>
      <c r="AC216" s="13"/>
      <c r="AD216" s="13"/>
      <c r="AE216" s="13"/>
      <c r="AT216" s="272" t="s">
        <v>263</v>
      </c>
      <c r="AU216" s="272" t="s">
        <v>91</v>
      </c>
      <c r="AV216" s="13" t="s">
        <v>91</v>
      </c>
      <c r="AW216" s="13" t="s">
        <v>36</v>
      </c>
      <c r="AX216" s="13" t="s">
        <v>82</v>
      </c>
      <c r="AY216" s="272" t="s">
        <v>250</v>
      </c>
    </row>
    <row r="217" s="13" customFormat="1">
      <c r="A217" s="13"/>
      <c r="B217" s="262"/>
      <c r="C217" s="263"/>
      <c r="D217" s="258" t="s">
        <v>263</v>
      </c>
      <c r="E217" s="264" t="s">
        <v>1</v>
      </c>
      <c r="F217" s="265" t="s">
        <v>2180</v>
      </c>
      <c r="G217" s="263"/>
      <c r="H217" s="266">
        <v>60.664999999999999</v>
      </c>
      <c r="I217" s="267"/>
      <c r="J217" s="263"/>
      <c r="K217" s="263"/>
      <c r="L217" s="268"/>
      <c r="M217" s="269"/>
      <c r="N217" s="270"/>
      <c r="O217" s="270"/>
      <c r="P217" s="270"/>
      <c r="Q217" s="270"/>
      <c r="R217" s="270"/>
      <c r="S217" s="270"/>
      <c r="T217" s="271"/>
      <c r="U217" s="13"/>
      <c r="V217" s="13"/>
      <c r="W217" s="13"/>
      <c r="X217" s="13"/>
      <c r="Y217" s="13"/>
      <c r="Z217" s="13"/>
      <c r="AA217" s="13"/>
      <c r="AB217" s="13"/>
      <c r="AC217" s="13"/>
      <c r="AD217" s="13"/>
      <c r="AE217" s="13"/>
      <c r="AT217" s="272" t="s">
        <v>263</v>
      </c>
      <c r="AU217" s="272" t="s">
        <v>91</v>
      </c>
      <c r="AV217" s="13" t="s">
        <v>91</v>
      </c>
      <c r="AW217" s="13" t="s">
        <v>36</v>
      </c>
      <c r="AX217" s="13" t="s">
        <v>82</v>
      </c>
      <c r="AY217" s="272" t="s">
        <v>250</v>
      </c>
    </row>
    <row r="218" s="13" customFormat="1">
      <c r="A218" s="13"/>
      <c r="B218" s="262"/>
      <c r="C218" s="263"/>
      <c r="D218" s="258" t="s">
        <v>263</v>
      </c>
      <c r="E218" s="264" t="s">
        <v>1</v>
      </c>
      <c r="F218" s="265" t="s">
        <v>2181</v>
      </c>
      <c r="G218" s="263"/>
      <c r="H218" s="266">
        <v>48.545000000000002</v>
      </c>
      <c r="I218" s="267"/>
      <c r="J218" s="263"/>
      <c r="K218" s="263"/>
      <c r="L218" s="268"/>
      <c r="M218" s="269"/>
      <c r="N218" s="270"/>
      <c r="O218" s="270"/>
      <c r="P218" s="270"/>
      <c r="Q218" s="270"/>
      <c r="R218" s="270"/>
      <c r="S218" s="270"/>
      <c r="T218" s="271"/>
      <c r="U218" s="13"/>
      <c r="V218" s="13"/>
      <c r="W218" s="13"/>
      <c r="X218" s="13"/>
      <c r="Y218" s="13"/>
      <c r="Z218" s="13"/>
      <c r="AA218" s="13"/>
      <c r="AB218" s="13"/>
      <c r="AC218" s="13"/>
      <c r="AD218" s="13"/>
      <c r="AE218" s="13"/>
      <c r="AT218" s="272" t="s">
        <v>263</v>
      </c>
      <c r="AU218" s="272" t="s">
        <v>91</v>
      </c>
      <c r="AV218" s="13" t="s">
        <v>91</v>
      </c>
      <c r="AW218" s="13" t="s">
        <v>36</v>
      </c>
      <c r="AX218" s="13" t="s">
        <v>82</v>
      </c>
      <c r="AY218" s="272" t="s">
        <v>250</v>
      </c>
    </row>
    <row r="219" s="13" customFormat="1">
      <c r="A219" s="13"/>
      <c r="B219" s="262"/>
      <c r="C219" s="263"/>
      <c r="D219" s="258" t="s">
        <v>263</v>
      </c>
      <c r="E219" s="264" t="s">
        <v>1</v>
      </c>
      <c r="F219" s="265" t="s">
        <v>2182</v>
      </c>
      <c r="G219" s="263"/>
      <c r="H219" s="266">
        <v>56.165999999999997</v>
      </c>
      <c r="I219" s="267"/>
      <c r="J219" s="263"/>
      <c r="K219" s="263"/>
      <c r="L219" s="268"/>
      <c r="M219" s="269"/>
      <c r="N219" s="270"/>
      <c r="O219" s="270"/>
      <c r="P219" s="270"/>
      <c r="Q219" s="270"/>
      <c r="R219" s="270"/>
      <c r="S219" s="270"/>
      <c r="T219" s="271"/>
      <c r="U219" s="13"/>
      <c r="V219" s="13"/>
      <c r="W219" s="13"/>
      <c r="X219" s="13"/>
      <c r="Y219" s="13"/>
      <c r="Z219" s="13"/>
      <c r="AA219" s="13"/>
      <c r="AB219" s="13"/>
      <c r="AC219" s="13"/>
      <c r="AD219" s="13"/>
      <c r="AE219" s="13"/>
      <c r="AT219" s="272" t="s">
        <v>263</v>
      </c>
      <c r="AU219" s="272" t="s">
        <v>91</v>
      </c>
      <c r="AV219" s="13" t="s">
        <v>91</v>
      </c>
      <c r="AW219" s="13" t="s">
        <v>36</v>
      </c>
      <c r="AX219" s="13" t="s">
        <v>82</v>
      </c>
      <c r="AY219" s="272" t="s">
        <v>250</v>
      </c>
    </row>
    <row r="220" s="13" customFormat="1">
      <c r="A220" s="13"/>
      <c r="B220" s="262"/>
      <c r="C220" s="263"/>
      <c r="D220" s="258" t="s">
        <v>263</v>
      </c>
      <c r="E220" s="264" t="s">
        <v>1</v>
      </c>
      <c r="F220" s="265" t="s">
        <v>2183</v>
      </c>
      <c r="G220" s="263"/>
      <c r="H220" s="266">
        <v>361.80000000000001</v>
      </c>
      <c r="I220" s="267"/>
      <c r="J220" s="263"/>
      <c r="K220" s="263"/>
      <c r="L220" s="268"/>
      <c r="M220" s="269"/>
      <c r="N220" s="270"/>
      <c r="O220" s="270"/>
      <c r="P220" s="270"/>
      <c r="Q220" s="270"/>
      <c r="R220" s="270"/>
      <c r="S220" s="270"/>
      <c r="T220" s="271"/>
      <c r="U220" s="13"/>
      <c r="V220" s="13"/>
      <c r="W220" s="13"/>
      <c r="X220" s="13"/>
      <c r="Y220" s="13"/>
      <c r="Z220" s="13"/>
      <c r="AA220" s="13"/>
      <c r="AB220" s="13"/>
      <c r="AC220" s="13"/>
      <c r="AD220" s="13"/>
      <c r="AE220" s="13"/>
      <c r="AT220" s="272" t="s">
        <v>263</v>
      </c>
      <c r="AU220" s="272" t="s">
        <v>91</v>
      </c>
      <c r="AV220" s="13" t="s">
        <v>91</v>
      </c>
      <c r="AW220" s="13" t="s">
        <v>36</v>
      </c>
      <c r="AX220" s="13" t="s">
        <v>82</v>
      </c>
      <c r="AY220" s="272" t="s">
        <v>250</v>
      </c>
    </row>
    <row r="221" s="13" customFormat="1">
      <c r="A221" s="13"/>
      <c r="B221" s="262"/>
      <c r="C221" s="263"/>
      <c r="D221" s="258" t="s">
        <v>263</v>
      </c>
      <c r="E221" s="264" t="s">
        <v>1</v>
      </c>
      <c r="F221" s="265" t="s">
        <v>2184</v>
      </c>
      <c r="G221" s="263"/>
      <c r="H221" s="266">
        <v>840.77999999999997</v>
      </c>
      <c r="I221" s="267"/>
      <c r="J221" s="263"/>
      <c r="K221" s="263"/>
      <c r="L221" s="268"/>
      <c r="M221" s="269"/>
      <c r="N221" s="270"/>
      <c r="O221" s="270"/>
      <c r="P221" s="270"/>
      <c r="Q221" s="270"/>
      <c r="R221" s="270"/>
      <c r="S221" s="270"/>
      <c r="T221" s="271"/>
      <c r="U221" s="13"/>
      <c r="V221" s="13"/>
      <c r="W221" s="13"/>
      <c r="X221" s="13"/>
      <c r="Y221" s="13"/>
      <c r="Z221" s="13"/>
      <c r="AA221" s="13"/>
      <c r="AB221" s="13"/>
      <c r="AC221" s="13"/>
      <c r="AD221" s="13"/>
      <c r="AE221" s="13"/>
      <c r="AT221" s="272" t="s">
        <v>263</v>
      </c>
      <c r="AU221" s="272" t="s">
        <v>91</v>
      </c>
      <c r="AV221" s="13" t="s">
        <v>91</v>
      </c>
      <c r="AW221" s="13" t="s">
        <v>36</v>
      </c>
      <c r="AX221" s="13" t="s">
        <v>82</v>
      </c>
      <c r="AY221" s="272" t="s">
        <v>250</v>
      </c>
    </row>
    <row r="222" s="13" customFormat="1">
      <c r="A222" s="13"/>
      <c r="B222" s="262"/>
      <c r="C222" s="263"/>
      <c r="D222" s="258" t="s">
        <v>263</v>
      </c>
      <c r="E222" s="264" t="s">
        <v>1</v>
      </c>
      <c r="F222" s="265" t="s">
        <v>2185</v>
      </c>
      <c r="G222" s="263"/>
      <c r="H222" s="266">
        <v>237.73500000000001</v>
      </c>
      <c r="I222" s="267"/>
      <c r="J222" s="263"/>
      <c r="K222" s="263"/>
      <c r="L222" s="268"/>
      <c r="M222" s="269"/>
      <c r="N222" s="270"/>
      <c r="O222" s="270"/>
      <c r="P222" s="270"/>
      <c r="Q222" s="270"/>
      <c r="R222" s="270"/>
      <c r="S222" s="270"/>
      <c r="T222" s="271"/>
      <c r="U222" s="13"/>
      <c r="V222" s="13"/>
      <c r="W222" s="13"/>
      <c r="X222" s="13"/>
      <c r="Y222" s="13"/>
      <c r="Z222" s="13"/>
      <c r="AA222" s="13"/>
      <c r="AB222" s="13"/>
      <c r="AC222" s="13"/>
      <c r="AD222" s="13"/>
      <c r="AE222" s="13"/>
      <c r="AT222" s="272" t="s">
        <v>263</v>
      </c>
      <c r="AU222" s="272" t="s">
        <v>91</v>
      </c>
      <c r="AV222" s="13" t="s">
        <v>91</v>
      </c>
      <c r="AW222" s="13" t="s">
        <v>36</v>
      </c>
      <c r="AX222" s="13" t="s">
        <v>82</v>
      </c>
      <c r="AY222" s="272" t="s">
        <v>250</v>
      </c>
    </row>
    <row r="223" s="13" customFormat="1">
      <c r="A223" s="13"/>
      <c r="B223" s="262"/>
      <c r="C223" s="263"/>
      <c r="D223" s="258" t="s">
        <v>263</v>
      </c>
      <c r="E223" s="264" t="s">
        <v>1</v>
      </c>
      <c r="F223" s="265" t="s">
        <v>2186</v>
      </c>
      <c r="G223" s="263"/>
      <c r="H223" s="266">
        <v>366.48000000000002</v>
      </c>
      <c r="I223" s="267"/>
      <c r="J223" s="263"/>
      <c r="K223" s="263"/>
      <c r="L223" s="268"/>
      <c r="M223" s="269"/>
      <c r="N223" s="270"/>
      <c r="O223" s="270"/>
      <c r="P223" s="270"/>
      <c r="Q223" s="270"/>
      <c r="R223" s="270"/>
      <c r="S223" s="270"/>
      <c r="T223" s="271"/>
      <c r="U223" s="13"/>
      <c r="V223" s="13"/>
      <c r="W223" s="13"/>
      <c r="X223" s="13"/>
      <c r="Y223" s="13"/>
      <c r="Z223" s="13"/>
      <c r="AA223" s="13"/>
      <c r="AB223" s="13"/>
      <c r="AC223" s="13"/>
      <c r="AD223" s="13"/>
      <c r="AE223" s="13"/>
      <c r="AT223" s="272" t="s">
        <v>263</v>
      </c>
      <c r="AU223" s="272" t="s">
        <v>91</v>
      </c>
      <c r="AV223" s="13" t="s">
        <v>91</v>
      </c>
      <c r="AW223" s="13" t="s">
        <v>36</v>
      </c>
      <c r="AX223" s="13" t="s">
        <v>82</v>
      </c>
      <c r="AY223" s="272" t="s">
        <v>250</v>
      </c>
    </row>
    <row r="224" s="13" customFormat="1">
      <c r="A224" s="13"/>
      <c r="B224" s="262"/>
      <c r="C224" s="263"/>
      <c r="D224" s="258" t="s">
        <v>263</v>
      </c>
      <c r="E224" s="264" t="s">
        <v>1</v>
      </c>
      <c r="F224" s="265" t="s">
        <v>2187</v>
      </c>
      <c r="G224" s="263"/>
      <c r="H224" s="266">
        <v>34.832000000000001</v>
      </c>
      <c r="I224" s="267"/>
      <c r="J224" s="263"/>
      <c r="K224" s="263"/>
      <c r="L224" s="268"/>
      <c r="M224" s="269"/>
      <c r="N224" s="270"/>
      <c r="O224" s="270"/>
      <c r="P224" s="270"/>
      <c r="Q224" s="270"/>
      <c r="R224" s="270"/>
      <c r="S224" s="270"/>
      <c r="T224" s="271"/>
      <c r="U224" s="13"/>
      <c r="V224" s="13"/>
      <c r="W224" s="13"/>
      <c r="X224" s="13"/>
      <c r="Y224" s="13"/>
      <c r="Z224" s="13"/>
      <c r="AA224" s="13"/>
      <c r="AB224" s="13"/>
      <c r="AC224" s="13"/>
      <c r="AD224" s="13"/>
      <c r="AE224" s="13"/>
      <c r="AT224" s="272" t="s">
        <v>263</v>
      </c>
      <c r="AU224" s="272" t="s">
        <v>91</v>
      </c>
      <c r="AV224" s="13" t="s">
        <v>91</v>
      </c>
      <c r="AW224" s="13" t="s">
        <v>36</v>
      </c>
      <c r="AX224" s="13" t="s">
        <v>82</v>
      </c>
      <c r="AY224" s="272" t="s">
        <v>250</v>
      </c>
    </row>
    <row r="225" s="13" customFormat="1">
      <c r="A225" s="13"/>
      <c r="B225" s="262"/>
      <c r="C225" s="263"/>
      <c r="D225" s="258" t="s">
        <v>263</v>
      </c>
      <c r="E225" s="264" t="s">
        <v>1</v>
      </c>
      <c r="F225" s="265" t="s">
        <v>2188</v>
      </c>
      <c r="G225" s="263"/>
      <c r="H225" s="266">
        <v>26.52</v>
      </c>
      <c r="I225" s="267"/>
      <c r="J225" s="263"/>
      <c r="K225" s="263"/>
      <c r="L225" s="268"/>
      <c r="M225" s="269"/>
      <c r="N225" s="270"/>
      <c r="O225" s="270"/>
      <c r="P225" s="270"/>
      <c r="Q225" s="270"/>
      <c r="R225" s="270"/>
      <c r="S225" s="270"/>
      <c r="T225" s="271"/>
      <c r="U225" s="13"/>
      <c r="V225" s="13"/>
      <c r="W225" s="13"/>
      <c r="X225" s="13"/>
      <c r="Y225" s="13"/>
      <c r="Z225" s="13"/>
      <c r="AA225" s="13"/>
      <c r="AB225" s="13"/>
      <c r="AC225" s="13"/>
      <c r="AD225" s="13"/>
      <c r="AE225" s="13"/>
      <c r="AT225" s="272" t="s">
        <v>263</v>
      </c>
      <c r="AU225" s="272" t="s">
        <v>91</v>
      </c>
      <c r="AV225" s="13" t="s">
        <v>91</v>
      </c>
      <c r="AW225" s="13" t="s">
        <v>36</v>
      </c>
      <c r="AX225" s="13" t="s">
        <v>82</v>
      </c>
      <c r="AY225" s="272" t="s">
        <v>250</v>
      </c>
    </row>
    <row r="226" s="13" customFormat="1">
      <c r="A226" s="13"/>
      <c r="B226" s="262"/>
      <c r="C226" s="263"/>
      <c r="D226" s="258" t="s">
        <v>263</v>
      </c>
      <c r="E226" s="264" t="s">
        <v>1</v>
      </c>
      <c r="F226" s="265" t="s">
        <v>2189</v>
      </c>
      <c r="G226" s="263"/>
      <c r="H226" s="266">
        <v>9.0820000000000007</v>
      </c>
      <c r="I226" s="267"/>
      <c r="J226" s="263"/>
      <c r="K226" s="263"/>
      <c r="L226" s="268"/>
      <c r="M226" s="269"/>
      <c r="N226" s="270"/>
      <c r="O226" s="270"/>
      <c r="P226" s="270"/>
      <c r="Q226" s="270"/>
      <c r="R226" s="270"/>
      <c r="S226" s="270"/>
      <c r="T226" s="271"/>
      <c r="U226" s="13"/>
      <c r="V226" s="13"/>
      <c r="W226" s="13"/>
      <c r="X226" s="13"/>
      <c r="Y226" s="13"/>
      <c r="Z226" s="13"/>
      <c r="AA226" s="13"/>
      <c r="AB226" s="13"/>
      <c r="AC226" s="13"/>
      <c r="AD226" s="13"/>
      <c r="AE226" s="13"/>
      <c r="AT226" s="272" t="s">
        <v>263</v>
      </c>
      <c r="AU226" s="272" t="s">
        <v>91</v>
      </c>
      <c r="AV226" s="13" t="s">
        <v>91</v>
      </c>
      <c r="AW226" s="13" t="s">
        <v>36</v>
      </c>
      <c r="AX226" s="13" t="s">
        <v>82</v>
      </c>
      <c r="AY226" s="272" t="s">
        <v>250</v>
      </c>
    </row>
    <row r="227" s="13" customFormat="1">
      <c r="A227" s="13"/>
      <c r="B227" s="262"/>
      <c r="C227" s="263"/>
      <c r="D227" s="258" t="s">
        <v>263</v>
      </c>
      <c r="E227" s="264" t="s">
        <v>1</v>
      </c>
      <c r="F227" s="265" t="s">
        <v>2190</v>
      </c>
      <c r="G227" s="263"/>
      <c r="H227" s="266">
        <v>83.340000000000003</v>
      </c>
      <c r="I227" s="267"/>
      <c r="J227" s="263"/>
      <c r="K227" s="263"/>
      <c r="L227" s="268"/>
      <c r="M227" s="269"/>
      <c r="N227" s="270"/>
      <c r="O227" s="270"/>
      <c r="P227" s="270"/>
      <c r="Q227" s="270"/>
      <c r="R227" s="270"/>
      <c r="S227" s="270"/>
      <c r="T227" s="271"/>
      <c r="U227" s="13"/>
      <c r="V227" s="13"/>
      <c r="W227" s="13"/>
      <c r="X227" s="13"/>
      <c r="Y227" s="13"/>
      <c r="Z227" s="13"/>
      <c r="AA227" s="13"/>
      <c r="AB227" s="13"/>
      <c r="AC227" s="13"/>
      <c r="AD227" s="13"/>
      <c r="AE227" s="13"/>
      <c r="AT227" s="272" t="s">
        <v>263</v>
      </c>
      <c r="AU227" s="272" t="s">
        <v>91</v>
      </c>
      <c r="AV227" s="13" t="s">
        <v>91</v>
      </c>
      <c r="AW227" s="13" t="s">
        <v>36</v>
      </c>
      <c r="AX227" s="13" t="s">
        <v>82</v>
      </c>
      <c r="AY227" s="272" t="s">
        <v>250</v>
      </c>
    </row>
    <row r="228" s="13" customFormat="1">
      <c r="A228" s="13"/>
      <c r="B228" s="262"/>
      <c r="C228" s="263"/>
      <c r="D228" s="258" t="s">
        <v>263</v>
      </c>
      <c r="E228" s="264" t="s">
        <v>1</v>
      </c>
      <c r="F228" s="265" t="s">
        <v>2191</v>
      </c>
      <c r="G228" s="263"/>
      <c r="H228" s="266">
        <v>2.625</v>
      </c>
      <c r="I228" s="267"/>
      <c r="J228" s="263"/>
      <c r="K228" s="263"/>
      <c r="L228" s="268"/>
      <c r="M228" s="269"/>
      <c r="N228" s="270"/>
      <c r="O228" s="270"/>
      <c r="P228" s="270"/>
      <c r="Q228" s="270"/>
      <c r="R228" s="270"/>
      <c r="S228" s="270"/>
      <c r="T228" s="271"/>
      <c r="U228" s="13"/>
      <c r="V228" s="13"/>
      <c r="W228" s="13"/>
      <c r="X228" s="13"/>
      <c r="Y228" s="13"/>
      <c r="Z228" s="13"/>
      <c r="AA228" s="13"/>
      <c r="AB228" s="13"/>
      <c r="AC228" s="13"/>
      <c r="AD228" s="13"/>
      <c r="AE228" s="13"/>
      <c r="AT228" s="272" t="s">
        <v>263</v>
      </c>
      <c r="AU228" s="272" t="s">
        <v>91</v>
      </c>
      <c r="AV228" s="13" t="s">
        <v>91</v>
      </c>
      <c r="AW228" s="13" t="s">
        <v>36</v>
      </c>
      <c r="AX228" s="13" t="s">
        <v>82</v>
      </c>
      <c r="AY228" s="272" t="s">
        <v>250</v>
      </c>
    </row>
    <row r="229" s="13" customFormat="1">
      <c r="A229" s="13"/>
      <c r="B229" s="262"/>
      <c r="C229" s="263"/>
      <c r="D229" s="258" t="s">
        <v>263</v>
      </c>
      <c r="E229" s="264" t="s">
        <v>1</v>
      </c>
      <c r="F229" s="265" t="s">
        <v>2192</v>
      </c>
      <c r="G229" s="263"/>
      <c r="H229" s="266">
        <v>0.25</v>
      </c>
      <c r="I229" s="267"/>
      <c r="J229" s="263"/>
      <c r="K229" s="263"/>
      <c r="L229" s="268"/>
      <c r="M229" s="269"/>
      <c r="N229" s="270"/>
      <c r="O229" s="270"/>
      <c r="P229" s="270"/>
      <c r="Q229" s="270"/>
      <c r="R229" s="270"/>
      <c r="S229" s="270"/>
      <c r="T229" s="271"/>
      <c r="U229" s="13"/>
      <c r="V229" s="13"/>
      <c r="W229" s="13"/>
      <c r="X229" s="13"/>
      <c r="Y229" s="13"/>
      <c r="Z229" s="13"/>
      <c r="AA229" s="13"/>
      <c r="AB229" s="13"/>
      <c r="AC229" s="13"/>
      <c r="AD229" s="13"/>
      <c r="AE229" s="13"/>
      <c r="AT229" s="272" t="s">
        <v>263</v>
      </c>
      <c r="AU229" s="272" t="s">
        <v>91</v>
      </c>
      <c r="AV229" s="13" t="s">
        <v>91</v>
      </c>
      <c r="AW229" s="13" t="s">
        <v>36</v>
      </c>
      <c r="AX229" s="13" t="s">
        <v>82</v>
      </c>
      <c r="AY229" s="272" t="s">
        <v>250</v>
      </c>
    </row>
    <row r="230" s="13" customFormat="1">
      <c r="A230" s="13"/>
      <c r="B230" s="262"/>
      <c r="C230" s="263"/>
      <c r="D230" s="258" t="s">
        <v>263</v>
      </c>
      <c r="E230" s="264" t="s">
        <v>1</v>
      </c>
      <c r="F230" s="265" t="s">
        <v>2193</v>
      </c>
      <c r="G230" s="263"/>
      <c r="H230" s="266">
        <v>-235.34700000000001</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263</v>
      </c>
      <c r="AU230" s="272" t="s">
        <v>91</v>
      </c>
      <c r="AV230" s="13" t="s">
        <v>91</v>
      </c>
      <c r="AW230" s="13" t="s">
        <v>36</v>
      </c>
      <c r="AX230" s="13" t="s">
        <v>82</v>
      </c>
      <c r="AY230" s="272" t="s">
        <v>250</v>
      </c>
    </row>
    <row r="231" s="13" customFormat="1">
      <c r="A231" s="13"/>
      <c r="B231" s="262"/>
      <c r="C231" s="263"/>
      <c r="D231" s="258" t="s">
        <v>263</v>
      </c>
      <c r="E231" s="264" t="s">
        <v>1</v>
      </c>
      <c r="F231" s="265" t="s">
        <v>2194</v>
      </c>
      <c r="G231" s="263"/>
      <c r="H231" s="266">
        <v>-35</v>
      </c>
      <c r="I231" s="267"/>
      <c r="J231" s="263"/>
      <c r="K231" s="263"/>
      <c r="L231" s="268"/>
      <c r="M231" s="269"/>
      <c r="N231" s="270"/>
      <c r="O231" s="270"/>
      <c r="P231" s="270"/>
      <c r="Q231" s="270"/>
      <c r="R231" s="270"/>
      <c r="S231" s="270"/>
      <c r="T231" s="271"/>
      <c r="U231" s="13"/>
      <c r="V231" s="13"/>
      <c r="W231" s="13"/>
      <c r="X231" s="13"/>
      <c r="Y231" s="13"/>
      <c r="Z231" s="13"/>
      <c r="AA231" s="13"/>
      <c r="AB231" s="13"/>
      <c r="AC231" s="13"/>
      <c r="AD231" s="13"/>
      <c r="AE231" s="13"/>
      <c r="AT231" s="272" t="s">
        <v>263</v>
      </c>
      <c r="AU231" s="272" t="s">
        <v>91</v>
      </c>
      <c r="AV231" s="13" t="s">
        <v>91</v>
      </c>
      <c r="AW231" s="13" t="s">
        <v>36</v>
      </c>
      <c r="AX231" s="13" t="s">
        <v>82</v>
      </c>
      <c r="AY231" s="272" t="s">
        <v>250</v>
      </c>
    </row>
    <row r="232" s="14" customFormat="1">
      <c r="A232" s="14"/>
      <c r="B232" s="273"/>
      <c r="C232" s="274"/>
      <c r="D232" s="258" t="s">
        <v>263</v>
      </c>
      <c r="E232" s="275" t="s">
        <v>2030</v>
      </c>
      <c r="F232" s="276" t="s">
        <v>265</v>
      </c>
      <c r="G232" s="274"/>
      <c r="H232" s="277">
        <v>2159.9110000000001</v>
      </c>
      <c r="I232" s="278"/>
      <c r="J232" s="274"/>
      <c r="K232" s="274"/>
      <c r="L232" s="279"/>
      <c r="M232" s="280"/>
      <c r="N232" s="281"/>
      <c r="O232" s="281"/>
      <c r="P232" s="281"/>
      <c r="Q232" s="281"/>
      <c r="R232" s="281"/>
      <c r="S232" s="281"/>
      <c r="T232" s="282"/>
      <c r="U232" s="14"/>
      <c r="V232" s="14"/>
      <c r="W232" s="14"/>
      <c r="X232" s="14"/>
      <c r="Y232" s="14"/>
      <c r="Z232" s="14"/>
      <c r="AA232" s="14"/>
      <c r="AB232" s="14"/>
      <c r="AC232" s="14"/>
      <c r="AD232" s="14"/>
      <c r="AE232" s="14"/>
      <c r="AT232" s="283" t="s">
        <v>263</v>
      </c>
      <c r="AU232" s="283" t="s">
        <v>91</v>
      </c>
      <c r="AV232" s="14" t="s">
        <v>256</v>
      </c>
      <c r="AW232" s="14" t="s">
        <v>36</v>
      </c>
      <c r="AX232" s="14" t="s">
        <v>82</v>
      </c>
      <c r="AY232" s="283" t="s">
        <v>250</v>
      </c>
    </row>
    <row r="233" s="13" customFormat="1">
      <c r="A233" s="13"/>
      <c r="B233" s="262"/>
      <c r="C233" s="263"/>
      <c r="D233" s="258" t="s">
        <v>263</v>
      </c>
      <c r="E233" s="264" t="s">
        <v>1999</v>
      </c>
      <c r="F233" s="265" t="s">
        <v>2195</v>
      </c>
      <c r="G233" s="263"/>
      <c r="H233" s="266">
        <v>388.78399999999999</v>
      </c>
      <c r="I233" s="267"/>
      <c r="J233" s="263"/>
      <c r="K233" s="263"/>
      <c r="L233" s="268"/>
      <c r="M233" s="269"/>
      <c r="N233" s="270"/>
      <c r="O233" s="270"/>
      <c r="P233" s="270"/>
      <c r="Q233" s="270"/>
      <c r="R233" s="270"/>
      <c r="S233" s="270"/>
      <c r="T233" s="271"/>
      <c r="U233" s="13"/>
      <c r="V233" s="13"/>
      <c r="W233" s="13"/>
      <c r="X233" s="13"/>
      <c r="Y233" s="13"/>
      <c r="Z233" s="13"/>
      <c r="AA233" s="13"/>
      <c r="AB233" s="13"/>
      <c r="AC233" s="13"/>
      <c r="AD233" s="13"/>
      <c r="AE233" s="13"/>
      <c r="AT233" s="272" t="s">
        <v>263</v>
      </c>
      <c r="AU233" s="272" t="s">
        <v>91</v>
      </c>
      <c r="AV233" s="13" t="s">
        <v>91</v>
      </c>
      <c r="AW233" s="13" t="s">
        <v>36</v>
      </c>
      <c r="AX233" s="13" t="s">
        <v>82</v>
      </c>
      <c r="AY233" s="272" t="s">
        <v>250</v>
      </c>
    </row>
    <row r="234" s="13" customFormat="1">
      <c r="A234" s="13"/>
      <c r="B234" s="262"/>
      <c r="C234" s="263"/>
      <c r="D234" s="258" t="s">
        <v>263</v>
      </c>
      <c r="E234" s="264" t="s">
        <v>1995</v>
      </c>
      <c r="F234" s="265" t="s">
        <v>2196</v>
      </c>
      <c r="G234" s="263"/>
      <c r="H234" s="266">
        <v>259.18900000000002</v>
      </c>
      <c r="I234" s="267"/>
      <c r="J234" s="263"/>
      <c r="K234" s="263"/>
      <c r="L234" s="268"/>
      <c r="M234" s="269"/>
      <c r="N234" s="270"/>
      <c r="O234" s="270"/>
      <c r="P234" s="270"/>
      <c r="Q234" s="270"/>
      <c r="R234" s="270"/>
      <c r="S234" s="270"/>
      <c r="T234" s="271"/>
      <c r="U234" s="13"/>
      <c r="V234" s="13"/>
      <c r="W234" s="13"/>
      <c r="X234" s="13"/>
      <c r="Y234" s="13"/>
      <c r="Z234" s="13"/>
      <c r="AA234" s="13"/>
      <c r="AB234" s="13"/>
      <c r="AC234" s="13"/>
      <c r="AD234" s="13"/>
      <c r="AE234" s="13"/>
      <c r="AT234" s="272" t="s">
        <v>263</v>
      </c>
      <c r="AU234" s="272" t="s">
        <v>91</v>
      </c>
      <c r="AV234" s="13" t="s">
        <v>91</v>
      </c>
      <c r="AW234" s="13" t="s">
        <v>36</v>
      </c>
      <c r="AX234" s="13" t="s">
        <v>82</v>
      </c>
      <c r="AY234" s="272" t="s">
        <v>250</v>
      </c>
    </row>
    <row r="235" s="13" customFormat="1">
      <c r="A235" s="13"/>
      <c r="B235" s="262"/>
      <c r="C235" s="263"/>
      <c r="D235" s="258" t="s">
        <v>263</v>
      </c>
      <c r="E235" s="264" t="s">
        <v>2007</v>
      </c>
      <c r="F235" s="265" t="s">
        <v>2197</v>
      </c>
      <c r="G235" s="263"/>
      <c r="H235" s="266">
        <v>907.16300000000001</v>
      </c>
      <c r="I235" s="267"/>
      <c r="J235" s="263"/>
      <c r="K235" s="263"/>
      <c r="L235" s="268"/>
      <c r="M235" s="269"/>
      <c r="N235" s="270"/>
      <c r="O235" s="270"/>
      <c r="P235" s="270"/>
      <c r="Q235" s="270"/>
      <c r="R235" s="270"/>
      <c r="S235" s="270"/>
      <c r="T235" s="271"/>
      <c r="U235" s="13"/>
      <c r="V235" s="13"/>
      <c r="W235" s="13"/>
      <c r="X235" s="13"/>
      <c r="Y235" s="13"/>
      <c r="Z235" s="13"/>
      <c r="AA235" s="13"/>
      <c r="AB235" s="13"/>
      <c r="AC235" s="13"/>
      <c r="AD235" s="13"/>
      <c r="AE235" s="13"/>
      <c r="AT235" s="272" t="s">
        <v>263</v>
      </c>
      <c r="AU235" s="272" t="s">
        <v>91</v>
      </c>
      <c r="AV235" s="13" t="s">
        <v>91</v>
      </c>
      <c r="AW235" s="13" t="s">
        <v>36</v>
      </c>
      <c r="AX235" s="13" t="s">
        <v>82</v>
      </c>
      <c r="AY235" s="272" t="s">
        <v>250</v>
      </c>
    </row>
    <row r="236" s="13" customFormat="1">
      <c r="A236" s="13"/>
      <c r="B236" s="262"/>
      <c r="C236" s="263"/>
      <c r="D236" s="258" t="s">
        <v>263</v>
      </c>
      <c r="E236" s="264" t="s">
        <v>2003</v>
      </c>
      <c r="F236" s="265" t="s">
        <v>2198</v>
      </c>
      <c r="G236" s="263"/>
      <c r="H236" s="266">
        <v>604.77499999999998</v>
      </c>
      <c r="I236" s="267"/>
      <c r="J236" s="263"/>
      <c r="K236" s="263"/>
      <c r="L236" s="268"/>
      <c r="M236" s="269"/>
      <c r="N236" s="270"/>
      <c r="O236" s="270"/>
      <c r="P236" s="270"/>
      <c r="Q236" s="270"/>
      <c r="R236" s="270"/>
      <c r="S236" s="270"/>
      <c r="T236" s="271"/>
      <c r="U236" s="13"/>
      <c r="V236" s="13"/>
      <c r="W236" s="13"/>
      <c r="X236" s="13"/>
      <c r="Y236" s="13"/>
      <c r="Z236" s="13"/>
      <c r="AA236" s="13"/>
      <c r="AB236" s="13"/>
      <c r="AC236" s="13"/>
      <c r="AD236" s="13"/>
      <c r="AE236" s="13"/>
      <c r="AT236" s="272" t="s">
        <v>263</v>
      </c>
      <c r="AU236" s="272" t="s">
        <v>91</v>
      </c>
      <c r="AV236" s="13" t="s">
        <v>91</v>
      </c>
      <c r="AW236" s="13" t="s">
        <v>36</v>
      </c>
      <c r="AX236" s="13" t="s">
        <v>82</v>
      </c>
      <c r="AY236" s="272" t="s">
        <v>250</v>
      </c>
    </row>
    <row r="237" s="14" customFormat="1">
      <c r="A237" s="14"/>
      <c r="B237" s="273"/>
      <c r="C237" s="274"/>
      <c r="D237" s="258" t="s">
        <v>263</v>
      </c>
      <c r="E237" s="275" t="s">
        <v>1</v>
      </c>
      <c r="F237" s="276" t="s">
        <v>265</v>
      </c>
      <c r="G237" s="274"/>
      <c r="H237" s="277">
        <v>2159.9110000000001</v>
      </c>
      <c r="I237" s="278"/>
      <c r="J237" s="274"/>
      <c r="K237" s="274"/>
      <c r="L237" s="279"/>
      <c r="M237" s="280"/>
      <c r="N237" s="281"/>
      <c r="O237" s="281"/>
      <c r="P237" s="281"/>
      <c r="Q237" s="281"/>
      <c r="R237" s="281"/>
      <c r="S237" s="281"/>
      <c r="T237" s="282"/>
      <c r="U237" s="14"/>
      <c r="V237" s="14"/>
      <c r="W237" s="14"/>
      <c r="X237" s="14"/>
      <c r="Y237" s="14"/>
      <c r="Z237" s="14"/>
      <c r="AA237" s="14"/>
      <c r="AB237" s="14"/>
      <c r="AC237" s="14"/>
      <c r="AD237" s="14"/>
      <c r="AE237" s="14"/>
      <c r="AT237" s="283" t="s">
        <v>263</v>
      </c>
      <c r="AU237" s="283" t="s">
        <v>91</v>
      </c>
      <c r="AV237" s="14" t="s">
        <v>256</v>
      </c>
      <c r="AW237" s="14" t="s">
        <v>36</v>
      </c>
      <c r="AX237" s="14" t="s">
        <v>82</v>
      </c>
      <c r="AY237" s="283" t="s">
        <v>250</v>
      </c>
    </row>
    <row r="238" s="15" customFormat="1">
      <c r="A238" s="15"/>
      <c r="B238" s="284"/>
      <c r="C238" s="285"/>
      <c r="D238" s="258" t="s">
        <v>263</v>
      </c>
      <c r="E238" s="286" t="s">
        <v>1</v>
      </c>
      <c r="F238" s="287" t="s">
        <v>2034</v>
      </c>
      <c r="G238" s="285"/>
      <c r="H238" s="286" t="s">
        <v>1</v>
      </c>
      <c r="I238" s="288"/>
      <c r="J238" s="285"/>
      <c r="K238" s="285"/>
      <c r="L238" s="289"/>
      <c r="M238" s="290"/>
      <c r="N238" s="291"/>
      <c r="O238" s="291"/>
      <c r="P238" s="291"/>
      <c r="Q238" s="291"/>
      <c r="R238" s="291"/>
      <c r="S238" s="291"/>
      <c r="T238" s="292"/>
      <c r="U238" s="15"/>
      <c r="V238" s="15"/>
      <c r="W238" s="15"/>
      <c r="X238" s="15"/>
      <c r="Y238" s="15"/>
      <c r="Z238" s="15"/>
      <c r="AA238" s="15"/>
      <c r="AB238" s="15"/>
      <c r="AC238" s="15"/>
      <c r="AD238" s="15"/>
      <c r="AE238" s="15"/>
      <c r="AT238" s="293" t="s">
        <v>263</v>
      </c>
      <c r="AU238" s="293" t="s">
        <v>91</v>
      </c>
      <c r="AV238" s="15" t="s">
        <v>14</v>
      </c>
      <c r="AW238" s="15" t="s">
        <v>36</v>
      </c>
      <c r="AX238" s="15" t="s">
        <v>82</v>
      </c>
      <c r="AY238" s="293" t="s">
        <v>250</v>
      </c>
    </row>
    <row r="239" s="13" customFormat="1">
      <c r="A239" s="13"/>
      <c r="B239" s="262"/>
      <c r="C239" s="263"/>
      <c r="D239" s="258" t="s">
        <v>263</v>
      </c>
      <c r="E239" s="264" t="s">
        <v>1</v>
      </c>
      <c r="F239" s="265" t="s">
        <v>2199</v>
      </c>
      <c r="G239" s="263"/>
      <c r="H239" s="266">
        <v>121.91200000000001</v>
      </c>
      <c r="I239" s="267"/>
      <c r="J239" s="263"/>
      <c r="K239" s="263"/>
      <c r="L239" s="268"/>
      <c r="M239" s="269"/>
      <c r="N239" s="270"/>
      <c r="O239" s="270"/>
      <c r="P239" s="270"/>
      <c r="Q239" s="270"/>
      <c r="R239" s="270"/>
      <c r="S239" s="270"/>
      <c r="T239" s="271"/>
      <c r="U239" s="13"/>
      <c r="V239" s="13"/>
      <c r="W239" s="13"/>
      <c r="X239" s="13"/>
      <c r="Y239" s="13"/>
      <c r="Z239" s="13"/>
      <c r="AA239" s="13"/>
      <c r="AB239" s="13"/>
      <c r="AC239" s="13"/>
      <c r="AD239" s="13"/>
      <c r="AE239" s="13"/>
      <c r="AT239" s="272" t="s">
        <v>263</v>
      </c>
      <c r="AU239" s="272" t="s">
        <v>91</v>
      </c>
      <c r="AV239" s="13" t="s">
        <v>91</v>
      </c>
      <c r="AW239" s="13" t="s">
        <v>36</v>
      </c>
      <c r="AX239" s="13" t="s">
        <v>82</v>
      </c>
      <c r="AY239" s="272" t="s">
        <v>250</v>
      </c>
    </row>
    <row r="240" s="13" customFormat="1">
      <c r="A240" s="13"/>
      <c r="B240" s="262"/>
      <c r="C240" s="263"/>
      <c r="D240" s="258" t="s">
        <v>263</v>
      </c>
      <c r="E240" s="264" t="s">
        <v>1</v>
      </c>
      <c r="F240" s="265" t="s">
        <v>2200</v>
      </c>
      <c r="G240" s="263"/>
      <c r="H240" s="266">
        <v>86.189999999999998</v>
      </c>
      <c r="I240" s="267"/>
      <c r="J240" s="263"/>
      <c r="K240" s="263"/>
      <c r="L240" s="268"/>
      <c r="M240" s="269"/>
      <c r="N240" s="270"/>
      <c r="O240" s="270"/>
      <c r="P240" s="270"/>
      <c r="Q240" s="270"/>
      <c r="R240" s="270"/>
      <c r="S240" s="270"/>
      <c r="T240" s="271"/>
      <c r="U240" s="13"/>
      <c r="V240" s="13"/>
      <c r="W240" s="13"/>
      <c r="X240" s="13"/>
      <c r="Y240" s="13"/>
      <c r="Z240" s="13"/>
      <c r="AA240" s="13"/>
      <c r="AB240" s="13"/>
      <c r="AC240" s="13"/>
      <c r="AD240" s="13"/>
      <c r="AE240" s="13"/>
      <c r="AT240" s="272" t="s">
        <v>263</v>
      </c>
      <c r="AU240" s="272" t="s">
        <v>91</v>
      </c>
      <c r="AV240" s="13" t="s">
        <v>91</v>
      </c>
      <c r="AW240" s="13" t="s">
        <v>36</v>
      </c>
      <c r="AX240" s="13" t="s">
        <v>82</v>
      </c>
      <c r="AY240" s="272" t="s">
        <v>250</v>
      </c>
    </row>
    <row r="241" s="13" customFormat="1">
      <c r="A241" s="13"/>
      <c r="B241" s="262"/>
      <c r="C241" s="263"/>
      <c r="D241" s="258" t="s">
        <v>263</v>
      </c>
      <c r="E241" s="264" t="s">
        <v>1</v>
      </c>
      <c r="F241" s="265" t="s">
        <v>2201</v>
      </c>
      <c r="G241" s="263"/>
      <c r="H241" s="266">
        <v>27.245000000000001</v>
      </c>
      <c r="I241" s="267"/>
      <c r="J241" s="263"/>
      <c r="K241" s="263"/>
      <c r="L241" s="268"/>
      <c r="M241" s="269"/>
      <c r="N241" s="270"/>
      <c r="O241" s="270"/>
      <c r="P241" s="270"/>
      <c r="Q241" s="270"/>
      <c r="R241" s="270"/>
      <c r="S241" s="270"/>
      <c r="T241" s="271"/>
      <c r="U241" s="13"/>
      <c r="V241" s="13"/>
      <c r="W241" s="13"/>
      <c r="X241" s="13"/>
      <c r="Y241" s="13"/>
      <c r="Z241" s="13"/>
      <c r="AA241" s="13"/>
      <c r="AB241" s="13"/>
      <c r="AC241" s="13"/>
      <c r="AD241" s="13"/>
      <c r="AE241" s="13"/>
      <c r="AT241" s="272" t="s">
        <v>263</v>
      </c>
      <c r="AU241" s="272" t="s">
        <v>91</v>
      </c>
      <c r="AV241" s="13" t="s">
        <v>91</v>
      </c>
      <c r="AW241" s="13" t="s">
        <v>36</v>
      </c>
      <c r="AX241" s="13" t="s">
        <v>82</v>
      </c>
      <c r="AY241" s="272" t="s">
        <v>250</v>
      </c>
    </row>
    <row r="242" s="14" customFormat="1">
      <c r="A242" s="14"/>
      <c r="B242" s="273"/>
      <c r="C242" s="274"/>
      <c r="D242" s="258" t="s">
        <v>263</v>
      </c>
      <c r="E242" s="275" t="s">
        <v>2033</v>
      </c>
      <c r="F242" s="276" t="s">
        <v>265</v>
      </c>
      <c r="G242" s="274"/>
      <c r="H242" s="277">
        <v>235.34700000000001</v>
      </c>
      <c r="I242" s="278"/>
      <c r="J242" s="274"/>
      <c r="K242" s="274"/>
      <c r="L242" s="279"/>
      <c r="M242" s="280"/>
      <c r="N242" s="281"/>
      <c r="O242" s="281"/>
      <c r="P242" s="281"/>
      <c r="Q242" s="281"/>
      <c r="R242" s="281"/>
      <c r="S242" s="281"/>
      <c r="T242" s="282"/>
      <c r="U242" s="14"/>
      <c r="V242" s="14"/>
      <c r="W242" s="14"/>
      <c r="X242" s="14"/>
      <c r="Y242" s="14"/>
      <c r="Z242" s="14"/>
      <c r="AA242" s="14"/>
      <c r="AB242" s="14"/>
      <c r="AC242" s="14"/>
      <c r="AD242" s="14"/>
      <c r="AE242" s="14"/>
      <c r="AT242" s="283" t="s">
        <v>263</v>
      </c>
      <c r="AU242" s="283" t="s">
        <v>91</v>
      </c>
      <c r="AV242" s="14" t="s">
        <v>256</v>
      </c>
      <c r="AW242" s="14" t="s">
        <v>36</v>
      </c>
      <c r="AX242" s="14" t="s">
        <v>82</v>
      </c>
      <c r="AY242" s="283" t="s">
        <v>250</v>
      </c>
    </row>
    <row r="243" s="13" customFormat="1">
      <c r="A243" s="13"/>
      <c r="B243" s="262"/>
      <c r="C243" s="263"/>
      <c r="D243" s="258" t="s">
        <v>263</v>
      </c>
      <c r="E243" s="264" t="s">
        <v>2036</v>
      </c>
      <c r="F243" s="265" t="s">
        <v>2202</v>
      </c>
      <c r="G243" s="263"/>
      <c r="H243" s="266">
        <v>42.362000000000002</v>
      </c>
      <c r="I243" s="267"/>
      <c r="J243" s="263"/>
      <c r="K243" s="263"/>
      <c r="L243" s="268"/>
      <c r="M243" s="269"/>
      <c r="N243" s="270"/>
      <c r="O243" s="270"/>
      <c r="P243" s="270"/>
      <c r="Q243" s="270"/>
      <c r="R243" s="270"/>
      <c r="S243" s="270"/>
      <c r="T243" s="271"/>
      <c r="U243" s="13"/>
      <c r="V243" s="13"/>
      <c r="W243" s="13"/>
      <c r="X243" s="13"/>
      <c r="Y243" s="13"/>
      <c r="Z243" s="13"/>
      <c r="AA243" s="13"/>
      <c r="AB243" s="13"/>
      <c r="AC243" s="13"/>
      <c r="AD243" s="13"/>
      <c r="AE243" s="13"/>
      <c r="AT243" s="272" t="s">
        <v>263</v>
      </c>
      <c r="AU243" s="272" t="s">
        <v>91</v>
      </c>
      <c r="AV243" s="13" t="s">
        <v>91</v>
      </c>
      <c r="AW243" s="13" t="s">
        <v>36</v>
      </c>
      <c r="AX243" s="13" t="s">
        <v>82</v>
      </c>
      <c r="AY243" s="272" t="s">
        <v>250</v>
      </c>
    </row>
    <row r="244" s="13" customFormat="1">
      <c r="A244" s="13"/>
      <c r="B244" s="262"/>
      <c r="C244" s="263"/>
      <c r="D244" s="258" t="s">
        <v>263</v>
      </c>
      <c r="E244" s="264" t="s">
        <v>2039</v>
      </c>
      <c r="F244" s="265" t="s">
        <v>2203</v>
      </c>
      <c r="G244" s="263"/>
      <c r="H244" s="266">
        <v>28.242000000000001</v>
      </c>
      <c r="I244" s="267"/>
      <c r="J244" s="263"/>
      <c r="K244" s="263"/>
      <c r="L244" s="268"/>
      <c r="M244" s="269"/>
      <c r="N244" s="270"/>
      <c r="O244" s="270"/>
      <c r="P244" s="270"/>
      <c r="Q244" s="270"/>
      <c r="R244" s="270"/>
      <c r="S244" s="270"/>
      <c r="T244" s="271"/>
      <c r="U244" s="13"/>
      <c r="V244" s="13"/>
      <c r="W244" s="13"/>
      <c r="X244" s="13"/>
      <c r="Y244" s="13"/>
      <c r="Z244" s="13"/>
      <c r="AA244" s="13"/>
      <c r="AB244" s="13"/>
      <c r="AC244" s="13"/>
      <c r="AD244" s="13"/>
      <c r="AE244" s="13"/>
      <c r="AT244" s="272" t="s">
        <v>263</v>
      </c>
      <c r="AU244" s="272" t="s">
        <v>91</v>
      </c>
      <c r="AV244" s="13" t="s">
        <v>91</v>
      </c>
      <c r="AW244" s="13" t="s">
        <v>36</v>
      </c>
      <c r="AX244" s="13" t="s">
        <v>82</v>
      </c>
      <c r="AY244" s="272" t="s">
        <v>250</v>
      </c>
    </row>
    <row r="245" s="13" customFormat="1">
      <c r="A245" s="13"/>
      <c r="B245" s="262"/>
      <c r="C245" s="263"/>
      <c r="D245" s="258" t="s">
        <v>263</v>
      </c>
      <c r="E245" s="264" t="s">
        <v>2042</v>
      </c>
      <c r="F245" s="265" t="s">
        <v>2204</v>
      </c>
      <c r="G245" s="263"/>
      <c r="H245" s="266">
        <v>98.846000000000004</v>
      </c>
      <c r="I245" s="267"/>
      <c r="J245" s="263"/>
      <c r="K245" s="263"/>
      <c r="L245" s="268"/>
      <c r="M245" s="269"/>
      <c r="N245" s="270"/>
      <c r="O245" s="270"/>
      <c r="P245" s="270"/>
      <c r="Q245" s="270"/>
      <c r="R245" s="270"/>
      <c r="S245" s="270"/>
      <c r="T245" s="271"/>
      <c r="U245" s="13"/>
      <c r="V245" s="13"/>
      <c r="W245" s="13"/>
      <c r="X245" s="13"/>
      <c r="Y245" s="13"/>
      <c r="Z245" s="13"/>
      <c r="AA245" s="13"/>
      <c r="AB245" s="13"/>
      <c r="AC245" s="13"/>
      <c r="AD245" s="13"/>
      <c r="AE245" s="13"/>
      <c r="AT245" s="272" t="s">
        <v>263</v>
      </c>
      <c r="AU245" s="272" t="s">
        <v>91</v>
      </c>
      <c r="AV245" s="13" t="s">
        <v>91</v>
      </c>
      <c r="AW245" s="13" t="s">
        <v>36</v>
      </c>
      <c r="AX245" s="13" t="s">
        <v>82</v>
      </c>
      <c r="AY245" s="272" t="s">
        <v>250</v>
      </c>
    </row>
    <row r="246" s="13" customFormat="1">
      <c r="A246" s="13"/>
      <c r="B246" s="262"/>
      <c r="C246" s="263"/>
      <c r="D246" s="258" t="s">
        <v>263</v>
      </c>
      <c r="E246" s="264" t="s">
        <v>2045</v>
      </c>
      <c r="F246" s="265" t="s">
        <v>2205</v>
      </c>
      <c r="G246" s="263"/>
      <c r="H246" s="266">
        <v>65.897000000000006</v>
      </c>
      <c r="I246" s="267"/>
      <c r="J246" s="263"/>
      <c r="K246" s="263"/>
      <c r="L246" s="268"/>
      <c r="M246" s="269"/>
      <c r="N246" s="270"/>
      <c r="O246" s="270"/>
      <c r="P246" s="270"/>
      <c r="Q246" s="270"/>
      <c r="R246" s="270"/>
      <c r="S246" s="270"/>
      <c r="T246" s="271"/>
      <c r="U246" s="13"/>
      <c r="V246" s="13"/>
      <c r="W246" s="13"/>
      <c r="X246" s="13"/>
      <c r="Y246" s="13"/>
      <c r="Z246" s="13"/>
      <c r="AA246" s="13"/>
      <c r="AB246" s="13"/>
      <c r="AC246" s="13"/>
      <c r="AD246" s="13"/>
      <c r="AE246" s="13"/>
      <c r="AT246" s="272" t="s">
        <v>263</v>
      </c>
      <c r="AU246" s="272" t="s">
        <v>91</v>
      </c>
      <c r="AV246" s="13" t="s">
        <v>91</v>
      </c>
      <c r="AW246" s="13" t="s">
        <v>36</v>
      </c>
      <c r="AX246" s="13" t="s">
        <v>82</v>
      </c>
      <c r="AY246" s="272" t="s">
        <v>250</v>
      </c>
    </row>
    <row r="247" s="14" customFormat="1">
      <c r="A247" s="14"/>
      <c r="B247" s="273"/>
      <c r="C247" s="274"/>
      <c r="D247" s="258" t="s">
        <v>263</v>
      </c>
      <c r="E247" s="275" t="s">
        <v>1</v>
      </c>
      <c r="F247" s="276" t="s">
        <v>265</v>
      </c>
      <c r="G247" s="274"/>
      <c r="H247" s="277">
        <v>235.34700000000001</v>
      </c>
      <c r="I247" s="278"/>
      <c r="J247" s="274"/>
      <c r="K247" s="274"/>
      <c r="L247" s="279"/>
      <c r="M247" s="280"/>
      <c r="N247" s="281"/>
      <c r="O247" s="281"/>
      <c r="P247" s="281"/>
      <c r="Q247" s="281"/>
      <c r="R247" s="281"/>
      <c r="S247" s="281"/>
      <c r="T247" s="282"/>
      <c r="U247" s="14"/>
      <c r="V247" s="14"/>
      <c r="W247" s="14"/>
      <c r="X247" s="14"/>
      <c r="Y247" s="14"/>
      <c r="Z247" s="14"/>
      <c r="AA247" s="14"/>
      <c r="AB247" s="14"/>
      <c r="AC247" s="14"/>
      <c r="AD247" s="14"/>
      <c r="AE247" s="14"/>
      <c r="AT247" s="283" t="s">
        <v>263</v>
      </c>
      <c r="AU247" s="283" t="s">
        <v>91</v>
      </c>
      <c r="AV247" s="14" t="s">
        <v>256</v>
      </c>
      <c r="AW247" s="14" t="s">
        <v>36</v>
      </c>
      <c r="AX247" s="14" t="s">
        <v>82</v>
      </c>
      <c r="AY247" s="283" t="s">
        <v>250</v>
      </c>
    </row>
    <row r="248" s="15" customFormat="1">
      <c r="A248" s="15"/>
      <c r="B248" s="284"/>
      <c r="C248" s="285"/>
      <c r="D248" s="258" t="s">
        <v>263</v>
      </c>
      <c r="E248" s="286" t="s">
        <v>1</v>
      </c>
      <c r="F248" s="287" t="s">
        <v>2206</v>
      </c>
      <c r="G248" s="285"/>
      <c r="H248" s="286" t="s">
        <v>1</v>
      </c>
      <c r="I248" s="288"/>
      <c r="J248" s="285"/>
      <c r="K248" s="285"/>
      <c r="L248" s="289"/>
      <c r="M248" s="290"/>
      <c r="N248" s="291"/>
      <c r="O248" s="291"/>
      <c r="P248" s="291"/>
      <c r="Q248" s="291"/>
      <c r="R248" s="291"/>
      <c r="S248" s="291"/>
      <c r="T248" s="292"/>
      <c r="U248" s="15"/>
      <c r="V248" s="15"/>
      <c r="W248" s="15"/>
      <c r="X248" s="15"/>
      <c r="Y248" s="15"/>
      <c r="Z248" s="15"/>
      <c r="AA248" s="15"/>
      <c r="AB248" s="15"/>
      <c r="AC248" s="15"/>
      <c r="AD248" s="15"/>
      <c r="AE248" s="15"/>
      <c r="AT248" s="293" t="s">
        <v>263</v>
      </c>
      <c r="AU248" s="293" t="s">
        <v>91</v>
      </c>
      <c r="AV248" s="15" t="s">
        <v>14</v>
      </c>
      <c r="AW248" s="15" t="s">
        <v>36</v>
      </c>
      <c r="AX248" s="15" t="s">
        <v>82</v>
      </c>
      <c r="AY248" s="293" t="s">
        <v>250</v>
      </c>
    </row>
    <row r="249" s="13" customFormat="1">
      <c r="A249" s="13"/>
      <c r="B249" s="262"/>
      <c r="C249" s="263"/>
      <c r="D249" s="258" t="s">
        <v>263</v>
      </c>
      <c r="E249" s="264" t="s">
        <v>1</v>
      </c>
      <c r="F249" s="265" t="s">
        <v>2207</v>
      </c>
      <c r="G249" s="263"/>
      <c r="H249" s="266">
        <v>193.40000000000001</v>
      </c>
      <c r="I249" s="267"/>
      <c r="J249" s="263"/>
      <c r="K249" s="263"/>
      <c r="L249" s="268"/>
      <c r="M249" s="269"/>
      <c r="N249" s="270"/>
      <c r="O249" s="270"/>
      <c r="P249" s="270"/>
      <c r="Q249" s="270"/>
      <c r="R249" s="270"/>
      <c r="S249" s="270"/>
      <c r="T249" s="271"/>
      <c r="U249" s="13"/>
      <c r="V249" s="13"/>
      <c r="W249" s="13"/>
      <c r="X249" s="13"/>
      <c r="Y249" s="13"/>
      <c r="Z249" s="13"/>
      <c r="AA249" s="13"/>
      <c r="AB249" s="13"/>
      <c r="AC249" s="13"/>
      <c r="AD249" s="13"/>
      <c r="AE249" s="13"/>
      <c r="AT249" s="272" t="s">
        <v>263</v>
      </c>
      <c r="AU249" s="272" t="s">
        <v>91</v>
      </c>
      <c r="AV249" s="13" t="s">
        <v>91</v>
      </c>
      <c r="AW249" s="13" t="s">
        <v>36</v>
      </c>
      <c r="AX249" s="13" t="s">
        <v>82</v>
      </c>
      <c r="AY249" s="272" t="s">
        <v>250</v>
      </c>
    </row>
    <row r="250" s="14" customFormat="1">
      <c r="A250" s="14"/>
      <c r="B250" s="273"/>
      <c r="C250" s="274"/>
      <c r="D250" s="258" t="s">
        <v>263</v>
      </c>
      <c r="E250" s="275" t="s">
        <v>2048</v>
      </c>
      <c r="F250" s="276" t="s">
        <v>265</v>
      </c>
      <c r="G250" s="274"/>
      <c r="H250" s="277">
        <v>193.40000000000001</v>
      </c>
      <c r="I250" s="278"/>
      <c r="J250" s="274"/>
      <c r="K250" s="274"/>
      <c r="L250" s="279"/>
      <c r="M250" s="280"/>
      <c r="N250" s="281"/>
      <c r="O250" s="281"/>
      <c r="P250" s="281"/>
      <c r="Q250" s="281"/>
      <c r="R250" s="281"/>
      <c r="S250" s="281"/>
      <c r="T250" s="282"/>
      <c r="U250" s="14"/>
      <c r="V250" s="14"/>
      <c r="W250" s="14"/>
      <c r="X250" s="14"/>
      <c r="Y250" s="14"/>
      <c r="Z250" s="14"/>
      <c r="AA250" s="14"/>
      <c r="AB250" s="14"/>
      <c r="AC250" s="14"/>
      <c r="AD250" s="14"/>
      <c r="AE250" s="14"/>
      <c r="AT250" s="283" t="s">
        <v>263</v>
      </c>
      <c r="AU250" s="283" t="s">
        <v>91</v>
      </c>
      <c r="AV250" s="14" t="s">
        <v>256</v>
      </c>
      <c r="AW250" s="14" t="s">
        <v>36</v>
      </c>
      <c r="AX250" s="14" t="s">
        <v>82</v>
      </c>
      <c r="AY250" s="283" t="s">
        <v>250</v>
      </c>
    </row>
    <row r="251" s="13" customFormat="1">
      <c r="A251" s="13"/>
      <c r="B251" s="262"/>
      <c r="C251" s="263"/>
      <c r="D251" s="258" t="s">
        <v>263</v>
      </c>
      <c r="E251" s="264" t="s">
        <v>1985</v>
      </c>
      <c r="F251" s="265" t="s">
        <v>2208</v>
      </c>
      <c r="G251" s="263"/>
      <c r="H251" s="266">
        <v>34.811999999999998</v>
      </c>
      <c r="I251" s="267"/>
      <c r="J251" s="263"/>
      <c r="K251" s="263"/>
      <c r="L251" s="268"/>
      <c r="M251" s="269"/>
      <c r="N251" s="270"/>
      <c r="O251" s="270"/>
      <c r="P251" s="270"/>
      <c r="Q251" s="270"/>
      <c r="R251" s="270"/>
      <c r="S251" s="270"/>
      <c r="T251" s="271"/>
      <c r="U251" s="13"/>
      <c r="V251" s="13"/>
      <c r="W251" s="13"/>
      <c r="X251" s="13"/>
      <c r="Y251" s="13"/>
      <c r="Z251" s="13"/>
      <c r="AA251" s="13"/>
      <c r="AB251" s="13"/>
      <c r="AC251" s="13"/>
      <c r="AD251" s="13"/>
      <c r="AE251" s="13"/>
      <c r="AT251" s="272" t="s">
        <v>263</v>
      </c>
      <c r="AU251" s="272" t="s">
        <v>91</v>
      </c>
      <c r="AV251" s="13" t="s">
        <v>91</v>
      </c>
      <c r="AW251" s="13" t="s">
        <v>36</v>
      </c>
      <c r="AX251" s="13" t="s">
        <v>82</v>
      </c>
      <c r="AY251" s="272" t="s">
        <v>250</v>
      </c>
    </row>
    <row r="252" s="13" customFormat="1">
      <c r="A252" s="13"/>
      <c r="B252" s="262"/>
      <c r="C252" s="263"/>
      <c r="D252" s="258" t="s">
        <v>263</v>
      </c>
      <c r="E252" s="264" t="s">
        <v>1982</v>
      </c>
      <c r="F252" s="265" t="s">
        <v>2209</v>
      </c>
      <c r="G252" s="263"/>
      <c r="H252" s="266">
        <v>23.207999999999998</v>
      </c>
      <c r="I252" s="267"/>
      <c r="J252" s="263"/>
      <c r="K252" s="263"/>
      <c r="L252" s="268"/>
      <c r="M252" s="269"/>
      <c r="N252" s="270"/>
      <c r="O252" s="270"/>
      <c r="P252" s="270"/>
      <c r="Q252" s="270"/>
      <c r="R252" s="270"/>
      <c r="S252" s="270"/>
      <c r="T252" s="271"/>
      <c r="U252" s="13"/>
      <c r="V252" s="13"/>
      <c r="W252" s="13"/>
      <c r="X252" s="13"/>
      <c r="Y252" s="13"/>
      <c r="Z252" s="13"/>
      <c r="AA252" s="13"/>
      <c r="AB252" s="13"/>
      <c r="AC252" s="13"/>
      <c r="AD252" s="13"/>
      <c r="AE252" s="13"/>
      <c r="AT252" s="272" t="s">
        <v>263</v>
      </c>
      <c r="AU252" s="272" t="s">
        <v>91</v>
      </c>
      <c r="AV252" s="13" t="s">
        <v>91</v>
      </c>
      <c r="AW252" s="13" t="s">
        <v>36</v>
      </c>
      <c r="AX252" s="13" t="s">
        <v>82</v>
      </c>
      <c r="AY252" s="272" t="s">
        <v>250</v>
      </c>
    </row>
    <row r="253" s="13" customFormat="1">
      <c r="A253" s="13"/>
      <c r="B253" s="262"/>
      <c r="C253" s="263"/>
      <c r="D253" s="258" t="s">
        <v>263</v>
      </c>
      <c r="E253" s="264" t="s">
        <v>1992</v>
      </c>
      <c r="F253" s="265" t="s">
        <v>2210</v>
      </c>
      <c r="G253" s="263"/>
      <c r="H253" s="266">
        <v>81.227999999999994</v>
      </c>
      <c r="I253" s="267"/>
      <c r="J253" s="263"/>
      <c r="K253" s="263"/>
      <c r="L253" s="268"/>
      <c r="M253" s="269"/>
      <c r="N253" s="270"/>
      <c r="O253" s="270"/>
      <c r="P253" s="270"/>
      <c r="Q253" s="270"/>
      <c r="R253" s="270"/>
      <c r="S253" s="270"/>
      <c r="T253" s="271"/>
      <c r="U253" s="13"/>
      <c r="V253" s="13"/>
      <c r="W253" s="13"/>
      <c r="X253" s="13"/>
      <c r="Y253" s="13"/>
      <c r="Z253" s="13"/>
      <c r="AA253" s="13"/>
      <c r="AB253" s="13"/>
      <c r="AC253" s="13"/>
      <c r="AD253" s="13"/>
      <c r="AE253" s="13"/>
      <c r="AT253" s="272" t="s">
        <v>263</v>
      </c>
      <c r="AU253" s="272" t="s">
        <v>91</v>
      </c>
      <c r="AV253" s="13" t="s">
        <v>91</v>
      </c>
      <c r="AW253" s="13" t="s">
        <v>36</v>
      </c>
      <c r="AX253" s="13" t="s">
        <v>82</v>
      </c>
      <c r="AY253" s="272" t="s">
        <v>250</v>
      </c>
    </row>
    <row r="254" s="13" customFormat="1">
      <c r="A254" s="13"/>
      <c r="B254" s="262"/>
      <c r="C254" s="263"/>
      <c r="D254" s="258" t="s">
        <v>263</v>
      </c>
      <c r="E254" s="264" t="s">
        <v>1988</v>
      </c>
      <c r="F254" s="265" t="s">
        <v>2211</v>
      </c>
      <c r="G254" s="263"/>
      <c r="H254" s="266">
        <v>54.152000000000001</v>
      </c>
      <c r="I254" s="267"/>
      <c r="J254" s="263"/>
      <c r="K254" s="263"/>
      <c r="L254" s="268"/>
      <c r="M254" s="269"/>
      <c r="N254" s="270"/>
      <c r="O254" s="270"/>
      <c r="P254" s="270"/>
      <c r="Q254" s="270"/>
      <c r="R254" s="270"/>
      <c r="S254" s="270"/>
      <c r="T254" s="271"/>
      <c r="U254" s="13"/>
      <c r="V254" s="13"/>
      <c r="W254" s="13"/>
      <c r="X254" s="13"/>
      <c r="Y254" s="13"/>
      <c r="Z254" s="13"/>
      <c r="AA254" s="13"/>
      <c r="AB254" s="13"/>
      <c r="AC254" s="13"/>
      <c r="AD254" s="13"/>
      <c r="AE254" s="13"/>
      <c r="AT254" s="272" t="s">
        <v>263</v>
      </c>
      <c r="AU254" s="272" t="s">
        <v>91</v>
      </c>
      <c r="AV254" s="13" t="s">
        <v>91</v>
      </c>
      <c r="AW254" s="13" t="s">
        <v>36</v>
      </c>
      <c r="AX254" s="13" t="s">
        <v>82</v>
      </c>
      <c r="AY254" s="272" t="s">
        <v>250</v>
      </c>
    </row>
    <row r="255" s="14" customFormat="1">
      <c r="A255" s="14"/>
      <c r="B255" s="273"/>
      <c r="C255" s="274"/>
      <c r="D255" s="258" t="s">
        <v>263</v>
      </c>
      <c r="E255" s="275" t="s">
        <v>1</v>
      </c>
      <c r="F255" s="276" t="s">
        <v>265</v>
      </c>
      <c r="G255" s="274"/>
      <c r="H255" s="277">
        <v>193.40000000000001</v>
      </c>
      <c r="I255" s="278"/>
      <c r="J255" s="274"/>
      <c r="K255" s="274"/>
      <c r="L255" s="279"/>
      <c r="M255" s="280"/>
      <c r="N255" s="281"/>
      <c r="O255" s="281"/>
      <c r="P255" s="281"/>
      <c r="Q255" s="281"/>
      <c r="R255" s="281"/>
      <c r="S255" s="281"/>
      <c r="T255" s="282"/>
      <c r="U255" s="14"/>
      <c r="V255" s="14"/>
      <c r="W255" s="14"/>
      <c r="X255" s="14"/>
      <c r="Y255" s="14"/>
      <c r="Z255" s="14"/>
      <c r="AA255" s="14"/>
      <c r="AB255" s="14"/>
      <c r="AC255" s="14"/>
      <c r="AD255" s="14"/>
      <c r="AE255" s="14"/>
      <c r="AT255" s="283" t="s">
        <v>263</v>
      </c>
      <c r="AU255" s="283" t="s">
        <v>91</v>
      </c>
      <c r="AV255" s="14" t="s">
        <v>256</v>
      </c>
      <c r="AW255" s="14" t="s">
        <v>36</v>
      </c>
      <c r="AX255" s="14" t="s">
        <v>82</v>
      </c>
      <c r="AY255" s="283" t="s">
        <v>250</v>
      </c>
    </row>
    <row r="256" s="15" customFormat="1">
      <c r="A256" s="15"/>
      <c r="B256" s="284"/>
      <c r="C256" s="285"/>
      <c r="D256" s="258" t="s">
        <v>263</v>
      </c>
      <c r="E256" s="286" t="s">
        <v>1</v>
      </c>
      <c r="F256" s="287" t="s">
        <v>2212</v>
      </c>
      <c r="G256" s="285"/>
      <c r="H256" s="286" t="s">
        <v>1</v>
      </c>
      <c r="I256" s="288"/>
      <c r="J256" s="285"/>
      <c r="K256" s="285"/>
      <c r="L256" s="289"/>
      <c r="M256" s="290"/>
      <c r="N256" s="291"/>
      <c r="O256" s="291"/>
      <c r="P256" s="291"/>
      <c r="Q256" s="291"/>
      <c r="R256" s="291"/>
      <c r="S256" s="291"/>
      <c r="T256" s="292"/>
      <c r="U256" s="15"/>
      <c r="V256" s="15"/>
      <c r="W256" s="15"/>
      <c r="X256" s="15"/>
      <c r="Y256" s="15"/>
      <c r="Z256" s="15"/>
      <c r="AA256" s="15"/>
      <c r="AB256" s="15"/>
      <c r="AC256" s="15"/>
      <c r="AD256" s="15"/>
      <c r="AE256" s="15"/>
      <c r="AT256" s="293" t="s">
        <v>263</v>
      </c>
      <c r="AU256" s="293" t="s">
        <v>91</v>
      </c>
      <c r="AV256" s="15" t="s">
        <v>14</v>
      </c>
      <c r="AW256" s="15" t="s">
        <v>36</v>
      </c>
      <c r="AX256" s="15" t="s">
        <v>82</v>
      </c>
      <c r="AY256" s="293" t="s">
        <v>250</v>
      </c>
    </row>
    <row r="257" s="13" customFormat="1">
      <c r="A257" s="13"/>
      <c r="B257" s="262"/>
      <c r="C257" s="263"/>
      <c r="D257" s="258" t="s">
        <v>263</v>
      </c>
      <c r="E257" s="264" t="s">
        <v>1</v>
      </c>
      <c r="F257" s="265" t="s">
        <v>2213</v>
      </c>
      <c r="G257" s="263"/>
      <c r="H257" s="266">
        <v>58.299999999999997</v>
      </c>
      <c r="I257" s="267"/>
      <c r="J257" s="263"/>
      <c r="K257" s="263"/>
      <c r="L257" s="268"/>
      <c r="M257" s="269"/>
      <c r="N257" s="270"/>
      <c r="O257" s="270"/>
      <c r="P257" s="270"/>
      <c r="Q257" s="270"/>
      <c r="R257" s="270"/>
      <c r="S257" s="270"/>
      <c r="T257" s="271"/>
      <c r="U257" s="13"/>
      <c r="V257" s="13"/>
      <c r="W257" s="13"/>
      <c r="X257" s="13"/>
      <c r="Y257" s="13"/>
      <c r="Z257" s="13"/>
      <c r="AA257" s="13"/>
      <c r="AB257" s="13"/>
      <c r="AC257" s="13"/>
      <c r="AD257" s="13"/>
      <c r="AE257" s="13"/>
      <c r="AT257" s="272" t="s">
        <v>263</v>
      </c>
      <c r="AU257" s="272" t="s">
        <v>91</v>
      </c>
      <c r="AV257" s="13" t="s">
        <v>91</v>
      </c>
      <c r="AW257" s="13" t="s">
        <v>36</v>
      </c>
      <c r="AX257" s="13" t="s">
        <v>82</v>
      </c>
      <c r="AY257" s="272" t="s">
        <v>250</v>
      </c>
    </row>
    <row r="258" s="15" customFormat="1">
      <c r="A258" s="15"/>
      <c r="B258" s="284"/>
      <c r="C258" s="285"/>
      <c r="D258" s="258" t="s">
        <v>263</v>
      </c>
      <c r="E258" s="286" t="s">
        <v>1</v>
      </c>
      <c r="F258" s="287" t="s">
        <v>2214</v>
      </c>
      <c r="G258" s="285"/>
      <c r="H258" s="286" t="s">
        <v>1</v>
      </c>
      <c r="I258" s="288"/>
      <c r="J258" s="285"/>
      <c r="K258" s="285"/>
      <c r="L258" s="289"/>
      <c r="M258" s="290"/>
      <c r="N258" s="291"/>
      <c r="O258" s="291"/>
      <c r="P258" s="291"/>
      <c r="Q258" s="291"/>
      <c r="R258" s="291"/>
      <c r="S258" s="291"/>
      <c r="T258" s="292"/>
      <c r="U258" s="15"/>
      <c r="V258" s="15"/>
      <c r="W258" s="15"/>
      <c r="X258" s="15"/>
      <c r="Y258" s="15"/>
      <c r="Z258" s="15"/>
      <c r="AA258" s="15"/>
      <c r="AB258" s="15"/>
      <c r="AC258" s="15"/>
      <c r="AD258" s="15"/>
      <c r="AE258" s="15"/>
      <c r="AT258" s="293" t="s">
        <v>263</v>
      </c>
      <c r="AU258" s="293" t="s">
        <v>91</v>
      </c>
      <c r="AV258" s="15" t="s">
        <v>14</v>
      </c>
      <c r="AW258" s="15" t="s">
        <v>36</v>
      </c>
      <c r="AX258" s="15" t="s">
        <v>82</v>
      </c>
      <c r="AY258" s="293" t="s">
        <v>250</v>
      </c>
    </row>
    <row r="259" s="13" customFormat="1">
      <c r="A259" s="13"/>
      <c r="B259" s="262"/>
      <c r="C259" s="263"/>
      <c r="D259" s="258" t="s">
        <v>263</v>
      </c>
      <c r="E259" s="264" t="s">
        <v>1</v>
      </c>
      <c r="F259" s="265" t="s">
        <v>2215</v>
      </c>
      <c r="G259" s="263"/>
      <c r="H259" s="266">
        <v>167.40000000000001</v>
      </c>
      <c r="I259" s="267"/>
      <c r="J259" s="263"/>
      <c r="K259" s="263"/>
      <c r="L259" s="268"/>
      <c r="M259" s="269"/>
      <c r="N259" s="270"/>
      <c r="O259" s="270"/>
      <c r="P259" s="270"/>
      <c r="Q259" s="270"/>
      <c r="R259" s="270"/>
      <c r="S259" s="270"/>
      <c r="T259" s="271"/>
      <c r="U259" s="13"/>
      <c r="V259" s="13"/>
      <c r="W259" s="13"/>
      <c r="X259" s="13"/>
      <c r="Y259" s="13"/>
      <c r="Z259" s="13"/>
      <c r="AA259" s="13"/>
      <c r="AB259" s="13"/>
      <c r="AC259" s="13"/>
      <c r="AD259" s="13"/>
      <c r="AE259" s="13"/>
      <c r="AT259" s="272" t="s">
        <v>263</v>
      </c>
      <c r="AU259" s="272" t="s">
        <v>91</v>
      </c>
      <c r="AV259" s="13" t="s">
        <v>91</v>
      </c>
      <c r="AW259" s="13" t="s">
        <v>36</v>
      </c>
      <c r="AX259" s="13" t="s">
        <v>82</v>
      </c>
      <c r="AY259" s="272" t="s">
        <v>250</v>
      </c>
    </row>
    <row r="260" s="15" customFormat="1">
      <c r="A260" s="15"/>
      <c r="B260" s="284"/>
      <c r="C260" s="285"/>
      <c r="D260" s="258" t="s">
        <v>263</v>
      </c>
      <c r="E260" s="286" t="s">
        <v>1</v>
      </c>
      <c r="F260" s="287" t="s">
        <v>2216</v>
      </c>
      <c r="G260" s="285"/>
      <c r="H260" s="286" t="s">
        <v>1</v>
      </c>
      <c r="I260" s="288"/>
      <c r="J260" s="285"/>
      <c r="K260" s="285"/>
      <c r="L260" s="289"/>
      <c r="M260" s="290"/>
      <c r="N260" s="291"/>
      <c r="O260" s="291"/>
      <c r="P260" s="291"/>
      <c r="Q260" s="291"/>
      <c r="R260" s="291"/>
      <c r="S260" s="291"/>
      <c r="T260" s="292"/>
      <c r="U260" s="15"/>
      <c r="V260" s="15"/>
      <c r="W260" s="15"/>
      <c r="X260" s="15"/>
      <c r="Y260" s="15"/>
      <c r="Z260" s="15"/>
      <c r="AA260" s="15"/>
      <c r="AB260" s="15"/>
      <c r="AC260" s="15"/>
      <c r="AD260" s="15"/>
      <c r="AE260" s="15"/>
      <c r="AT260" s="293" t="s">
        <v>263</v>
      </c>
      <c r="AU260" s="293" t="s">
        <v>91</v>
      </c>
      <c r="AV260" s="15" t="s">
        <v>14</v>
      </c>
      <c r="AW260" s="15" t="s">
        <v>36</v>
      </c>
      <c r="AX260" s="15" t="s">
        <v>82</v>
      </c>
      <c r="AY260" s="293" t="s">
        <v>250</v>
      </c>
    </row>
    <row r="261" s="13" customFormat="1">
      <c r="A261" s="13"/>
      <c r="B261" s="262"/>
      <c r="C261" s="263"/>
      <c r="D261" s="258" t="s">
        <v>263</v>
      </c>
      <c r="E261" s="264" t="s">
        <v>1</v>
      </c>
      <c r="F261" s="265" t="s">
        <v>2217</v>
      </c>
      <c r="G261" s="263"/>
      <c r="H261" s="266">
        <v>964.70000000000005</v>
      </c>
      <c r="I261" s="267"/>
      <c r="J261" s="263"/>
      <c r="K261" s="263"/>
      <c r="L261" s="268"/>
      <c r="M261" s="269"/>
      <c r="N261" s="270"/>
      <c r="O261" s="270"/>
      <c r="P261" s="270"/>
      <c r="Q261" s="270"/>
      <c r="R261" s="270"/>
      <c r="S261" s="270"/>
      <c r="T261" s="271"/>
      <c r="U261" s="13"/>
      <c r="V261" s="13"/>
      <c r="W261" s="13"/>
      <c r="X261" s="13"/>
      <c r="Y261" s="13"/>
      <c r="Z261" s="13"/>
      <c r="AA261" s="13"/>
      <c r="AB261" s="13"/>
      <c r="AC261" s="13"/>
      <c r="AD261" s="13"/>
      <c r="AE261" s="13"/>
      <c r="AT261" s="272" t="s">
        <v>263</v>
      </c>
      <c r="AU261" s="272" t="s">
        <v>91</v>
      </c>
      <c r="AV261" s="13" t="s">
        <v>91</v>
      </c>
      <c r="AW261" s="13" t="s">
        <v>36</v>
      </c>
      <c r="AX261" s="13" t="s">
        <v>82</v>
      </c>
      <c r="AY261" s="272" t="s">
        <v>250</v>
      </c>
    </row>
    <row r="262" s="14" customFormat="1">
      <c r="A262" s="14"/>
      <c r="B262" s="273"/>
      <c r="C262" s="274"/>
      <c r="D262" s="258" t="s">
        <v>263</v>
      </c>
      <c r="E262" s="275" t="s">
        <v>210</v>
      </c>
      <c r="F262" s="276" t="s">
        <v>265</v>
      </c>
      <c r="G262" s="274"/>
      <c r="H262" s="277">
        <v>1190.4000000000001</v>
      </c>
      <c r="I262" s="278"/>
      <c r="J262" s="274"/>
      <c r="K262" s="274"/>
      <c r="L262" s="279"/>
      <c r="M262" s="280"/>
      <c r="N262" s="281"/>
      <c r="O262" s="281"/>
      <c r="P262" s="281"/>
      <c r="Q262" s="281"/>
      <c r="R262" s="281"/>
      <c r="S262" s="281"/>
      <c r="T262" s="282"/>
      <c r="U262" s="14"/>
      <c r="V262" s="14"/>
      <c r="W262" s="14"/>
      <c r="X262" s="14"/>
      <c r="Y262" s="14"/>
      <c r="Z262" s="14"/>
      <c r="AA262" s="14"/>
      <c r="AB262" s="14"/>
      <c r="AC262" s="14"/>
      <c r="AD262" s="14"/>
      <c r="AE262" s="14"/>
      <c r="AT262" s="283" t="s">
        <v>263</v>
      </c>
      <c r="AU262" s="283" t="s">
        <v>91</v>
      </c>
      <c r="AV262" s="14" t="s">
        <v>256</v>
      </c>
      <c r="AW262" s="14" t="s">
        <v>36</v>
      </c>
      <c r="AX262" s="14" t="s">
        <v>82</v>
      </c>
      <c r="AY262" s="283" t="s">
        <v>250</v>
      </c>
    </row>
    <row r="263" s="13" customFormat="1">
      <c r="A263" s="13"/>
      <c r="B263" s="262"/>
      <c r="C263" s="263"/>
      <c r="D263" s="258" t="s">
        <v>263</v>
      </c>
      <c r="E263" s="264" t="s">
        <v>1973</v>
      </c>
      <c r="F263" s="265" t="s">
        <v>2218</v>
      </c>
      <c r="G263" s="263"/>
      <c r="H263" s="266">
        <v>214.27199999999999</v>
      </c>
      <c r="I263" s="267"/>
      <c r="J263" s="263"/>
      <c r="K263" s="263"/>
      <c r="L263" s="268"/>
      <c r="M263" s="269"/>
      <c r="N263" s="270"/>
      <c r="O263" s="270"/>
      <c r="P263" s="270"/>
      <c r="Q263" s="270"/>
      <c r="R263" s="270"/>
      <c r="S263" s="270"/>
      <c r="T263" s="271"/>
      <c r="U263" s="13"/>
      <c r="V263" s="13"/>
      <c r="W263" s="13"/>
      <c r="X263" s="13"/>
      <c r="Y263" s="13"/>
      <c r="Z263" s="13"/>
      <c r="AA263" s="13"/>
      <c r="AB263" s="13"/>
      <c r="AC263" s="13"/>
      <c r="AD263" s="13"/>
      <c r="AE263" s="13"/>
      <c r="AT263" s="272" t="s">
        <v>263</v>
      </c>
      <c r="AU263" s="272" t="s">
        <v>91</v>
      </c>
      <c r="AV263" s="13" t="s">
        <v>91</v>
      </c>
      <c r="AW263" s="13" t="s">
        <v>36</v>
      </c>
      <c r="AX263" s="13" t="s">
        <v>82</v>
      </c>
      <c r="AY263" s="272" t="s">
        <v>250</v>
      </c>
    </row>
    <row r="264" s="13" customFormat="1">
      <c r="A264" s="13"/>
      <c r="B264" s="262"/>
      <c r="C264" s="263"/>
      <c r="D264" s="258" t="s">
        <v>263</v>
      </c>
      <c r="E264" s="264" t="s">
        <v>1970</v>
      </c>
      <c r="F264" s="265" t="s">
        <v>2219</v>
      </c>
      <c r="G264" s="263"/>
      <c r="H264" s="266">
        <v>142.84800000000001</v>
      </c>
      <c r="I264" s="267"/>
      <c r="J264" s="263"/>
      <c r="K264" s="263"/>
      <c r="L264" s="268"/>
      <c r="M264" s="269"/>
      <c r="N264" s="270"/>
      <c r="O264" s="270"/>
      <c r="P264" s="270"/>
      <c r="Q264" s="270"/>
      <c r="R264" s="270"/>
      <c r="S264" s="270"/>
      <c r="T264" s="271"/>
      <c r="U264" s="13"/>
      <c r="V264" s="13"/>
      <c r="W264" s="13"/>
      <c r="X264" s="13"/>
      <c r="Y264" s="13"/>
      <c r="Z264" s="13"/>
      <c r="AA264" s="13"/>
      <c r="AB264" s="13"/>
      <c r="AC264" s="13"/>
      <c r="AD264" s="13"/>
      <c r="AE264" s="13"/>
      <c r="AT264" s="272" t="s">
        <v>263</v>
      </c>
      <c r="AU264" s="272" t="s">
        <v>91</v>
      </c>
      <c r="AV264" s="13" t="s">
        <v>91</v>
      </c>
      <c r="AW264" s="13" t="s">
        <v>36</v>
      </c>
      <c r="AX264" s="13" t="s">
        <v>82</v>
      </c>
      <c r="AY264" s="272" t="s">
        <v>250</v>
      </c>
    </row>
    <row r="265" s="13" customFormat="1">
      <c r="A265" s="13"/>
      <c r="B265" s="262"/>
      <c r="C265" s="263"/>
      <c r="D265" s="258" t="s">
        <v>263</v>
      </c>
      <c r="E265" s="264" t="s">
        <v>1979</v>
      </c>
      <c r="F265" s="265" t="s">
        <v>2220</v>
      </c>
      <c r="G265" s="263"/>
      <c r="H265" s="266">
        <v>499.96800000000002</v>
      </c>
      <c r="I265" s="267"/>
      <c r="J265" s="263"/>
      <c r="K265" s="263"/>
      <c r="L265" s="268"/>
      <c r="M265" s="269"/>
      <c r="N265" s="270"/>
      <c r="O265" s="270"/>
      <c r="P265" s="270"/>
      <c r="Q265" s="270"/>
      <c r="R265" s="270"/>
      <c r="S265" s="270"/>
      <c r="T265" s="271"/>
      <c r="U265" s="13"/>
      <c r="V265" s="13"/>
      <c r="W265" s="13"/>
      <c r="X265" s="13"/>
      <c r="Y265" s="13"/>
      <c r="Z265" s="13"/>
      <c r="AA265" s="13"/>
      <c r="AB265" s="13"/>
      <c r="AC265" s="13"/>
      <c r="AD265" s="13"/>
      <c r="AE265" s="13"/>
      <c r="AT265" s="272" t="s">
        <v>263</v>
      </c>
      <c r="AU265" s="272" t="s">
        <v>91</v>
      </c>
      <c r="AV265" s="13" t="s">
        <v>91</v>
      </c>
      <c r="AW265" s="13" t="s">
        <v>36</v>
      </c>
      <c r="AX265" s="13" t="s">
        <v>82</v>
      </c>
      <c r="AY265" s="272" t="s">
        <v>250</v>
      </c>
    </row>
    <row r="266" s="13" customFormat="1">
      <c r="A266" s="13"/>
      <c r="B266" s="262"/>
      <c r="C266" s="263"/>
      <c r="D266" s="258" t="s">
        <v>263</v>
      </c>
      <c r="E266" s="264" t="s">
        <v>1976</v>
      </c>
      <c r="F266" s="265" t="s">
        <v>2221</v>
      </c>
      <c r="G266" s="263"/>
      <c r="H266" s="266">
        <v>333.31200000000001</v>
      </c>
      <c r="I266" s="267"/>
      <c r="J266" s="263"/>
      <c r="K266" s="263"/>
      <c r="L266" s="268"/>
      <c r="M266" s="269"/>
      <c r="N266" s="270"/>
      <c r="O266" s="270"/>
      <c r="P266" s="270"/>
      <c r="Q266" s="270"/>
      <c r="R266" s="270"/>
      <c r="S266" s="270"/>
      <c r="T266" s="271"/>
      <c r="U266" s="13"/>
      <c r="V266" s="13"/>
      <c r="W266" s="13"/>
      <c r="X266" s="13"/>
      <c r="Y266" s="13"/>
      <c r="Z266" s="13"/>
      <c r="AA266" s="13"/>
      <c r="AB266" s="13"/>
      <c r="AC266" s="13"/>
      <c r="AD266" s="13"/>
      <c r="AE266" s="13"/>
      <c r="AT266" s="272" t="s">
        <v>263</v>
      </c>
      <c r="AU266" s="272" t="s">
        <v>91</v>
      </c>
      <c r="AV266" s="13" t="s">
        <v>91</v>
      </c>
      <c r="AW266" s="13" t="s">
        <v>36</v>
      </c>
      <c r="AX266" s="13" t="s">
        <v>82</v>
      </c>
      <c r="AY266" s="272" t="s">
        <v>250</v>
      </c>
    </row>
    <row r="267" s="14" customFormat="1">
      <c r="A267" s="14"/>
      <c r="B267" s="273"/>
      <c r="C267" s="274"/>
      <c r="D267" s="258" t="s">
        <v>263</v>
      </c>
      <c r="E267" s="275" t="s">
        <v>1</v>
      </c>
      <c r="F267" s="276" t="s">
        <v>265</v>
      </c>
      <c r="G267" s="274"/>
      <c r="H267" s="277">
        <v>1190.4000000000001</v>
      </c>
      <c r="I267" s="278"/>
      <c r="J267" s="274"/>
      <c r="K267" s="274"/>
      <c r="L267" s="279"/>
      <c r="M267" s="280"/>
      <c r="N267" s="281"/>
      <c r="O267" s="281"/>
      <c r="P267" s="281"/>
      <c r="Q267" s="281"/>
      <c r="R267" s="281"/>
      <c r="S267" s="281"/>
      <c r="T267" s="282"/>
      <c r="U267" s="14"/>
      <c r="V267" s="14"/>
      <c r="W267" s="14"/>
      <c r="X267" s="14"/>
      <c r="Y267" s="14"/>
      <c r="Z267" s="14"/>
      <c r="AA267" s="14"/>
      <c r="AB267" s="14"/>
      <c r="AC267" s="14"/>
      <c r="AD267" s="14"/>
      <c r="AE267" s="14"/>
      <c r="AT267" s="283" t="s">
        <v>263</v>
      </c>
      <c r="AU267" s="283" t="s">
        <v>91</v>
      </c>
      <c r="AV267" s="14" t="s">
        <v>256</v>
      </c>
      <c r="AW267" s="14" t="s">
        <v>36</v>
      </c>
      <c r="AX267" s="14" t="s">
        <v>82</v>
      </c>
      <c r="AY267" s="283" t="s">
        <v>250</v>
      </c>
    </row>
    <row r="268" s="13" customFormat="1">
      <c r="A268" s="13"/>
      <c r="B268" s="262"/>
      <c r="C268" s="263"/>
      <c r="D268" s="258" t="s">
        <v>263</v>
      </c>
      <c r="E268" s="264" t="s">
        <v>1</v>
      </c>
      <c r="F268" s="265" t="s">
        <v>2222</v>
      </c>
      <c r="G268" s="263"/>
      <c r="H268" s="266">
        <v>1133.7180000000001</v>
      </c>
      <c r="I268" s="267"/>
      <c r="J268" s="263"/>
      <c r="K268" s="263"/>
      <c r="L268" s="268"/>
      <c r="M268" s="269"/>
      <c r="N268" s="270"/>
      <c r="O268" s="270"/>
      <c r="P268" s="270"/>
      <c r="Q268" s="270"/>
      <c r="R268" s="270"/>
      <c r="S268" s="270"/>
      <c r="T268" s="271"/>
      <c r="U268" s="13"/>
      <c r="V268" s="13"/>
      <c r="W268" s="13"/>
      <c r="X268" s="13"/>
      <c r="Y268" s="13"/>
      <c r="Z268" s="13"/>
      <c r="AA268" s="13"/>
      <c r="AB268" s="13"/>
      <c r="AC268" s="13"/>
      <c r="AD268" s="13"/>
      <c r="AE268" s="13"/>
      <c r="AT268" s="272" t="s">
        <v>263</v>
      </c>
      <c r="AU268" s="272" t="s">
        <v>91</v>
      </c>
      <c r="AV268" s="13" t="s">
        <v>91</v>
      </c>
      <c r="AW268" s="13" t="s">
        <v>36</v>
      </c>
      <c r="AX268" s="13" t="s">
        <v>82</v>
      </c>
      <c r="AY268" s="272" t="s">
        <v>250</v>
      </c>
    </row>
    <row r="269" s="14" customFormat="1">
      <c r="A269" s="14"/>
      <c r="B269" s="273"/>
      <c r="C269" s="274"/>
      <c r="D269" s="258" t="s">
        <v>263</v>
      </c>
      <c r="E269" s="275" t="s">
        <v>1</v>
      </c>
      <c r="F269" s="276" t="s">
        <v>265</v>
      </c>
      <c r="G269" s="274"/>
      <c r="H269" s="277">
        <v>1133.7180000000001</v>
      </c>
      <c r="I269" s="278"/>
      <c r="J269" s="274"/>
      <c r="K269" s="274"/>
      <c r="L269" s="279"/>
      <c r="M269" s="280"/>
      <c r="N269" s="281"/>
      <c r="O269" s="281"/>
      <c r="P269" s="281"/>
      <c r="Q269" s="281"/>
      <c r="R269" s="281"/>
      <c r="S269" s="281"/>
      <c r="T269" s="282"/>
      <c r="U269" s="14"/>
      <c r="V269" s="14"/>
      <c r="W269" s="14"/>
      <c r="X269" s="14"/>
      <c r="Y269" s="14"/>
      <c r="Z269" s="14"/>
      <c r="AA269" s="14"/>
      <c r="AB269" s="14"/>
      <c r="AC269" s="14"/>
      <c r="AD269" s="14"/>
      <c r="AE269" s="14"/>
      <c r="AT269" s="283" t="s">
        <v>263</v>
      </c>
      <c r="AU269" s="283" t="s">
        <v>91</v>
      </c>
      <c r="AV269" s="14" t="s">
        <v>256</v>
      </c>
      <c r="AW269" s="14" t="s">
        <v>36</v>
      </c>
      <c r="AX269" s="14" t="s">
        <v>14</v>
      </c>
      <c r="AY269" s="283" t="s">
        <v>250</v>
      </c>
    </row>
    <row r="270" s="2" customFormat="1" ht="44.25" customHeight="1">
      <c r="A270" s="38"/>
      <c r="B270" s="39"/>
      <c r="C270" s="245" t="s">
        <v>331</v>
      </c>
      <c r="D270" s="245" t="s">
        <v>252</v>
      </c>
      <c r="E270" s="246" t="s">
        <v>2223</v>
      </c>
      <c r="F270" s="247" t="s">
        <v>2224</v>
      </c>
      <c r="G270" s="248" t="s">
        <v>208</v>
      </c>
      <c r="H270" s="249">
        <v>35</v>
      </c>
      <c r="I270" s="250"/>
      <c r="J270" s="251">
        <f>ROUND(I270*H270,2)</f>
        <v>0</v>
      </c>
      <c r="K270" s="247" t="s">
        <v>255</v>
      </c>
      <c r="L270" s="44"/>
      <c r="M270" s="252" t="s">
        <v>1</v>
      </c>
      <c r="N270" s="253" t="s">
        <v>47</v>
      </c>
      <c r="O270" s="91"/>
      <c r="P270" s="254">
        <f>O270*H270</f>
        <v>0</v>
      </c>
      <c r="Q270" s="254">
        <v>0</v>
      </c>
      <c r="R270" s="254">
        <f>Q270*H270</f>
        <v>0</v>
      </c>
      <c r="S270" s="254">
        <v>0</v>
      </c>
      <c r="T270" s="255">
        <f>S270*H270</f>
        <v>0</v>
      </c>
      <c r="U270" s="38"/>
      <c r="V270" s="38"/>
      <c r="W270" s="38"/>
      <c r="X270" s="38"/>
      <c r="Y270" s="38"/>
      <c r="Z270" s="38"/>
      <c r="AA270" s="38"/>
      <c r="AB270" s="38"/>
      <c r="AC270" s="38"/>
      <c r="AD270" s="38"/>
      <c r="AE270" s="38"/>
      <c r="AR270" s="256" t="s">
        <v>256</v>
      </c>
      <c r="AT270" s="256" t="s">
        <v>252</v>
      </c>
      <c r="AU270" s="256" t="s">
        <v>91</v>
      </c>
      <c r="AY270" s="17" t="s">
        <v>250</v>
      </c>
      <c r="BE270" s="257">
        <f>IF(N270="základní",J270,0)</f>
        <v>0</v>
      </c>
      <c r="BF270" s="257">
        <f>IF(N270="snížená",J270,0)</f>
        <v>0</v>
      </c>
      <c r="BG270" s="257">
        <f>IF(N270="zákl. přenesená",J270,0)</f>
        <v>0</v>
      </c>
      <c r="BH270" s="257">
        <f>IF(N270="sníž. přenesená",J270,0)</f>
        <v>0</v>
      </c>
      <c r="BI270" s="257">
        <f>IF(N270="nulová",J270,0)</f>
        <v>0</v>
      </c>
      <c r="BJ270" s="17" t="s">
        <v>14</v>
      </c>
      <c r="BK270" s="257">
        <f>ROUND(I270*H270,2)</f>
        <v>0</v>
      </c>
      <c r="BL270" s="17" t="s">
        <v>256</v>
      </c>
      <c r="BM270" s="256" t="s">
        <v>2225</v>
      </c>
    </row>
    <row r="271" s="2" customFormat="1">
      <c r="A271" s="38"/>
      <c r="B271" s="39"/>
      <c r="C271" s="40"/>
      <c r="D271" s="258" t="s">
        <v>261</v>
      </c>
      <c r="E271" s="40"/>
      <c r="F271" s="259" t="s">
        <v>2226</v>
      </c>
      <c r="G271" s="40"/>
      <c r="H271" s="40"/>
      <c r="I271" s="156"/>
      <c r="J271" s="40"/>
      <c r="K271" s="40"/>
      <c r="L271" s="44"/>
      <c r="M271" s="260"/>
      <c r="N271" s="261"/>
      <c r="O271" s="91"/>
      <c r="P271" s="91"/>
      <c r="Q271" s="91"/>
      <c r="R271" s="91"/>
      <c r="S271" s="91"/>
      <c r="T271" s="92"/>
      <c r="U271" s="38"/>
      <c r="V271" s="38"/>
      <c r="W271" s="38"/>
      <c r="X271" s="38"/>
      <c r="Y271" s="38"/>
      <c r="Z271" s="38"/>
      <c r="AA271" s="38"/>
      <c r="AB271" s="38"/>
      <c r="AC271" s="38"/>
      <c r="AD271" s="38"/>
      <c r="AE271" s="38"/>
      <c r="AT271" s="17" t="s">
        <v>261</v>
      </c>
      <c r="AU271" s="17" t="s">
        <v>91</v>
      </c>
    </row>
    <row r="272" s="13" customFormat="1">
      <c r="A272" s="13"/>
      <c r="B272" s="262"/>
      <c r="C272" s="263"/>
      <c r="D272" s="258" t="s">
        <v>263</v>
      </c>
      <c r="E272" s="264" t="s">
        <v>1</v>
      </c>
      <c r="F272" s="265" t="s">
        <v>2227</v>
      </c>
      <c r="G272" s="263"/>
      <c r="H272" s="266">
        <v>35</v>
      </c>
      <c r="I272" s="267"/>
      <c r="J272" s="263"/>
      <c r="K272" s="263"/>
      <c r="L272" s="268"/>
      <c r="M272" s="269"/>
      <c r="N272" s="270"/>
      <c r="O272" s="270"/>
      <c r="P272" s="270"/>
      <c r="Q272" s="270"/>
      <c r="R272" s="270"/>
      <c r="S272" s="270"/>
      <c r="T272" s="271"/>
      <c r="U272" s="13"/>
      <c r="V272" s="13"/>
      <c r="W272" s="13"/>
      <c r="X272" s="13"/>
      <c r="Y272" s="13"/>
      <c r="Z272" s="13"/>
      <c r="AA272" s="13"/>
      <c r="AB272" s="13"/>
      <c r="AC272" s="13"/>
      <c r="AD272" s="13"/>
      <c r="AE272" s="13"/>
      <c r="AT272" s="272" t="s">
        <v>263</v>
      </c>
      <c r="AU272" s="272" t="s">
        <v>91</v>
      </c>
      <c r="AV272" s="13" t="s">
        <v>91</v>
      </c>
      <c r="AW272" s="13" t="s">
        <v>36</v>
      </c>
      <c r="AX272" s="13" t="s">
        <v>82</v>
      </c>
      <c r="AY272" s="272" t="s">
        <v>250</v>
      </c>
    </row>
    <row r="273" s="14" customFormat="1">
      <c r="A273" s="14"/>
      <c r="B273" s="273"/>
      <c r="C273" s="274"/>
      <c r="D273" s="258" t="s">
        <v>263</v>
      </c>
      <c r="E273" s="275" t="s">
        <v>2028</v>
      </c>
      <c r="F273" s="276" t="s">
        <v>265</v>
      </c>
      <c r="G273" s="274"/>
      <c r="H273" s="277">
        <v>35</v>
      </c>
      <c r="I273" s="278"/>
      <c r="J273" s="274"/>
      <c r="K273" s="274"/>
      <c r="L273" s="279"/>
      <c r="M273" s="280"/>
      <c r="N273" s="281"/>
      <c r="O273" s="281"/>
      <c r="P273" s="281"/>
      <c r="Q273" s="281"/>
      <c r="R273" s="281"/>
      <c r="S273" s="281"/>
      <c r="T273" s="282"/>
      <c r="U273" s="14"/>
      <c r="V273" s="14"/>
      <c r="W273" s="14"/>
      <c r="X273" s="14"/>
      <c r="Y273" s="14"/>
      <c r="Z273" s="14"/>
      <c r="AA273" s="14"/>
      <c r="AB273" s="14"/>
      <c r="AC273" s="14"/>
      <c r="AD273" s="14"/>
      <c r="AE273" s="14"/>
      <c r="AT273" s="283" t="s">
        <v>263</v>
      </c>
      <c r="AU273" s="283" t="s">
        <v>91</v>
      </c>
      <c r="AV273" s="14" t="s">
        <v>256</v>
      </c>
      <c r="AW273" s="14" t="s">
        <v>36</v>
      </c>
      <c r="AX273" s="14" t="s">
        <v>14</v>
      </c>
      <c r="AY273" s="283" t="s">
        <v>250</v>
      </c>
    </row>
    <row r="274" s="2" customFormat="1" ht="33" customHeight="1">
      <c r="A274" s="38"/>
      <c r="B274" s="39"/>
      <c r="C274" s="245" t="s">
        <v>336</v>
      </c>
      <c r="D274" s="245" t="s">
        <v>252</v>
      </c>
      <c r="E274" s="246" t="s">
        <v>2228</v>
      </c>
      <c r="F274" s="247" t="s">
        <v>2229</v>
      </c>
      <c r="G274" s="248" t="s">
        <v>168</v>
      </c>
      <c r="H274" s="249">
        <v>2485.0639999999999</v>
      </c>
      <c r="I274" s="250"/>
      <c r="J274" s="251">
        <f>ROUND(I274*H274,2)</f>
        <v>0</v>
      </c>
      <c r="K274" s="247" t="s">
        <v>255</v>
      </c>
      <c r="L274" s="44"/>
      <c r="M274" s="252" t="s">
        <v>1</v>
      </c>
      <c r="N274" s="253" t="s">
        <v>47</v>
      </c>
      <c r="O274" s="91"/>
      <c r="P274" s="254">
        <f>O274*H274</f>
        <v>0</v>
      </c>
      <c r="Q274" s="254">
        <v>0.00059000000000000003</v>
      </c>
      <c r="R274" s="254">
        <f>Q274*H274</f>
        <v>1.46618776</v>
      </c>
      <c r="S274" s="254">
        <v>0</v>
      </c>
      <c r="T274" s="255">
        <f>S274*H274</f>
        <v>0</v>
      </c>
      <c r="U274" s="38"/>
      <c r="V274" s="38"/>
      <c r="W274" s="38"/>
      <c r="X274" s="38"/>
      <c r="Y274" s="38"/>
      <c r="Z274" s="38"/>
      <c r="AA274" s="38"/>
      <c r="AB274" s="38"/>
      <c r="AC274" s="38"/>
      <c r="AD274" s="38"/>
      <c r="AE274" s="38"/>
      <c r="AR274" s="256" t="s">
        <v>256</v>
      </c>
      <c r="AT274" s="256" t="s">
        <v>252</v>
      </c>
      <c r="AU274" s="256" t="s">
        <v>91</v>
      </c>
      <c r="AY274" s="17" t="s">
        <v>250</v>
      </c>
      <c r="BE274" s="257">
        <f>IF(N274="základní",J274,0)</f>
        <v>0</v>
      </c>
      <c r="BF274" s="257">
        <f>IF(N274="snížená",J274,0)</f>
        <v>0</v>
      </c>
      <c r="BG274" s="257">
        <f>IF(N274="zákl. přenesená",J274,0)</f>
        <v>0</v>
      </c>
      <c r="BH274" s="257">
        <f>IF(N274="sníž. přenesená",J274,0)</f>
        <v>0</v>
      </c>
      <c r="BI274" s="257">
        <f>IF(N274="nulová",J274,0)</f>
        <v>0</v>
      </c>
      <c r="BJ274" s="17" t="s">
        <v>14</v>
      </c>
      <c r="BK274" s="257">
        <f>ROUND(I274*H274,2)</f>
        <v>0</v>
      </c>
      <c r="BL274" s="17" t="s">
        <v>256</v>
      </c>
      <c r="BM274" s="256" t="s">
        <v>2230</v>
      </c>
    </row>
    <row r="275" s="2" customFormat="1">
      <c r="A275" s="38"/>
      <c r="B275" s="39"/>
      <c r="C275" s="40"/>
      <c r="D275" s="258" t="s">
        <v>261</v>
      </c>
      <c r="E275" s="40"/>
      <c r="F275" s="259" t="s">
        <v>2231</v>
      </c>
      <c r="G275" s="40"/>
      <c r="H275" s="40"/>
      <c r="I275" s="156"/>
      <c r="J275" s="40"/>
      <c r="K275" s="40"/>
      <c r="L275" s="44"/>
      <c r="M275" s="260"/>
      <c r="N275" s="261"/>
      <c r="O275" s="91"/>
      <c r="P275" s="91"/>
      <c r="Q275" s="91"/>
      <c r="R275" s="91"/>
      <c r="S275" s="91"/>
      <c r="T275" s="92"/>
      <c r="U275" s="38"/>
      <c r="V275" s="38"/>
      <c r="W275" s="38"/>
      <c r="X275" s="38"/>
      <c r="Y275" s="38"/>
      <c r="Z275" s="38"/>
      <c r="AA275" s="38"/>
      <c r="AB275" s="38"/>
      <c r="AC275" s="38"/>
      <c r="AD275" s="38"/>
      <c r="AE275" s="38"/>
      <c r="AT275" s="17" t="s">
        <v>261</v>
      </c>
      <c r="AU275" s="17" t="s">
        <v>91</v>
      </c>
    </row>
    <row r="276" s="15" customFormat="1">
      <c r="A276" s="15"/>
      <c r="B276" s="284"/>
      <c r="C276" s="285"/>
      <c r="D276" s="258" t="s">
        <v>263</v>
      </c>
      <c r="E276" s="286" t="s">
        <v>1</v>
      </c>
      <c r="F276" s="287" t="s">
        <v>2031</v>
      </c>
      <c r="G276" s="285"/>
      <c r="H276" s="286" t="s">
        <v>1</v>
      </c>
      <c r="I276" s="288"/>
      <c r="J276" s="285"/>
      <c r="K276" s="285"/>
      <c r="L276" s="289"/>
      <c r="M276" s="290"/>
      <c r="N276" s="291"/>
      <c r="O276" s="291"/>
      <c r="P276" s="291"/>
      <c r="Q276" s="291"/>
      <c r="R276" s="291"/>
      <c r="S276" s="291"/>
      <c r="T276" s="292"/>
      <c r="U276" s="15"/>
      <c r="V276" s="15"/>
      <c r="W276" s="15"/>
      <c r="X276" s="15"/>
      <c r="Y276" s="15"/>
      <c r="Z276" s="15"/>
      <c r="AA276" s="15"/>
      <c r="AB276" s="15"/>
      <c r="AC276" s="15"/>
      <c r="AD276" s="15"/>
      <c r="AE276" s="15"/>
      <c r="AT276" s="293" t="s">
        <v>263</v>
      </c>
      <c r="AU276" s="293" t="s">
        <v>91</v>
      </c>
      <c r="AV276" s="15" t="s">
        <v>14</v>
      </c>
      <c r="AW276" s="15" t="s">
        <v>36</v>
      </c>
      <c r="AX276" s="15" t="s">
        <v>82</v>
      </c>
      <c r="AY276" s="293" t="s">
        <v>250</v>
      </c>
    </row>
    <row r="277" s="13" customFormat="1">
      <c r="A277" s="13"/>
      <c r="B277" s="262"/>
      <c r="C277" s="263"/>
      <c r="D277" s="258" t="s">
        <v>263</v>
      </c>
      <c r="E277" s="264" t="s">
        <v>1</v>
      </c>
      <c r="F277" s="265" t="s">
        <v>2232</v>
      </c>
      <c r="G277" s="263"/>
      <c r="H277" s="266">
        <v>27.571000000000002</v>
      </c>
      <c r="I277" s="267"/>
      <c r="J277" s="263"/>
      <c r="K277" s="263"/>
      <c r="L277" s="268"/>
      <c r="M277" s="269"/>
      <c r="N277" s="270"/>
      <c r="O277" s="270"/>
      <c r="P277" s="270"/>
      <c r="Q277" s="270"/>
      <c r="R277" s="270"/>
      <c r="S277" s="270"/>
      <c r="T277" s="271"/>
      <c r="U277" s="13"/>
      <c r="V277" s="13"/>
      <c r="W277" s="13"/>
      <c r="X277" s="13"/>
      <c r="Y277" s="13"/>
      <c r="Z277" s="13"/>
      <c r="AA277" s="13"/>
      <c r="AB277" s="13"/>
      <c r="AC277" s="13"/>
      <c r="AD277" s="13"/>
      <c r="AE277" s="13"/>
      <c r="AT277" s="272" t="s">
        <v>263</v>
      </c>
      <c r="AU277" s="272" t="s">
        <v>91</v>
      </c>
      <c r="AV277" s="13" t="s">
        <v>91</v>
      </c>
      <c r="AW277" s="13" t="s">
        <v>36</v>
      </c>
      <c r="AX277" s="13" t="s">
        <v>82</v>
      </c>
      <c r="AY277" s="272" t="s">
        <v>250</v>
      </c>
    </row>
    <row r="278" s="13" customFormat="1">
      <c r="A278" s="13"/>
      <c r="B278" s="262"/>
      <c r="C278" s="263"/>
      <c r="D278" s="258" t="s">
        <v>263</v>
      </c>
      <c r="E278" s="264" t="s">
        <v>1</v>
      </c>
      <c r="F278" s="265" t="s">
        <v>2233</v>
      </c>
      <c r="G278" s="263"/>
      <c r="H278" s="266">
        <v>166.42500000000001</v>
      </c>
      <c r="I278" s="267"/>
      <c r="J278" s="263"/>
      <c r="K278" s="263"/>
      <c r="L278" s="268"/>
      <c r="M278" s="269"/>
      <c r="N278" s="270"/>
      <c r="O278" s="270"/>
      <c r="P278" s="270"/>
      <c r="Q278" s="270"/>
      <c r="R278" s="270"/>
      <c r="S278" s="270"/>
      <c r="T278" s="271"/>
      <c r="U278" s="13"/>
      <c r="V278" s="13"/>
      <c r="W278" s="13"/>
      <c r="X278" s="13"/>
      <c r="Y278" s="13"/>
      <c r="Z278" s="13"/>
      <c r="AA278" s="13"/>
      <c r="AB278" s="13"/>
      <c r="AC278" s="13"/>
      <c r="AD278" s="13"/>
      <c r="AE278" s="13"/>
      <c r="AT278" s="272" t="s">
        <v>263</v>
      </c>
      <c r="AU278" s="272" t="s">
        <v>91</v>
      </c>
      <c r="AV278" s="13" t="s">
        <v>91</v>
      </c>
      <c r="AW278" s="13" t="s">
        <v>36</v>
      </c>
      <c r="AX278" s="13" t="s">
        <v>82</v>
      </c>
      <c r="AY278" s="272" t="s">
        <v>250</v>
      </c>
    </row>
    <row r="279" s="13" customFormat="1">
      <c r="A279" s="13"/>
      <c r="B279" s="262"/>
      <c r="C279" s="263"/>
      <c r="D279" s="258" t="s">
        <v>263</v>
      </c>
      <c r="E279" s="264" t="s">
        <v>1</v>
      </c>
      <c r="F279" s="265" t="s">
        <v>2234</v>
      </c>
      <c r="G279" s="263"/>
      <c r="H279" s="266">
        <v>107.44199999999999</v>
      </c>
      <c r="I279" s="267"/>
      <c r="J279" s="263"/>
      <c r="K279" s="263"/>
      <c r="L279" s="268"/>
      <c r="M279" s="269"/>
      <c r="N279" s="270"/>
      <c r="O279" s="270"/>
      <c r="P279" s="270"/>
      <c r="Q279" s="270"/>
      <c r="R279" s="270"/>
      <c r="S279" s="270"/>
      <c r="T279" s="271"/>
      <c r="U279" s="13"/>
      <c r="V279" s="13"/>
      <c r="W279" s="13"/>
      <c r="X279" s="13"/>
      <c r="Y279" s="13"/>
      <c r="Z279" s="13"/>
      <c r="AA279" s="13"/>
      <c r="AB279" s="13"/>
      <c r="AC279" s="13"/>
      <c r="AD279" s="13"/>
      <c r="AE279" s="13"/>
      <c r="AT279" s="272" t="s">
        <v>263</v>
      </c>
      <c r="AU279" s="272" t="s">
        <v>91</v>
      </c>
      <c r="AV279" s="13" t="s">
        <v>91</v>
      </c>
      <c r="AW279" s="13" t="s">
        <v>36</v>
      </c>
      <c r="AX279" s="13" t="s">
        <v>82</v>
      </c>
      <c r="AY279" s="272" t="s">
        <v>250</v>
      </c>
    </row>
    <row r="280" s="13" customFormat="1">
      <c r="A280" s="13"/>
      <c r="B280" s="262"/>
      <c r="C280" s="263"/>
      <c r="D280" s="258" t="s">
        <v>263</v>
      </c>
      <c r="E280" s="264" t="s">
        <v>1</v>
      </c>
      <c r="F280" s="265" t="s">
        <v>2235</v>
      </c>
      <c r="G280" s="263"/>
      <c r="H280" s="266">
        <v>60.664999999999999</v>
      </c>
      <c r="I280" s="267"/>
      <c r="J280" s="263"/>
      <c r="K280" s="263"/>
      <c r="L280" s="268"/>
      <c r="M280" s="269"/>
      <c r="N280" s="270"/>
      <c r="O280" s="270"/>
      <c r="P280" s="270"/>
      <c r="Q280" s="270"/>
      <c r="R280" s="270"/>
      <c r="S280" s="270"/>
      <c r="T280" s="271"/>
      <c r="U280" s="13"/>
      <c r="V280" s="13"/>
      <c r="W280" s="13"/>
      <c r="X280" s="13"/>
      <c r="Y280" s="13"/>
      <c r="Z280" s="13"/>
      <c r="AA280" s="13"/>
      <c r="AB280" s="13"/>
      <c r="AC280" s="13"/>
      <c r="AD280" s="13"/>
      <c r="AE280" s="13"/>
      <c r="AT280" s="272" t="s">
        <v>263</v>
      </c>
      <c r="AU280" s="272" t="s">
        <v>91</v>
      </c>
      <c r="AV280" s="13" t="s">
        <v>91</v>
      </c>
      <c r="AW280" s="13" t="s">
        <v>36</v>
      </c>
      <c r="AX280" s="13" t="s">
        <v>82</v>
      </c>
      <c r="AY280" s="272" t="s">
        <v>250</v>
      </c>
    </row>
    <row r="281" s="13" customFormat="1">
      <c r="A281" s="13"/>
      <c r="B281" s="262"/>
      <c r="C281" s="263"/>
      <c r="D281" s="258" t="s">
        <v>263</v>
      </c>
      <c r="E281" s="264" t="s">
        <v>1</v>
      </c>
      <c r="F281" s="265" t="s">
        <v>2236</v>
      </c>
      <c r="G281" s="263"/>
      <c r="H281" s="266">
        <v>48.545000000000002</v>
      </c>
      <c r="I281" s="267"/>
      <c r="J281" s="263"/>
      <c r="K281" s="263"/>
      <c r="L281" s="268"/>
      <c r="M281" s="269"/>
      <c r="N281" s="270"/>
      <c r="O281" s="270"/>
      <c r="P281" s="270"/>
      <c r="Q281" s="270"/>
      <c r="R281" s="270"/>
      <c r="S281" s="270"/>
      <c r="T281" s="271"/>
      <c r="U281" s="13"/>
      <c r="V281" s="13"/>
      <c r="W281" s="13"/>
      <c r="X281" s="13"/>
      <c r="Y281" s="13"/>
      <c r="Z281" s="13"/>
      <c r="AA281" s="13"/>
      <c r="AB281" s="13"/>
      <c r="AC281" s="13"/>
      <c r="AD281" s="13"/>
      <c r="AE281" s="13"/>
      <c r="AT281" s="272" t="s">
        <v>263</v>
      </c>
      <c r="AU281" s="272" t="s">
        <v>91</v>
      </c>
      <c r="AV281" s="13" t="s">
        <v>91</v>
      </c>
      <c r="AW281" s="13" t="s">
        <v>36</v>
      </c>
      <c r="AX281" s="13" t="s">
        <v>82</v>
      </c>
      <c r="AY281" s="272" t="s">
        <v>250</v>
      </c>
    </row>
    <row r="282" s="13" customFormat="1">
      <c r="A282" s="13"/>
      <c r="B282" s="262"/>
      <c r="C282" s="263"/>
      <c r="D282" s="258" t="s">
        <v>263</v>
      </c>
      <c r="E282" s="264" t="s">
        <v>1</v>
      </c>
      <c r="F282" s="265" t="s">
        <v>2237</v>
      </c>
      <c r="G282" s="263"/>
      <c r="H282" s="266">
        <v>56.165999999999997</v>
      </c>
      <c r="I282" s="267"/>
      <c r="J282" s="263"/>
      <c r="K282" s="263"/>
      <c r="L282" s="268"/>
      <c r="M282" s="269"/>
      <c r="N282" s="270"/>
      <c r="O282" s="270"/>
      <c r="P282" s="270"/>
      <c r="Q282" s="270"/>
      <c r="R282" s="270"/>
      <c r="S282" s="270"/>
      <c r="T282" s="271"/>
      <c r="U282" s="13"/>
      <c r="V282" s="13"/>
      <c r="W282" s="13"/>
      <c r="X282" s="13"/>
      <c r="Y282" s="13"/>
      <c r="Z282" s="13"/>
      <c r="AA282" s="13"/>
      <c r="AB282" s="13"/>
      <c r="AC282" s="13"/>
      <c r="AD282" s="13"/>
      <c r="AE282" s="13"/>
      <c r="AT282" s="272" t="s">
        <v>263</v>
      </c>
      <c r="AU282" s="272" t="s">
        <v>91</v>
      </c>
      <c r="AV282" s="13" t="s">
        <v>91</v>
      </c>
      <c r="AW282" s="13" t="s">
        <v>36</v>
      </c>
      <c r="AX282" s="13" t="s">
        <v>82</v>
      </c>
      <c r="AY282" s="272" t="s">
        <v>250</v>
      </c>
    </row>
    <row r="283" s="13" customFormat="1">
      <c r="A283" s="13"/>
      <c r="B283" s="262"/>
      <c r="C283" s="263"/>
      <c r="D283" s="258" t="s">
        <v>263</v>
      </c>
      <c r="E283" s="264" t="s">
        <v>1</v>
      </c>
      <c r="F283" s="265" t="s">
        <v>2238</v>
      </c>
      <c r="G283" s="263"/>
      <c r="H283" s="266">
        <v>361.80000000000001</v>
      </c>
      <c r="I283" s="267"/>
      <c r="J283" s="263"/>
      <c r="K283" s="263"/>
      <c r="L283" s="268"/>
      <c r="M283" s="269"/>
      <c r="N283" s="270"/>
      <c r="O283" s="270"/>
      <c r="P283" s="270"/>
      <c r="Q283" s="270"/>
      <c r="R283" s="270"/>
      <c r="S283" s="270"/>
      <c r="T283" s="271"/>
      <c r="U283" s="13"/>
      <c r="V283" s="13"/>
      <c r="W283" s="13"/>
      <c r="X283" s="13"/>
      <c r="Y283" s="13"/>
      <c r="Z283" s="13"/>
      <c r="AA283" s="13"/>
      <c r="AB283" s="13"/>
      <c r="AC283" s="13"/>
      <c r="AD283" s="13"/>
      <c r="AE283" s="13"/>
      <c r="AT283" s="272" t="s">
        <v>263</v>
      </c>
      <c r="AU283" s="272" t="s">
        <v>91</v>
      </c>
      <c r="AV283" s="13" t="s">
        <v>91</v>
      </c>
      <c r="AW283" s="13" t="s">
        <v>36</v>
      </c>
      <c r="AX283" s="13" t="s">
        <v>82</v>
      </c>
      <c r="AY283" s="272" t="s">
        <v>250</v>
      </c>
    </row>
    <row r="284" s="13" customFormat="1">
      <c r="A284" s="13"/>
      <c r="B284" s="262"/>
      <c r="C284" s="263"/>
      <c r="D284" s="258" t="s">
        <v>263</v>
      </c>
      <c r="E284" s="264" t="s">
        <v>1</v>
      </c>
      <c r="F284" s="265" t="s">
        <v>2239</v>
      </c>
      <c r="G284" s="263"/>
      <c r="H284" s="266">
        <v>934.20000000000005</v>
      </c>
      <c r="I284" s="267"/>
      <c r="J284" s="263"/>
      <c r="K284" s="263"/>
      <c r="L284" s="268"/>
      <c r="M284" s="269"/>
      <c r="N284" s="270"/>
      <c r="O284" s="270"/>
      <c r="P284" s="270"/>
      <c r="Q284" s="270"/>
      <c r="R284" s="270"/>
      <c r="S284" s="270"/>
      <c r="T284" s="271"/>
      <c r="U284" s="13"/>
      <c r="V284" s="13"/>
      <c r="W284" s="13"/>
      <c r="X284" s="13"/>
      <c r="Y284" s="13"/>
      <c r="Z284" s="13"/>
      <c r="AA284" s="13"/>
      <c r="AB284" s="13"/>
      <c r="AC284" s="13"/>
      <c r="AD284" s="13"/>
      <c r="AE284" s="13"/>
      <c r="AT284" s="272" t="s">
        <v>263</v>
      </c>
      <c r="AU284" s="272" t="s">
        <v>91</v>
      </c>
      <c r="AV284" s="13" t="s">
        <v>91</v>
      </c>
      <c r="AW284" s="13" t="s">
        <v>36</v>
      </c>
      <c r="AX284" s="13" t="s">
        <v>82</v>
      </c>
      <c r="AY284" s="272" t="s">
        <v>250</v>
      </c>
    </row>
    <row r="285" s="13" customFormat="1">
      <c r="A285" s="13"/>
      <c r="B285" s="262"/>
      <c r="C285" s="263"/>
      <c r="D285" s="258" t="s">
        <v>263</v>
      </c>
      <c r="E285" s="264" t="s">
        <v>1</v>
      </c>
      <c r="F285" s="265" t="s">
        <v>2240</v>
      </c>
      <c r="G285" s="263"/>
      <c r="H285" s="266">
        <v>264.14999999999998</v>
      </c>
      <c r="I285" s="267"/>
      <c r="J285" s="263"/>
      <c r="K285" s="263"/>
      <c r="L285" s="268"/>
      <c r="M285" s="269"/>
      <c r="N285" s="270"/>
      <c r="O285" s="270"/>
      <c r="P285" s="270"/>
      <c r="Q285" s="270"/>
      <c r="R285" s="270"/>
      <c r="S285" s="270"/>
      <c r="T285" s="271"/>
      <c r="U285" s="13"/>
      <c r="V285" s="13"/>
      <c r="W285" s="13"/>
      <c r="X285" s="13"/>
      <c r="Y285" s="13"/>
      <c r="Z285" s="13"/>
      <c r="AA285" s="13"/>
      <c r="AB285" s="13"/>
      <c r="AC285" s="13"/>
      <c r="AD285" s="13"/>
      <c r="AE285" s="13"/>
      <c r="AT285" s="272" t="s">
        <v>263</v>
      </c>
      <c r="AU285" s="272" t="s">
        <v>91</v>
      </c>
      <c r="AV285" s="13" t="s">
        <v>91</v>
      </c>
      <c r="AW285" s="13" t="s">
        <v>36</v>
      </c>
      <c r="AX285" s="13" t="s">
        <v>82</v>
      </c>
      <c r="AY285" s="272" t="s">
        <v>250</v>
      </c>
    </row>
    <row r="286" s="13" customFormat="1">
      <c r="A286" s="13"/>
      <c r="B286" s="262"/>
      <c r="C286" s="263"/>
      <c r="D286" s="258" t="s">
        <v>263</v>
      </c>
      <c r="E286" s="264" t="s">
        <v>1</v>
      </c>
      <c r="F286" s="265" t="s">
        <v>2241</v>
      </c>
      <c r="G286" s="263"/>
      <c r="H286" s="266">
        <v>458.10000000000002</v>
      </c>
      <c r="I286" s="267"/>
      <c r="J286" s="263"/>
      <c r="K286" s="263"/>
      <c r="L286" s="268"/>
      <c r="M286" s="269"/>
      <c r="N286" s="270"/>
      <c r="O286" s="270"/>
      <c r="P286" s="270"/>
      <c r="Q286" s="270"/>
      <c r="R286" s="270"/>
      <c r="S286" s="270"/>
      <c r="T286" s="271"/>
      <c r="U286" s="13"/>
      <c r="V286" s="13"/>
      <c r="W286" s="13"/>
      <c r="X286" s="13"/>
      <c r="Y286" s="13"/>
      <c r="Z286" s="13"/>
      <c r="AA286" s="13"/>
      <c r="AB286" s="13"/>
      <c r="AC286" s="13"/>
      <c r="AD286" s="13"/>
      <c r="AE286" s="13"/>
      <c r="AT286" s="272" t="s">
        <v>263</v>
      </c>
      <c r="AU286" s="272" t="s">
        <v>91</v>
      </c>
      <c r="AV286" s="13" t="s">
        <v>91</v>
      </c>
      <c r="AW286" s="13" t="s">
        <v>36</v>
      </c>
      <c r="AX286" s="13" t="s">
        <v>82</v>
      </c>
      <c r="AY286" s="272" t="s">
        <v>250</v>
      </c>
    </row>
    <row r="287" s="14" customFormat="1">
      <c r="A287" s="14"/>
      <c r="B287" s="273"/>
      <c r="C287" s="274"/>
      <c r="D287" s="258" t="s">
        <v>263</v>
      </c>
      <c r="E287" s="275" t="s">
        <v>2053</v>
      </c>
      <c r="F287" s="276" t="s">
        <v>265</v>
      </c>
      <c r="G287" s="274"/>
      <c r="H287" s="277">
        <v>2485.0639999999999</v>
      </c>
      <c r="I287" s="278"/>
      <c r="J287" s="274"/>
      <c r="K287" s="274"/>
      <c r="L287" s="279"/>
      <c r="M287" s="280"/>
      <c r="N287" s="281"/>
      <c r="O287" s="281"/>
      <c r="P287" s="281"/>
      <c r="Q287" s="281"/>
      <c r="R287" s="281"/>
      <c r="S287" s="281"/>
      <c r="T287" s="282"/>
      <c r="U287" s="14"/>
      <c r="V287" s="14"/>
      <c r="W287" s="14"/>
      <c r="X287" s="14"/>
      <c r="Y287" s="14"/>
      <c r="Z287" s="14"/>
      <c r="AA287" s="14"/>
      <c r="AB287" s="14"/>
      <c r="AC287" s="14"/>
      <c r="AD287" s="14"/>
      <c r="AE287" s="14"/>
      <c r="AT287" s="283" t="s">
        <v>263</v>
      </c>
      <c r="AU287" s="283" t="s">
        <v>91</v>
      </c>
      <c r="AV287" s="14" t="s">
        <v>256</v>
      </c>
      <c r="AW287" s="14" t="s">
        <v>36</v>
      </c>
      <c r="AX287" s="14" t="s">
        <v>14</v>
      </c>
      <c r="AY287" s="283" t="s">
        <v>250</v>
      </c>
    </row>
    <row r="288" s="2" customFormat="1" ht="33" customHeight="1">
      <c r="A288" s="38"/>
      <c r="B288" s="39"/>
      <c r="C288" s="245" t="s">
        <v>7</v>
      </c>
      <c r="D288" s="245" t="s">
        <v>252</v>
      </c>
      <c r="E288" s="246" t="s">
        <v>2242</v>
      </c>
      <c r="F288" s="247" t="s">
        <v>2243</v>
      </c>
      <c r="G288" s="248" t="s">
        <v>168</v>
      </c>
      <c r="H288" s="249">
        <v>417.96600000000001</v>
      </c>
      <c r="I288" s="250"/>
      <c r="J288" s="251">
        <f>ROUND(I288*H288,2)</f>
        <v>0</v>
      </c>
      <c r="K288" s="247" t="s">
        <v>255</v>
      </c>
      <c r="L288" s="44"/>
      <c r="M288" s="252" t="s">
        <v>1</v>
      </c>
      <c r="N288" s="253" t="s">
        <v>47</v>
      </c>
      <c r="O288" s="91"/>
      <c r="P288" s="254">
        <f>O288*H288</f>
        <v>0</v>
      </c>
      <c r="Q288" s="254">
        <v>0.00063000000000000003</v>
      </c>
      <c r="R288" s="254">
        <f>Q288*H288</f>
        <v>0.26331858000000002</v>
      </c>
      <c r="S288" s="254">
        <v>0</v>
      </c>
      <c r="T288" s="255">
        <f>S288*H288</f>
        <v>0</v>
      </c>
      <c r="U288" s="38"/>
      <c r="V288" s="38"/>
      <c r="W288" s="38"/>
      <c r="X288" s="38"/>
      <c r="Y288" s="38"/>
      <c r="Z288" s="38"/>
      <c r="AA288" s="38"/>
      <c r="AB288" s="38"/>
      <c r="AC288" s="38"/>
      <c r="AD288" s="38"/>
      <c r="AE288" s="38"/>
      <c r="AR288" s="256" t="s">
        <v>256</v>
      </c>
      <c r="AT288" s="256" t="s">
        <v>252</v>
      </c>
      <c r="AU288" s="256" t="s">
        <v>91</v>
      </c>
      <c r="AY288" s="17" t="s">
        <v>250</v>
      </c>
      <c r="BE288" s="257">
        <f>IF(N288="základní",J288,0)</f>
        <v>0</v>
      </c>
      <c r="BF288" s="257">
        <f>IF(N288="snížená",J288,0)</f>
        <v>0</v>
      </c>
      <c r="BG288" s="257">
        <f>IF(N288="zákl. přenesená",J288,0)</f>
        <v>0</v>
      </c>
      <c r="BH288" s="257">
        <f>IF(N288="sníž. přenesená",J288,0)</f>
        <v>0</v>
      </c>
      <c r="BI288" s="257">
        <f>IF(N288="nulová",J288,0)</f>
        <v>0</v>
      </c>
      <c r="BJ288" s="17" t="s">
        <v>14</v>
      </c>
      <c r="BK288" s="257">
        <f>ROUND(I288*H288,2)</f>
        <v>0</v>
      </c>
      <c r="BL288" s="17" t="s">
        <v>256</v>
      </c>
      <c r="BM288" s="256" t="s">
        <v>2244</v>
      </c>
    </row>
    <row r="289" s="2" customFormat="1">
      <c r="A289" s="38"/>
      <c r="B289" s="39"/>
      <c r="C289" s="40"/>
      <c r="D289" s="258" t="s">
        <v>261</v>
      </c>
      <c r="E289" s="40"/>
      <c r="F289" s="259" t="s">
        <v>2231</v>
      </c>
      <c r="G289" s="40"/>
      <c r="H289" s="40"/>
      <c r="I289" s="156"/>
      <c r="J289" s="40"/>
      <c r="K289" s="40"/>
      <c r="L289" s="44"/>
      <c r="M289" s="260"/>
      <c r="N289" s="261"/>
      <c r="O289" s="91"/>
      <c r="P289" s="91"/>
      <c r="Q289" s="91"/>
      <c r="R289" s="91"/>
      <c r="S289" s="91"/>
      <c r="T289" s="92"/>
      <c r="U289" s="38"/>
      <c r="V289" s="38"/>
      <c r="W289" s="38"/>
      <c r="X289" s="38"/>
      <c r="Y289" s="38"/>
      <c r="Z289" s="38"/>
      <c r="AA289" s="38"/>
      <c r="AB289" s="38"/>
      <c r="AC289" s="38"/>
      <c r="AD289" s="38"/>
      <c r="AE289" s="38"/>
      <c r="AT289" s="17" t="s">
        <v>261</v>
      </c>
      <c r="AU289" s="17" t="s">
        <v>91</v>
      </c>
    </row>
    <row r="290" s="15" customFormat="1">
      <c r="A290" s="15"/>
      <c r="B290" s="284"/>
      <c r="C290" s="285"/>
      <c r="D290" s="258" t="s">
        <v>263</v>
      </c>
      <c r="E290" s="286" t="s">
        <v>1</v>
      </c>
      <c r="F290" s="287" t="s">
        <v>2031</v>
      </c>
      <c r="G290" s="285"/>
      <c r="H290" s="286" t="s">
        <v>1</v>
      </c>
      <c r="I290" s="288"/>
      <c r="J290" s="285"/>
      <c r="K290" s="285"/>
      <c r="L290" s="289"/>
      <c r="M290" s="290"/>
      <c r="N290" s="291"/>
      <c r="O290" s="291"/>
      <c r="P290" s="291"/>
      <c r="Q290" s="291"/>
      <c r="R290" s="291"/>
      <c r="S290" s="291"/>
      <c r="T290" s="292"/>
      <c r="U290" s="15"/>
      <c r="V290" s="15"/>
      <c r="W290" s="15"/>
      <c r="X290" s="15"/>
      <c r="Y290" s="15"/>
      <c r="Z290" s="15"/>
      <c r="AA290" s="15"/>
      <c r="AB290" s="15"/>
      <c r="AC290" s="15"/>
      <c r="AD290" s="15"/>
      <c r="AE290" s="15"/>
      <c r="AT290" s="293" t="s">
        <v>263</v>
      </c>
      <c r="AU290" s="293" t="s">
        <v>91</v>
      </c>
      <c r="AV290" s="15" t="s">
        <v>14</v>
      </c>
      <c r="AW290" s="15" t="s">
        <v>36</v>
      </c>
      <c r="AX290" s="15" t="s">
        <v>82</v>
      </c>
      <c r="AY290" s="293" t="s">
        <v>250</v>
      </c>
    </row>
    <row r="291" s="13" customFormat="1">
      <c r="A291" s="13"/>
      <c r="B291" s="262"/>
      <c r="C291" s="263"/>
      <c r="D291" s="258" t="s">
        <v>263</v>
      </c>
      <c r="E291" s="264" t="s">
        <v>1</v>
      </c>
      <c r="F291" s="265" t="s">
        <v>2237</v>
      </c>
      <c r="G291" s="263"/>
      <c r="H291" s="266">
        <v>56.165999999999997</v>
      </c>
      <c r="I291" s="267"/>
      <c r="J291" s="263"/>
      <c r="K291" s="263"/>
      <c r="L291" s="268"/>
      <c r="M291" s="269"/>
      <c r="N291" s="270"/>
      <c r="O291" s="270"/>
      <c r="P291" s="270"/>
      <c r="Q291" s="270"/>
      <c r="R291" s="270"/>
      <c r="S291" s="270"/>
      <c r="T291" s="271"/>
      <c r="U291" s="13"/>
      <c r="V291" s="13"/>
      <c r="W291" s="13"/>
      <c r="X291" s="13"/>
      <c r="Y291" s="13"/>
      <c r="Z291" s="13"/>
      <c r="AA291" s="13"/>
      <c r="AB291" s="13"/>
      <c r="AC291" s="13"/>
      <c r="AD291" s="13"/>
      <c r="AE291" s="13"/>
      <c r="AT291" s="272" t="s">
        <v>263</v>
      </c>
      <c r="AU291" s="272" t="s">
        <v>91</v>
      </c>
      <c r="AV291" s="13" t="s">
        <v>91</v>
      </c>
      <c r="AW291" s="13" t="s">
        <v>36</v>
      </c>
      <c r="AX291" s="13" t="s">
        <v>82</v>
      </c>
      <c r="AY291" s="272" t="s">
        <v>250</v>
      </c>
    </row>
    <row r="292" s="13" customFormat="1">
      <c r="A292" s="13"/>
      <c r="B292" s="262"/>
      <c r="C292" s="263"/>
      <c r="D292" s="258" t="s">
        <v>263</v>
      </c>
      <c r="E292" s="264" t="s">
        <v>1</v>
      </c>
      <c r="F292" s="265" t="s">
        <v>2238</v>
      </c>
      <c r="G292" s="263"/>
      <c r="H292" s="266">
        <v>361.80000000000001</v>
      </c>
      <c r="I292" s="267"/>
      <c r="J292" s="263"/>
      <c r="K292" s="263"/>
      <c r="L292" s="268"/>
      <c r="M292" s="269"/>
      <c r="N292" s="270"/>
      <c r="O292" s="270"/>
      <c r="P292" s="270"/>
      <c r="Q292" s="270"/>
      <c r="R292" s="270"/>
      <c r="S292" s="270"/>
      <c r="T292" s="271"/>
      <c r="U292" s="13"/>
      <c r="V292" s="13"/>
      <c r="W292" s="13"/>
      <c r="X292" s="13"/>
      <c r="Y292" s="13"/>
      <c r="Z292" s="13"/>
      <c r="AA292" s="13"/>
      <c r="AB292" s="13"/>
      <c r="AC292" s="13"/>
      <c r="AD292" s="13"/>
      <c r="AE292" s="13"/>
      <c r="AT292" s="272" t="s">
        <v>263</v>
      </c>
      <c r="AU292" s="272" t="s">
        <v>91</v>
      </c>
      <c r="AV292" s="13" t="s">
        <v>91</v>
      </c>
      <c r="AW292" s="13" t="s">
        <v>36</v>
      </c>
      <c r="AX292" s="13" t="s">
        <v>82</v>
      </c>
      <c r="AY292" s="272" t="s">
        <v>250</v>
      </c>
    </row>
    <row r="293" s="14" customFormat="1">
      <c r="A293" s="14"/>
      <c r="B293" s="273"/>
      <c r="C293" s="274"/>
      <c r="D293" s="258" t="s">
        <v>263</v>
      </c>
      <c r="E293" s="275" t="s">
        <v>2056</v>
      </c>
      <c r="F293" s="276" t="s">
        <v>265</v>
      </c>
      <c r="G293" s="274"/>
      <c r="H293" s="277">
        <v>417.96600000000001</v>
      </c>
      <c r="I293" s="278"/>
      <c r="J293" s="274"/>
      <c r="K293" s="274"/>
      <c r="L293" s="279"/>
      <c r="M293" s="280"/>
      <c r="N293" s="281"/>
      <c r="O293" s="281"/>
      <c r="P293" s="281"/>
      <c r="Q293" s="281"/>
      <c r="R293" s="281"/>
      <c r="S293" s="281"/>
      <c r="T293" s="282"/>
      <c r="U293" s="14"/>
      <c r="V293" s="14"/>
      <c r="W293" s="14"/>
      <c r="X293" s="14"/>
      <c r="Y293" s="14"/>
      <c r="Z293" s="14"/>
      <c r="AA293" s="14"/>
      <c r="AB293" s="14"/>
      <c r="AC293" s="14"/>
      <c r="AD293" s="14"/>
      <c r="AE293" s="14"/>
      <c r="AT293" s="283" t="s">
        <v>263</v>
      </c>
      <c r="AU293" s="283" t="s">
        <v>91</v>
      </c>
      <c r="AV293" s="14" t="s">
        <v>256</v>
      </c>
      <c r="AW293" s="14" t="s">
        <v>36</v>
      </c>
      <c r="AX293" s="14" t="s">
        <v>14</v>
      </c>
      <c r="AY293" s="283" t="s">
        <v>250</v>
      </c>
    </row>
    <row r="294" s="2" customFormat="1" ht="33" customHeight="1">
      <c r="A294" s="38"/>
      <c r="B294" s="39"/>
      <c r="C294" s="245" t="s">
        <v>347</v>
      </c>
      <c r="D294" s="245" t="s">
        <v>252</v>
      </c>
      <c r="E294" s="246" t="s">
        <v>2245</v>
      </c>
      <c r="F294" s="247" t="s">
        <v>2246</v>
      </c>
      <c r="G294" s="248" t="s">
        <v>168</v>
      </c>
      <c r="H294" s="249">
        <v>2485.0639999999999</v>
      </c>
      <c r="I294" s="250"/>
      <c r="J294" s="251">
        <f>ROUND(I294*H294,2)</f>
        <v>0</v>
      </c>
      <c r="K294" s="247" t="s">
        <v>255</v>
      </c>
      <c r="L294" s="44"/>
      <c r="M294" s="252" t="s">
        <v>1</v>
      </c>
      <c r="N294" s="253" t="s">
        <v>47</v>
      </c>
      <c r="O294" s="91"/>
      <c r="P294" s="254">
        <f>O294*H294</f>
        <v>0</v>
      </c>
      <c r="Q294" s="254">
        <v>0</v>
      </c>
      <c r="R294" s="254">
        <f>Q294*H294</f>
        <v>0</v>
      </c>
      <c r="S294" s="254">
        <v>0</v>
      </c>
      <c r="T294" s="255">
        <f>S294*H294</f>
        <v>0</v>
      </c>
      <c r="U294" s="38"/>
      <c r="V294" s="38"/>
      <c r="W294" s="38"/>
      <c r="X294" s="38"/>
      <c r="Y294" s="38"/>
      <c r="Z294" s="38"/>
      <c r="AA294" s="38"/>
      <c r="AB294" s="38"/>
      <c r="AC294" s="38"/>
      <c r="AD294" s="38"/>
      <c r="AE294" s="38"/>
      <c r="AR294" s="256" t="s">
        <v>256</v>
      </c>
      <c r="AT294" s="256" t="s">
        <v>252</v>
      </c>
      <c r="AU294" s="256" t="s">
        <v>91</v>
      </c>
      <c r="AY294" s="17" t="s">
        <v>250</v>
      </c>
      <c r="BE294" s="257">
        <f>IF(N294="základní",J294,0)</f>
        <v>0</v>
      </c>
      <c r="BF294" s="257">
        <f>IF(N294="snížená",J294,0)</f>
        <v>0</v>
      </c>
      <c r="BG294" s="257">
        <f>IF(N294="zákl. přenesená",J294,0)</f>
        <v>0</v>
      </c>
      <c r="BH294" s="257">
        <f>IF(N294="sníž. přenesená",J294,0)</f>
        <v>0</v>
      </c>
      <c r="BI294" s="257">
        <f>IF(N294="nulová",J294,0)</f>
        <v>0</v>
      </c>
      <c r="BJ294" s="17" t="s">
        <v>14</v>
      </c>
      <c r="BK294" s="257">
        <f>ROUND(I294*H294,2)</f>
        <v>0</v>
      </c>
      <c r="BL294" s="17" t="s">
        <v>256</v>
      </c>
      <c r="BM294" s="256" t="s">
        <v>2247</v>
      </c>
    </row>
    <row r="295" s="13" customFormat="1">
      <c r="A295" s="13"/>
      <c r="B295" s="262"/>
      <c r="C295" s="263"/>
      <c r="D295" s="258" t="s">
        <v>263</v>
      </c>
      <c r="E295" s="264" t="s">
        <v>1</v>
      </c>
      <c r="F295" s="265" t="s">
        <v>2053</v>
      </c>
      <c r="G295" s="263"/>
      <c r="H295" s="266">
        <v>2485.0639999999999</v>
      </c>
      <c r="I295" s="267"/>
      <c r="J295" s="263"/>
      <c r="K295" s="263"/>
      <c r="L295" s="268"/>
      <c r="M295" s="269"/>
      <c r="N295" s="270"/>
      <c r="O295" s="270"/>
      <c r="P295" s="270"/>
      <c r="Q295" s="270"/>
      <c r="R295" s="270"/>
      <c r="S295" s="270"/>
      <c r="T295" s="271"/>
      <c r="U295" s="13"/>
      <c r="V295" s="13"/>
      <c r="W295" s="13"/>
      <c r="X295" s="13"/>
      <c r="Y295" s="13"/>
      <c r="Z295" s="13"/>
      <c r="AA295" s="13"/>
      <c r="AB295" s="13"/>
      <c r="AC295" s="13"/>
      <c r="AD295" s="13"/>
      <c r="AE295" s="13"/>
      <c r="AT295" s="272" t="s">
        <v>263</v>
      </c>
      <c r="AU295" s="272" t="s">
        <v>91</v>
      </c>
      <c r="AV295" s="13" t="s">
        <v>91</v>
      </c>
      <c r="AW295" s="13" t="s">
        <v>36</v>
      </c>
      <c r="AX295" s="13" t="s">
        <v>82</v>
      </c>
      <c r="AY295" s="272" t="s">
        <v>250</v>
      </c>
    </row>
    <row r="296" s="14" customFormat="1">
      <c r="A296" s="14"/>
      <c r="B296" s="273"/>
      <c r="C296" s="274"/>
      <c r="D296" s="258" t="s">
        <v>263</v>
      </c>
      <c r="E296" s="275" t="s">
        <v>1</v>
      </c>
      <c r="F296" s="276" t="s">
        <v>265</v>
      </c>
      <c r="G296" s="274"/>
      <c r="H296" s="277">
        <v>2485.0639999999999</v>
      </c>
      <c r="I296" s="278"/>
      <c r="J296" s="274"/>
      <c r="K296" s="274"/>
      <c r="L296" s="279"/>
      <c r="M296" s="280"/>
      <c r="N296" s="281"/>
      <c r="O296" s="281"/>
      <c r="P296" s="281"/>
      <c r="Q296" s="281"/>
      <c r="R296" s="281"/>
      <c r="S296" s="281"/>
      <c r="T296" s="282"/>
      <c r="U296" s="14"/>
      <c r="V296" s="14"/>
      <c r="W296" s="14"/>
      <c r="X296" s="14"/>
      <c r="Y296" s="14"/>
      <c r="Z296" s="14"/>
      <c r="AA296" s="14"/>
      <c r="AB296" s="14"/>
      <c r="AC296" s="14"/>
      <c r="AD296" s="14"/>
      <c r="AE296" s="14"/>
      <c r="AT296" s="283" t="s">
        <v>263</v>
      </c>
      <c r="AU296" s="283" t="s">
        <v>91</v>
      </c>
      <c r="AV296" s="14" t="s">
        <v>256</v>
      </c>
      <c r="AW296" s="14" t="s">
        <v>36</v>
      </c>
      <c r="AX296" s="14" t="s">
        <v>14</v>
      </c>
      <c r="AY296" s="283" t="s">
        <v>250</v>
      </c>
    </row>
    <row r="297" s="2" customFormat="1" ht="33" customHeight="1">
      <c r="A297" s="38"/>
      <c r="B297" s="39"/>
      <c r="C297" s="245" t="s">
        <v>352</v>
      </c>
      <c r="D297" s="245" t="s">
        <v>252</v>
      </c>
      <c r="E297" s="246" t="s">
        <v>2248</v>
      </c>
      <c r="F297" s="247" t="s">
        <v>2249</v>
      </c>
      <c r="G297" s="248" t="s">
        <v>168</v>
      </c>
      <c r="H297" s="249">
        <v>417.96600000000001</v>
      </c>
      <c r="I297" s="250"/>
      <c r="J297" s="251">
        <f>ROUND(I297*H297,2)</f>
        <v>0</v>
      </c>
      <c r="K297" s="247" t="s">
        <v>255</v>
      </c>
      <c r="L297" s="44"/>
      <c r="M297" s="252" t="s">
        <v>1</v>
      </c>
      <c r="N297" s="253" t="s">
        <v>47</v>
      </c>
      <c r="O297" s="91"/>
      <c r="P297" s="254">
        <f>O297*H297</f>
        <v>0</v>
      </c>
      <c r="Q297" s="254">
        <v>0</v>
      </c>
      <c r="R297" s="254">
        <f>Q297*H297</f>
        <v>0</v>
      </c>
      <c r="S297" s="254">
        <v>0</v>
      </c>
      <c r="T297" s="255">
        <f>S297*H297</f>
        <v>0</v>
      </c>
      <c r="U297" s="38"/>
      <c r="V297" s="38"/>
      <c r="W297" s="38"/>
      <c r="X297" s="38"/>
      <c r="Y297" s="38"/>
      <c r="Z297" s="38"/>
      <c r="AA297" s="38"/>
      <c r="AB297" s="38"/>
      <c r="AC297" s="38"/>
      <c r="AD297" s="38"/>
      <c r="AE297" s="38"/>
      <c r="AR297" s="256" t="s">
        <v>256</v>
      </c>
      <c r="AT297" s="256" t="s">
        <v>252</v>
      </c>
      <c r="AU297" s="256" t="s">
        <v>91</v>
      </c>
      <c r="AY297" s="17" t="s">
        <v>250</v>
      </c>
      <c r="BE297" s="257">
        <f>IF(N297="základní",J297,0)</f>
        <v>0</v>
      </c>
      <c r="BF297" s="257">
        <f>IF(N297="snížená",J297,0)</f>
        <v>0</v>
      </c>
      <c r="BG297" s="257">
        <f>IF(N297="zákl. přenesená",J297,0)</f>
        <v>0</v>
      </c>
      <c r="BH297" s="257">
        <f>IF(N297="sníž. přenesená",J297,0)</f>
        <v>0</v>
      </c>
      <c r="BI297" s="257">
        <f>IF(N297="nulová",J297,0)</f>
        <v>0</v>
      </c>
      <c r="BJ297" s="17" t="s">
        <v>14</v>
      </c>
      <c r="BK297" s="257">
        <f>ROUND(I297*H297,2)</f>
        <v>0</v>
      </c>
      <c r="BL297" s="17" t="s">
        <v>256</v>
      </c>
      <c r="BM297" s="256" t="s">
        <v>2250</v>
      </c>
    </row>
    <row r="298" s="13" customFormat="1">
      <c r="A298" s="13"/>
      <c r="B298" s="262"/>
      <c r="C298" s="263"/>
      <c r="D298" s="258" t="s">
        <v>263</v>
      </c>
      <c r="E298" s="264" t="s">
        <v>1</v>
      </c>
      <c r="F298" s="265" t="s">
        <v>2056</v>
      </c>
      <c r="G298" s="263"/>
      <c r="H298" s="266">
        <v>417.96600000000001</v>
      </c>
      <c r="I298" s="267"/>
      <c r="J298" s="263"/>
      <c r="K298" s="263"/>
      <c r="L298" s="268"/>
      <c r="M298" s="269"/>
      <c r="N298" s="270"/>
      <c r="O298" s="270"/>
      <c r="P298" s="270"/>
      <c r="Q298" s="270"/>
      <c r="R298" s="270"/>
      <c r="S298" s="270"/>
      <c r="T298" s="271"/>
      <c r="U298" s="13"/>
      <c r="V298" s="13"/>
      <c r="W298" s="13"/>
      <c r="X298" s="13"/>
      <c r="Y298" s="13"/>
      <c r="Z298" s="13"/>
      <c r="AA298" s="13"/>
      <c r="AB298" s="13"/>
      <c r="AC298" s="13"/>
      <c r="AD298" s="13"/>
      <c r="AE298" s="13"/>
      <c r="AT298" s="272" t="s">
        <v>263</v>
      </c>
      <c r="AU298" s="272" t="s">
        <v>91</v>
      </c>
      <c r="AV298" s="13" t="s">
        <v>91</v>
      </c>
      <c r="AW298" s="13" t="s">
        <v>36</v>
      </c>
      <c r="AX298" s="13" t="s">
        <v>82</v>
      </c>
      <c r="AY298" s="272" t="s">
        <v>250</v>
      </c>
    </row>
    <row r="299" s="14" customFormat="1">
      <c r="A299" s="14"/>
      <c r="B299" s="273"/>
      <c r="C299" s="274"/>
      <c r="D299" s="258" t="s">
        <v>263</v>
      </c>
      <c r="E299" s="275" t="s">
        <v>1</v>
      </c>
      <c r="F299" s="276" t="s">
        <v>265</v>
      </c>
      <c r="G299" s="274"/>
      <c r="H299" s="277">
        <v>417.96600000000001</v>
      </c>
      <c r="I299" s="278"/>
      <c r="J299" s="274"/>
      <c r="K299" s="274"/>
      <c r="L299" s="279"/>
      <c r="M299" s="280"/>
      <c r="N299" s="281"/>
      <c r="O299" s="281"/>
      <c r="P299" s="281"/>
      <c r="Q299" s="281"/>
      <c r="R299" s="281"/>
      <c r="S299" s="281"/>
      <c r="T299" s="282"/>
      <c r="U299" s="14"/>
      <c r="V299" s="14"/>
      <c r="W299" s="14"/>
      <c r="X299" s="14"/>
      <c r="Y299" s="14"/>
      <c r="Z299" s="14"/>
      <c r="AA299" s="14"/>
      <c r="AB299" s="14"/>
      <c r="AC299" s="14"/>
      <c r="AD299" s="14"/>
      <c r="AE299" s="14"/>
      <c r="AT299" s="283" t="s">
        <v>263</v>
      </c>
      <c r="AU299" s="283" t="s">
        <v>91</v>
      </c>
      <c r="AV299" s="14" t="s">
        <v>256</v>
      </c>
      <c r="AW299" s="14" t="s">
        <v>36</v>
      </c>
      <c r="AX299" s="14" t="s">
        <v>14</v>
      </c>
      <c r="AY299" s="283" t="s">
        <v>250</v>
      </c>
    </row>
    <row r="300" s="2" customFormat="1" ht="21.75" customHeight="1">
      <c r="A300" s="38"/>
      <c r="B300" s="39"/>
      <c r="C300" s="245" t="s">
        <v>192</v>
      </c>
      <c r="D300" s="245" t="s">
        <v>252</v>
      </c>
      <c r="E300" s="246" t="s">
        <v>2251</v>
      </c>
      <c r="F300" s="247" t="s">
        <v>2252</v>
      </c>
      <c r="G300" s="248" t="s">
        <v>189</v>
      </c>
      <c r="H300" s="249">
        <v>180</v>
      </c>
      <c r="I300" s="250"/>
      <c r="J300" s="251">
        <f>ROUND(I300*H300,2)</f>
        <v>0</v>
      </c>
      <c r="K300" s="247" t="s">
        <v>255</v>
      </c>
      <c r="L300" s="44"/>
      <c r="M300" s="252" t="s">
        <v>1</v>
      </c>
      <c r="N300" s="253" t="s">
        <v>47</v>
      </c>
      <c r="O300" s="91"/>
      <c r="P300" s="254">
        <f>O300*H300</f>
        <v>0</v>
      </c>
      <c r="Q300" s="254">
        <v>0.0062599999999999999</v>
      </c>
      <c r="R300" s="254">
        <f>Q300*H300</f>
        <v>1.1268</v>
      </c>
      <c r="S300" s="254">
        <v>0</v>
      </c>
      <c r="T300" s="255">
        <f>S300*H300</f>
        <v>0</v>
      </c>
      <c r="U300" s="38"/>
      <c r="V300" s="38"/>
      <c r="W300" s="38"/>
      <c r="X300" s="38"/>
      <c r="Y300" s="38"/>
      <c r="Z300" s="38"/>
      <c r="AA300" s="38"/>
      <c r="AB300" s="38"/>
      <c r="AC300" s="38"/>
      <c r="AD300" s="38"/>
      <c r="AE300" s="38"/>
      <c r="AR300" s="256" t="s">
        <v>256</v>
      </c>
      <c r="AT300" s="256" t="s">
        <v>252</v>
      </c>
      <c r="AU300" s="256" t="s">
        <v>91</v>
      </c>
      <c r="AY300" s="17" t="s">
        <v>250</v>
      </c>
      <c r="BE300" s="257">
        <f>IF(N300="základní",J300,0)</f>
        <v>0</v>
      </c>
      <c r="BF300" s="257">
        <f>IF(N300="snížená",J300,0)</f>
        <v>0</v>
      </c>
      <c r="BG300" s="257">
        <f>IF(N300="zákl. přenesená",J300,0)</f>
        <v>0</v>
      </c>
      <c r="BH300" s="257">
        <f>IF(N300="sníž. přenesená",J300,0)</f>
        <v>0</v>
      </c>
      <c r="BI300" s="257">
        <f>IF(N300="nulová",J300,0)</f>
        <v>0</v>
      </c>
      <c r="BJ300" s="17" t="s">
        <v>14</v>
      </c>
      <c r="BK300" s="257">
        <f>ROUND(I300*H300,2)</f>
        <v>0</v>
      </c>
      <c r="BL300" s="17" t="s">
        <v>256</v>
      </c>
      <c r="BM300" s="256" t="s">
        <v>2253</v>
      </c>
    </row>
    <row r="301" s="2" customFormat="1">
      <c r="A301" s="38"/>
      <c r="B301" s="39"/>
      <c r="C301" s="40"/>
      <c r="D301" s="258" t="s">
        <v>261</v>
      </c>
      <c r="E301" s="40"/>
      <c r="F301" s="259" t="s">
        <v>2254</v>
      </c>
      <c r="G301" s="40"/>
      <c r="H301" s="40"/>
      <c r="I301" s="156"/>
      <c r="J301" s="40"/>
      <c r="K301" s="40"/>
      <c r="L301" s="44"/>
      <c r="M301" s="260"/>
      <c r="N301" s="261"/>
      <c r="O301" s="91"/>
      <c r="P301" s="91"/>
      <c r="Q301" s="91"/>
      <c r="R301" s="91"/>
      <c r="S301" s="91"/>
      <c r="T301" s="92"/>
      <c r="U301" s="38"/>
      <c r="V301" s="38"/>
      <c r="W301" s="38"/>
      <c r="X301" s="38"/>
      <c r="Y301" s="38"/>
      <c r="Z301" s="38"/>
      <c r="AA301" s="38"/>
      <c r="AB301" s="38"/>
      <c r="AC301" s="38"/>
      <c r="AD301" s="38"/>
      <c r="AE301" s="38"/>
      <c r="AT301" s="17" t="s">
        <v>261</v>
      </c>
      <c r="AU301" s="17" t="s">
        <v>91</v>
      </c>
    </row>
    <row r="302" s="2" customFormat="1" ht="21.75" customHeight="1">
      <c r="A302" s="38"/>
      <c r="B302" s="39"/>
      <c r="C302" s="245" t="s">
        <v>362</v>
      </c>
      <c r="D302" s="245" t="s">
        <v>252</v>
      </c>
      <c r="E302" s="246" t="s">
        <v>2255</v>
      </c>
      <c r="F302" s="247" t="s">
        <v>2256</v>
      </c>
      <c r="G302" s="248" t="s">
        <v>179</v>
      </c>
      <c r="H302" s="249">
        <v>150</v>
      </c>
      <c r="I302" s="250"/>
      <c r="J302" s="251">
        <f>ROUND(I302*H302,2)</f>
        <v>0</v>
      </c>
      <c r="K302" s="247" t="s">
        <v>255</v>
      </c>
      <c r="L302" s="44"/>
      <c r="M302" s="252" t="s">
        <v>1</v>
      </c>
      <c r="N302" s="253" t="s">
        <v>47</v>
      </c>
      <c r="O302" s="91"/>
      <c r="P302" s="254">
        <f>O302*H302</f>
        <v>0</v>
      </c>
      <c r="Q302" s="254">
        <v>0.0010100000000000001</v>
      </c>
      <c r="R302" s="254">
        <f>Q302*H302</f>
        <v>0.1515</v>
      </c>
      <c r="S302" s="254">
        <v>0</v>
      </c>
      <c r="T302" s="255">
        <f>S302*H302</f>
        <v>0</v>
      </c>
      <c r="U302" s="38"/>
      <c r="V302" s="38"/>
      <c r="W302" s="38"/>
      <c r="X302" s="38"/>
      <c r="Y302" s="38"/>
      <c r="Z302" s="38"/>
      <c r="AA302" s="38"/>
      <c r="AB302" s="38"/>
      <c r="AC302" s="38"/>
      <c r="AD302" s="38"/>
      <c r="AE302" s="38"/>
      <c r="AR302" s="256" t="s">
        <v>256</v>
      </c>
      <c r="AT302" s="256" t="s">
        <v>252</v>
      </c>
      <c r="AU302" s="256" t="s">
        <v>91</v>
      </c>
      <c r="AY302" s="17" t="s">
        <v>250</v>
      </c>
      <c r="BE302" s="257">
        <f>IF(N302="základní",J302,0)</f>
        <v>0</v>
      </c>
      <c r="BF302" s="257">
        <f>IF(N302="snížená",J302,0)</f>
        <v>0</v>
      </c>
      <c r="BG302" s="257">
        <f>IF(N302="zákl. přenesená",J302,0)</f>
        <v>0</v>
      </c>
      <c r="BH302" s="257">
        <f>IF(N302="sníž. přenesená",J302,0)</f>
        <v>0</v>
      </c>
      <c r="BI302" s="257">
        <f>IF(N302="nulová",J302,0)</f>
        <v>0</v>
      </c>
      <c r="BJ302" s="17" t="s">
        <v>14</v>
      </c>
      <c r="BK302" s="257">
        <f>ROUND(I302*H302,2)</f>
        <v>0</v>
      </c>
      <c r="BL302" s="17" t="s">
        <v>256</v>
      </c>
      <c r="BM302" s="256" t="s">
        <v>2257</v>
      </c>
    </row>
    <row r="303" s="2" customFormat="1">
      <c r="A303" s="38"/>
      <c r="B303" s="39"/>
      <c r="C303" s="40"/>
      <c r="D303" s="258" t="s">
        <v>261</v>
      </c>
      <c r="E303" s="40"/>
      <c r="F303" s="259" t="s">
        <v>2254</v>
      </c>
      <c r="G303" s="40"/>
      <c r="H303" s="40"/>
      <c r="I303" s="156"/>
      <c r="J303" s="40"/>
      <c r="K303" s="40"/>
      <c r="L303" s="44"/>
      <c r="M303" s="260"/>
      <c r="N303" s="261"/>
      <c r="O303" s="91"/>
      <c r="P303" s="91"/>
      <c r="Q303" s="91"/>
      <c r="R303" s="91"/>
      <c r="S303" s="91"/>
      <c r="T303" s="92"/>
      <c r="U303" s="38"/>
      <c r="V303" s="38"/>
      <c r="W303" s="38"/>
      <c r="X303" s="38"/>
      <c r="Y303" s="38"/>
      <c r="Z303" s="38"/>
      <c r="AA303" s="38"/>
      <c r="AB303" s="38"/>
      <c r="AC303" s="38"/>
      <c r="AD303" s="38"/>
      <c r="AE303" s="38"/>
      <c r="AT303" s="17" t="s">
        <v>261</v>
      </c>
      <c r="AU303" s="17" t="s">
        <v>91</v>
      </c>
    </row>
    <row r="304" s="2" customFormat="1" ht="33" customHeight="1">
      <c r="A304" s="38"/>
      <c r="B304" s="39"/>
      <c r="C304" s="245" t="s">
        <v>368</v>
      </c>
      <c r="D304" s="245" t="s">
        <v>252</v>
      </c>
      <c r="E304" s="246" t="s">
        <v>2258</v>
      </c>
      <c r="F304" s="247" t="s">
        <v>2259</v>
      </c>
      <c r="G304" s="248" t="s">
        <v>168</v>
      </c>
      <c r="H304" s="249">
        <v>1023.3</v>
      </c>
      <c r="I304" s="250"/>
      <c r="J304" s="251">
        <f>ROUND(I304*H304,2)</f>
        <v>0</v>
      </c>
      <c r="K304" s="247" t="s">
        <v>255</v>
      </c>
      <c r="L304" s="44"/>
      <c r="M304" s="252" t="s">
        <v>1</v>
      </c>
      <c r="N304" s="253" t="s">
        <v>47</v>
      </c>
      <c r="O304" s="91"/>
      <c r="P304" s="254">
        <f>O304*H304</f>
        <v>0</v>
      </c>
      <c r="Q304" s="254">
        <v>0.0050099999999999997</v>
      </c>
      <c r="R304" s="254">
        <f>Q304*H304</f>
        <v>5.1267329999999998</v>
      </c>
      <c r="S304" s="254">
        <v>0</v>
      </c>
      <c r="T304" s="255">
        <f>S304*H304</f>
        <v>0</v>
      </c>
      <c r="U304" s="38"/>
      <c r="V304" s="38"/>
      <c r="W304" s="38"/>
      <c r="X304" s="38"/>
      <c r="Y304" s="38"/>
      <c r="Z304" s="38"/>
      <c r="AA304" s="38"/>
      <c r="AB304" s="38"/>
      <c r="AC304" s="38"/>
      <c r="AD304" s="38"/>
      <c r="AE304" s="38"/>
      <c r="AR304" s="256" t="s">
        <v>256</v>
      </c>
      <c r="AT304" s="256" t="s">
        <v>252</v>
      </c>
      <c r="AU304" s="256" t="s">
        <v>91</v>
      </c>
      <c r="AY304" s="17" t="s">
        <v>250</v>
      </c>
      <c r="BE304" s="257">
        <f>IF(N304="základní",J304,0)</f>
        <v>0</v>
      </c>
      <c r="BF304" s="257">
        <f>IF(N304="snížená",J304,0)</f>
        <v>0</v>
      </c>
      <c r="BG304" s="257">
        <f>IF(N304="zákl. přenesená",J304,0)</f>
        <v>0</v>
      </c>
      <c r="BH304" s="257">
        <f>IF(N304="sníž. přenesená",J304,0)</f>
        <v>0</v>
      </c>
      <c r="BI304" s="257">
        <f>IF(N304="nulová",J304,0)</f>
        <v>0</v>
      </c>
      <c r="BJ304" s="17" t="s">
        <v>14</v>
      </c>
      <c r="BK304" s="257">
        <f>ROUND(I304*H304,2)</f>
        <v>0</v>
      </c>
      <c r="BL304" s="17" t="s">
        <v>256</v>
      </c>
      <c r="BM304" s="256" t="s">
        <v>2260</v>
      </c>
    </row>
    <row r="305" s="2" customFormat="1">
      <c r="A305" s="38"/>
      <c r="B305" s="39"/>
      <c r="C305" s="40"/>
      <c r="D305" s="258" t="s">
        <v>261</v>
      </c>
      <c r="E305" s="40"/>
      <c r="F305" s="259" t="s">
        <v>2261</v>
      </c>
      <c r="G305" s="40"/>
      <c r="H305" s="40"/>
      <c r="I305" s="156"/>
      <c r="J305" s="40"/>
      <c r="K305" s="40"/>
      <c r="L305" s="44"/>
      <c r="M305" s="260"/>
      <c r="N305" s="261"/>
      <c r="O305" s="91"/>
      <c r="P305" s="91"/>
      <c r="Q305" s="91"/>
      <c r="R305" s="91"/>
      <c r="S305" s="91"/>
      <c r="T305" s="92"/>
      <c r="U305" s="38"/>
      <c r="V305" s="38"/>
      <c r="W305" s="38"/>
      <c r="X305" s="38"/>
      <c r="Y305" s="38"/>
      <c r="Z305" s="38"/>
      <c r="AA305" s="38"/>
      <c r="AB305" s="38"/>
      <c r="AC305" s="38"/>
      <c r="AD305" s="38"/>
      <c r="AE305" s="38"/>
      <c r="AT305" s="17" t="s">
        <v>261</v>
      </c>
      <c r="AU305" s="17" t="s">
        <v>91</v>
      </c>
    </row>
    <row r="306" s="15" customFormat="1">
      <c r="A306" s="15"/>
      <c r="B306" s="284"/>
      <c r="C306" s="285"/>
      <c r="D306" s="258" t="s">
        <v>263</v>
      </c>
      <c r="E306" s="286" t="s">
        <v>1</v>
      </c>
      <c r="F306" s="287" t="s">
        <v>2262</v>
      </c>
      <c r="G306" s="285"/>
      <c r="H306" s="286" t="s">
        <v>1</v>
      </c>
      <c r="I306" s="288"/>
      <c r="J306" s="285"/>
      <c r="K306" s="285"/>
      <c r="L306" s="289"/>
      <c r="M306" s="290"/>
      <c r="N306" s="291"/>
      <c r="O306" s="291"/>
      <c r="P306" s="291"/>
      <c r="Q306" s="291"/>
      <c r="R306" s="291"/>
      <c r="S306" s="291"/>
      <c r="T306" s="292"/>
      <c r="U306" s="15"/>
      <c r="V306" s="15"/>
      <c r="W306" s="15"/>
      <c r="X306" s="15"/>
      <c r="Y306" s="15"/>
      <c r="Z306" s="15"/>
      <c r="AA306" s="15"/>
      <c r="AB306" s="15"/>
      <c r="AC306" s="15"/>
      <c r="AD306" s="15"/>
      <c r="AE306" s="15"/>
      <c r="AT306" s="293" t="s">
        <v>263</v>
      </c>
      <c r="AU306" s="293" t="s">
        <v>91</v>
      </c>
      <c r="AV306" s="15" t="s">
        <v>14</v>
      </c>
      <c r="AW306" s="15" t="s">
        <v>36</v>
      </c>
      <c r="AX306" s="15" t="s">
        <v>82</v>
      </c>
      <c r="AY306" s="293" t="s">
        <v>250</v>
      </c>
    </row>
    <row r="307" s="13" customFormat="1">
      <c r="A307" s="13"/>
      <c r="B307" s="262"/>
      <c r="C307" s="263"/>
      <c r="D307" s="258" t="s">
        <v>263</v>
      </c>
      <c r="E307" s="264" t="s">
        <v>1</v>
      </c>
      <c r="F307" s="265" t="s">
        <v>2263</v>
      </c>
      <c r="G307" s="263"/>
      <c r="H307" s="266">
        <v>292.5</v>
      </c>
      <c r="I307" s="267"/>
      <c r="J307" s="263"/>
      <c r="K307" s="263"/>
      <c r="L307" s="268"/>
      <c r="M307" s="269"/>
      <c r="N307" s="270"/>
      <c r="O307" s="270"/>
      <c r="P307" s="270"/>
      <c r="Q307" s="270"/>
      <c r="R307" s="270"/>
      <c r="S307" s="270"/>
      <c r="T307" s="271"/>
      <c r="U307" s="13"/>
      <c r="V307" s="13"/>
      <c r="W307" s="13"/>
      <c r="X307" s="13"/>
      <c r="Y307" s="13"/>
      <c r="Z307" s="13"/>
      <c r="AA307" s="13"/>
      <c r="AB307" s="13"/>
      <c r="AC307" s="13"/>
      <c r="AD307" s="13"/>
      <c r="AE307" s="13"/>
      <c r="AT307" s="272" t="s">
        <v>263</v>
      </c>
      <c r="AU307" s="272" t="s">
        <v>91</v>
      </c>
      <c r="AV307" s="13" t="s">
        <v>91</v>
      </c>
      <c r="AW307" s="13" t="s">
        <v>36</v>
      </c>
      <c r="AX307" s="13" t="s">
        <v>82</v>
      </c>
      <c r="AY307" s="272" t="s">
        <v>250</v>
      </c>
    </row>
    <row r="308" s="15" customFormat="1">
      <c r="A308" s="15"/>
      <c r="B308" s="284"/>
      <c r="C308" s="285"/>
      <c r="D308" s="258" t="s">
        <v>263</v>
      </c>
      <c r="E308" s="286" t="s">
        <v>1</v>
      </c>
      <c r="F308" s="287" t="s">
        <v>2264</v>
      </c>
      <c r="G308" s="285"/>
      <c r="H308" s="286" t="s">
        <v>1</v>
      </c>
      <c r="I308" s="288"/>
      <c r="J308" s="285"/>
      <c r="K308" s="285"/>
      <c r="L308" s="289"/>
      <c r="M308" s="290"/>
      <c r="N308" s="291"/>
      <c r="O308" s="291"/>
      <c r="P308" s="291"/>
      <c r="Q308" s="291"/>
      <c r="R308" s="291"/>
      <c r="S308" s="291"/>
      <c r="T308" s="292"/>
      <c r="U308" s="15"/>
      <c r="V308" s="15"/>
      <c r="W308" s="15"/>
      <c r="X308" s="15"/>
      <c r="Y308" s="15"/>
      <c r="Z308" s="15"/>
      <c r="AA308" s="15"/>
      <c r="AB308" s="15"/>
      <c r="AC308" s="15"/>
      <c r="AD308" s="15"/>
      <c r="AE308" s="15"/>
      <c r="AT308" s="293" t="s">
        <v>263</v>
      </c>
      <c r="AU308" s="293" t="s">
        <v>91</v>
      </c>
      <c r="AV308" s="15" t="s">
        <v>14</v>
      </c>
      <c r="AW308" s="15" t="s">
        <v>36</v>
      </c>
      <c r="AX308" s="15" t="s">
        <v>82</v>
      </c>
      <c r="AY308" s="293" t="s">
        <v>250</v>
      </c>
    </row>
    <row r="309" s="13" customFormat="1">
      <c r="A309" s="13"/>
      <c r="B309" s="262"/>
      <c r="C309" s="263"/>
      <c r="D309" s="258" t="s">
        <v>263</v>
      </c>
      <c r="E309" s="264" t="s">
        <v>1</v>
      </c>
      <c r="F309" s="265" t="s">
        <v>2265</v>
      </c>
      <c r="G309" s="263"/>
      <c r="H309" s="266">
        <v>730.79999999999995</v>
      </c>
      <c r="I309" s="267"/>
      <c r="J309" s="263"/>
      <c r="K309" s="263"/>
      <c r="L309" s="268"/>
      <c r="M309" s="269"/>
      <c r="N309" s="270"/>
      <c r="O309" s="270"/>
      <c r="P309" s="270"/>
      <c r="Q309" s="270"/>
      <c r="R309" s="270"/>
      <c r="S309" s="270"/>
      <c r="T309" s="271"/>
      <c r="U309" s="13"/>
      <c r="V309" s="13"/>
      <c r="W309" s="13"/>
      <c r="X309" s="13"/>
      <c r="Y309" s="13"/>
      <c r="Z309" s="13"/>
      <c r="AA309" s="13"/>
      <c r="AB309" s="13"/>
      <c r="AC309" s="13"/>
      <c r="AD309" s="13"/>
      <c r="AE309" s="13"/>
      <c r="AT309" s="272" t="s">
        <v>263</v>
      </c>
      <c r="AU309" s="272" t="s">
        <v>91</v>
      </c>
      <c r="AV309" s="13" t="s">
        <v>91</v>
      </c>
      <c r="AW309" s="13" t="s">
        <v>36</v>
      </c>
      <c r="AX309" s="13" t="s">
        <v>82</v>
      </c>
      <c r="AY309" s="272" t="s">
        <v>250</v>
      </c>
    </row>
    <row r="310" s="14" customFormat="1">
      <c r="A310" s="14"/>
      <c r="B310" s="273"/>
      <c r="C310" s="274"/>
      <c r="D310" s="258" t="s">
        <v>263</v>
      </c>
      <c r="E310" s="275" t="s">
        <v>2059</v>
      </c>
      <c r="F310" s="276" t="s">
        <v>265</v>
      </c>
      <c r="G310" s="274"/>
      <c r="H310" s="277">
        <v>1023.3</v>
      </c>
      <c r="I310" s="278"/>
      <c r="J310" s="274"/>
      <c r="K310" s="274"/>
      <c r="L310" s="279"/>
      <c r="M310" s="280"/>
      <c r="N310" s="281"/>
      <c r="O310" s="281"/>
      <c r="P310" s="281"/>
      <c r="Q310" s="281"/>
      <c r="R310" s="281"/>
      <c r="S310" s="281"/>
      <c r="T310" s="282"/>
      <c r="U310" s="14"/>
      <c r="V310" s="14"/>
      <c r="W310" s="14"/>
      <c r="X310" s="14"/>
      <c r="Y310" s="14"/>
      <c r="Z310" s="14"/>
      <c r="AA310" s="14"/>
      <c r="AB310" s="14"/>
      <c r="AC310" s="14"/>
      <c r="AD310" s="14"/>
      <c r="AE310" s="14"/>
      <c r="AT310" s="283" t="s">
        <v>263</v>
      </c>
      <c r="AU310" s="283" t="s">
        <v>91</v>
      </c>
      <c r="AV310" s="14" t="s">
        <v>256</v>
      </c>
      <c r="AW310" s="14" t="s">
        <v>36</v>
      </c>
      <c r="AX310" s="14" t="s">
        <v>14</v>
      </c>
      <c r="AY310" s="283" t="s">
        <v>250</v>
      </c>
    </row>
    <row r="311" s="2" customFormat="1" ht="16.5" customHeight="1">
      <c r="A311" s="38"/>
      <c r="B311" s="39"/>
      <c r="C311" s="294" t="s">
        <v>374</v>
      </c>
      <c r="D311" s="294" t="s">
        <v>643</v>
      </c>
      <c r="E311" s="295" t="s">
        <v>2266</v>
      </c>
      <c r="F311" s="296" t="s">
        <v>2267</v>
      </c>
      <c r="G311" s="297" t="s">
        <v>157</v>
      </c>
      <c r="H311" s="298">
        <v>131.25200000000001</v>
      </c>
      <c r="I311" s="299"/>
      <c r="J311" s="300">
        <f>ROUND(I311*H311,2)</f>
        <v>0</v>
      </c>
      <c r="K311" s="296" t="s">
        <v>1</v>
      </c>
      <c r="L311" s="301"/>
      <c r="M311" s="302" t="s">
        <v>1</v>
      </c>
      <c r="N311" s="303" t="s">
        <v>47</v>
      </c>
      <c r="O311" s="91"/>
      <c r="P311" s="254">
        <f>O311*H311</f>
        <v>0</v>
      </c>
      <c r="Q311" s="254">
        <v>1</v>
      </c>
      <c r="R311" s="254">
        <f>Q311*H311</f>
        <v>131.25200000000001</v>
      </c>
      <c r="S311" s="254">
        <v>0</v>
      </c>
      <c r="T311" s="255">
        <f>S311*H311</f>
        <v>0</v>
      </c>
      <c r="U311" s="38"/>
      <c r="V311" s="38"/>
      <c r="W311" s="38"/>
      <c r="X311" s="38"/>
      <c r="Y311" s="38"/>
      <c r="Z311" s="38"/>
      <c r="AA311" s="38"/>
      <c r="AB311" s="38"/>
      <c r="AC311" s="38"/>
      <c r="AD311" s="38"/>
      <c r="AE311" s="38"/>
      <c r="AR311" s="256" t="s">
        <v>285</v>
      </c>
      <c r="AT311" s="256" t="s">
        <v>643</v>
      </c>
      <c r="AU311" s="256" t="s">
        <v>91</v>
      </c>
      <c r="AY311" s="17" t="s">
        <v>250</v>
      </c>
      <c r="BE311" s="257">
        <f>IF(N311="základní",J311,0)</f>
        <v>0</v>
      </c>
      <c r="BF311" s="257">
        <f>IF(N311="snížená",J311,0)</f>
        <v>0</v>
      </c>
      <c r="BG311" s="257">
        <f>IF(N311="zákl. přenesená",J311,0)</f>
        <v>0</v>
      </c>
      <c r="BH311" s="257">
        <f>IF(N311="sníž. přenesená",J311,0)</f>
        <v>0</v>
      </c>
      <c r="BI311" s="257">
        <f>IF(N311="nulová",J311,0)</f>
        <v>0</v>
      </c>
      <c r="BJ311" s="17" t="s">
        <v>14</v>
      </c>
      <c r="BK311" s="257">
        <f>ROUND(I311*H311,2)</f>
        <v>0</v>
      </c>
      <c r="BL311" s="17" t="s">
        <v>256</v>
      </c>
      <c r="BM311" s="256" t="s">
        <v>2268</v>
      </c>
    </row>
    <row r="312" s="15" customFormat="1">
      <c r="A312" s="15"/>
      <c r="B312" s="284"/>
      <c r="C312" s="285"/>
      <c r="D312" s="258" t="s">
        <v>263</v>
      </c>
      <c r="E312" s="286" t="s">
        <v>1</v>
      </c>
      <c r="F312" s="287" t="s">
        <v>2262</v>
      </c>
      <c r="G312" s="285"/>
      <c r="H312" s="286" t="s">
        <v>1</v>
      </c>
      <c r="I312" s="288"/>
      <c r="J312" s="285"/>
      <c r="K312" s="285"/>
      <c r="L312" s="289"/>
      <c r="M312" s="290"/>
      <c r="N312" s="291"/>
      <c r="O312" s="291"/>
      <c r="P312" s="291"/>
      <c r="Q312" s="291"/>
      <c r="R312" s="291"/>
      <c r="S312" s="291"/>
      <c r="T312" s="292"/>
      <c r="U312" s="15"/>
      <c r="V312" s="15"/>
      <c r="W312" s="15"/>
      <c r="X312" s="15"/>
      <c r="Y312" s="15"/>
      <c r="Z312" s="15"/>
      <c r="AA312" s="15"/>
      <c r="AB312" s="15"/>
      <c r="AC312" s="15"/>
      <c r="AD312" s="15"/>
      <c r="AE312" s="15"/>
      <c r="AT312" s="293" t="s">
        <v>263</v>
      </c>
      <c r="AU312" s="293" t="s">
        <v>91</v>
      </c>
      <c r="AV312" s="15" t="s">
        <v>14</v>
      </c>
      <c r="AW312" s="15" t="s">
        <v>36</v>
      </c>
      <c r="AX312" s="15" t="s">
        <v>82</v>
      </c>
      <c r="AY312" s="293" t="s">
        <v>250</v>
      </c>
    </row>
    <row r="313" s="15" customFormat="1">
      <c r="A313" s="15"/>
      <c r="B313" s="284"/>
      <c r="C313" s="285"/>
      <c r="D313" s="258" t="s">
        <v>263</v>
      </c>
      <c r="E313" s="286" t="s">
        <v>1</v>
      </c>
      <c r="F313" s="287" t="s">
        <v>2269</v>
      </c>
      <c r="G313" s="285"/>
      <c r="H313" s="286" t="s">
        <v>1</v>
      </c>
      <c r="I313" s="288"/>
      <c r="J313" s="285"/>
      <c r="K313" s="285"/>
      <c r="L313" s="289"/>
      <c r="M313" s="290"/>
      <c r="N313" s="291"/>
      <c r="O313" s="291"/>
      <c r="P313" s="291"/>
      <c r="Q313" s="291"/>
      <c r="R313" s="291"/>
      <c r="S313" s="291"/>
      <c r="T313" s="292"/>
      <c r="U313" s="15"/>
      <c r="V313" s="15"/>
      <c r="W313" s="15"/>
      <c r="X313" s="15"/>
      <c r="Y313" s="15"/>
      <c r="Z313" s="15"/>
      <c r="AA313" s="15"/>
      <c r="AB313" s="15"/>
      <c r="AC313" s="15"/>
      <c r="AD313" s="15"/>
      <c r="AE313" s="15"/>
      <c r="AT313" s="293" t="s">
        <v>263</v>
      </c>
      <c r="AU313" s="293" t="s">
        <v>91</v>
      </c>
      <c r="AV313" s="15" t="s">
        <v>14</v>
      </c>
      <c r="AW313" s="15" t="s">
        <v>36</v>
      </c>
      <c r="AX313" s="15" t="s">
        <v>82</v>
      </c>
      <c r="AY313" s="293" t="s">
        <v>250</v>
      </c>
    </row>
    <row r="314" s="13" customFormat="1">
      <c r="A314" s="13"/>
      <c r="B314" s="262"/>
      <c r="C314" s="263"/>
      <c r="D314" s="258" t="s">
        <v>263</v>
      </c>
      <c r="E314" s="264" t="s">
        <v>1</v>
      </c>
      <c r="F314" s="265" t="s">
        <v>2270</v>
      </c>
      <c r="G314" s="263"/>
      <c r="H314" s="266">
        <v>38.002000000000002</v>
      </c>
      <c r="I314" s="267"/>
      <c r="J314" s="263"/>
      <c r="K314" s="263"/>
      <c r="L314" s="268"/>
      <c r="M314" s="269"/>
      <c r="N314" s="270"/>
      <c r="O314" s="270"/>
      <c r="P314" s="270"/>
      <c r="Q314" s="270"/>
      <c r="R314" s="270"/>
      <c r="S314" s="270"/>
      <c r="T314" s="271"/>
      <c r="U314" s="13"/>
      <c r="V314" s="13"/>
      <c r="W314" s="13"/>
      <c r="X314" s="13"/>
      <c r="Y314" s="13"/>
      <c r="Z314" s="13"/>
      <c r="AA314" s="13"/>
      <c r="AB314" s="13"/>
      <c r="AC314" s="13"/>
      <c r="AD314" s="13"/>
      <c r="AE314" s="13"/>
      <c r="AT314" s="272" t="s">
        <v>263</v>
      </c>
      <c r="AU314" s="272" t="s">
        <v>91</v>
      </c>
      <c r="AV314" s="13" t="s">
        <v>91</v>
      </c>
      <c r="AW314" s="13" t="s">
        <v>36</v>
      </c>
      <c r="AX314" s="13" t="s">
        <v>82</v>
      </c>
      <c r="AY314" s="272" t="s">
        <v>250</v>
      </c>
    </row>
    <row r="315" s="15" customFormat="1">
      <c r="A315" s="15"/>
      <c r="B315" s="284"/>
      <c r="C315" s="285"/>
      <c r="D315" s="258" t="s">
        <v>263</v>
      </c>
      <c r="E315" s="286" t="s">
        <v>1</v>
      </c>
      <c r="F315" s="287" t="s">
        <v>2264</v>
      </c>
      <c r="G315" s="285"/>
      <c r="H315" s="286" t="s">
        <v>1</v>
      </c>
      <c r="I315" s="288"/>
      <c r="J315" s="285"/>
      <c r="K315" s="285"/>
      <c r="L315" s="289"/>
      <c r="M315" s="290"/>
      <c r="N315" s="291"/>
      <c r="O315" s="291"/>
      <c r="P315" s="291"/>
      <c r="Q315" s="291"/>
      <c r="R315" s="291"/>
      <c r="S315" s="291"/>
      <c r="T315" s="292"/>
      <c r="U315" s="15"/>
      <c r="V315" s="15"/>
      <c r="W315" s="15"/>
      <c r="X315" s="15"/>
      <c r="Y315" s="15"/>
      <c r="Z315" s="15"/>
      <c r="AA315" s="15"/>
      <c r="AB315" s="15"/>
      <c r="AC315" s="15"/>
      <c r="AD315" s="15"/>
      <c r="AE315" s="15"/>
      <c r="AT315" s="293" t="s">
        <v>263</v>
      </c>
      <c r="AU315" s="293" t="s">
        <v>91</v>
      </c>
      <c r="AV315" s="15" t="s">
        <v>14</v>
      </c>
      <c r="AW315" s="15" t="s">
        <v>36</v>
      </c>
      <c r="AX315" s="15" t="s">
        <v>82</v>
      </c>
      <c r="AY315" s="293" t="s">
        <v>250</v>
      </c>
    </row>
    <row r="316" s="15" customFormat="1">
      <c r="A316" s="15"/>
      <c r="B316" s="284"/>
      <c r="C316" s="285"/>
      <c r="D316" s="258" t="s">
        <v>263</v>
      </c>
      <c r="E316" s="286" t="s">
        <v>1</v>
      </c>
      <c r="F316" s="287" t="s">
        <v>2269</v>
      </c>
      <c r="G316" s="285"/>
      <c r="H316" s="286" t="s">
        <v>1</v>
      </c>
      <c r="I316" s="288"/>
      <c r="J316" s="285"/>
      <c r="K316" s="285"/>
      <c r="L316" s="289"/>
      <c r="M316" s="290"/>
      <c r="N316" s="291"/>
      <c r="O316" s="291"/>
      <c r="P316" s="291"/>
      <c r="Q316" s="291"/>
      <c r="R316" s="291"/>
      <c r="S316" s="291"/>
      <c r="T316" s="292"/>
      <c r="U316" s="15"/>
      <c r="V316" s="15"/>
      <c r="W316" s="15"/>
      <c r="X316" s="15"/>
      <c r="Y316" s="15"/>
      <c r="Z316" s="15"/>
      <c r="AA316" s="15"/>
      <c r="AB316" s="15"/>
      <c r="AC316" s="15"/>
      <c r="AD316" s="15"/>
      <c r="AE316" s="15"/>
      <c r="AT316" s="293" t="s">
        <v>263</v>
      </c>
      <c r="AU316" s="293" t="s">
        <v>91</v>
      </c>
      <c r="AV316" s="15" t="s">
        <v>14</v>
      </c>
      <c r="AW316" s="15" t="s">
        <v>36</v>
      </c>
      <c r="AX316" s="15" t="s">
        <v>82</v>
      </c>
      <c r="AY316" s="293" t="s">
        <v>250</v>
      </c>
    </row>
    <row r="317" s="13" customFormat="1">
      <c r="A317" s="13"/>
      <c r="B317" s="262"/>
      <c r="C317" s="263"/>
      <c r="D317" s="258" t="s">
        <v>263</v>
      </c>
      <c r="E317" s="264" t="s">
        <v>1</v>
      </c>
      <c r="F317" s="265" t="s">
        <v>2271</v>
      </c>
      <c r="G317" s="263"/>
      <c r="H317" s="266">
        <v>93.25</v>
      </c>
      <c r="I317" s="267"/>
      <c r="J317" s="263"/>
      <c r="K317" s="263"/>
      <c r="L317" s="268"/>
      <c r="M317" s="269"/>
      <c r="N317" s="270"/>
      <c r="O317" s="270"/>
      <c r="P317" s="270"/>
      <c r="Q317" s="270"/>
      <c r="R317" s="270"/>
      <c r="S317" s="270"/>
      <c r="T317" s="271"/>
      <c r="U317" s="13"/>
      <c r="V317" s="13"/>
      <c r="W317" s="13"/>
      <c r="X317" s="13"/>
      <c r="Y317" s="13"/>
      <c r="Z317" s="13"/>
      <c r="AA317" s="13"/>
      <c r="AB317" s="13"/>
      <c r="AC317" s="13"/>
      <c r="AD317" s="13"/>
      <c r="AE317" s="13"/>
      <c r="AT317" s="272" t="s">
        <v>263</v>
      </c>
      <c r="AU317" s="272" t="s">
        <v>91</v>
      </c>
      <c r="AV317" s="13" t="s">
        <v>91</v>
      </c>
      <c r="AW317" s="13" t="s">
        <v>36</v>
      </c>
      <c r="AX317" s="13" t="s">
        <v>82</v>
      </c>
      <c r="AY317" s="272" t="s">
        <v>250</v>
      </c>
    </row>
    <row r="318" s="14" customFormat="1">
      <c r="A318" s="14"/>
      <c r="B318" s="273"/>
      <c r="C318" s="274"/>
      <c r="D318" s="258" t="s">
        <v>263</v>
      </c>
      <c r="E318" s="275" t="s">
        <v>1</v>
      </c>
      <c r="F318" s="276" t="s">
        <v>265</v>
      </c>
      <c r="G318" s="274"/>
      <c r="H318" s="277">
        <v>131.25200000000001</v>
      </c>
      <c r="I318" s="278"/>
      <c r="J318" s="274"/>
      <c r="K318" s="274"/>
      <c r="L318" s="279"/>
      <c r="M318" s="280"/>
      <c r="N318" s="281"/>
      <c r="O318" s="281"/>
      <c r="P318" s="281"/>
      <c r="Q318" s="281"/>
      <c r="R318" s="281"/>
      <c r="S318" s="281"/>
      <c r="T318" s="282"/>
      <c r="U318" s="14"/>
      <c r="V318" s="14"/>
      <c r="W318" s="14"/>
      <c r="X318" s="14"/>
      <c r="Y318" s="14"/>
      <c r="Z318" s="14"/>
      <c r="AA318" s="14"/>
      <c r="AB318" s="14"/>
      <c r="AC318" s="14"/>
      <c r="AD318" s="14"/>
      <c r="AE318" s="14"/>
      <c r="AT318" s="283" t="s">
        <v>263</v>
      </c>
      <c r="AU318" s="283" t="s">
        <v>91</v>
      </c>
      <c r="AV318" s="14" t="s">
        <v>256</v>
      </c>
      <c r="AW318" s="14" t="s">
        <v>36</v>
      </c>
      <c r="AX318" s="14" t="s">
        <v>14</v>
      </c>
      <c r="AY318" s="283" t="s">
        <v>250</v>
      </c>
    </row>
    <row r="319" s="2" customFormat="1" ht="33" customHeight="1">
      <c r="A319" s="38"/>
      <c r="B319" s="39"/>
      <c r="C319" s="245" t="s">
        <v>379</v>
      </c>
      <c r="D319" s="245" t="s">
        <v>252</v>
      </c>
      <c r="E319" s="246" t="s">
        <v>2272</v>
      </c>
      <c r="F319" s="247" t="s">
        <v>2273</v>
      </c>
      <c r="G319" s="248" t="s">
        <v>168</v>
      </c>
      <c r="H319" s="249">
        <v>365.39999999999998</v>
      </c>
      <c r="I319" s="250"/>
      <c r="J319" s="251">
        <f>ROUND(I319*H319,2)</f>
        <v>0</v>
      </c>
      <c r="K319" s="247" t="s">
        <v>255</v>
      </c>
      <c r="L319" s="44"/>
      <c r="M319" s="252" t="s">
        <v>1</v>
      </c>
      <c r="N319" s="253" t="s">
        <v>47</v>
      </c>
      <c r="O319" s="91"/>
      <c r="P319" s="254">
        <f>O319*H319</f>
        <v>0</v>
      </c>
      <c r="Q319" s="254">
        <v>9.0000000000000006E-05</v>
      </c>
      <c r="R319" s="254">
        <f>Q319*H319</f>
        <v>0.032885999999999999</v>
      </c>
      <c r="S319" s="254">
        <v>0</v>
      </c>
      <c r="T319" s="255">
        <f>S319*H319</f>
        <v>0</v>
      </c>
      <c r="U319" s="38"/>
      <c r="V319" s="38"/>
      <c r="W319" s="38"/>
      <c r="X319" s="38"/>
      <c r="Y319" s="38"/>
      <c r="Z319" s="38"/>
      <c r="AA319" s="38"/>
      <c r="AB319" s="38"/>
      <c r="AC319" s="38"/>
      <c r="AD319" s="38"/>
      <c r="AE319" s="38"/>
      <c r="AR319" s="256" t="s">
        <v>256</v>
      </c>
      <c r="AT319" s="256" t="s">
        <v>252</v>
      </c>
      <c r="AU319" s="256" t="s">
        <v>91</v>
      </c>
      <c r="AY319" s="17" t="s">
        <v>250</v>
      </c>
      <c r="BE319" s="257">
        <f>IF(N319="základní",J319,0)</f>
        <v>0</v>
      </c>
      <c r="BF319" s="257">
        <f>IF(N319="snížená",J319,0)</f>
        <v>0</v>
      </c>
      <c r="BG319" s="257">
        <f>IF(N319="zákl. přenesená",J319,0)</f>
        <v>0</v>
      </c>
      <c r="BH319" s="257">
        <f>IF(N319="sníž. přenesená",J319,0)</f>
        <v>0</v>
      </c>
      <c r="BI319" s="257">
        <f>IF(N319="nulová",J319,0)</f>
        <v>0</v>
      </c>
      <c r="BJ319" s="17" t="s">
        <v>14</v>
      </c>
      <c r="BK319" s="257">
        <f>ROUND(I319*H319,2)</f>
        <v>0</v>
      </c>
      <c r="BL319" s="17" t="s">
        <v>256</v>
      </c>
      <c r="BM319" s="256" t="s">
        <v>2274</v>
      </c>
    </row>
    <row r="320" s="2" customFormat="1">
      <c r="A320" s="38"/>
      <c r="B320" s="39"/>
      <c r="C320" s="40"/>
      <c r="D320" s="258" t="s">
        <v>261</v>
      </c>
      <c r="E320" s="40"/>
      <c r="F320" s="259" t="s">
        <v>2275</v>
      </c>
      <c r="G320" s="40"/>
      <c r="H320" s="40"/>
      <c r="I320" s="156"/>
      <c r="J320" s="40"/>
      <c r="K320" s="40"/>
      <c r="L320" s="44"/>
      <c r="M320" s="260"/>
      <c r="N320" s="261"/>
      <c r="O320" s="91"/>
      <c r="P320" s="91"/>
      <c r="Q320" s="91"/>
      <c r="R320" s="91"/>
      <c r="S320" s="91"/>
      <c r="T320" s="92"/>
      <c r="U320" s="38"/>
      <c r="V320" s="38"/>
      <c r="W320" s="38"/>
      <c r="X320" s="38"/>
      <c r="Y320" s="38"/>
      <c r="Z320" s="38"/>
      <c r="AA320" s="38"/>
      <c r="AB320" s="38"/>
      <c r="AC320" s="38"/>
      <c r="AD320" s="38"/>
      <c r="AE320" s="38"/>
      <c r="AT320" s="17" t="s">
        <v>261</v>
      </c>
      <c r="AU320" s="17" t="s">
        <v>91</v>
      </c>
    </row>
    <row r="321" s="15" customFormat="1">
      <c r="A321" s="15"/>
      <c r="B321" s="284"/>
      <c r="C321" s="285"/>
      <c r="D321" s="258" t="s">
        <v>263</v>
      </c>
      <c r="E321" s="286" t="s">
        <v>1</v>
      </c>
      <c r="F321" s="287" t="s">
        <v>2276</v>
      </c>
      <c r="G321" s="285"/>
      <c r="H321" s="286" t="s">
        <v>1</v>
      </c>
      <c r="I321" s="288"/>
      <c r="J321" s="285"/>
      <c r="K321" s="285"/>
      <c r="L321" s="289"/>
      <c r="M321" s="290"/>
      <c r="N321" s="291"/>
      <c r="O321" s="291"/>
      <c r="P321" s="291"/>
      <c r="Q321" s="291"/>
      <c r="R321" s="291"/>
      <c r="S321" s="291"/>
      <c r="T321" s="292"/>
      <c r="U321" s="15"/>
      <c r="V321" s="15"/>
      <c r="W321" s="15"/>
      <c r="X321" s="15"/>
      <c r="Y321" s="15"/>
      <c r="Z321" s="15"/>
      <c r="AA321" s="15"/>
      <c r="AB321" s="15"/>
      <c r="AC321" s="15"/>
      <c r="AD321" s="15"/>
      <c r="AE321" s="15"/>
      <c r="AT321" s="293" t="s">
        <v>263</v>
      </c>
      <c r="AU321" s="293" t="s">
        <v>91</v>
      </c>
      <c r="AV321" s="15" t="s">
        <v>14</v>
      </c>
      <c r="AW321" s="15" t="s">
        <v>36</v>
      </c>
      <c r="AX321" s="15" t="s">
        <v>82</v>
      </c>
      <c r="AY321" s="293" t="s">
        <v>250</v>
      </c>
    </row>
    <row r="322" s="13" customFormat="1">
      <c r="A322" s="13"/>
      <c r="B322" s="262"/>
      <c r="C322" s="263"/>
      <c r="D322" s="258" t="s">
        <v>263</v>
      </c>
      <c r="E322" s="264" t="s">
        <v>1</v>
      </c>
      <c r="F322" s="265" t="s">
        <v>2277</v>
      </c>
      <c r="G322" s="263"/>
      <c r="H322" s="266">
        <v>365.39999999999998</v>
      </c>
      <c r="I322" s="267"/>
      <c r="J322" s="263"/>
      <c r="K322" s="263"/>
      <c r="L322" s="268"/>
      <c r="M322" s="269"/>
      <c r="N322" s="270"/>
      <c r="O322" s="270"/>
      <c r="P322" s="270"/>
      <c r="Q322" s="270"/>
      <c r="R322" s="270"/>
      <c r="S322" s="270"/>
      <c r="T322" s="271"/>
      <c r="U322" s="13"/>
      <c r="V322" s="13"/>
      <c r="W322" s="13"/>
      <c r="X322" s="13"/>
      <c r="Y322" s="13"/>
      <c r="Z322" s="13"/>
      <c r="AA322" s="13"/>
      <c r="AB322" s="13"/>
      <c r="AC322" s="13"/>
      <c r="AD322" s="13"/>
      <c r="AE322" s="13"/>
      <c r="AT322" s="272" t="s">
        <v>263</v>
      </c>
      <c r="AU322" s="272" t="s">
        <v>91</v>
      </c>
      <c r="AV322" s="13" t="s">
        <v>91</v>
      </c>
      <c r="AW322" s="13" t="s">
        <v>36</v>
      </c>
      <c r="AX322" s="13" t="s">
        <v>82</v>
      </c>
      <c r="AY322" s="272" t="s">
        <v>250</v>
      </c>
    </row>
    <row r="323" s="14" customFormat="1">
      <c r="A323" s="14"/>
      <c r="B323" s="273"/>
      <c r="C323" s="274"/>
      <c r="D323" s="258" t="s">
        <v>263</v>
      </c>
      <c r="E323" s="275" t="s">
        <v>1</v>
      </c>
      <c r="F323" s="276" t="s">
        <v>265</v>
      </c>
      <c r="G323" s="274"/>
      <c r="H323" s="277">
        <v>365.39999999999998</v>
      </c>
      <c r="I323" s="278"/>
      <c r="J323" s="274"/>
      <c r="K323" s="274"/>
      <c r="L323" s="279"/>
      <c r="M323" s="280"/>
      <c r="N323" s="281"/>
      <c r="O323" s="281"/>
      <c r="P323" s="281"/>
      <c r="Q323" s="281"/>
      <c r="R323" s="281"/>
      <c r="S323" s="281"/>
      <c r="T323" s="282"/>
      <c r="U323" s="14"/>
      <c r="V323" s="14"/>
      <c r="W323" s="14"/>
      <c r="X323" s="14"/>
      <c r="Y323" s="14"/>
      <c r="Z323" s="14"/>
      <c r="AA323" s="14"/>
      <c r="AB323" s="14"/>
      <c r="AC323" s="14"/>
      <c r="AD323" s="14"/>
      <c r="AE323" s="14"/>
      <c r="AT323" s="283" t="s">
        <v>263</v>
      </c>
      <c r="AU323" s="283" t="s">
        <v>91</v>
      </c>
      <c r="AV323" s="14" t="s">
        <v>256</v>
      </c>
      <c r="AW323" s="14" t="s">
        <v>36</v>
      </c>
      <c r="AX323" s="14" t="s">
        <v>14</v>
      </c>
      <c r="AY323" s="283" t="s">
        <v>250</v>
      </c>
    </row>
    <row r="324" s="2" customFormat="1" ht="33" customHeight="1">
      <c r="A324" s="38"/>
      <c r="B324" s="39"/>
      <c r="C324" s="245" t="s">
        <v>384</v>
      </c>
      <c r="D324" s="245" t="s">
        <v>252</v>
      </c>
      <c r="E324" s="246" t="s">
        <v>2278</v>
      </c>
      <c r="F324" s="247" t="s">
        <v>2279</v>
      </c>
      <c r="G324" s="248" t="s">
        <v>168</v>
      </c>
      <c r="H324" s="249">
        <v>1023.3</v>
      </c>
      <c r="I324" s="250"/>
      <c r="J324" s="251">
        <f>ROUND(I324*H324,2)</f>
        <v>0</v>
      </c>
      <c r="K324" s="247" t="s">
        <v>1</v>
      </c>
      <c r="L324" s="44"/>
      <c r="M324" s="252" t="s">
        <v>1</v>
      </c>
      <c r="N324" s="253" t="s">
        <v>47</v>
      </c>
      <c r="O324" s="91"/>
      <c r="P324" s="254">
        <f>O324*H324</f>
        <v>0</v>
      </c>
      <c r="Q324" s="254">
        <v>0</v>
      </c>
      <c r="R324" s="254">
        <f>Q324*H324</f>
        <v>0</v>
      </c>
      <c r="S324" s="254">
        <v>0</v>
      </c>
      <c r="T324" s="255">
        <f>S324*H324</f>
        <v>0</v>
      </c>
      <c r="U324" s="38"/>
      <c r="V324" s="38"/>
      <c r="W324" s="38"/>
      <c r="X324" s="38"/>
      <c r="Y324" s="38"/>
      <c r="Z324" s="38"/>
      <c r="AA324" s="38"/>
      <c r="AB324" s="38"/>
      <c r="AC324" s="38"/>
      <c r="AD324" s="38"/>
      <c r="AE324" s="38"/>
      <c r="AR324" s="256" t="s">
        <v>256</v>
      </c>
      <c r="AT324" s="256" t="s">
        <v>252</v>
      </c>
      <c r="AU324" s="256" t="s">
        <v>91</v>
      </c>
      <c r="AY324" s="17" t="s">
        <v>250</v>
      </c>
      <c r="BE324" s="257">
        <f>IF(N324="základní",J324,0)</f>
        <v>0</v>
      </c>
      <c r="BF324" s="257">
        <f>IF(N324="snížená",J324,0)</f>
        <v>0</v>
      </c>
      <c r="BG324" s="257">
        <f>IF(N324="zákl. přenesená",J324,0)</f>
        <v>0</v>
      </c>
      <c r="BH324" s="257">
        <f>IF(N324="sníž. přenesená",J324,0)</f>
        <v>0</v>
      </c>
      <c r="BI324" s="257">
        <f>IF(N324="nulová",J324,0)</f>
        <v>0</v>
      </c>
      <c r="BJ324" s="17" t="s">
        <v>14</v>
      </c>
      <c r="BK324" s="257">
        <f>ROUND(I324*H324,2)</f>
        <v>0</v>
      </c>
      <c r="BL324" s="17" t="s">
        <v>256</v>
      </c>
      <c r="BM324" s="256" t="s">
        <v>2280</v>
      </c>
    </row>
    <row r="325" s="13" customFormat="1">
      <c r="A325" s="13"/>
      <c r="B325" s="262"/>
      <c r="C325" s="263"/>
      <c r="D325" s="258" t="s">
        <v>263</v>
      </c>
      <c r="E325" s="264" t="s">
        <v>1</v>
      </c>
      <c r="F325" s="265" t="s">
        <v>2059</v>
      </c>
      <c r="G325" s="263"/>
      <c r="H325" s="266">
        <v>1023.3</v>
      </c>
      <c r="I325" s="267"/>
      <c r="J325" s="263"/>
      <c r="K325" s="263"/>
      <c r="L325" s="268"/>
      <c r="M325" s="269"/>
      <c r="N325" s="270"/>
      <c r="O325" s="270"/>
      <c r="P325" s="270"/>
      <c r="Q325" s="270"/>
      <c r="R325" s="270"/>
      <c r="S325" s="270"/>
      <c r="T325" s="271"/>
      <c r="U325" s="13"/>
      <c r="V325" s="13"/>
      <c r="W325" s="13"/>
      <c r="X325" s="13"/>
      <c r="Y325" s="13"/>
      <c r="Z325" s="13"/>
      <c r="AA325" s="13"/>
      <c r="AB325" s="13"/>
      <c r="AC325" s="13"/>
      <c r="AD325" s="13"/>
      <c r="AE325" s="13"/>
      <c r="AT325" s="272" t="s">
        <v>263</v>
      </c>
      <c r="AU325" s="272" t="s">
        <v>91</v>
      </c>
      <c r="AV325" s="13" t="s">
        <v>91</v>
      </c>
      <c r="AW325" s="13" t="s">
        <v>36</v>
      </c>
      <c r="AX325" s="13" t="s">
        <v>82</v>
      </c>
      <c r="AY325" s="272" t="s">
        <v>250</v>
      </c>
    </row>
    <row r="326" s="14" customFormat="1">
      <c r="A326" s="14"/>
      <c r="B326" s="273"/>
      <c r="C326" s="274"/>
      <c r="D326" s="258" t="s">
        <v>263</v>
      </c>
      <c r="E326" s="275" t="s">
        <v>1</v>
      </c>
      <c r="F326" s="276" t="s">
        <v>265</v>
      </c>
      <c r="G326" s="274"/>
      <c r="H326" s="277">
        <v>1023.3</v>
      </c>
      <c r="I326" s="278"/>
      <c r="J326" s="274"/>
      <c r="K326" s="274"/>
      <c r="L326" s="279"/>
      <c r="M326" s="280"/>
      <c r="N326" s="281"/>
      <c r="O326" s="281"/>
      <c r="P326" s="281"/>
      <c r="Q326" s="281"/>
      <c r="R326" s="281"/>
      <c r="S326" s="281"/>
      <c r="T326" s="282"/>
      <c r="U326" s="14"/>
      <c r="V326" s="14"/>
      <c r="W326" s="14"/>
      <c r="X326" s="14"/>
      <c r="Y326" s="14"/>
      <c r="Z326" s="14"/>
      <c r="AA326" s="14"/>
      <c r="AB326" s="14"/>
      <c r="AC326" s="14"/>
      <c r="AD326" s="14"/>
      <c r="AE326" s="14"/>
      <c r="AT326" s="283" t="s">
        <v>263</v>
      </c>
      <c r="AU326" s="283" t="s">
        <v>91</v>
      </c>
      <c r="AV326" s="14" t="s">
        <v>256</v>
      </c>
      <c r="AW326" s="14" t="s">
        <v>36</v>
      </c>
      <c r="AX326" s="14" t="s">
        <v>14</v>
      </c>
      <c r="AY326" s="283" t="s">
        <v>250</v>
      </c>
    </row>
    <row r="327" s="2" customFormat="1" ht="33" customHeight="1">
      <c r="A327" s="38"/>
      <c r="B327" s="39"/>
      <c r="C327" s="245" t="s">
        <v>389</v>
      </c>
      <c r="D327" s="245" t="s">
        <v>252</v>
      </c>
      <c r="E327" s="246" t="s">
        <v>2281</v>
      </c>
      <c r="F327" s="247" t="s">
        <v>2282</v>
      </c>
      <c r="G327" s="248" t="s">
        <v>168</v>
      </c>
      <c r="H327" s="249">
        <v>365.39999999999998</v>
      </c>
      <c r="I327" s="250"/>
      <c r="J327" s="251">
        <f>ROUND(I327*H327,2)</f>
        <v>0</v>
      </c>
      <c r="K327" s="247" t="s">
        <v>1</v>
      </c>
      <c r="L327" s="44"/>
      <c r="M327" s="252" t="s">
        <v>1</v>
      </c>
      <c r="N327" s="253" t="s">
        <v>47</v>
      </c>
      <c r="O327" s="91"/>
      <c r="P327" s="254">
        <f>O327*H327</f>
        <v>0</v>
      </c>
      <c r="Q327" s="254">
        <v>9.0000000000000006E-05</v>
      </c>
      <c r="R327" s="254">
        <f>Q327*H327</f>
        <v>0.032885999999999999</v>
      </c>
      <c r="S327" s="254">
        <v>0</v>
      </c>
      <c r="T327" s="255">
        <f>S327*H327</f>
        <v>0</v>
      </c>
      <c r="U327" s="38"/>
      <c r="V327" s="38"/>
      <c r="W327" s="38"/>
      <c r="X327" s="38"/>
      <c r="Y327" s="38"/>
      <c r="Z327" s="38"/>
      <c r="AA327" s="38"/>
      <c r="AB327" s="38"/>
      <c r="AC327" s="38"/>
      <c r="AD327" s="38"/>
      <c r="AE327" s="38"/>
      <c r="AR327" s="256" t="s">
        <v>256</v>
      </c>
      <c r="AT327" s="256" t="s">
        <v>252</v>
      </c>
      <c r="AU327" s="256" t="s">
        <v>91</v>
      </c>
      <c r="AY327" s="17" t="s">
        <v>250</v>
      </c>
      <c r="BE327" s="257">
        <f>IF(N327="základní",J327,0)</f>
        <v>0</v>
      </c>
      <c r="BF327" s="257">
        <f>IF(N327="snížená",J327,0)</f>
        <v>0</v>
      </c>
      <c r="BG327" s="257">
        <f>IF(N327="zákl. přenesená",J327,0)</f>
        <v>0</v>
      </c>
      <c r="BH327" s="257">
        <f>IF(N327="sníž. přenesená",J327,0)</f>
        <v>0</v>
      </c>
      <c r="BI327" s="257">
        <f>IF(N327="nulová",J327,0)</f>
        <v>0</v>
      </c>
      <c r="BJ327" s="17" t="s">
        <v>14</v>
      </c>
      <c r="BK327" s="257">
        <f>ROUND(I327*H327,2)</f>
        <v>0</v>
      </c>
      <c r="BL327" s="17" t="s">
        <v>256</v>
      </c>
      <c r="BM327" s="256" t="s">
        <v>2283</v>
      </c>
    </row>
    <row r="328" s="2" customFormat="1">
      <c r="A328" s="38"/>
      <c r="B328" s="39"/>
      <c r="C328" s="40"/>
      <c r="D328" s="258" t="s">
        <v>261</v>
      </c>
      <c r="E328" s="40"/>
      <c r="F328" s="259" t="s">
        <v>2275</v>
      </c>
      <c r="G328" s="40"/>
      <c r="H328" s="40"/>
      <c r="I328" s="156"/>
      <c r="J328" s="40"/>
      <c r="K328" s="40"/>
      <c r="L328" s="44"/>
      <c r="M328" s="260"/>
      <c r="N328" s="261"/>
      <c r="O328" s="91"/>
      <c r="P328" s="91"/>
      <c r="Q328" s="91"/>
      <c r="R328" s="91"/>
      <c r="S328" s="91"/>
      <c r="T328" s="92"/>
      <c r="U328" s="38"/>
      <c r="V328" s="38"/>
      <c r="W328" s="38"/>
      <c r="X328" s="38"/>
      <c r="Y328" s="38"/>
      <c r="Z328" s="38"/>
      <c r="AA328" s="38"/>
      <c r="AB328" s="38"/>
      <c r="AC328" s="38"/>
      <c r="AD328" s="38"/>
      <c r="AE328" s="38"/>
      <c r="AT328" s="17" t="s">
        <v>261</v>
      </c>
      <c r="AU328" s="17" t="s">
        <v>91</v>
      </c>
    </row>
    <row r="329" s="15" customFormat="1">
      <c r="A329" s="15"/>
      <c r="B329" s="284"/>
      <c r="C329" s="285"/>
      <c r="D329" s="258" t="s">
        <v>263</v>
      </c>
      <c r="E329" s="286" t="s">
        <v>1</v>
      </c>
      <c r="F329" s="287" t="s">
        <v>2284</v>
      </c>
      <c r="G329" s="285"/>
      <c r="H329" s="286" t="s">
        <v>1</v>
      </c>
      <c r="I329" s="288"/>
      <c r="J329" s="285"/>
      <c r="K329" s="285"/>
      <c r="L329" s="289"/>
      <c r="M329" s="290"/>
      <c r="N329" s="291"/>
      <c r="O329" s="291"/>
      <c r="P329" s="291"/>
      <c r="Q329" s="291"/>
      <c r="R329" s="291"/>
      <c r="S329" s="291"/>
      <c r="T329" s="292"/>
      <c r="U329" s="15"/>
      <c r="V329" s="15"/>
      <c r="W329" s="15"/>
      <c r="X329" s="15"/>
      <c r="Y329" s="15"/>
      <c r="Z329" s="15"/>
      <c r="AA329" s="15"/>
      <c r="AB329" s="15"/>
      <c r="AC329" s="15"/>
      <c r="AD329" s="15"/>
      <c r="AE329" s="15"/>
      <c r="AT329" s="293" t="s">
        <v>263</v>
      </c>
      <c r="AU329" s="293" t="s">
        <v>91</v>
      </c>
      <c r="AV329" s="15" t="s">
        <v>14</v>
      </c>
      <c r="AW329" s="15" t="s">
        <v>36</v>
      </c>
      <c r="AX329" s="15" t="s">
        <v>82</v>
      </c>
      <c r="AY329" s="293" t="s">
        <v>250</v>
      </c>
    </row>
    <row r="330" s="13" customFormat="1">
      <c r="A330" s="13"/>
      <c r="B330" s="262"/>
      <c r="C330" s="263"/>
      <c r="D330" s="258" t="s">
        <v>263</v>
      </c>
      <c r="E330" s="264" t="s">
        <v>1</v>
      </c>
      <c r="F330" s="265" t="s">
        <v>2277</v>
      </c>
      <c r="G330" s="263"/>
      <c r="H330" s="266">
        <v>365.39999999999998</v>
      </c>
      <c r="I330" s="267"/>
      <c r="J330" s="263"/>
      <c r="K330" s="263"/>
      <c r="L330" s="268"/>
      <c r="M330" s="269"/>
      <c r="N330" s="270"/>
      <c r="O330" s="270"/>
      <c r="P330" s="270"/>
      <c r="Q330" s="270"/>
      <c r="R330" s="270"/>
      <c r="S330" s="270"/>
      <c r="T330" s="271"/>
      <c r="U330" s="13"/>
      <c r="V330" s="13"/>
      <c r="W330" s="13"/>
      <c r="X330" s="13"/>
      <c r="Y330" s="13"/>
      <c r="Z330" s="13"/>
      <c r="AA330" s="13"/>
      <c r="AB330" s="13"/>
      <c r="AC330" s="13"/>
      <c r="AD330" s="13"/>
      <c r="AE330" s="13"/>
      <c r="AT330" s="272" t="s">
        <v>263</v>
      </c>
      <c r="AU330" s="272" t="s">
        <v>91</v>
      </c>
      <c r="AV330" s="13" t="s">
        <v>91</v>
      </c>
      <c r="AW330" s="13" t="s">
        <v>36</v>
      </c>
      <c r="AX330" s="13" t="s">
        <v>82</v>
      </c>
      <c r="AY330" s="272" t="s">
        <v>250</v>
      </c>
    </row>
    <row r="331" s="14" customFormat="1">
      <c r="A331" s="14"/>
      <c r="B331" s="273"/>
      <c r="C331" s="274"/>
      <c r="D331" s="258" t="s">
        <v>263</v>
      </c>
      <c r="E331" s="275" t="s">
        <v>1</v>
      </c>
      <c r="F331" s="276" t="s">
        <v>265</v>
      </c>
      <c r="G331" s="274"/>
      <c r="H331" s="277">
        <v>365.39999999999998</v>
      </c>
      <c r="I331" s="278"/>
      <c r="J331" s="274"/>
      <c r="K331" s="274"/>
      <c r="L331" s="279"/>
      <c r="M331" s="280"/>
      <c r="N331" s="281"/>
      <c r="O331" s="281"/>
      <c r="P331" s="281"/>
      <c r="Q331" s="281"/>
      <c r="R331" s="281"/>
      <c r="S331" s="281"/>
      <c r="T331" s="282"/>
      <c r="U331" s="14"/>
      <c r="V331" s="14"/>
      <c r="W331" s="14"/>
      <c r="X331" s="14"/>
      <c r="Y331" s="14"/>
      <c r="Z331" s="14"/>
      <c r="AA331" s="14"/>
      <c r="AB331" s="14"/>
      <c r="AC331" s="14"/>
      <c r="AD331" s="14"/>
      <c r="AE331" s="14"/>
      <c r="AT331" s="283" t="s">
        <v>263</v>
      </c>
      <c r="AU331" s="283" t="s">
        <v>91</v>
      </c>
      <c r="AV331" s="14" t="s">
        <v>256</v>
      </c>
      <c r="AW331" s="14" t="s">
        <v>36</v>
      </c>
      <c r="AX331" s="14" t="s">
        <v>14</v>
      </c>
      <c r="AY331" s="283" t="s">
        <v>250</v>
      </c>
    </row>
    <row r="332" s="2" customFormat="1" ht="33" customHeight="1">
      <c r="A332" s="38"/>
      <c r="B332" s="39"/>
      <c r="C332" s="245" t="s">
        <v>396</v>
      </c>
      <c r="D332" s="245" t="s">
        <v>252</v>
      </c>
      <c r="E332" s="246" t="s">
        <v>2285</v>
      </c>
      <c r="F332" s="247" t="s">
        <v>2286</v>
      </c>
      <c r="G332" s="248" t="s">
        <v>168</v>
      </c>
      <c r="H332" s="249">
        <v>390.56799999999998</v>
      </c>
      <c r="I332" s="250"/>
      <c r="J332" s="251">
        <f>ROUND(I332*H332,2)</f>
        <v>0</v>
      </c>
      <c r="K332" s="247" t="s">
        <v>255</v>
      </c>
      <c r="L332" s="44"/>
      <c r="M332" s="252" t="s">
        <v>1</v>
      </c>
      <c r="N332" s="253" t="s">
        <v>47</v>
      </c>
      <c r="O332" s="91"/>
      <c r="P332" s="254">
        <f>O332*H332</f>
        <v>0</v>
      </c>
      <c r="Q332" s="254">
        <v>0.00496</v>
      </c>
      <c r="R332" s="254">
        <f>Q332*H332</f>
        <v>1.9372172799999998</v>
      </c>
      <c r="S332" s="254">
        <v>0</v>
      </c>
      <c r="T332" s="255">
        <f>S332*H332</f>
        <v>0</v>
      </c>
      <c r="U332" s="38"/>
      <c r="V332" s="38"/>
      <c r="W332" s="38"/>
      <c r="X332" s="38"/>
      <c r="Y332" s="38"/>
      <c r="Z332" s="38"/>
      <c r="AA332" s="38"/>
      <c r="AB332" s="38"/>
      <c r="AC332" s="38"/>
      <c r="AD332" s="38"/>
      <c r="AE332" s="38"/>
      <c r="AR332" s="256" t="s">
        <v>256</v>
      </c>
      <c r="AT332" s="256" t="s">
        <v>252</v>
      </c>
      <c r="AU332" s="256" t="s">
        <v>91</v>
      </c>
      <c r="AY332" s="17" t="s">
        <v>250</v>
      </c>
      <c r="BE332" s="257">
        <f>IF(N332="základní",J332,0)</f>
        <v>0</v>
      </c>
      <c r="BF332" s="257">
        <f>IF(N332="snížená",J332,0)</f>
        <v>0</v>
      </c>
      <c r="BG332" s="257">
        <f>IF(N332="zákl. přenesená",J332,0)</f>
        <v>0</v>
      </c>
      <c r="BH332" s="257">
        <f>IF(N332="sníž. přenesená",J332,0)</f>
        <v>0</v>
      </c>
      <c r="BI332" s="257">
        <f>IF(N332="nulová",J332,0)</f>
        <v>0</v>
      </c>
      <c r="BJ332" s="17" t="s">
        <v>14</v>
      </c>
      <c r="BK332" s="257">
        <f>ROUND(I332*H332,2)</f>
        <v>0</v>
      </c>
      <c r="BL332" s="17" t="s">
        <v>256</v>
      </c>
      <c r="BM332" s="256" t="s">
        <v>2287</v>
      </c>
    </row>
    <row r="333" s="2" customFormat="1">
      <c r="A333" s="38"/>
      <c r="B333" s="39"/>
      <c r="C333" s="40"/>
      <c r="D333" s="258" t="s">
        <v>261</v>
      </c>
      <c r="E333" s="40"/>
      <c r="F333" s="259" t="s">
        <v>2288</v>
      </c>
      <c r="G333" s="40"/>
      <c r="H333" s="40"/>
      <c r="I333" s="156"/>
      <c r="J333" s="40"/>
      <c r="K333" s="40"/>
      <c r="L333" s="44"/>
      <c r="M333" s="260"/>
      <c r="N333" s="261"/>
      <c r="O333" s="91"/>
      <c r="P333" s="91"/>
      <c r="Q333" s="91"/>
      <c r="R333" s="91"/>
      <c r="S333" s="91"/>
      <c r="T333" s="92"/>
      <c r="U333" s="38"/>
      <c r="V333" s="38"/>
      <c r="W333" s="38"/>
      <c r="X333" s="38"/>
      <c r="Y333" s="38"/>
      <c r="Z333" s="38"/>
      <c r="AA333" s="38"/>
      <c r="AB333" s="38"/>
      <c r="AC333" s="38"/>
      <c r="AD333" s="38"/>
      <c r="AE333" s="38"/>
      <c r="AT333" s="17" t="s">
        <v>261</v>
      </c>
      <c r="AU333" s="17" t="s">
        <v>91</v>
      </c>
    </row>
    <row r="334" s="15" customFormat="1">
      <c r="A334" s="15"/>
      <c r="B334" s="284"/>
      <c r="C334" s="285"/>
      <c r="D334" s="258" t="s">
        <v>263</v>
      </c>
      <c r="E334" s="286" t="s">
        <v>1</v>
      </c>
      <c r="F334" s="287" t="s">
        <v>2034</v>
      </c>
      <c r="G334" s="285"/>
      <c r="H334" s="286" t="s">
        <v>1</v>
      </c>
      <c r="I334" s="288"/>
      <c r="J334" s="285"/>
      <c r="K334" s="285"/>
      <c r="L334" s="289"/>
      <c r="M334" s="290"/>
      <c r="N334" s="291"/>
      <c r="O334" s="291"/>
      <c r="P334" s="291"/>
      <c r="Q334" s="291"/>
      <c r="R334" s="291"/>
      <c r="S334" s="291"/>
      <c r="T334" s="292"/>
      <c r="U334" s="15"/>
      <c r="V334" s="15"/>
      <c r="W334" s="15"/>
      <c r="X334" s="15"/>
      <c r="Y334" s="15"/>
      <c r="Z334" s="15"/>
      <c r="AA334" s="15"/>
      <c r="AB334" s="15"/>
      <c r="AC334" s="15"/>
      <c r="AD334" s="15"/>
      <c r="AE334" s="15"/>
      <c r="AT334" s="293" t="s">
        <v>263</v>
      </c>
      <c r="AU334" s="293" t="s">
        <v>91</v>
      </c>
      <c r="AV334" s="15" t="s">
        <v>14</v>
      </c>
      <c r="AW334" s="15" t="s">
        <v>36</v>
      </c>
      <c r="AX334" s="15" t="s">
        <v>82</v>
      </c>
      <c r="AY334" s="293" t="s">
        <v>250</v>
      </c>
    </row>
    <row r="335" s="13" customFormat="1">
      <c r="A335" s="13"/>
      <c r="B335" s="262"/>
      <c r="C335" s="263"/>
      <c r="D335" s="258" t="s">
        <v>263</v>
      </c>
      <c r="E335" s="264" t="s">
        <v>1</v>
      </c>
      <c r="F335" s="265" t="s">
        <v>2289</v>
      </c>
      <c r="G335" s="263"/>
      <c r="H335" s="266">
        <v>194.31999999999999</v>
      </c>
      <c r="I335" s="267"/>
      <c r="J335" s="263"/>
      <c r="K335" s="263"/>
      <c r="L335" s="268"/>
      <c r="M335" s="269"/>
      <c r="N335" s="270"/>
      <c r="O335" s="270"/>
      <c r="P335" s="270"/>
      <c r="Q335" s="270"/>
      <c r="R335" s="270"/>
      <c r="S335" s="270"/>
      <c r="T335" s="271"/>
      <c r="U335" s="13"/>
      <c r="V335" s="13"/>
      <c r="W335" s="13"/>
      <c r="X335" s="13"/>
      <c r="Y335" s="13"/>
      <c r="Z335" s="13"/>
      <c r="AA335" s="13"/>
      <c r="AB335" s="13"/>
      <c r="AC335" s="13"/>
      <c r="AD335" s="13"/>
      <c r="AE335" s="13"/>
      <c r="AT335" s="272" t="s">
        <v>263</v>
      </c>
      <c r="AU335" s="272" t="s">
        <v>91</v>
      </c>
      <c r="AV335" s="13" t="s">
        <v>91</v>
      </c>
      <c r="AW335" s="13" t="s">
        <v>36</v>
      </c>
      <c r="AX335" s="13" t="s">
        <v>82</v>
      </c>
      <c r="AY335" s="272" t="s">
        <v>250</v>
      </c>
    </row>
    <row r="336" s="13" customFormat="1">
      <c r="A336" s="13"/>
      <c r="B336" s="262"/>
      <c r="C336" s="263"/>
      <c r="D336" s="258" t="s">
        <v>263</v>
      </c>
      <c r="E336" s="264" t="s">
        <v>1</v>
      </c>
      <c r="F336" s="265" t="s">
        <v>2290</v>
      </c>
      <c r="G336" s="263"/>
      <c r="H336" s="266">
        <v>145.08000000000001</v>
      </c>
      <c r="I336" s="267"/>
      <c r="J336" s="263"/>
      <c r="K336" s="263"/>
      <c r="L336" s="268"/>
      <c r="M336" s="269"/>
      <c r="N336" s="270"/>
      <c r="O336" s="270"/>
      <c r="P336" s="270"/>
      <c r="Q336" s="270"/>
      <c r="R336" s="270"/>
      <c r="S336" s="270"/>
      <c r="T336" s="271"/>
      <c r="U336" s="13"/>
      <c r="V336" s="13"/>
      <c r="W336" s="13"/>
      <c r="X336" s="13"/>
      <c r="Y336" s="13"/>
      <c r="Z336" s="13"/>
      <c r="AA336" s="13"/>
      <c r="AB336" s="13"/>
      <c r="AC336" s="13"/>
      <c r="AD336" s="13"/>
      <c r="AE336" s="13"/>
      <c r="AT336" s="272" t="s">
        <v>263</v>
      </c>
      <c r="AU336" s="272" t="s">
        <v>91</v>
      </c>
      <c r="AV336" s="13" t="s">
        <v>91</v>
      </c>
      <c r="AW336" s="13" t="s">
        <v>36</v>
      </c>
      <c r="AX336" s="13" t="s">
        <v>82</v>
      </c>
      <c r="AY336" s="272" t="s">
        <v>250</v>
      </c>
    </row>
    <row r="337" s="13" customFormat="1">
      <c r="A337" s="13"/>
      <c r="B337" s="262"/>
      <c r="C337" s="263"/>
      <c r="D337" s="258" t="s">
        <v>263</v>
      </c>
      <c r="E337" s="264" t="s">
        <v>1</v>
      </c>
      <c r="F337" s="265" t="s">
        <v>2291</v>
      </c>
      <c r="G337" s="263"/>
      <c r="H337" s="266">
        <v>51.167999999999999</v>
      </c>
      <c r="I337" s="267"/>
      <c r="J337" s="263"/>
      <c r="K337" s="263"/>
      <c r="L337" s="268"/>
      <c r="M337" s="269"/>
      <c r="N337" s="270"/>
      <c r="O337" s="270"/>
      <c r="P337" s="270"/>
      <c r="Q337" s="270"/>
      <c r="R337" s="270"/>
      <c r="S337" s="270"/>
      <c r="T337" s="271"/>
      <c r="U337" s="13"/>
      <c r="V337" s="13"/>
      <c r="W337" s="13"/>
      <c r="X337" s="13"/>
      <c r="Y337" s="13"/>
      <c r="Z337" s="13"/>
      <c r="AA337" s="13"/>
      <c r="AB337" s="13"/>
      <c r="AC337" s="13"/>
      <c r="AD337" s="13"/>
      <c r="AE337" s="13"/>
      <c r="AT337" s="272" t="s">
        <v>263</v>
      </c>
      <c r="AU337" s="272" t="s">
        <v>91</v>
      </c>
      <c r="AV337" s="13" t="s">
        <v>91</v>
      </c>
      <c r="AW337" s="13" t="s">
        <v>36</v>
      </c>
      <c r="AX337" s="13" t="s">
        <v>82</v>
      </c>
      <c r="AY337" s="272" t="s">
        <v>250</v>
      </c>
    </row>
    <row r="338" s="14" customFormat="1">
      <c r="A338" s="14"/>
      <c r="B338" s="273"/>
      <c r="C338" s="274"/>
      <c r="D338" s="258" t="s">
        <v>263</v>
      </c>
      <c r="E338" s="275" t="s">
        <v>2061</v>
      </c>
      <c r="F338" s="276" t="s">
        <v>265</v>
      </c>
      <c r="G338" s="274"/>
      <c r="H338" s="277">
        <v>390.56799999999998</v>
      </c>
      <c r="I338" s="278"/>
      <c r="J338" s="274"/>
      <c r="K338" s="274"/>
      <c r="L338" s="279"/>
      <c r="M338" s="280"/>
      <c r="N338" s="281"/>
      <c r="O338" s="281"/>
      <c r="P338" s="281"/>
      <c r="Q338" s="281"/>
      <c r="R338" s="281"/>
      <c r="S338" s="281"/>
      <c r="T338" s="282"/>
      <c r="U338" s="14"/>
      <c r="V338" s="14"/>
      <c r="W338" s="14"/>
      <c r="X338" s="14"/>
      <c r="Y338" s="14"/>
      <c r="Z338" s="14"/>
      <c r="AA338" s="14"/>
      <c r="AB338" s="14"/>
      <c r="AC338" s="14"/>
      <c r="AD338" s="14"/>
      <c r="AE338" s="14"/>
      <c r="AT338" s="283" t="s">
        <v>263</v>
      </c>
      <c r="AU338" s="283" t="s">
        <v>91</v>
      </c>
      <c r="AV338" s="14" t="s">
        <v>256</v>
      </c>
      <c r="AW338" s="14" t="s">
        <v>36</v>
      </c>
      <c r="AX338" s="14" t="s">
        <v>14</v>
      </c>
      <c r="AY338" s="283" t="s">
        <v>250</v>
      </c>
    </row>
    <row r="339" s="2" customFormat="1" ht="33" customHeight="1">
      <c r="A339" s="38"/>
      <c r="B339" s="39"/>
      <c r="C339" s="245" t="s">
        <v>402</v>
      </c>
      <c r="D339" s="245" t="s">
        <v>252</v>
      </c>
      <c r="E339" s="246" t="s">
        <v>2292</v>
      </c>
      <c r="F339" s="247" t="s">
        <v>2293</v>
      </c>
      <c r="G339" s="248" t="s">
        <v>168</v>
      </c>
      <c r="H339" s="249">
        <v>390.56799999999998</v>
      </c>
      <c r="I339" s="250"/>
      <c r="J339" s="251">
        <f>ROUND(I339*H339,2)</f>
        <v>0</v>
      </c>
      <c r="K339" s="247" t="s">
        <v>255</v>
      </c>
      <c r="L339" s="44"/>
      <c r="M339" s="252" t="s">
        <v>1</v>
      </c>
      <c r="N339" s="253" t="s">
        <v>47</v>
      </c>
      <c r="O339" s="91"/>
      <c r="P339" s="254">
        <f>O339*H339</f>
        <v>0</v>
      </c>
      <c r="Q339" s="254">
        <v>0</v>
      </c>
      <c r="R339" s="254">
        <f>Q339*H339</f>
        <v>0</v>
      </c>
      <c r="S339" s="254">
        <v>0</v>
      </c>
      <c r="T339" s="255">
        <f>S339*H339</f>
        <v>0</v>
      </c>
      <c r="U339" s="38"/>
      <c r="V339" s="38"/>
      <c r="W339" s="38"/>
      <c r="X339" s="38"/>
      <c r="Y339" s="38"/>
      <c r="Z339" s="38"/>
      <c r="AA339" s="38"/>
      <c r="AB339" s="38"/>
      <c r="AC339" s="38"/>
      <c r="AD339" s="38"/>
      <c r="AE339" s="38"/>
      <c r="AR339" s="256" t="s">
        <v>256</v>
      </c>
      <c r="AT339" s="256" t="s">
        <v>252</v>
      </c>
      <c r="AU339" s="256" t="s">
        <v>91</v>
      </c>
      <c r="AY339" s="17" t="s">
        <v>250</v>
      </c>
      <c r="BE339" s="257">
        <f>IF(N339="základní",J339,0)</f>
        <v>0</v>
      </c>
      <c r="BF339" s="257">
        <f>IF(N339="snížená",J339,0)</f>
        <v>0</v>
      </c>
      <c r="BG339" s="257">
        <f>IF(N339="zákl. přenesená",J339,0)</f>
        <v>0</v>
      </c>
      <c r="BH339" s="257">
        <f>IF(N339="sníž. přenesená",J339,0)</f>
        <v>0</v>
      </c>
      <c r="BI339" s="257">
        <f>IF(N339="nulová",J339,0)</f>
        <v>0</v>
      </c>
      <c r="BJ339" s="17" t="s">
        <v>14</v>
      </c>
      <c r="BK339" s="257">
        <f>ROUND(I339*H339,2)</f>
        <v>0</v>
      </c>
      <c r="BL339" s="17" t="s">
        <v>256</v>
      </c>
      <c r="BM339" s="256" t="s">
        <v>2294</v>
      </c>
    </row>
    <row r="340" s="2" customFormat="1">
      <c r="A340" s="38"/>
      <c r="B340" s="39"/>
      <c r="C340" s="40"/>
      <c r="D340" s="258" t="s">
        <v>261</v>
      </c>
      <c r="E340" s="40"/>
      <c r="F340" s="259" t="s">
        <v>2295</v>
      </c>
      <c r="G340" s="40"/>
      <c r="H340" s="40"/>
      <c r="I340" s="156"/>
      <c r="J340" s="40"/>
      <c r="K340" s="40"/>
      <c r="L340" s="44"/>
      <c r="M340" s="260"/>
      <c r="N340" s="261"/>
      <c r="O340" s="91"/>
      <c r="P340" s="91"/>
      <c r="Q340" s="91"/>
      <c r="R340" s="91"/>
      <c r="S340" s="91"/>
      <c r="T340" s="92"/>
      <c r="U340" s="38"/>
      <c r="V340" s="38"/>
      <c r="W340" s="38"/>
      <c r="X340" s="38"/>
      <c r="Y340" s="38"/>
      <c r="Z340" s="38"/>
      <c r="AA340" s="38"/>
      <c r="AB340" s="38"/>
      <c r="AC340" s="38"/>
      <c r="AD340" s="38"/>
      <c r="AE340" s="38"/>
      <c r="AT340" s="17" t="s">
        <v>261</v>
      </c>
      <c r="AU340" s="17" t="s">
        <v>91</v>
      </c>
    </row>
    <row r="341" s="13" customFormat="1">
      <c r="A341" s="13"/>
      <c r="B341" s="262"/>
      <c r="C341" s="263"/>
      <c r="D341" s="258" t="s">
        <v>263</v>
      </c>
      <c r="E341" s="264" t="s">
        <v>1</v>
      </c>
      <c r="F341" s="265" t="s">
        <v>2061</v>
      </c>
      <c r="G341" s="263"/>
      <c r="H341" s="266">
        <v>390.56799999999998</v>
      </c>
      <c r="I341" s="267"/>
      <c r="J341" s="263"/>
      <c r="K341" s="263"/>
      <c r="L341" s="268"/>
      <c r="M341" s="269"/>
      <c r="N341" s="270"/>
      <c r="O341" s="270"/>
      <c r="P341" s="270"/>
      <c r="Q341" s="270"/>
      <c r="R341" s="270"/>
      <c r="S341" s="270"/>
      <c r="T341" s="271"/>
      <c r="U341" s="13"/>
      <c r="V341" s="13"/>
      <c r="W341" s="13"/>
      <c r="X341" s="13"/>
      <c r="Y341" s="13"/>
      <c r="Z341" s="13"/>
      <c r="AA341" s="13"/>
      <c r="AB341" s="13"/>
      <c r="AC341" s="13"/>
      <c r="AD341" s="13"/>
      <c r="AE341" s="13"/>
      <c r="AT341" s="272" t="s">
        <v>263</v>
      </c>
      <c r="AU341" s="272" t="s">
        <v>91</v>
      </c>
      <c r="AV341" s="13" t="s">
        <v>91</v>
      </c>
      <c r="AW341" s="13" t="s">
        <v>36</v>
      </c>
      <c r="AX341" s="13" t="s">
        <v>82</v>
      </c>
      <c r="AY341" s="272" t="s">
        <v>250</v>
      </c>
    </row>
    <row r="342" s="14" customFormat="1">
      <c r="A342" s="14"/>
      <c r="B342" s="273"/>
      <c r="C342" s="274"/>
      <c r="D342" s="258" t="s">
        <v>263</v>
      </c>
      <c r="E342" s="275" t="s">
        <v>1</v>
      </c>
      <c r="F342" s="276" t="s">
        <v>265</v>
      </c>
      <c r="G342" s="274"/>
      <c r="H342" s="277">
        <v>390.56799999999998</v>
      </c>
      <c r="I342" s="278"/>
      <c r="J342" s="274"/>
      <c r="K342" s="274"/>
      <c r="L342" s="279"/>
      <c r="M342" s="280"/>
      <c r="N342" s="281"/>
      <c r="O342" s="281"/>
      <c r="P342" s="281"/>
      <c r="Q342" s="281"/>
      <c r="R342" s="281"/>
      <c r="S342" s="281"/>
      <c r="T342" s="282"/>
      <c r="U342" s="14"/>
      <c r="V342" s="14"/>
      <c r="W342" s="14"/>
      <c r="X342" s="14"/>
      <c r="Y342" s="14"/>
      <c r="Z342" s="14"/>
      <c r="AA342" s="14"/>
      <c r="AB342" s="14"/>
      <c r="AC342" s="14"/>
      <c r="AD342" s="14"/>
      <c r="AE342" s="14"/>
      <c r="AT342" s="283" t="s">
        <v>263</v>
      </c>
      <c r="AU342" s="283" t="s">
        <v>91</v>
      </c>
      <c r="AV342" s="14" t="s">
        <v>256</v>
      </c>
      <c r="AW342" s="14" t="s">
        <v>36</v>
      </c>
      <c r="AX342" s="14" t="s">
        <v>14</v>
      </c>
      <c r="AY342" s="283" t="s">
        <v>250</v>
      </c>
    </row>
    <row r="343" s="2" customFormat="1" ht="55.5" customHeight="1">
      <c r="A343" s="38"/>
      <c r="B343" s="39"/>
      <c r="C343" s="245" t="s">
        <v>407</v>
      </c>
      <c r="D343" s="245" t="s">
        <v>252</v>
      </c>
      <c r="E343" s="246" t="s">
        <v>2296</v>
      </c>
      <c r="F343" s="247" t="s">
        <v>2297</v>
      </c>
      <c r="G343" s="248" t="s">
        <v>208</v>
      </c>
      <c r="H343" s="249">
        <v>3288.7750000000001</v>
      </c>
      <c r="I343" s="250"/>
      <c r="J343" s="251">
        <f>ROUND(I343*H343,2)</f>
        <v>0</v>
      </c>
      <c r="K343" s="247" t="s">
        <v>255</v>
      </c>
      <c r="L343" s="44"/>
      <c r="M343" s="252" t="s">
        <v>1</v>
      </c>
      <c r="N343" s="253" t="s">
        <v>47</v>
      </c>
      <c r="O343" s="91"/>
      <c r="P343" s="254">
        <f>O343*H343</f>
        <v>0</v>
      </c>
      <c r="Q343" s="254">
        <v>0</v>
      </c>
      <c r="R343" s="254">
        <f>Q343*H343</f>
        <v>0</v>
      </c>
      <c r="S343" s="254">
        <v>0</v>
      </c>
      <c r="T343" s="255">
        <f>S343*H343</f>
        <v>0</v>
      </c>
      <c r="U343" s="38"/>
      <c r="V343" s="38"/>
      <c r="W343" s="38"/>
      <c r="X343" s="38"/>
      <c r="Y343" s="38"/>
      <c r="Z343" s="38"/>
      <c r="AA343" s="38"/>
      <c r="AB343" s="38"/>
      <c r="AC343" s="38"/>
      <c r="AD343" s="38"/>
      <c r="AE343" s="38"/>
      <c r="AR343" s="256" t="s">
        <v>256</v>
      </c>
      <c r="AT343" s="256" t="s">
        <v>252</v>
      </c>
      <c r="AU343" s="256" t="s">
        <v>91</v>
      </c>
      <c r="AY343" s="17" t="s">
        <v>250</v>
      </c>
      <c r="BE343" s="257">
        <f>IF(N343="základní",J343,0)</f>
        <v>0</v>
      </c>
      <c r="BF343" s="257">
        <f>IF(N343="snížená",J343,0)</f>
        <v>0</v>
      </c>
      <c r="BG343" s="257">
        <f>IF(N343="zákl. přenesená",J343,0)</f>
        <v>0</v>
      </c>
      <c r="BH343" s="257">
        <f>IF(N343="sníž. přenesená",J343,0)</f>
        <v>0</v>
      </c>
      <c r="BI343" s="257">
        <f>IF(N343="nulová",J343,0)</f>
        <v>0</v>
      </c>
      <c r="BJ343" s="17" t="s">
        <v>14</v>
      </c>
      <c r="BK343" s="257">
        <f>ROUND(I343*H343,2)</f>
        <v>0</v>
      </c>
      <c r="BL343" s="17" t="s">
        <v>256</v>
      </c>
      <c r="BM343" s="256" t="s">
        <v>2298</v>
      </c>
    </row>
    <row r="344" s="2" customFormat="1">
      <c r="A344" s="38"/>
      <c r="B344" s="39"/>
      <c r="C344" s="40"/>
      <c r="D344" s="258" t="s">
        <v>261</v>
      </c>
      <c r="E344" s="40"/>
      <c r="F344" s="259" t="s">
        <v>586</v>
      </c>
      <c r="G344" s="40"/>
      <c r="H344" s="40"/>
      <c r="I344" s="156"/>
      <c r="J344" s="40"/>
      <c r="K344" s="40"/>
      <c r="L344" s="44"/>
      <c r="M344" s="260"/>
      <c r="N344" s="261"/>
      <c r="O344" s="91"/>
      <c r="P344" s="91"/>
      <c r="Q344" s="91"/>
      <c r="R344" s="91"/>
      <c r="S344" s="91"/>
      <c r="T344" s="92"/>
      <c r="U344" s="38"/>
      <c r="V344" s="38"/>
      <c r="W344" s="38"/>
      <c r="X344" s="38"/>
      <c r="Y344" s="38"/>
      <c r="Z344" s="38"/>
      <c r="AA344" s="38"/>
      <c r="AB344" s="38"/>
      <c r="AC344" s="38"/>
      <c r="AD344" s="38"/>
      <c r="AE344" s="38"/>
      <c r="AT344" s="17" t="s">
        <v>261</v>
      </c>
      <c r="AU344" s="17" t="s">
        <v>91</v>
      </c>
    </row>
    <row r="345" s="15" customFormat="1">
      <c r="A345" s="15"/>
      <c r="B345" s="284"/>
      <c r="C345" s="285"/>
      <c r="D345" s="258" t="s">
        <v>263</v>
      </c>
      <c r="E345" s="286" t="s">
        <v>1</v>
      </c>
      <c r="F345" s="287" t="s">
        <v>2299</v>
      </c>
      <c r="G345" s="285"/>
      <c r="H345" s="286" t="s">
        <v>1</v>
      </c>
      <c r="I345" s="288"/>
      <c r="J345" s="285"/>
      <c r="K345" s="285"/>
      <c r="L345" s="289"/>
      <c r="M345" s="290"/>
      <c r="N345" s="291"/>
      <c r="O345" s="291"/>
      <c r="P345" s="291"/>
      <c r="Q345" s="291"/>
      <c r="R345" s="291"/>
      <c r="S345" s="291"/>
      <c r="T345" s="292"/>
      <c r="U345" s="15"/>
      <c r="V345" s="15"/>
      <c r="W345" s="15"/>
      <c r="X345" s="15"/>
      <c r="Y345" s="15"/>
      <c r="Z345" s="15"/>
      <c r="AA345" s="15"/>
      <c r="AB345" s="15"/>
      <c r="AC345" s="15"/>
      <c r="AD345" s="15"/>
      <c r="AE345" s="15"/>
      <c r="AT345" s="293" t="s">
        <v>263</v>
      </c>
      <c r="AU345" s="293" t="s">
        <v>91</v>
      </c>
      <c r="AV345" s="15" t="s">
        <v>14</v>
      </c>
      <c r="AW345" s="15" t="s">
        <v>36</v>
      </c>
      <c r="AX345" s="15" t="s">
        <v>82</v>
      </c>
      <c r="AY345" s="293" t="s">
        <v>250</v>
      </c>
    </row>
    <row r="346" s="13" customFormat="1">
      <c r="A346" s="13"/>
      <c r="B346" s="262"/>
      <c r="C346" s="263"/>
      <c r="D346" s="258" t="s">
        <v>263</v>
      </c>
      <c r="E346" s="264" t="s">
        <v>1</v>
      </c>
      <c r="F346" s="265" t="s">
        <v>2300</v>
      </c>
      <c r="G346" s="263"/>
      <c r="H346" s="266">
        <v>3288.7750000000001</v>
      </c>
      <c r="I346" s="267"/>
      <c r="J346" s="263"/>
      <c r="K346" s="263"/>
      <c r="L346" s="268"/>
      <c r="M346" s="269"/>
      <c r="N346" s="270"/>
      <c r="O346" s="270"/>
      <c r="P346" s="270"/>
      <c r="Q346" s="270"/>
      <c r="R346" s="270"/>
      <c r="S346" s="270"/>
      <c r="T346" s="271"/>
      <c r="U346" s="13"/>
      <c r="V346" s="13"/>
      <c r="W346" s="13"/>
      <c r="X346" s="13"/>
      <c r="Y346" s="13"/>
      <c r="Z346" s="13"/>
      <c r="AA346" s="13"/>
      <c r="AB346" s="13"/>
      <c r="AC346" s="13"/>
      <c r="AD346" s="13"/>
      <c r="AE346" s="13"/>
      <c r="AT346" s="272" t="s">
        <v>263</v>
      </c>
      <c r="AU346" s="272" t="s">
        <v>91</v>
      </c>
      <c r="AV346" s="13" t="s">
        <v>91</v>
      </c>
      <c r="AW346" s="13" t="s">
        <v>36</v>
      </c>
      <c r="AX346" s="13" t="s">
        <v>82</v>
      </c>
      <c r="AY346" s="272" t="s">
        <v>250</v>
      </c>
    </row>
    <row r="347" s="14" customFormat="1">
      <c r="A347" s="14"/>
      <c r="B347" s="273"/>
      <c r="C347" s="274"/>
      <c r="D347" s="258" t="s">
        <v>263</v>
      </c>
      <c r="E347" s="275" t="s">
        <v>1</v>
      </c>
      <c r="F347" s="276" t="s">
        <v>265</v>
      </c>
      <c r="G347" s="274"/>
      <c r="H347" s="277">
        <v>3288.7750000000001</v>
      </c>
      <c r="I347" s="278"/>
      <c r="J347" s="274"/>
      <c r="K347" s="274"/>
      <c r="L347" s="279"/>
      <c r="M347" s="280"/>
      <c r="N347" s="281"/>
      <c r="O347" s="281"/>
      <c r="P347" s="281"/>
      <c r="Q347" s="281"/>
      <c r="R347" s="281"/>
      <c r="S347" s="281"/>
      <c r="T347" s="282"/>
      <c r="U347" s="14"/>
      <c r="V347" s="14"/>
      <c r="W347" s="14"/>
      <c r="X347" s="14"/>
      <c r="Y347" s="14"/>
      <c r="Z347" s="14"/>
      <c r="AA347" s="14"/>
      <c r="AB347" s="14"/>
      <c r="AC347" s="14"/>
      <c r="AD347" s="14"/>
      <c r="AE347" s="14"/>
      <c r="AT347" s="283" t="s">
        <v>263</v>
      </c>
      <c r="AU347" s="283" t="s">
        <v>91</v>
      </c>
      <c r="AV347" s="14" t="s">
        <v>256</v>
      </c>
      <c r="AW347" s="14" t="s">
        <v>36</v>
      </c>
      <c r="AX347" s="14" t="s">
        <v>14</v>
      </c>
      <c r="AY347" s="283" t="s">
        <v>250</v>
      </c>
    </row>
    <row r="348" s="2" customFormat="1" ht="55.5" customHeight="1">
      <c r="A348" s="38"/>
      <c r="B348" s="39"/>
      <c r="C348" s="245" t="s">
        <v>413</v>
      </c>
      <c r="D348" s="245" t="s">
        <v>252</v>
      </c>
      <c r="E348" s="246" t="s">
        <v>583</v>
      </c>
      <c r="F348" s="247" t="s">
        <v>584</v>
      </c>
      <c r="G348" s="248" t="s">
        <v>208</v>
      </c>
      <c r="H348" s="249">
        <v>1394.472</v>
      </c>
      <c r="I348" s="250"/>
      <c r="J348" s="251">
        <f>ROUND(I348*H348,2)</f>
        <v>0</v>
      </c>
      <c r="K348" s="247" t="s">
        <v>255</v>
      </c>
      <c r="L348" s="44"/>
      <c r="M348" s="252" t="s">
        <v>1</v>
      </c>
      <c r="N348" s="253" t="s">
        <v>47</v>
      </c>
      <c r="O348" s="91"/>
      <c r="P348" s="254">
        <f>O348*H348</f>
        <v>0</v>
      </c>
      <c r="Q348" s="254">
        <v>0</v>
      </c>
      <c r="R348" s="254">
        <f>Q348*H348</f>
        <v>0</v>
      </c>
      <c r="S348" s="254">
        <v>0</v>
      </c>
      <c r="T348" s="255">
        <f>S348*H348</f>
        <v>0</v>
      </c>
      <c r="U348" s="38"/>
      <c r="V348" s="38"/>
      <c r="W348" s="38"/>
      <c r="X348" s="38"/>
      <c r="Y348" s="38"/>
      <c r="Z348" s="38"/>
      <c r="AA348" s="38"/>
      <c r="AB348" s="38"/>
      <c r="AC348" s="38"/>
      <c r="AD348" s="38"/>
      <c r="AE348" s="38"/>
      <c r="AR348" s="256" t="s">
        <v>256</v>
      </c>
      <c r="AT348" s="256" t="s">
        <v>252</v>
      </c>
      <c r="AU348" s="256" t="s">
        <v>91</v>
      </c>
      <c r="AY348" s="17" t="s">
        <v>250</v>
      </c>
      <c r="BE348" s="257">
        <f>IF(N348="základní",J348,0)</f>
        <v>0</v>
      </c>
      <c r="BF348" s="257">
        <f>IF(N348="snížená",J348,0)</f>
        <v>0</v>
      </c>
      <c r="BG348" s="257">
        <f>IF(N348="zákl. přenesená",J348,0)</f>
        <v>0</v>
      </c>
      <c r="BH348" s="257">
        <f>IF(N348="sníž. přenesená",J348,0)</f>
        <v>0</v>
      </c>
      <c r="BI348" s="257">
        <f>IF(N348="nulová",J348,0)</f>
        <v>0</v>
      </c>
      <c r="BJ348" s="17" t="s">
        <v>14</v>
      </c>
      <c r="BK348" s="257">
        <f>ROUND(I348*H348,2)</f>
        <v>0</v>
      </c>
      <c r="BL348" s="17" t="s">
        <v>256</v>
      </c>
      <c r="BM348" s="256" t="s">
        <v>2301</v>
      </c>
    </row>
    <row r="349" s="2" customFormat="1">
      <c r="A349" s="38"/>
      <c r="B349" s="39"/>
      <c r="C349" s="40"/>
      <c r="D349" s="258" t="s">
        <v>261</v>
      </c>
      <c r="E349" s="40"/>
      <c r="F349" s="259" t="s">
        <v>586</v>
      </c>
      <c r="G349" s="40"/>
      <c r="H349" s="40"/>
      <c r="I349" s="156"/>
      <c r="J349" s="40"/>
      <c r="K349" s="40"/>
      <c r="L349" s="44"/>
      <c r="M349" s="260"/>
      <c r="N349" s="261"/>
      <c r="O349" s="91"/>
      <c r="P349" s="91"/>
      <c r="Q349" s="91"/>
      <c r="R349" s="91"/>
      <c r="S349" s="91"/>
      <c r="T349" s="92"/>
      <c r="U349" s="38"/>
      <c r="V349" s="38"/>
      <c r="W349" s="38"/>
      <c r="X349" s="38"/>
      <c r="Y349" s="38"/>
      <c r="Z349" s="38"/>
      <c r="AA349" s="38"/>
      <c r="AB349" s="38"/>
      <c r="AC349" s="38"/>
      <c r="AD349" s="38"/>
      <c r="AE349" s="38"/>
      <c r="AT349" s="17" t="s">
        <v>261</v>
      </c>
      <c r="AU349" s="17" t="s">
        <v>91</v>
      </c>
    </row>
    <row r="350" s="15" customFormat="1">
      <c r="A350" s="15"/>
      <c r="B350" s="284"/>
      <c r="C350" s="285"/>
      <c r="D350" s="258" t="s">
        <v>263</v>
      </c>
      <c r="E350" s="286" t="s">
        <v>1</v>
      </c>
      <c r="F350" s="287" t="s">
        <v>2302</v>
      </c>
      <c r="G350" s="285"/>
      <c r="H350" s="286" t="s">
        <v>1</v>
      </c>
      <c r="I350" s="288"/>
      <c r="J350" s="285"/>
      <c r="K350" s="285"/>
      <c r="L350" s="289"/>
      <c r="M350" s="290"/>
      <c r="N350" s="291"/>
      <c r="O350" s="291"/>
      <c r="P350" s="291"/>
      <c r="Q350" s="291"/>
      <c r="R350" s="291"/>
      <c r="S350" s="291"/>
      <c r="T350" s="292"/>
      <c r="U350" s="15"/>
      <c r="V350" s="15"/>
      <c r="W350" s="15"/>
      <c r="X350" s="15"/>
      <c r="Y350" s="15"/>
      <c r="Z350" s="15"/>
      <c r="AA350" s="15"/>
      <c r="AB350" s="15"/>
      <c r="AC350" s="15"/>
      <c r="AD350" s="15"/>
      <c r="AE350" s="15"/>
      <c r="AT350" s="293" t="s">
        <v>263</v>
      </c>
      <c r="AU350" s="293" t="s">
        <v>91</v>
      </c>
      <c r="AV350" s="15" t="s">
        <v>14</v>
      </c>
      <c r="AW350" s="15" t="s">
        <v>36</v>
      </c>
      <c r="AX350" s="15" t="s">
        <v>82</v>
      </c>
      <c r="AY350" s="293" t="s">
        <v>250</v>
      </c>
    </row>
    <row r="351" s="13" customFormat="1">
      <c r="A351" s="13"/>
      <c r="B351" s="262"/>
      <c r="C351" s="263"/>
      <c r="D351" s="258" t="s">
        <v>263</v>
      </c>
      <c r="E351" s="264" t="s">
        <v>1</v>
      </c>
      <c r="F351" s="265" t="s">
        <v>2303</v>
      </c>
      <c r="G351" s="263"/>
      <c r="H351" s="266">
        <v>478.20400000000001</v>
      </c>
      <c r="I351" s="267"/>
      <c r="J351" s="263"/>
      <c r="K351" s="263"/>
      <c r="L351" s="268"/>
      <c r="M351" s="269"/>
      <c r="N351" s="270"/>
      <c r="O351" s="270"/>
      <c r="P351" s="270"/>
      <c r="Q351" s="270"/>
      <c r="R351" s="270"/>
      <c r="S351" s="270"/>
      <c r="T351" s="271"/>
      <c r="U351" s="13"/>
      <c r="V351" s="13"/>
      <c r="W351" s="13"/>
      <c r="X351" s="13"/>
      <c r="Y351" s="13"/>
      <c r="Z351" s="13"/>
      <c r="AA351" s="13"/>
      <c r="AB351" s="13"/>
      <c r="AC351" s="13"/>
      <c r="AD351" s="13"/>
      <c r="AE351" s="13"/>
      <c r="AT351" s="272" t="s">
        <v>263</v>
      </c>
      <c r="AU351" s="272" t="s">
        <v>91</v>
      </c>
      <c r="AV351" s="13" t="s">
        <v>91</v>
      </c>
      <c r="AW351" s="13" t="s">
        <v>36</v>
      </c>
      <c r="AX351" s="13" t="s">
        <v>82</v>
      </c>
      <c r="AY351" s="272" t="s">
        <v>250</v>
      </c>
    </row>
    <row r="352" s="13" customFormat="1">
      <c r="A352" s="13"/>
      <c r="B352" s="262"/>
      <c r="C352" s="263"/>
      <c r="D352" s="258" t="s">
        <v>263</v>
      </c>
      <c r="E352" s="264" t="s">
        <v>1</v>
      </c>
      <c r="F352" s="265" t="s">
        <v>2304</v>
      </c>
      <c r="G352" s="263"/>
      <c r="H352" s="266">
        <v>318.80200000000002</v>
      </c>
      <c r="I352" s="267"/>
      <c r="J352" s="263"/>
      <c r="K352" s="263"/>
      <c r="L352" s="268"/>
      <c r="M352" s="269"/>
      <c r="N352" s="270"/>
      <c r="O352" s="270"/>
      <c r="P352" s="270"/>
      <c r="Q352" s="270"/>
      <c r="R352" s="270"/>
      <c r="S352" s="270"/>
      <c r="T352" s="271"/>
      <c r="U352" s="13"/>
      <c r="V352" s="13"/>
      <c r="W352" s="13"/>
      <c r="X352" s="13"/>
      <c r="Y352" s="13"/>
      <c r="Z352" s="13"/>
      <c r="AA352" s="13"/>
      <c r="AB352" s="13"/>
      <c r="AC352" s="13"/>
      <c r="AD352" s="13"/>
      <c r="AE352" s="13"/>
      <c r="AT352" s="272" t="s">
        <v>263</v>
      </c>
      <c r="AU352" s="272" t="s">
        <v>91</v>
      </c>
      <c r="AV352" s="13" t="s">
        <v>91</v>
      </c>
      <c r="AW352" s="13" t="s">
        <v>36</v>
      </c>
      <c r="AX352" s="13" t="s">
        <v>82</v>
      </c>
      <c r="AY352" s="272" t="s">
        <v>250</v>
      </c>
    </row>
    <row r="353" s="13" customFormat="1">
      <c r="A353" s="13"/>
      <c r="B353" s="262"/>
      <c r="C353" s="263"/>
      <c r="D353" s="258" t="s">
        <v>263</v>
      </c>
      <c r="E353" s="264" t="s">
        <v>1</v>
      </c>
      <c r="F353" s="265" t="s">
        <v>2305</v>
      </c>
      <c r="G353" s="263"/>
      <c r="H353" s="266">
        <v>52.104999999999997</v>
      </c>
      <c r="I353" s="267"/>
      <c r="J353" s="263"/>
      <c r="K353" s="263"/>
      <c r="L353" s="268"/>
      <c r="M353" s="269"/>
      <c r="N353" s="270"/>
      <c r="O353" s="270"/>
      <c r="P353" s="270"/>
      <c r="Q353" s="270"/>
      <c r="R353" s="270"/>
      <c r="S353" s="270"/>
      <c r="T353" s="271"/>
      <c r="U353" s="13"/>
      <c r="V353" s="13"/>
      <c r="W353" s="13"/>
      <c r="X353" s="13"/>
      <c r="Y353" s="13"/>
      <c r="Z353" s="13"/>
      <c r="AA353" s="13"/>
      <c r="AB353" s="13"/>
      <c r="AC353" s="13"/>
      <c r="AD353" s="13"/>
      <c r="AE353" s="13"/>
      <c r="AT353" s="272" t="s">
        <v>263</v>
      </c>
      <c r="AU353" s="272" t="s">
        <v>91</v>
      </c>
      <c r="AV353" s="13" t="s">
        <v>91</v>
      </c>
      <c r="AW353" s="13" t="s">
        <v>36</v>
      </c>
      <c r="AX353" s="13" t="s">
        <v>82</v>
      </c>
      <c r="AY353" s="272" t="s">
        <v>250</v>
      </c>
    </row>
    <row r="354" s="13" customFormat="1">
      <c r="A354" s="13"/>
      <c r="B354" s="262"/>
      <c r="C354" s="263"/>
      <c r="D354" s="258" t="s">
        <v>263</v>
      </c>
      <c r="E354" s="264" t="s">
        <v>1</v>
      </c>
      <c r="F354" s="265" t="s">
        <v>2306</v>
      </c>
      <c r="G354" s="263"/>
      <c r="H354" s="266">
        <v>34.738</v>
      </c>
      <c r="I354" s="267"/>
      <c r="J354" s="263"/>
      <c r="K354" s="263"/>
      <c r="L354" s="268"/>
      <c r="M354" s="269"/>
      <c r="N354" s="270"/>
      <c r="O354" s="270"/>
      <c r="P354" s="270"/>
      <c r="Q354" s="270"/>
      <c r="R354" s="270"/>
      <c r="S354" s="270"/>
      <c r="T354" s="271"/>
      <c r="U354" s="13"/>
      <c r="V354" s="13"/>
      <c r="W354" s="13"/>
      <c r="X354" s="13"/>
      <c r="Y354" s="13"/>
      <c r="Z354" s="13"/>
      <c r="AA354" s="13"/>
      <c r="AB354" s="13"/>
      <c r="AC354" s="13"/>
      <c r="AD354" s="13"/>
      <c r="AE354" s="13"/>
      <c r="AT354" s="272" t="s">
        <v>263</v>
      </c>
      <c r="AU354" s="272" t="s">
        <v>91</v>
      </c>
      <c r="AV354" s="13" t="s">
        <v>91</v>
      </c>
      <c r="AW354" s="13" t="s">
        <v>36</v>
      </c>
      <c r="AX354" s="13" t="s">
        <v>82</v>
      </c>
      <c r="AY354" s="272" t="s">
        <v>250</v>
      </c>
    </row>
    <row r="355" s="13" customFormat="1">
      <c r="A355" s="13"/>
      <c r="B355" s="262"/>
      <c r="C355" s="263"/>
      <c r="D355" s="258" t="s">
        <v>263</v>
      </c>
      <c r="E355" s="264" t="s">
        <v>1</v>
      </c>
      <c r="F355" s="265" t="s">
        <v>2307</v>
      </c>
      <c r="G355" s="263"/>
      <c r="H355" s="266">
        <v>42.819000000000003</v>
      </c>
      <c r="I355" s="267"/>
      <c r="J355" s="263"/>
      <c r="K355" s="263"/>
      <c r="L355" s="268"/>
      <c r="M355" s="269"/>
      <c r="N355" s="270"/>
      <c r="O355" s="270"/>
      <c r="P355" s="270"/>
      <c r="Q355" s="270"/>
      <c r="R355" s="270"/>
      <c r="S355" s="270"/>
      <c r="T355" s="271"/>
      <c r="U355" s="13"/>
      <c r="V355" s="13"/>
      <c r="W355" s="13"/>
      <c r="X355" s="13"/>
      <c r="Y355" s="13"/>
      <c r="Z355" s="13"/>
      <c r="AA355" s="13"/>
      <c r="AB355" s="13"/>
      <c r="AC355" s="13"/>
      <c r="AD355" s="13"/>
      <c r="AE355" s="13"/>
      <c r="AT355" s="272" t="s">
        <v>263</v>
      </c>
      <c r="AU355" s="272" t="s">
        <v>91</v>
      </c>
      <c r="AV355" s="13" t="s">
        <v>91</v>
      </c>
      <c r="AW355" s="13" t="s">
        <v>36</v>
      </c>
      <c r="AX355" s="13" t="s">
        <v>82</v>
      </c>
      <c r="AY355" s="272" t="s">
        <v>250</v>
      </c>
    </row>
    <row r="356" s="13" customFormat="1">
      <c r="A356" s="13"/>
      <c r="B356" s="262"/>
      <c r="C356" s="263"/>
      <c r="D356" s="258" t="s">
        <v>263</v>
      </c>
      <c r="E356" s="264" t="s">
        <v>1</v>
      </c>
      <c r="F356" s="265" t="s">
        <v>2308</v>
      </c>
      <c r="G356" s="263"/>
      <c r="H356" s="266">
        <v>28.545999999999999</v>
      </c>
      <c r="I356" s="267"/>
      <c r="J356" s="263"/>
      <c r="K356" s="263"/>
      <c r="L356" s="268"/>
      <c r="M356" s="269"/>
      <c r="N356" s="270"/>
      <c r="O356" s="270"/>
      <c r="P356" s="270"/>
      <c r="Q356" s="270"/>
      <c r="R356" s="270"/>
      <c r="S356" s="270"/>
      <c r="T356" s="271"/>
      <c r="U356" s="13"/>
      <c r="V356" s="13"/>
      <c r="W356" s="13"/>
      <c r="X356" s="13"/>
      <c r="Y356" s="13"/>
      <c r="Z356" s="13"/>
      <c r="AA356" s="13"/>
      <c r="AB356" s="13"/>
      <c r="AC356" s="13"/>
      <c r="AD356" s="13"/>
      <c r="AE356" s="13"/>
      <c r="AT356" s="272" t="s">
        <v>263</v>
      </c>
      <c r="AU356" s="272" t="s">
        <v>91</v>
      </c>
      <c r="AV356" s="13" t="s">
        <v>91</v>
      </c>
      <c r="AW356" s="13" t="s">
        <v>36</v>
      </c>
      <c r="AX356" s="13" t="s">
        <v>82</v>
      </c>
      <c r="AY356" s="272" t="s">
        <v>250</v>
      </c>
    </row>
    <row r="357" s="13" customFormat="1">
      <c r="A357" s="13"/>
      <c r="B357" s="262"/>
      <c r="C357" s="263"/>
      <c r="D357" s="258" t="s">
        <v>263</v>
      </c>
      <c r="E357" s="264" t="s">
        <v>1</v>
      </c>
      <c r="F357" s="265" t="s">
        <v>2309</v>
      </c>
      <c r="G357" s="263"/>
      <c r="H357" s="266">
        <v>263.55500000000001</v>
      </c>
      <c r="I357" s="267"/>
      <c r="J357" s="263"/>
      <c r="K357" s="263"/>
      <c r="L357" s="268"/>
      <c r="M357" s="269"/>
      <c r="N357" s="270"/>
      <c r="O357" s="270"/>
      <c r="P357" s="270"/>
      <c r="Q357" s="270"/>
      <c r="R357" s="270"/>
      <c r="S357" s="270"/>
      <c r="T357" s="271"/>
      <c r="U357" s="13"/>
      <c r="V357" s="13"/>
      <c r="W357" s="13"/>
      <c r="X357" s="13"/>
      <c r="Y357" s="13"/>
      <c r="Z357" s="13"/>
      <c r="AA357" s="13"/>
      <c r="AB357" s="13"/>
      <c r="AC357" s="13"/>
      <c r="AD357" s="13"/>
      <c r="AE357" s="13"/>
      <c r="AT357" s="272" t="s">
        <v>263</v>
      </c>
      <c r="AU357" s="272" t="s">
        <v>91</v>
      </c>
      <c r="AV357" s="13" t="s">
        <v>91</v>
      </c>
      <c r="AW357" s="13" t="s">
        <v>36</v>
      </c>
      <c r="AX357" s="13" t="s">
        <v>82</v>
      </c>
      <c r="AY357" s="272" t="s">
        <v>250</v>
      </c>
    </row>
    <row r="358" s="13" customFormat="1">
      <c r="A358" s="13"/>
      <c r="B358" s="262"/>
      <c r="C358" s="263"/>
      <c r="D358" s="258" t="s">
        <v>263</v>
      </c>
      <c r="E358" s="264" t="s">
        <v>1</v>
      </c>
      <c r="F358" s="265" t="s">
        <v>2310</v>
      </c>
      <c r="G358" s="263"/>
      <c r="H358" s="266">
        <v>175.703</v>
      </c>
      <c r="I358" s="267"/>
      <c r="J358" s="263"/>
      <c r="K358" s="263"/>
      <c r="L358" s="268"/>
      <c r="M358" s="269"/>
      <c r="N358" s="270"/>
      <c r="O358" s="270"/>
      <c r="P358" s="270"/>
      <c r="Q358" s="270"/>
      <c r="R358" s="270"/>
      <c r="S358" s="270"/>
      <c r="T358" s="271"/>
      <c r="U358" s="13"/>
      <c r="V358" s="13"/>
      <c r="W358" s="13"/>
      <c r="X358" s="13"/>
      <c r="Y358" s="13"/>
      <c r="Z358" s="13"/>
      <c r="AA358" s="13"/>
      <c r="AB358" s="13"/>
      <c r="AC358" s="13"/>
      <c r="AD358" s="13"/>
      <c r="AE358" s="13"/>
      <c r="AT358" s="272" t="s">
        <v>263</v>
      </c>
      <c r="AU358" s="272" t="s">
        <v>91</v>
      </c>
      <c r="AV358" s="13" t="s">
        <v>91</v>
      </c>
      <c r="AW358" s="13" t="s">
        <v>36</v>
      </c>
      <c r="AX358" s="13" t="s">
        <v>82</v>
      </c>
      <c r="AY358" s="272" t="s">
        <v>250</v>
      </c>
    </row>
    <row r="359" s="14" customFormat="1">
      <c r="A359" s="14"/>
      <c r="B359" s="273"/>
      <c r="C359" s="274"/>
      <c r="D359" s="258" t="s">
        <v>263</v>
      </c>
      <c r="E359" s="275" t="s">
        <v>206</v>
      </c>
      <c r="F359" s="276" t="s">
        <v>265</v>
      </c>
      <c r="G359" s="274"/>
      <c r="H359" s="277">
        <v>1394.472</v>
      </c>
      <c r="I359" s="278"/>
      <c r="J359" s="274"/>
      <c r="K359" s="274"/>
      <c r="L359" s="279"/>
      <c r="M359" s="280"/>
      <c r="N359" s="281"/>
      <c r="O359" s="281"/>
      <c r="P359" s="281"/>
      <c r="Q359" s="281"/>
      <c r="R359" s="281"/>
      <c r="S359" s="281"/>
      <c r="T359" s="282"/>
      <c r="U359" s="14"/>
      <c r="V359" s="14"/>
      <c r="W359" s="14"/>
      <c r="X359" s="14"/>
      <c r="Y359" s="14"/>
      <c r="Z359" s="14"/>
      <c r="AA359" s="14"/>
      <c r="AB359" s="14"/>
      <c r="AC359" s="14"/>
      <c r="AD359" s="14"/>
      <c r="AE359" s="14"/>
      <c r="AT359" s="283" t="s">
        <v>263</v>
      </c>
      <c r="AU359" s="283" t="s">
        <v>91</v>
      </c>
      <c r="AV359" s="14" t="s">
        <v>256</v>
      </c>
      <c r="AW359" s="14" t="s">
        <v>36</v>
      </c>
      <c r="AX359" s="14" t="s">
        <v>14</v>
      </c>
      <c r="AY359" s="283" t="s">
        <v>250</v>
      </c>
    </row>
    <row r="360" s="2" customFormat="1" ht="55.5" customHeight="1">
      <c r="A360" s="38"/>
      <c r="B360" s="39"/>
      <c r="C360" s="245" t="s">
        <v>418</v>
      </c>
      <c r="D360" s="245" t="s">
        <v>252</v>
      </c>
      <c r="E360" s="246" t="s">
        <v>591</v>
      </c>
      <c r="F360" s="247" t="s">
        <v>592</v>
      </c>
      <c r="G360" s="248" t="s">
        <v>208</v>
      </c>
      <c r="H360" s="249">
        <v>3288.7689999999998</v>
      </c>
      <c r="I360" s="250"/>
      <c r="J360" s="251">
        <f>ROUND(I360*H360,2)</f>
        <v>0</v>
      </c>
      <c r="K360" s="247" t="s">
        <v>255</v>
      </c>
      <c r="L360" s="44"/>
      <c r="M360" s="252" t="s">
        <v>1</v>
      </c>
      <c r="N360" s="253" t="s">
        <v>47</v>
      </c>
      <c r="O360" s="91"/>
      <c r="P360" s="254">
        <f>O360*H360</f>
        <v>0</v>
      </c>
      <c r="Q360" s="254">
        <v>0</v>
      </c>
      <c r="R360" s="254">
        <f>Q360*H360</f>
        <v>0</v>
      </c>
      <c r="S360" s="254">
        <v>0</v>
      </c>
      <c r="T360" s="255">
        <f>S360*H360</f>
        <v>0</v>
      </c>
      <c r="U360" s="38"/>
      <c r="V360" s="38"/>
      <c r="W360" s="38"/>
      <c r="X360" s="38"/>
      <c r="Y360" s="38"/>
      <c r="Z360" s="38"/>
      <c r="AA360" s="38"/>
      <c r="AB360" s="38"/>
      <c r="AC360" s="38"/>
      <c r="AD360" s="38"/>
      <c r="AE360" s="38"/>
      <c r="AR360" s="256" t="s">
        <v>256</v>
      </c>
      <c r="AT360" s="256" t="s">
        <v>252</v>
      </c>
      <c r="AU360" s="256" t="s">
        <v>91</v>
      </c>
      <c r="AY360" s="17" t="s">
        <v>250</v>
      </c>
      <c r="BE360" s="257">
        <f>IF(N360="základní",J360,0)</f>
        <v>0</v>
      </c>
      <c r="BF360" s="257">
        <f>IF(N360="snížená",J360,0)</f>
        <v>0</v>
      </c>
      <c r="BG360" s="257">
        <f>IF(N360="zákl. přenesená",J360,0)</f>
        <v>0</v>
      </c>
      <c r="BH360" s="257">
        <f>IF(N360="sníž. přenesená",J360,0)</f>
        <v>0</v>
      </c>
      <c r="BI360" s="257">
        <f>IF(N360="nulová",J360,0)</f>
        <v>0</v>
      </c>
      <c r="BJ360" s="17" t="s">
        <v>14</v>
      </c>
      <c r="BK360" s="257">
        <f>ROUND(I360*H360,2)</f>
        <v>0</v>
      </c>
      <c r="BL360" s="17" t="s">
        <v>256</v>
      </c>
      <c r="BM360" s="256" t="s">
        <v>2311</v>
      </c>
    </row>
    <row r="361" s="2" customFormat="1">
      <c r="A361" s="38"/>
      <c r="B361" s="39"/>
      <c r="C361" s="40"/>
      <c r="D361" s="258" t="s">
        <v>261</v>
      </c>
      <c r="E361" s="40"/>
      <c r="F361" s="259" t="s">
        <v>586</v>
      </c>
      <c r="G361" s="40"/>
      <c r="H361" s="40"/>
      <c r="I361" s="156"/>
      <c r="J361" s="40"/>
      <c r="K361" s="40"/>
      <c r="L361" s="44"/>
      <c r="M361" s="260"/>
      <c r="N361" s="261"/>
      <c r="O361" s="91"/>
      <c r="P361" s="91"/>
      <c r="Q361" s="91"/>
      <c r="R361" s="91"/>
      <c r="S361" s="91"/>
      <c r="T361" s="92"/>
      <c r="U361" s="38"/>
      <c r="V361" s="38"/>
      <c r="W361" s="38"/>
      <c r="X361" s="38"/>
      <c r="Y361" s="38"/>
      <c r="Z361" s="38"/>
      <c r="AA361" s="38"/>
      <c r="AB361" s="38"/>
      <c r="AC361" s="38"/>
      <c r="AD361" s="38"/>
      <c r="AE361" s="38"/>
      <c r="AT361" s="17" t="s">
        <v>261</v>
      </c>
      <c r="AU361" s="17" t="s">
        <v>91</v>
      </c>
    </row>
    <row r="362" s="15" customFormat="1">
      <c r="A362" s="15"/>
      <c r="B362" s="284"/>
      <c r="C362" s="285"/>
      <c r="D362" s="258" t="s">
        <v>263</v>
      </c>
      <c r="E362" s="286" t="s">
        <v>1</v>
      </c>
      <c r="F362" s="287" t="s">
        <v>2302</v>
      </c>
      <c r="G362" s="285"/>
      <c r="H362" s="286" t="s">
        <v>1</v>
      </c>
      <c r="I362" s="288"/>
      <c r="J362" s="285"/>
      <c r="K362" s="285"/>
      <c r="L362" s="289"/>
      <c r="M362" s="290"/>
      <c r="N362" s="291"/>
      <c r="O362" s="291"/>
      <c r="P362" s="291"/>
      <c r="Q362" s="291"/>
      <c r="R362" s="291"/>
      <c r="S362" s="291"/>
      <c r="T362" s="292"/>
      <c r="U362" s="15"/>
      <c r="V362" s="15"/>
      <c r="W362" s="15"/>
      <c r="X362" s="15"/>
      <c r="Y362" s="15"/>
      <c r="Z362" s="15"/>
      <c r="AA362" s="15"/>
      <c r="AB362" s="15"/>
      <c r="AC362" s="15"/>
      <c r="AD362" s="15"/>
      <c r="AE362" s="15"/>
      <c r="AT362" s="293" t="s">
        <v>263</v>
      </c>
      <c r="AU362" s="293" t="s">
        <v>91</v>
      </c>
      <c r="AV362" s="15" t="s">
        <v>14</v>
      </c>
      <c r="AW362" s="15" t="s">
        <v>36</v>
      </c>
      <c r="AX362" s="15" t="s">
        <v>82</v>
      </c>
      <c r="AY362" s="293" t="s">
        <v>250</v>
      </c>
    </row>
    <row r="363" s="13" customFormat="1">
      <c r="A363" s="13"/>
      <c r="B363" s="262"/>
      <c r="C363" s="263"/>
      <c r="D363" s="258" t="s">
        <v>263</v>
      </c>
      <c r="E363" s="264" t="s">
        <v>1</v>
      </c>
      <c r="F363" s="265" t="s">
        <v>2312</v>
      </c>
      <c r="G363" s="263"/>
      <c r="H363" s="266">
        <v>1115.81</v>
      </c>
      <c r="I363" s="267"/>
      <c r="J363" s="263"/>
      <c r="K363" s="263"/>
      <c r="L363" s="268"/>
      <c r="M363" s="269"/>
      <c r="N363" s="270"/>
      <c r="O363" s="270"/>
      <c r="P363" s="270"/>
      <c r="Q363" s="270"/>
      <c r="R363" s="270"/>
      <c r="S363" s="270"/>
      <c r="T363" s="271"/>
      <c r="U363" s="13"/>
      <c r="V363" s="13"/>
      <c r="W363" s="13"/>
      <c r="X363" s="13"/>
      <c r="Y363" s="13"/>
      <c r="Z363" s="13"/>
      <c r="AA363" s="13"/>
      <c r="AB363" s="13"/>
      <c r="AC363" s="13"/>
      <c r="AD363" s="13"/>
      <c r="AE363" s="13"/>
      <c r="AT363" s="272" t="s">
        <v>263</v>
      </c>
      <c r="AU363" s="272" t="s">
        <v>91</v>
      </c>
      <c r="AV363" s="13" t="s">
        <v>91</v>
      </c>
      <c r="AW363" s="13" t="s">
        <v>36</v>
      </c>
      <c r="AX363" s="13" t="s">
        <v>82</v>
      </c>
      <c r="AY363" s="272" t="s">
        <v>250</v>
      </c>
    </row>
    <row r="364" s="13" customFormat="1">
      <c r="A364" s="13"/>
      <c r="B364" s="262"/>
      <c r="C364" s="263"/>
      <c r="D364" s="258" t="s">
        <v>263</v>
      </c>
      <c r="E364" s="264" t="s">
        <v>1</v>
      </c>
      <c r="F364" s="265" t="s">
        <v>2313</v>
      </c>
      <c r="G364" s="263"/>
      <c r="H364" s="266">
        <v>743.87300000000005</v>
      </c>
      <c r="I364" s="267"/>
      <c r="J364" s="263"/>
      <c r="K364" s="263"/>
      <c r="L364" s="268"/>
      <c r="M364" s="269"/>
      <c r="N364" s="270"/>
      <c r="O364" s="270"/>
      <c r="P364" s="270"/>
      <c r="Q364" s="270"/>
      <c r="R364" s="270"/>
      <c r="S364" s="270"/>
      <c r="T364" s="271"/>
      <c r="U364" s="13"/>
      <c r="V364" s="13"/>
      <c r="W364" s="13"/>
      <c r="X364" s="13"/>
      <c r="Y364" s="13"/>
      <c r="Z364" s="13"/>
      <c r="AA364" s="13"/>
      <c r="AB364" s="13"/>
      <c r="AC364" s="13"/>
      <c r="AD364" s="13"/>
      <c r="AE364" s="13"/>
      <c r="AT364" s="272" t="s">
        <v>263</v>
      </c>
      <c r="AU364" s="272" t="s">
        <v>91</v>
      </c>
      <c r="AV364" s="13" t="s">
        <v>91</v>
      </c>
      <c r="AW364" s="13" t="s">
        <v>36</v>
      </c>
      <c r="AX364" s="13" t="s">
        <v>82</v>
      </c>
      <c r="AY364" s="272" t="s">
        <v>250</v>
      </c>
    </row>
    <row r="365" s="13" customFormat="1">
      <c r="A365" s="13"/>
      <c r="B365" s="262"/>
      <c r="C365" s="263"/>
      <c r="D365" s="258" t="s">
        <v>263</v>
      </c>
      <c r="E365" s="264" t="s">
        <v>1</v>
      </c>
      <c r="F365" s="265" t="s">
        <v>2314</v>
      </c>
      <c r="G365" s="263"/>
      <c r="H365" s="266">
        <v>121.581</v>
      </c>
      <c r="I365" s="267"/>
      <c r="J365" s="263"/>
      <c r="K365" s="263"/>
      <c r="L365" s="268"/>
      <c r="M365" s="269"/>
      <c r="N365" s="270"/>
      <c r="O365" s="270"/>
      <c r="P365" s="270"/>
      <c r="Q365" s="270"/>
      <c r="R365" s="270"/>
      <c r="S365" s="270"/>
      <c r="T365" s="271"/>
      <c r="U365" s="13"/>
      <c r="V365" s="13"/>
      <c r="W365" s="13"/>
      <c r="X365" s="13"/>
      <c r="Y365" s="13"/>
      <c r="Z365" s="13"/>
      <c r="AA365" s="13"/>
      <c r="AB365" s="13"/>
      <c r="AC365" s="13"/>
      <c r="AD365" s="13"/>
      <c r="AE365" s="13"/>
      <c r="AT365" s="272" t="s">
        <v>263</v>
      </c>
      <c r="AU365" s="272" t="s">
        <v>91</v>
      </c>
      <c r="AV365" s="13" t="s">
        <v>91</v>
      </c>
      <c r="AW365" s="13" t="s">
        <v>36</v>
      </c>
      <c r="AX365" s="13" t="s">
        <v>82</v>
      </c>
      <c r="AY365" s="272" t="s">
        <v>250</v>
      </c>
    </row>
    <row r="366" s="13" customFormat="1">
      <c r="A366" s="13"/>
      <c r="B366" s="262"/>
      <c r="C366" s="263"/>
      <c r="D366" s="258" t="s">
        <v>263</v>
      </c>
      <c r="E366" s="264" t="s">
        <v>1</v>
      </c>
      <c r="F366" s="265" t="s">
        <v>2315</v>
      </c>
      <c r="G366" s="263"/>
      <c r="H366" s="266">
        <v>81.052999999999997</v>
      </c>
      <c r="I366" s="267"/>
      <c r="J366" s="263"/>
      <c r="K366" s="263"/>
      <c r="L366" s="268"/>
      <c r="M366" s="269"/>
      <c r="N366" s="270"/>
      <c r="O366" s="270"/>
      <c r="P366" s="270"/>
      <c r="Q366" s="270"/>
      <c r="R366" s="270"/>
      <c r="S366" s="270"/>
      <c r="T366" s="271"/>
      <c r="U366" s="13"/>
      <c r="V366" s="13"/>
      <c r="W366" s="13"/>
      <c r="X366" s="13"/>
      <c r="Y366" s="13"/>
      <c r="Z366" s="13"/>
      <c r="AA366" s="13"/>
      <c r="AB366" s="13"/>
      <c r="AC366" s="13"/>
      <c r="AD366" s="13"/>
      <c r="AE366" s="13"/>
      <c r="AT366" s="272" t="s">
        <v>263</v>
      </c>
      <c r="AU366" s="272" t="s">
        <v>91</v>
      </c>
      <c r="AV366" s="13" t="s">
        <v>91</v>
      </c>
      <c r="AW366" s="13" t="s">
        <v>36</v>
      </c>
      <c r="AX366" s="13" t="s">
        <v>82</v>
      </c>
      <c r="AY366" s="272" t="s">
        <v>250</v>
      </c>
    </row>
    <row r="367" s="13" customFormat="1">
      <c r="A367" s="13"/>
      <c r="B367" s="262"/>
      <c r="C367" s="263"/>
      <c r="D367" s="258" t="s">
        <v>263</v>
      </c>
      <c r="E367" s="264" t="s">
        <v>1</v>
      </c>
      <c r="F367" s="265" t="s">
        <v>2316</v>
      </c>
      <c r="G367" s="263"/>
      <c r="H367" s="266">
        <v>99.909999999999997</v>
      </c>
      <c r="I367" s="267"/>
      <c r="J367" s="263"/>
      <c r="K367" s="263"/>
      <c r="L367" s="268"/>
      <c r="M367" s="269"/>
      <c r="N367" s="270"/>
      <c r="O367" s="270"/>
      <c r="P367" s="270"/>
      <c r="Q367" s="270"/>
      <c r="R367" s="270"/>
      <c r="S367" s="270"/>
      <c r="T367" s="271"/>
      <c r="U367" s="13"/>
      <c r="V367" s="13"/>
      <c r="W367" s="13"/>
      <c r="X367" s="13"/>
      <c r="Y367" s="13"/>
      <c r="Z367" s="13"/>
      <c r="AA367" s="13"/>
      <c r="AB367" s="13"/>
      <c r="AC367" s="13"/>
      <c r="AD367" s="13"/>
      <c r="AE367" s="13"/>
      <c r="AT367" s="272" t="s">
        <v>263</v>
      </c>
      <c r="AU367" s="272" t="s">
        <v>91</v>
      </c>
      <c r="AV367" s="13" t="s">
        <v>91</v>
      </c>
      <c r="AW367" s="13" t="s">
        <v>36</v>
      </c>
      <c r="AX367" s="13" t="s">
        <v>82</v>
      </c>
      <c r="AY367" s="272" t="s">
        <v>250</v>
      </c>
    </row>
    <row r="368" s="13" customFormat="1">
      <c r="A368" s="13"/>
      <c r="B368" s="262"/>
      <c r="C368" s="263"/>
      <c r="D368" s="258" t="s">
        <v>263</v>
      </c>
      <c r="E368" s="264" t="s">
        <v>1</v>
      </c>
      <c r="F368" s="265" t="s">
        <v>2317</v>
      </c>
      <c r="G368" s="263"/>
      <c r="H368" s="266">
        <v>66.606999999999999</v>
      </c>
      <c r="I368" s="267"/>
      <c r="J368" s="263"/>
      <c r="K368" s="263"/>
      <c r="L368" s="268"/>
      <c r="M368" s="269"/>
      <c r="N368" s="270"/>
      <c r="O368" s="270"/>
      <c r="P368" s="270"/>
      <c r="Q368" s="270"/>
      <c r="R368" s="270"/>
      <c r="S368" s="270"/>
      <c r="T368" s="271"/>
      <c r="U368" s="13"/>
      <c r="V368" s="13"/>
      <c r="W368" s="13"/>
      <c r="X368" s="13"/>
      <c r="Y368" s="13"/>
      <c r="Z368" s="13"/>
      <c r="AA368" s="13"/>
      <c r="AB368" s="13"/>
      <c r="AC368" s="13"/>
      <c r="AD368" s="13"/>
      <c r="AE368" s="13"/>
      <c r="AT368" s="272" t="s">
        <v>263</v>
      </c>
      <c r="AU368" s="272" t="s">
        <v>91</v>
      </c>
      <c r="AV368" s="13" t="s">
        <v>91</v>
      </c>
      <c r="AW368" s="13" t="s">
        <v>36</v>
      </c>
      <c r="AX368" s="13" t="s">
        <v>82</v>
      </c>
      <c r="AY368" s="272" t="s">
        <v>250</v>
      </c>
    </row>
    <row r="369" s="13" customFormat="1">
      <c r="A369" s="13"/>
      <c r="B369" s="262"/>
      <c r="C369" s="263"/>
      <c r="D369" s="258" t="s">
        <v>263</v>
      </c>
      <c r="E369" s="264" t="s">
        <v>1</v>
      </c>
      <c r="F369" s="265" t="s">
        <v>2318</v>
      </c>
      <c r="G369" s="263"/>
      <c r="H369" s="266">
        <v>614.96100000000001</v>
      </c>
      <c r="I369" s="267"/>
      <c r="J369" s="263"/>
      <c r="K369" s="263"/>
      <c r="L369" s="268"/>
      <c r="M369" s="269"/>
      <c r="N369" s="270"/>
      <c r="O369" s="270"/>
      <c r="P369" s="270"/>
      <c r="Q369" s="270"/>
      <c r="R369" s="270"/>
      <c r="S369" s="270"/>
      <c r="T369" s="271"/>
      <c r="U369" s="13"/>
      <c r="V369" s="13"/>
      <c r="W369" s="13"/>
      <c r="X369" s="13"/>
      <c r="Y369" s="13"/>
      <c r="Z369" s="13"/>
      <c r="AA369" s="13"/>
      <c r="AB369" s="13"/>
      <c r="AC369" s="13"/>
      <c r="AD369" s="13"/>
      <c r="AE369" s="13"/>
      <c r="AT369" s="272" t="s">
        <v>263</v>
      </c>
      <c r="AU369" s="272" t="s">
        <v>91</v>
      </c>
      <c r="AV369" s="13" t="s">
        <v>91</v>
      </c>
      <c r="AW369" s="13" t="s">
        <v>36</v>
      </c>
      <c r="AX369" s="13" t="s">
        <v>82</v>
      </c>
      <c r="AY369" s="272" t="s">
        <v>250</v>
      </c>
    </row>
    <row r="370" s="13" customFormat="1">
      <c r="A370" s="13"/>
      <c r="B370" s="262"/>
      <c r="C370" s="263"/>
      <c r="D370" s="258" t="s">
        <v>263</v>
      </c>
      <c r="E370" s="264" t="s">
        <v>1</v>
      </c>
      <c r="F370" s="265" t="s">
        <v>2319</v>
      </c>
      <c r="G370" s="263"/>
      <c r="H370" s="266">
        <v>409.97399999999999</v>
      </c>
      <c r="I370" s="267"/>
      <c r="J370" s="263"/>
      <c r="K370" s="263"/>
      <c r="L370" s="268"/>
      <c r="M370" s="269"/>
      <c r="N370" s="270"/>
      <c r="O370" s="270"/>
      <c r="P370" s="270"/>
      <c r="Q370" s="270"/>
      <c r="R370" s="270"/>
      <c r="S370" s="270"/>
      <c r="T370" s="271"/>
      <c r="U370" s="13"/>
      <c r="V370" s="13"/>
      <c r="W370" s="13"/>
      <c r="X370" s="13"/>
      <c r="Y370" s="13"/>
      <c r="Z370" s="13"/>
      <c r="AA370" s="13"/>
      <c r="AB370" s="13"/>
      <c r="AC370" s="13"/>
      <c r="AD370" s="13"/>
      <c r="AE370" s="13"/>
      <c r="AT370" s="272" t="s">
        <v>263</v>
      </c>
      <c r="AU370" s="272" t="s">
        <v>91</v>
      </c>
      <c r="AV370" s="13" t="s">
        <v>91</v>
      </c>
      <c r="AW370" s="13" t="s">
        <v>36</v>
      </c>
      <c r="AX370" s="13" t="s">
        <v>82</v>
      </c>
      <c r="AY370" s="272" t="s">
        <v>250</v>
      </c>
    </row>
    <row r="371" s="15" customFormat="1">
      <c r="A371" s="15"/>
      <c r="B371" s="284"/>
      <c r="C371" s="285"/>
      <c r="D371" s="258" t="s">
        <v>263</v>
      </c>
      <c r="E371" s="286" t="s">
        <v>1</v>
      </c>
      <c r="F371" s="287" t="s">
        <v>2320</v>
      </c>
      <c r="G371" s="285"/>
      <c r="H371" s="286" t="s">
        <v>1</v>
      </c>
      <c r="I371" s="288"/>
      <c r="J371" s="285"/>
      <c r="K371" s="285"/>
      <c r="L371" s="289"/>
      <c r="M371" s="290"/>
      <c r="N371" s="291"/>
      <c r="O371" s="291"/>
      <c r="P371" s="291"/>
      <c r="Q371" s="291"/>
      <c r="R371" s="291"/>
      <c r="S371" s="291"/>
      <c r="T371" s="292"/>
      <c r="U371" s="15"/>
      <c r="V371" s="15"/>
      <c r="W371" s="15"/>
      <c r="X371" s="15"/>
      <c r="Y371" s="15"/>
      <c r="Z371" s="15"/>
      <c r="AA371" s="15"/>
      <c r="AB371" s="15"/>
      <c r="AC371" s="15"/>
      <c r="AD371" s="15"/>
      <c r="AE371" s="15"/>
      <c r="AT371" s="293" t="s">
        <v>263</v>
      </c>
      <c r="AU371" s="293" t="s">
        <v>91</v>
      </c>
      <c r="AV371" s="15" t="s">
        <v>14</v>
      </c>
      <c r="AW371" s="15" t="s">
        <v>36</v>
      </c>
      <c r="AX371" s="15" t="s">
        <v>82</v>
      </c>
      <c r="AY371" s="293" t="s">
        <v>250</v>
      </c>
    </row>
    <row r="372" s="13" customFormat="1">
      <c r="A372" s="13"/>
      <c r="B372" s="262"/>
      <c r="C372" s="263"/>
      <c r="D372" s="258" t="s">
        <v>263</v>
      </c>
      <c r="E372" s="264" t="s">
        <v>1</v>
      </c>
      <c r="F372" s="265" t="s">
        <v>2028</v>
      </c>
      <c r="G372" s="263"/>
      <c r="H372" s="266">
        <v>35</v>
      </c>
      <c r="I372" s="267"/>
      <c r="J372" s="263"/>
      <c r="K372" s="263"/>
      <c r="L372" s="268"/>
      <c r="M372" s="269"/>
      <c r="N372" s="270"/>
      <c r="O372" s="270"/>
      <c r="P372" s="270"/>
      <c r="Q372" s="270"/>
      <c r="R372" s="270"/>
      <c r="S372" s="270"/>
      <c r="T372" s="271"/>
      <c r="U372" s="13"/>
      <c r="V372" s="13"/>
      <c r="W372" s="13"/>
      <c r="X372" s="13"/>
      <c r="Y372" s="13"/>
      <c r="Z372" s="13"/>
      <c r="AA372" s="13"/>
      <c r="AB372" s="13"/>
      <c r="AC372" s="13"/>
      <c r="AD372" s="13"/>
      <c r="AE372" s="13"/>
      <c r="AT372" s="272" t="s">
        <v>263</v>
      </c>
      <c r="AU372" s="272" t="s">
        <v>91</v>
      </c>
      <c r="AV372" s="13" t="s">
        <v>91</v>
      </c>
      <c r="AW372" s="13" t="s">
        <v>36</v>
      </c>
      <c r="AX372" s="13" t="s">
        <v>82</v>
      </c>
      <c r="AY372" s="272" t="s">
        <v>250</v>
      </c>
    </row>
    <row r="373" s="14" customFormat="1">
      <c r="A373" s="14"/>
      <c r="B373" s="273"/>
      <c r="C373" s="274"/>
      <c r="D373" s="258" t="s">
        <v>263</v>
      </c>
      <c r="E373" s="275" t="s">
        <v>218</v>
      </c>
      <c r="F373" s="276" t="s">
        <v>265</v>
      </c>
      <c r="G373" s="274"/>
      <c r="H373" s="277">
        <v>3288.7689999999998</v>
      </c>
      <c r="I373" s="278"/>
      <c r="J373" s="274"/>
      <c r="K373" s="274"/>
      <c r="L373" s="279"/>
      <c r="M373" s="280"/>
      <c r="N373" s="281"/>
      <c r="O373" s="281"/>
      <c r="P373" s="281"/>
      <c r="Q373" s="281"/>
      <c r="R373" s="281"/>
      <c r="S373" s="281"/>
      <c r="T373" s="282"/>
      <c r="U373" s="14"/>
      <c r="V373" s="14"/>
      <c r="W373" s="14"/>
      <c r="X373" s="14"/>
      <c r="Y373" s="14"/>
      <c r="Z373" s="14"/>
      <c r="AA373" s="14"/>
      <c r="AB373" s="14"/>
      <c r="AC373" s="14"/>
      <c r="AD373" s="14"/>
      <c r="AE373" s="14"/>
      <c r="AT373" s="283" t="s">
        <v>263</v>
      </c>
      <c r="AU373" s="283" t="s">
        <v>91</v>
      </c>
      <c r="AV373" s="14" t="s">
        <v>256</v>
      </c>
      <c r="AW373" s="14" t="s">
        <v>36</v>
      </c>
      <c r="AX373" s="14" t="s">
        <v>14</v>
      </c>
      <c r="AY373" s="283" t="s">
        <v>250</v>
      </c>
    </row>
    <row r="374" s="2" customFormat="1" ht="55.5" customHeight="1">
      <c r="A374" s="38"/>
      <c r="B374" s="39"/>
      <c r="C374" s="245" t="s">
        <v>422</v>
      </c>
      <c r="D374" s="245" t="s">
        <v>252</v>
      </c>
      <c r="E374" s="246" t="s">
        <v>595</v>
      </c>
      <c r="F374" s="247" t="s">
        <v>596</v>
      </c>
      <c r="G374" s="248" t="s">
        <v>208</v>
      </c>
      <c r="H374" s="249">
        <v>1394.472</v>
      </c>
      <c r="I374" s="250"/>
      <c r="J374" s="251">
        <f>ROUND(I374*H374,2)</f>
        <v>0</v>
      </c>
      <c r="K374" s="247" t="s">
        <v>255</v>
      </c>
      <c r="L374" s="44"/>
      <c r="M374" s="252" t="s">
        <v>1</v>
      </c>
      <c r="N374" s="253" t="s">
        <v>47</v>
      </c>
      <c r="O374" s="91"/>
      <c r="P374" s="254">
        <f>O374*H374</f>
        <v>0</v>
      </c>
      <c r="Q374" s="254">
        <v>0</v>
      </c>
      <c r="R374" s="254">
        <f>Q374*H374</f>
        <v>0</v>
      </c>
      <c r="S374" s="254">
        <v>0</v>
      </c>
      <c r="T374" s="255">
        <f>S374*H374</f>
        <v>0</v>
      </c>
      <c r="U374" s="38"/>
      <c r="V374" s="38"/>
      <c r="W374" s="38"/>
      <c r="X374" s="38"/>
      <c r="Y374" s="38"/>
      <c r="Z374" s="38"/>
      <c r="AA374" s="38"/>
      <c r="AB374" s="38"/>
      <c r="AC374" s="38"/>
      <c r="AD374" s="38"/>
      <c r="AE374" s="38"/>
      <c r="AR374" s="256" t="s">
        <v>256</v>
      </c>
      <c r="AT374" s="256" t="s">
        <v>252</v>
      </c>
      <c r="AU374" s="256" t="s">
        <v>91</v>
      </c>
      <c r="AY374" s="17" t="s">
        <v>250</v>
      </c>
      <c r="BE374" s="257">
        <f>IF(N374="základní",J374,0)</f>
        <v>0</v>
      </c>
      <c r="BF374" s="257">
        <f>IF(N374="snížená",J374,0)</f>
        <v>0</v>
      </c>
      <c r="BG374" s="257">
        <f>IF(N374="zákl. přenesená",J374,0)</f>
        <v>0</v>
      </c>
      <c r="BH374" s="257">
        <f>IF(N374="sníž. přenesená",J374,0)</f>
        <v>0</v>
      </c>
      <c r="BI374" s="257">
        <f>IF(N374="nulová",J374,0)</f>
        <v>0</v>
      </c>
      <c r="BJ374" s="17" t="s">
        <v>14</v>
      </c>
      <c r="BK374" s="257">
        <f>ROUND(I374*H374,2)</f>
        <v>0</v>
      </c>
      <c r="BL374" s="17" t="s">
        <v>256</v>
      </c>
      <c r="BM374" s="256" t="s">
        <v>2321</v>
      </c>
    </row>
    <row r="375" s="2" customFormat="1">
      <c r="A375" s="38"/>
      <c r="B375" s="39"/>
      <c r="C375" s="40"/>
      <c r="D375" s="258" t="s">
        <v>261</v>
      </c>
      <c r="E375" s="40"/>
      <c r="F375" s="259" t="s">
        <v>586</v>
      </c>
      <c r="G375" s="40"/>
      <c r="H375" s="40"/>
      <c r="I375" s="156"/>
      <c r="J375" s="40"/>
      <c r="K375" s="40"/>
      <c r="L375" s="44"/>
      <c r="M375" s="260"/>
      <c r="N375" s="261"/>
      <c r="O375" s="91"/>
      <c r="P375" s="91"/>
      <c r="Q375" s="91"/>
      <c r="R375" s="91"/>
      <c r="S375" s="91"/>
      <c r="T375" s="92"/>
      <c r="U375" s="38"/>
      <c r="V375" s="38"/>
      <c r="W375" s="38"/>
      <c r="X375" s="38"/>
      <c r="Y375" s="38"/>
      <c r="Z375" s="38"/>
      <c r="AA375" s="38"/>
      <c r="AB375" s="38"/>
      <c r="AC375" s="38"/>
      <c r="AD375" s="38"/>
      <c r="AE375" s="38"/>
      <c r="AT375" s="17" t="s">
        <v>261</v>
      </c>
      <c r="AU375" s="17" t="s">
        <v>91</v>
      </c>
    </row>
    <row r="376" s="13" customFormat="1">
      <c r="A376" s="13"/>
      <c r="B376" s="262"/>
      <c r="C376" s="263"/>
      <c r="D376" s="258" t="s">
        <v>263</v>
      </c>
      <c r="E376" s="264" t="s">
        <v>1</v>
      </c>
      <c r="F376" s="265" t="s">
        <v>206</v>
      </c>
      <c r="G376" s="263"/>
      <c r="H376" s="266">
        <v>1394.472</v>
      </c>
      <c r="I376" s="267"/>
      <c r="J376" s="263"/>
      <c r="K376" s="263"/>
      <c r="L376" s="268"/>
      <c r="M376" s="269"/>
      <c r="N376" s="270"/>
      <c r="O376" s="270"/>
      <c r="P376" s="270"/>
      <c r="Q376" s="270"/>
      <c r="R376" s="270"/>
      <c r="S376" s="270"/>
      <c r="T376" s="271"/>
      <c r="U376" s="13"/>
      <c r="V376" s="13"/>
      <c r="W376" s="13"/>
      <c r="X376" s="13"/>
      <c r="Y376" s="13"/>
      <c r="Z376" s="13"/>
      <c r="AA376" s="13"/>
      <c r="AB376" s="13"/>
      <c r="AC376" s="13"/>
      <c r="AD376" s="13"/>
      <c r="AE376" s="13"/>
      <c r="AT376" s="272" t="s">
        <v>263</v>
      </c>
      <c r="AU376" s="272" t="s">
        <v>91</v>
      </c>
      <c r="AV376" s="13" t="s">
        <v>91</v>
      </c>
      <c r="AW376" s="13" t="s">
        <v>36</v>
      </c>
      <c r="AX376" s="13" t="s">
        <v>82</v>
      </c>
      <c r="AY376" s="272" t="s">
        <v>250</v>
      </c>
    </row>
    <row r="377" s="14" customFormat="1">
      <c r="A377" s="14"/>
      <c r="B377" s="273"/>
      <c r="C377" s="274"/>
      <c r="D377" s="258" t="s">
        <v>263</v>
      </c>
      <c r="E377" s="275" t="s">
        <v>1</v>
      </c>
      <c r="F377" s="276" t="s">
        <v>265</v>
      </c>
      <c r="G377" s="274"/>
      <c r="H377" s="277">
        <v>1394.472</v>
      </c>
      <c r="I377" s="278"/>
      <c r="J377" s="274"/>
      <c r="K377" s="274"/>
      <c r="L377" s="279"/>
      <c r="M377" s="280"/>
      <c r="N377" s="281"/>
      <c r="O377" s="281"/>
      <c r="P377" s="281"/>
      <c r="Q377" s="281"/>
      <c r="R377" s="281"/>
      <c r="S377" s="281"/>
      <c r="T377" s="282"/>
      <c r="U377" s="14"/>
      <c r="V377" s="14"/>
      <c r="W377" s="14"/>
      <c r="X377" s="14"/>
      <c r="Y377" s="14"/>
      <c r="Z377" s="14"/>
      <c r="AA377" s="14"/>
      <c r="AB377" s="14"/>
      <c r="AC377" s="14"/>
      <c r="AD377" s="14"/>
      <c r="AE377" s="14"/>
      <c r="AT377" s="283" t="s">
        <v>263</v>
      </c>
      <c r="AU377" s="283" t="s">
        <v>91</v>
      </c>
      <c r="AV377" s="14" t="s">
        <v>256</v>
      </c>
      <c r="AW377" s="14" t="s">
        <v>36</v>
      </c>
      <c r="AX377" s="14" t="s">
        <v>14</v>
      </c>
      <c r="AY377" s="283" t="s">
        <v>250</v>
      </c>
    </row>
    <row r="378" s="2" customFormat="1" ht="55.5" customHeight="1">
      <c r="A378" s="38"/>
      <c r="B378" s="39"/>
      <c r="C378" s="245" t="s">
        <v>432</v>
      </c>
      <c r="D378" s="245" t="s">
        <v>252</v>
      </c>
      <c r="E378" s="246" t="s">
        <v>599</v>
      </c>
      <c r="F378" s="247" t="s">
        <v>600</v>
      </c>
      <c r="G378" s="248" t="s">
        <v>208</v>
      </c>
      <c r="H378" s="249">
        <v>6972.3599999999997</v>
      </c>
      <c r="I378" s="250"/>
      <c r="J378" s="251">
        <f>ROUND(I378*H378,2)</f>
        <v>0</v>
      </c>
      <c r="K378" s="247" t="s">
        <v>255</v>
      </c>
      <c r="L378" s="44"/>
      <c r="M378" s="252" t="s">
        <v>1</v>
      </c>
      <c r="N378" s="253" t="s">
        <v>47</v>
      </c>
      <c r="O378" s="91"/>
      <c r="P378" s="254">
        <f>O378*H378</f>
        <v>0</v>
      </c>
      <c r="Q378" s="254">
        <v>0</v>
      </c>
      <c r="R378" s="254">
        <f>Q378*H378</f>
        <v>0</v>
      </c>
      <c r="S378" s="254">
        <v>0</v>
      </c>
      <c r="T378" s="255">
        <f>S378*H378</f>
        <v>0</v>
      </c>
      <c r="U378" s="38"/>
      <c r="V378" s="38"/>
      <c r="W378" s="38"/>
      <c r="X378" s="38"/>
      <c r="Y378" s="38"/>
      <c r="Z378" s="38"/>
      <c r="AA378" s="38"/>
      <c r="AB378" s="38"/>
      <c r="AC378" s="38"/>
      <c r="AD378" s="38"/>
      <c r="AE378" s="38"/>
      <c r="AR378" s="256" t="s">
        <v>256</v>
      </c>
      <c r="AT378" s="256" t="s">
        <v>252</v>
      </c>
      <c r="AU378" s="256" t="s">
        <v>91</v>
      </c>
      <c r="AY378" s="17" t="s">
        <v>250</v>
      </c>
      <c r="BE378" s="257">
        <f>IF(N378="základní",J378,0)</f>
        <v>0</v>
      </c>
      <c r="BF378" s="257">
        <f>IF(N378="snížená",J378,0)</f>
        <v>0</v>
      </c>
      <c r="BG378" s="257">
        <f>IF(N378="zákl. přenesená",J378,0)</f>
        <v>0</v>
      </c>
      <c r="BH378" s="257">
        <f>IF(N378="sníž. přenesená",J378,0)</f>
        <v>0</v>
      </c>
      <c r="BI378" s="257">
        <f>IF(N378="nulová",J378,0)</f>
        <v>0</v>
      </c>
      <c r="BJ378" s="17" t="s">
        <v>14</v>
      </c>
      <c r="BK378" s="257">
        <f>ROUND(I378*H378,2)</f>
        <v>0</v>
      </c>
      <c r="BL378" s="17" t="s">
        <v>256</v>
      </c>
      <c r="BM378" s="256" t="s">
        <v>2322</v>
      </c>
    </row>
    <row r="379" s="2" customFormat="1">
      <c r="A379" s="38"/>
      <c r="B379" s="39"/>
      <c r="C379" s="40"/>
      <c r="D379" s="258" t="s">
        <v>261</v>
      </c>
      <c r="E379" s="40"/>
      <c r="F379" s="259" t="s">
        <v>586</v>
      </c>
      <c r="G379" s="40"/>
      <c r="H379" s="40"/>
      <c r="I379" s="156"/>
      <c r="J379" s="40"/>
      <c r="K379" s="40"/>
      <c r="L379" s="44"/>
      <c r="M379" s="260"/>
      <c r="N379" s="261"/>
      <c r="O379" s="91"/>
      <c r="P379" s="91"/>
      <c r="Q379" s="91"/>
      <c r="R379" s="91"/>
      <c r="S379" s="91"/>
      <c r="T379" s="92"/>
      <c r="U379" s="38"/>
      <c r="V379" s="38"/>
      <c r="W379" s="38"/>
      <c r="X379" s="38"/>
      <c r="Y379" s="38"/>
      <c r="Z379" s="38"/>
      <c r="AA379" s="38"/>
      <c r="AB379" s="38"/>
      <c r="AC379" s="38"/>
      <c r="AD379" s="38"/>
      <c r="AE379" s="38"/>
      <c r="AT379" s="17" t="s">
        <v>261</v>
      </c>
      <c r="AU379" s="17" t="s">
        <v>91</v>
      </c>
    </row>
    <row r="380" s="15" customFormat="1">
      <c r="A380" s="15"/>
      <c r="B380" s="284"/>
      <c r="C380" s="285"/>
      <c r="D380" s="258" t="s">
        <v>263</v>
      </c>
      <c r="E380" s="286" t="s">
        <v>1</v>
      </c>
      <c r="F380" s="287" t="s">
        <v>602</v>
      </c>
      <c r="G380" s="285"/>
      <c r="H380" s="286" t="s">
        <v>1</v>
      </c>
      <c r="I380" s="288"/>
      <c r="J380" s="285"/>
      <c r="K380" s="285"/>
      <c r="L380" s="289"/>
      <c r="M380" s="290"/>
      <c r="N380" s="291"/>
      <c r="O380" s="291"/>
      <c r="P380" s="291"/>
      <c r="Q380" s="291"/>
      <c r="R380" s="291"/>
      <c r="S380" s="291"/>
      <c r="T380" s="292"/>
      <c r="U380" s="15"/>
      <c r="V380" s="15"/>
      <c r="W380" s="15"/>
      <c r="X380" s="15"/>
      <c r="Y380" s="15"/>
      <c r="Z380" s="15"/>
      <c r="AA380" s="15"/>
      <c r="AB380" s="15"/>
      <c r="AC380" s="15"/>
      <c r="AD380" s="15"/>
      <c r="AE380" s="15"/>
      <c r="AT380" s="293" t="s">
        <v>263</v>
      </c>
      <c r="AU380" s="293" t="s">
        <v>91</v>
      </c>
      <c r="AV380" s="15" t="s">
        <v>14</v>
      </c>
      <c r="AW380" s="15" t="s">
        <v>36</v>
      </c>
      <c r="AX380" s="15" t="s">
        <v>82</v>
      </c>
      <c r="AY380" s="293" t="s">
        <v>250</v>
      </c>
    </row>
    <row r="381" s="13" customFormat="1">
      <c r="A381" s="13"/>
      <c r="B381" s="262"/>
      <c r="C381" s="263"/>
      <c r="D381" s="258" t="s">
        <v>263</v>
      </c>
      <c r="E381" s="264" t="s">
        <v>1</v>
      </c>
      <c r="F381" s="265" t="s">
        <v>603</v>
      </c>
      <c r="G381" s="263"/>
      <c r="H381" s="266">
        <v>6972.3599999999997</v>
      </c>
      <c r="I381" s="267"/>
      <c r="J381" s="263"/>
      <c r="K381" s="263"/>
      <c r="L381" s="268"/>
      <c r="M381" s="269"/>
      <c r="N381" s="270"/>
      <c r="O381" s="270"/>
      <c r="P381" s="270"/>
      <c r="Q381" s="270"/>
      <c r="R381" s="270"/>
      <c r="S381" s="270"/>
      <c r="T381" s="271"/>
      <c r="U381" s="13"/>
      <c r="V381" s="13"/>
      <c r="W381" s="13"/>
      <c r="X381" s="13"/>
      <c r="Y381" s="13"/>
      <c r="Z381" s="13"/>
      <c r="AA381" s="13"/>
      <c r="AB381" s="13"/>
      <c r="AC381" s="13"/>
      <c r="AD381" s="13"/>
      <c r="AE381" s="13"/>
      <c r="AT381" s="272" t="s">
        <v>263</v>
      </c>
      <c r="AU381" s="272" t="s">
        <v>91</v>
      </c>
      <c r="AV381" s="13" t="s">
        <v>91</v>
      </c>
      <c r="AW381" s="13" t="s">
        <v>36</v>
      </c>
      <c r="AX381" s="13" t="s">
        <v>82</v>
      </c>
      <c r="AY381" s="272" t="s">
        <v>250</v>
      </c>
    </row>
    <row r="382" s="14" customFormat="1">
      <c r="A382" s="14"/>
      <c r="B382" s="273"/>
      <c r="C382" s="274"/>
      <c r="D382" s="258" t="s">
        <v>263</v>
      </c>
      <c r="E382" s="275" t="s">
        <v>1</v>
      </c>
      <c r="F382" s="276" t="s">
        <v>265</v>
      </c>
      <c r="G382" s="274"/>
      <c r="H382" s="277">
        <v>6972.3599999999997</v>
      </c>
      <c r="I382" s="278"/>
      <c r="J382" s="274"/>
      <c r="K382" s="274"/>
      <c r="L382" s="279"/>
      <c r="M382" s="280"/>
      <c r="N382" s="281"/>
      <c r="O382" s="281"/>
      <c r="P382" s="281"/>
      <c r="Q382" s="281"/>
      <c r="R382" s="281"/>
      <c r="S382" s="281"/>
      <c r="T382" s="282"/>
      <c r="U382" s="14"/>
      <c r="V382" s="14"/>
      <c r="W382" s="14"/>
      <c r="X382" s="14"/>
      <c r="Y382" s="14"/>
      <c r="Z382" s="14"/>
      <c r="AA382" s="14"/>
      <c r="AB382" s="14"/>
      <c r="AC382" s="14"/>
      <c r="AD382" s="14"/>
      <c r="AE382" s="14"/>
      <c r="AT382" s="283" t="s">
        <v>263</v>
      </c>
      <c r="AU382" s="283" t="s">
        <v>91</v>
      </c>
      <c r="AV382" s="14" t="s">
        <v>256</v>
      </c>
      <c r="AW382" s="14" t="s">
        <v>36</v>
      </c>
      <c r="AX382" s="14" t="s">
        <v>14</v>
      </c>
      <c r="AY382" s="283" t="s">
        <v>250</v>
      </c>
    </row>
    <row r="383" s="2" customFormat="1" ht="55.5" customHeight="1">
      <c r="A383" s="38"/>
      <c r="B383" s="39"/>
      <c r="C383" s="245" t="s">
        <v>437</v>
      </c>
      <c r="D383" s="245" t="s">
        <v>252</v>
      </c>
      <c r="E383" s="246" t="s">
        <v>605</v>
      </c>
      <c r="F383" s="247" t="s">
        <v>606</v>
      </c>
      <c r="G383" s="248" t="s">
        <v>208</v>
      </c>
      <c r="H383" s="249">
        <v>3288.7689999999998</v>
      </c>
      <c r="I383" s="250"/>
      <c r="J383" s="251">
        <f>ROUND(I383*H383,2)</f>
        <v>0</v>
      </c>
      <c r="K383" s="247" t="s">
        <v>255</v>
      </c>
      <c r="L383" s="44"/>
      <c r="M383" s="252" t="s">
        <v>1</v>
      </c>
      <c r="N383" s="253" t="s">
        <v>47</v>
      </c>
      <c r="O383" s="91"/>
      <c r="P383" s="254">
        <f>O383*H383</f>
        <v>0</v>
      </c>
      <c r="Q383" s="254">
        <v>0</v>
      </c>
      <c r="R383" s="254">
        <f>Q383*H383</f>
        <v>0</v>
      </c>
      <c r="S383" s="254">
        <v>0</v>
      </c>
      <c r="T383" s="255">
        <f>S383*H383</f>
        <v>0</v>
      </c>
      <c r="U383" s="38"/>
      <c r="V383" s="38"/>
      <c r="W383" s="38"/>
      <c r="X383" s="38"/>
      <c r="Y383" s="38"/>
      <c r="Z383" s="38"/>
      <c r="AA383" s="38"/>
      <c r="AB383" s="38"/>
      <c r="AC383" s="38"/>
      <c r="AD383" s="38"/>
      <c r="AE383" s="38"/>
      <c r="AR383" s="256" t="s">
        <v>256</v>
      </c>
      <c r="AT383" s="256" t="s">
        <v>252</v>
      </c>
      <c r="AU383" s="256" t="s">
        <v>91</v>
      </c>
      <c r="AY383" s="17" t="s">
        <v>250</v>
      </c>
      <c r="BE383" s="257">
        <f>IF(N383="základní",J383,0)</f>
        <v>0</v>
      </c>
      <c r="BF383" s="257">
        <f>IF(N383="snížená",J383,0)</f>
        <v>0</v>
      </c>
      <c r="BG383" s="257">
        <f>IF(N383="zákl. přenesená",J383,0)</f>
        <v>0</v>
      </c>
      <c r="BH383" s="257">
        <f>IF(N383="sníž. přenesená",J383,0)</f>
        <v>0</v>
      </c>
      <c r="BI383" s="257">
        <f>IF(N383="nulová",J383,0)</f>
        <v>0</v>
      </c>
      <c r="BJ383" s="17" t="s">
        <v>14</v>
      </c>
      <c r="BK383" s="257">
        <f>ROUND(I383*H383,2)</f>
        <v>0</v>
      </c>
      <c r="BL383" s="17" t="s">
        <v>256</v>
      </c>
      <c r="BM383" s="256" t="s">
        <v>2323</v>
      </c>
    </row>
    <row r="384" s="2" customFormat="1">
      <c r="A384" s="38"/>
      <c r="B384" s="39"/>
      <c r="C384" s="40"/>
      <c r="D384" s="258" t="s">
        <v>261</v>
      </c>
      <c r="E384" s="40"/>
      <c r="F384" s="259" t="s">
        <v>586</v>
      </c>
      <c r="G384" s="40"/>
      <c r="H384" s="40"/>
      <c r="I384" s="156"/>
      <c r="J384" s="40"/>
      <c r="K384" s="40"/>
      <c r="L384" s="44"/>
      <c r="M384" s="260"/>
      <c r="N384" s="261"/>
      <c r="O384" s="91"/>
      <c r="P384" s="91"/>
      <c r="Q384" s="91"/>
      <c r="R384" s="91"/>
      <c r="S384" s="91"/>
      <c r="T384" s="92"/>
      <c r="U384" s="38"/>
      <c r="V384" s="38"/>
      <c r="W384" s="38"/>
      <c r="X384" s="38"/>
      <c r="Y384" s="38"/>
      <c r="Z384" s="38"/>
      <c r="AA384" s="38"/>
      <c r="AB384" s="38"/>
      <c r="AC384" s="38"/>
      <c r="AD384" s="38"/>
      <c r="AE384" s="38"/>
      <c r="AT384" s="17" t="s">
        <v>261</v>
      </c>
      <c r="AU384" s="17" t="s">
        <v>91</v>
      </c>
    </row>
    <row r="385" s="13" customFormat="1">
      <c r="A385" s="13"/>
      <c r="B385" s="262"/>
      <c r="C385" s="263"/>
      <c r="D385" s="258" t="s">
        <v>263</v>
      </c>
      <c r="E385" s="264" t="s">
        <v>1</v>
      </c>
      <c r="F385" s="265" t="s">
        <v>218</v>
      </c>
      <c r="G385" s="263"/>
      <c r="H385" s="266">
        <v>3288.7689999999998</v>
      </c>
      <c r="I385" s="267"/>
      <c r="J385" s="263"/>
      <c r="K385" s="263"/>
      <c r="L385" s="268"/>
      <c r="M385" s="269"/>
      <c r="N385" s="270"/>
      <c r="O385" s="270"/>
      <c r="P385" s="270"/>
      <c r="Q385" s="270"/>
      <c r="R385" s="270"/>
      <c r="S385" s="270"/>
      <c r="T385" s="271"/>
      <c r="U385" s="13"/>
      <c r="V385" s="13"/>
      <c r="W385" s="13"/>
      <c r="X385" s="13"/>
      <c r="Y385" s="13"/>
      <c r="Z385" s="13"/>
      <c r="AA385" s="13"/>
      <c r="AB385" s="13"/>
      <c r="AC385" s="13"/>
      <c r="AD385" s="13"/>
      <c r="AE385" s="13"/>
      <c r="AT385" s="272" t="s">
        <v>263</v>
      </c>
      <c r="AU385" s="272" t="s">
        <v>91</v>
      </c>
      <c r="AV385" s="13" t="s">
        <v>91</v>
      </c>
      <c r="AW385" s="13" t="s">
        <v>36</v>
      </c>
      <c r="AX385" s="13" t="s">
        <v>82</v>
      </c>
      <c r="AY385" s="272" t="s">
        <v>250</v>
      </c>
    </row>
    <row r="386" s="14" customFormat="1">
      <c r="A386" s="14"/>
      <c r="B386" s="273"/>
      <c r="C386" s="274"/>
      <c r="D386" s="258" t="s">
        <v>263</v>
      </c>
      <c r="E386" s="275" t="s">
        <v>1</v>
      </c>
      <c r="F386" s="276" t="s">
        <v>265</v>
      </c>
      <c r="G386" s="274"/>
      <c r="H386" s="277">
        <v>3288.7689999999998</v>
      </c>
      <c r="I386" s="278"/>
      <c r="J386" s="274"/>
      <c r="K386" s="274"/>
      <c r="L386" s="279"/>
      <c r="M386" s="280"/>
      <c r="N386" s="281"/>
      <c r="O386" s="281"/>
      <c r="P386" s="281"/>
      <c r="Q386" s="281"/>
      <c r="R386" s="281"/>
      <c r="S386" s="281"/>
      <c r="T386" s="282"/>
      <c r="U386" s="14"/>
      <c r="V386" s="14"/>
      <c r="W386" s="14"/>
      <c r="X386" s="14"/>
      <c r="Y386" s="14"/>
      <c r="Z386" s="14"/>
      <c r="AA386" s="14"/>
      <c r="AB386" s="14"/>
      <c r="AC386" s="14"/>
      <c r="AD386" s="14"/>
      <c r="AE386" s="14"/>
      <c r="AT386" s="283" t="s">
        <v>263</v>
      </c>
      <c r="AU386" s="283" t="s">
        <v>91</v>
      </c>
      <c r="AV386" s="14" t="s">
        <v>256</v>
      </c>
      <c r="AW386" s="14" t="s">
        <v>36</v>
      </c>
      <c r="AX386" s="14" t="s">
        <v>14</v>
      </c>
      <c r="AY386" s="283" t="s">
        <v>250</v>
      </c>
    </row>
    <row r="387" s="2" customFormat="1" ht="66.75" customHeight="1">
      <c r="A387" s="38"/>
      <c r="B387" s="39"/>
      <c r="C387" s="245" t="s">
        <v>441</v>
      </c>
      <c r="D387" s="245" t="s">
        <v>252</v>
      </c>
      <c r="E387" s="246" t="s">
        <v>608</v>
      </c>
      <c r="F387" s="247" t="s">
        <v>609</v>
      </c>
      <c r="G387" s="248" t="s">
        <v>208</v>
      </c>
      <c r="H387" s="249">
        <v>16443.845000000001</v>
      </c>
      <c r="I387" s="250"/>
      <c r="J387" s="251">
        <f>ROUND(I387*H387,2)</f>
        <v>0</v>
      </c>
      <c r="K387" s="247" t="s">
        <v>255</v>
      </c>
      <c r="L387" s="44"/>
      <c r="M387" s="252" t="s">
        <v>1</v>
      </c>
      <c r="N387" s="253" t="s">
        <v>47</v>
      </c>
      <c r="O387" s="91"/>
      <c r="P387" s="254">
        <f>O387*H387</f>
        <v>0</v>
      </c>
      <c r="Q387" s="254">
        <v>0</v>
      </c>
      <c r="R387" s="254">
        <f>Q387*H387</f>
        <v>0</v>
      </c>
      <c r="S387" s="254">
        <v>0</v>
      </c>
      <c r="T387" s="255">
        <f>S387*H387</f>
        <v>0</v>
      </c>
      <c r="U387" s="38"/>
      <c r="V387" s="38"/>
      <c r="W387" s="38"/>
      <c r="X387" s="38"/>
      <c r="Y387" s="38"/>
      <c r="Z387" s="38"/>
      <c r="AA387" s="38"/>
      <c r="AB387" s="38"/>
      <c r="AC387" s="38"/>
      <c r="AD387" s="38"/>
      <c r="AE387" s="38"/>
      <c r="AR387" s="256" t="s">
        <v>256</v>
      </c>
      <c r="AT387" s="256" t="s">
        <v>252</v>
      </c>
      <c r="AU387" s="256" t="s">
        <v>91</v>
      </c>
      <c r="AY387" s="17" t="s">
        <v>250</v>
      </c>
      <c r="BE387" s="257">
        <f>IF(N387="základní",J387,0)</f>
        <v>0</v>
      </c>
      <c r="BF387" s="257">
        <f>IF(N387="snížená",J387,0)</f>
        <v>0</v>
      </c>
      <c r="BG387" s="257">
        <f>IF(N387="zákl. přenesená",J387,0)</f>
        <v>0</v>
      </c>
      <c r="BH387" s="257">
        <f>IF(N387="sníž. přenesená",J387,0)</f>
        <v>0</v>
      </c>
      <c r="BI387" s="257">
        <f>IF(N387="nulová",J387,0)</f>
        <v>0</v>
      </c>
      <c r="BJ387" s="17" t="s">
        <v>14</v>
      </c>
      <c r="BK387" s="257">
        <f>ROUND(I387*H387,2)</f>
        <v>0</v>
      </c>
      <c r="BL387" s="17" t="s">
        <v>256</v>
      </c>
      <c r="BM387" s="256" t="s">
        <v>2324</v>
      </c>
    </row>
    <row r="388" s="2" customFormat="1">
      <c r="A388" s="38"/>
      <c r="B388" s="39"/>
      <c r="C388" s="40"/>
      <c r="D388" s="258" t="s">
        <v>261</v>
      </c>
      <c r="E388" s="40"/>
      <c r="F388" s="259" t="s">
        <v>586</v>
      </c>
      <c r="G388" s="40"/>
      <c r="H388" s="40"/>
      <c r="I388" s="156"/>
      <c r="J388" s="40"/>
      <c r="K388" s="40"/>
      <c r="L388" s="44"/>
      <c r="M388" s="260"/>
      <c r="N388" s="261"/>
      <c r="O388" s="91"/>
      <c r="P388" s="91"/>
      <c r="Q388" s="91"/>
      <c r="R388" s="91"/>
      <c r="S388" s="91"/>
      <c r="T388" s="92"/>
      <c r="U388" s="38"/>
      <c r="V388" s="38"/>
      <c r="W388" s="38"/>
      <c r="X388" s="38"/>
      <c r="Y388" s="38"/>
      <c r="Z388" s="38"/>
      <c r="AA388" s="38"/>
      <c r="AB388" s="38"/>
      <c r="AC388" s="38"/>
      <c r="AD388" s="38"/>
      <c r="AE388" s="38"/>
      <c r="AT388" s="17" t="s">
        <v>261</v>
      </c>
      <c r="AU388" s="17" t="s">
        <v>91</v>
      </c>
    </row>
    <row r="389" s="15" customFormat="1">
      <c r="A389" s="15"/>
      <c r="B389" s="284"/>
      <c r="C389" s="285"/>
      <c r="D389" s="258" t="s">
        <v>263</v>
      </c>
      <c r="E389" s="286" t="s">
        <v>1</v>
      </c>
      <c r="F389" s="287" t="s">
        <v>602</v>
      </c>
      <c r="G389" s="285"/>
      <c r="H389" s="286" t="s">
        <v>1</v>
      </c>
      <c r="I389" s="288"/>
      <c r="J389" s="285"/>
      <c r="K389" s="285"/>
      <c r="L389" s="289"/>
      <c r="M389" s="290"/>
      <c r="N389" s="291"/>
      <c r="O389" s="291"/>
      <c r="P389" s="291"/>
      <c r="Q389" s="291"/>
      <c r="R389" s="291"/>
      <c r="S389" s="291"/>
      <c r="T389" s="292"/>
      <c r="U389" s="15"/>
      <c r="V389" s="15"/>
      <c r="W389" s="15"/>
      <c r="X389" s="15"/>
      <c r="Y389" s="15"/>
      <c r="Z389" s="15"/>
      <c r="AA389" s="15"/>
      <c r="AB389" s="15"/>
      <c r="AC389" s="15"/>
      <c r="AD389" s="15"/>
      <c r="AE389" s="15"/>
      <c r="AT389" s="293" t="s">
        <v>263</v>
      </c>
      <c r="AU389" s="293" t="s">
        <v>91</v>
      </c>
      <c r="AV389" s="15" t="s">
        <v>14</v>
      </c>
      <c r="AW389" s="15" t="s">
        <v>36</v>
      </c>
      <c r="AX389" s="15" t="s">
        <v>82</v>
      </c>
      <c r="AY389" s="293" t="s">
        <v>250</v>
      </c>
    </row>
    <row r="390" s="13" customFormat="1">
      <c r="A390" s="13"/>
      <c r="B390" s="262"/>
      <c r="C390" s="263"/>
      <c r="D390" s="258" t="s">
        <v>263</v>
      </c>
      <c r="E390" s="264" t="s">
        <v>1</v>
      </c>
      <c r="F390" s="265" t="s">
        <v>611</v>
      </c>
      <c r="G390" s="263"/>
      <c r="H390" s="266">
        <v>16443.845000000001</v>
      </c>
      <c r="I390" s="267"/>
      <c r="J390" s="263"/>
      <c r="K390" s="263"/>
      <c r="L390" s="268"/>
      <c r="M390" s="269"/>
      <c r="N390" s="270"/>
      <c r="O390" s="270"/>
      <c r="P390" s="270"/>
      <c r="Q390" s="270"/>
      <c r="R390" s="270"/>
      <c r="S390" s="270"/>
      <c r="T390" s="271"/>
      <c r="U390" s="13"/>
      <c r="V390" s="13"/>
      <c r="W390" s="13"/>
      <c r="X390" s="13"/>
      <c r="Y390" s="13"/>
      <c r="Z390" s="13"/>
      <c r="AA390" s="13"/>
      <c r="AB390" s="13"/>
      <c r="AC390" s="13"/>
      <c r="AD390" s="13"/>
      <c r="AE390" s="13"/>
      <c r="AT390" s="272" t="s">
        <v>263</v>
      </c>
      <c r="AU390" s="272" t="s">
        <v>91</v>
      </c>
      <c r="AV390" s="13" t="s">
        <v>91</v>
      </c>
      <c r="AW390" s="13" t="s">
        <v>36</v>
      </c>
      <c r="AX390" s="13" t="s">
        <v>82</v>
      </c>
      <c r="AY390" s="272" t="s">
        <v>250</v>
      </c>
    </row>
    <row r="391" s="14" customFormat="1">
      <c r="A391" s="14"/>
      <c r="B391" s="273"/>
      <c r="C391" s="274"/>
      <c r="D391" s="258" t="s">
        <v>263</v>
      </c>
      <c r="E391" s="275" t="s">
        <v>1</v>
      </c>
      <c r="F391" s="276" t="s">
        <v>265</v>
      </c>
      <c r="G391" s="274"/>
      <c r="H391" s="277">
        <v>16443.845000000001</v>
      </c>
      <c r="I391" s="278"/>
      <c r="J391" s="274"/>
      <c r="K391" s="274"/>
      <c r="L391" s="279"/>
      <c r="M391" s="280"/>
      <c r="N391" s="281"/>
      <c r="O391" s="281"/>
      <c r="P391" s="281"/>
      <c r="Q391" s="281"/>
      <c r="R391" s="281"/>
      <c r="S391" s="281"/>
      <c r="T391" s="282"/>
      <c r="U391" s="14"/>
      <c r="V391" s="14"/>
      <c r="W391" s="14"/>
      <c r="X391" s="14"/>
      <c r="Y391" s="14"/>
      <c r="Z391" s="14"/>
      <c r="AA391" s="14"/>
      <c r="AB391" s="14"/>
      <c r="AC391" s="14"/>
      <c r="AD391" s="14"/>
      <c r="AE391" s="14"/>
      <c r="AT391" s="283" t="s">
        <v>263</v>
      </c>
      <c r="AU391" s="283" t="s">
        <v>91</v>
      </c>
      <c r="AV391" s="14" t="s">
        <v>256</v>
      </c>
      <c r="AW391" s="14" t="s">
        <v>36</v>
      </c>
      <c r="AX391" s="14" t="s">
        <v>14</v>
      </c>
      <c r="AY391" s="283" t="s">
        <v>250</v>
      </c>
    </row>
    <row r="392" s="2" customFormat="1" ht="33" customHeight="1">
      <c r="A392" s="38"/>
      <c r="B392" s="39"/>
      <c r="C392" s="245" t="s">
        <v>445</v>
      </c>
      <c r="D392" s="245" t="s">
        <v>252</v>
      </c>
      <c r="E392" s="246" t="s">
        <v>2325</v>
      </c>
      <c r="F392" s="247" t="s">
        <v>2326</v>
      </c>
      <c r="G392" s="248" t="s">
        <v>208</v>
      </c>
      <c r="H392" s="249">
        <v>3288.7750000000001</v>
      </c>
      <c r="I392" s="250"/>
      <c r="J392" s="251">
        <f>ROUND(I392*H392,2)</f>
        <v>0</v>
      </c>
      <c r="K392" s="247" t="s">
        <v>255</v>
      </c>
      <c r="L392" s="44"/>
      <c r="M392" s="252" t="s">
        <v>1</v>
      </c>
      <c r="N392" s="253" t="s">
        <v>47</v>
      </c>
      <c r="O392" s="91"/>
      <c r="P392" s="254">
        <f>O392*H392</f>
        <v>0</v>
      </c>
      <c r="Q392" s="254">
        <v>0</v>
      </c>
      <c r="R392" s="254">
        <f>Q392*H392</f>
        <v>0</v>
      </c>
      <c r="S392" s="254">
        <v>0</v>
      </c>
      <c r="T392" s="255">
        <f>S392*H392</f>
        <v>0</v>
      </c>
      <c r="U392" s="38"/>
      <c r="V392" s="38"/>
      <c r="W392" s="38"/>
      <c r="X392" s="38"/>
      <c r="Y392" s="38"/>
      <c r="Z392" s="38"/>
      <c r="AA392" s="38"/>
      <c r="AB392" s="38"/>
      <c r="AC392" s="38"/>
      <c r="AD392" s="38"/>
      <c r="AE392" s="38"/>
      <c r="AR392" s="256" t="s">
        <v>256</v>
      </c>
      <c r="AT392" s="256" t="s">
        <v>252</v>
      </c>
      <c r="AU392" s="256" t="s">
        <v>91</v>
      </c>
      <c r="AY392" s="17" t="s">
        <v>250</v>
      </c>
      <c r="BE392" s="257">
        <f>IF(N392="základní",J392,0)</f>
        <v>0</v>
      </c>
      <c r="BF392" s="257">
        <f>IF(N392="snížená",J392,0)</f>
        <v>0</v>
      </c>
      <c r="BG392" s="257">
        <f>IF(N392="zákl. přenesená",J392,0)</f>
        <v>0</v>
      </c>
      <c r="BH392" s="257">
        <f>IF(N392="sníž. přenesená",J392,0)</f>
        <v>0</v>
      </c>
      <c r="BI392" s="257">
        <f>IF(N392="nulová",J392,0)</f>
        <v>0</v>
      </c>
      <c r="BJ392" s="17" t="s">
        <v>14</v>
      </c>
      <c r="BK392" s="257">
        <f>ROUND(I392*H392,2)</f>
        <v>0</v>
      </c>
      <c r="BL392" s="17" t="s">
        <v>256</v>
      </c>
      <c r="BM392" s="256" t="s">
        <v>2327</v>
      </c>
    </row>
    <row r="393" s="2" customFormat="1">
      <c r="A393" s="38"/>
      <c r="B393" s="39"/>
      <c r="C393" s="40"/>
      <c r="D393" s="258" t="s">
        <v>261</v>
      </c>
      <c r="E393" s="40"/>
      <c r="F393" s="259" t="s">
        <v>616</v>
      </c>
      <c r="G393" s="40"/>
      <c r="H393" s="40"/>
      <c r="I393" s="156"/>
      <c r="J393" s="40"/>
      <c r="K393" s="40"/>
      <c r="L393" s="44"/>
      <c r="M393" s="260"/>
      <c r="N393" s="261"/>
      <c r="O393" s="91"/>
      <c r="P393" s="91"/>
      <c r="Q393" s="91"/>
      <c r="R393" s="91"/>
      <c r="S393" s="91"/>
      <c r="T393" s="92"/>
      <c r="U393" s="38"/>
      <c r="V393" s="38"/>
      <c r="W393" s="38"/>
      <c r="X393" s="38"/>
      <c r="Y393" s="38"/>
      <c r="Z393" s="38"/>
      <c r="AA393" s="38"/>
      <c r="AB393" s="38"/>
      <c r="AC393" s="38"/>
      <c r="AD393" s="38"/>
      <c r="AE393" s="38"/>
      <c r="AT393" s="17" t="s">
        <v>261</v>
      </c>
      <c r="AU393" s="17" t="s">
        <v>91</v>
      </c>
    </row>
    <row r="394" s="15" customFormat="1">
      <c r="A394" s="15"/>
      <c r="B394" s="284"/>
      <c r="C394" s="285"/>
      <c r="D394" s="258" t="s">
        <v>263</v>
      </c>
      <c r="E394" s="286" t="s">
        <v>1</v>
      </c>
      <c r="F394" s="287" t="s">
        <v>2328</v>
      </c>
      <c r="G394" s="285"/>
      <c r="H394" s="286" t="s">
        <v>1</v>
      </c>
      <c r="I394" s="288"/>
      <c r="J394" s="285"/>
      <c r="K394" s="285"/>
      <c r="L394" s="289"/>
      <c r="M394" s="290"/>
      <c r="N394" s="291"/>
      <c r="O394" s="291"/>
      <c r="P394" s="291"/>
      <c r="Q394" s="291"/>
      <c r="R394" s="291"/>
      <c r="S394" s="291"/>
      <c r="T394" s="292"/>
      <c r="U394" s="15"/>
      <c r="V394" s="15"/>
      <c r="W394" s="15"/>
      <c r="X394" s="15"/>
      <c r="Y394" s="15"/>
      <c r="Z394" s="15"/>
      <c r="AA394" s="15"/>
      <c r="AB394" s="15"/>
      <c r="AC394" s="15"/>
      <c r="AD394" s="15"/>
      <c r="AE394" s="15"/>
      <c r="AT394" s="293" t="s">
        <v>263</v>
      </c>
      <c r="AU394" s="293" t="s">
        <v>91</v>
      </c>
      <c r="AV394" s="15" t="s">
        <v>14</v>
      </c>
      <c r="AW394" s="15" t="s">
        <v>36</v>
      </c>
      <c r="AX394" s="15" t="s">
        <v>82</v>
      </c>
      <c r="AY394" s="293" t="s">
        <v>250</v>
      </c>
    </row>
    <row r="395" s="13" customFormat="1">
      <c r="A395" s="13"/>
      <c r="B395" s="262"/>
      <c r="C395" s="263"/>
      <c r="D395" s="258" t="s">
        <v>263</v>
      </c>
      <c r="E395" s="264" t="s">
        <v>1</v>
      </c>
      <c r="F395" s="265" t="s">
        <v>2300</v>
      </c>
      <c r="G395" s="263"/>
      <c r="H395" s="266">
        <v>3288.7750000000001</v>
      </c>
      <c r="I395" s="267"/>
      <c r="J395" s="263"/>
      <c r="K395" s="263"/>
      <c r="L395" s="268"/>
      <c r="M395" s="269"/>
      <c r="N395" s="270"/>
      <c r="O395" s="270"/>
      <c r="P395" s="270"/>
      <c r="Q395" s="270"/>
      <c r="R395" s="270"/>
      <c r="S395" s="270"/>
      <c r="T395" s="271"/>
      <c r="U395" s="13"/>
      <c r="V395" s="13"/>
      <c r="W395" s="13"/>
      <c r="X395" s="13"/>
      <c r="Y395" s="13"/>
      <c r="Z395" s="13"/>
      <c r="AA395" s="13"/>
      <c r="AB395" s="13"/>
      <c r="AC395" s="13"/>
      <c r="AD395" s="13"/>
      <c r="AE395" s="13"/>
      <c r="AT395" s="272" t="s">
        <v>263</v>
      </c>
      <c r="AU395" s="272" t="s">
        <v>91</v>
      </c>
      <c r="AV395" s="13" t="s">
        <v>91</v>
      </c>
      <c r="AW395" s="13" t="s">
        <v>36</v>
      </c>
      <c r="AX395" s="13" t="s">
        <v>82</v>
      </c>
      <c r="AY395" s="272" t="s">
        <v>250</v>
      </c>
    </row>
    <row r="396" s="14" customFormat="1">
      <c r="A396" s="14"/>
      <c r="B396" s="273"/>
      <c r="C396" s="274"/>
      <c r="D396" s="258" t="s">
        <v>263</v>
      </c>
      <c r="E396" s="275" t="s">
        <v>1</v>
      </c>
      <c r="F396" s="276" t="s">
        <v>265</v>
      </c>
      <c r="G396" s="274"/>
      <c r="H396" s="277">
        <v>3288.7750000000001</v>
      </c>
      <c r="I396" s="278"/>
      <c r="J396" s="274"/>
      <c r="K396" s="274"/>
      <c r="L396" s="279"/>
      <c r="M396" s="280"/>
      <c r="N396" s="281"/>
      <c r="O396" s="281"/>
      <c r="P396" s="281"/>
      <c r="Q396" s="281"/>
      <c r="R396" s="281"/>
      <c r="S396" s="281"/>
      <c r="T396" s="282"/>
      <c r="U396" s="14"/>
      <c r="V396" s="14"/>
      <c r="W396" s="14"/>
      <c r="X396" s="14"/>
      <c r="Y396" s="14"/>
      <c r="Z396" s="14"/>
      <c r="AA396" s="14"/>
      <c r="AB396" s="14"/>
      <c r="AC396" s="14"/>
      <c r="AD396" s="14"/>
      <c r="AE396" s="14"/>
      <c r="AT396" s="283" t="s">
        <v>263</v>
      </c>
      <c r="AU396" s="283" t="s">
        <v>91</v>
      </c>
      <c r="AV396" s="14" t="s">
        <v>256</v>
      </c>
      <c r="AW396" s="14" t="s">
        <v>36</v>
      </c>
      <c r="AX396" s="14" t="s">
        <v>14</v>
      </c>
      <c r="AY396" s="283" t="s">
        <v>250</v>
      </c>
    </row>
    <row r="397" s="2" customFormat="1" ht="33" customHeight="1">
      <c r="A397" s="38"/>
      <c r="B397" s="39"/>
      <c r="C397" s="245" t="s">
        <v>449</v>
      </c>
      <c r="D397" s="245" t="s">
        <v>252</v>
      </c>
      <c r="E397" s="246" t="s">
        <v>613</v>
      </c>
      <c r="F397" s="247" t="s">
        <v>614</v>
      </c>
      <c r="G397" s="248" t="s">
        <v>208</v>
      </c>
      <c r="H397" s="249">
        <v>1394.472</v>
      </c>
      <c r="I397" s="250"/>
      <c r="J397" s="251">
        <f>ROUND(I397*H397,2)</f>
        <v>0</v>
      </c>
      <c r="K397" s="247" t="s">
        <v>255</v>
      </c>
      <c r="L397" s="44"/>
      <c r="M397" s="252" t="s">
        <v>1</v>
      </c>
      <c r="N397" s="253" t="s">
        <v>47</v>
      </c>
      <c r="O397" s="91"/>
      <c r="P397" s="254">
        <f>O397*H397</f>
        <v>0</v>
      </c>
      <c r="Q397" s="254">
        <v>0</v>
      </c>
      <c r="R397" s="254">
        <f>Q397*H397</f>
        <v>0</v>
      </c>
      <c r="S397" s="254">
        <v>0</v>
      </c>
      <c r="T397" s="255">
        <f>S397*H397</f>
        <v>0</v>
      </c>
      <c r="U397" s="38"/>
      <c r="V397" s="38"/>
      <c r="W397" s="38"/>
      <c r="X397" s="38"/>
      <c r="Y397" s="38"/>
      <c r="Z397" s="38"/>
      <c r="AA397" s="38"/>
      <c r="AB397" s="38"/>
      <c r="AC397" s="38"/>
      <c r="AD397" s="38"/>
      <c r="AE397" s="38"/>
      <c r="AR397" s="256" t="s">
        <v>256</v>
      </c>
      <c r="AT397" s="256" t="s">
        <v>252</v>
      </c>
      <c r="AU397" s="256" t="s">
        <v>91</v>
      </c>
      <c r="AY397" s="17" t="s">
        <v>250</v>
      </c>
      <c r="BE397" s="257">
        <f>IF(N397="základní",J397,0)</f>
        <v>0</v>
      </c>
      <c r="BF397" s="257">
        <f>IF(N397="snížená",J397,0)</f>
        <v>0</v>
      </c>
      <c r="BG397" s="257">
        <f>IF(N397="zákl. přenesená",J397,0)</f>
        <v>0</v>
      </c>
      <c r="BH397" s="257">
        <f>IF(N397="sníž. přenesená",J397,0)</f>
        <v>0</v>
      </c>
      <c r="BI397" s="257">
        <f>IF(N397="nulová",J397,0)</f>
        <v>0</v>
      </c>
      <c r="BJ397" s="17" t="s">
        <v>14</v>
      </c>
      <c r="BK397" s="257">
        <f>ROUND(I397*H397,2)</f>
        <v>0</v>
      </c>
      <c r="BL397" s="17" t="s">
        <v>256</v>
      </c>
      <c r="BM397" s="256" t="s">
        <v>2329</v>
      </c>
    </row>
    <row r="398" s="2" customFormat="1">
      <c r="A398" s="38"/>
      <c r="B398" s="39"/>
      <c r="C398" s="40"/>
      <c r="D398" s="258" t="s">
        <v>261</v>
      </c>
      <c r="E398" s="40"/>
      <c r="F398" s="259" t="s">
        <v>616</v>
      </c>
      <c r="G398" s="40"/>
      <c r="H398" s="40"/>
      <c r="I398" s="156"/>
      <c r="J398" s="40"/>
      <c r="K398" s="40"/>
      <c r="L398" s="44"/>
      <c r="M398" s="260"/>
      <c r="N398" s="261"/>
      <c r="O398" s="91"/>
      <c r="P398" s="91"/>
      <c r="Q398" s="91"/>
      <c r="R398" s="91"/>
      <c r="S398" s="91"/>
      <c r="T398" s="92"/>
      <c r="U398" s="38"/>
      <c r="V398" s="38"/>
      <c r="W398" s="38"/>
      <c r="X398" s="38"/>
      <c r="Y398" s="38"/>
      <c r="Z398" s="38"/>
      <c r="AA398" s="38"/>
      <c r="AB398" s="38"/>
      <c r="AC398" s="38"/>
      <c r="AD398" s="38"/>
      <c r="AE398" s="38"/>
      <c r="AT398" s="17" t="s">
        <v>261</v>
      </c>
      <c r="AU398" s="17" t="s">
        <v>91</v>
      </c>
    </row>
    <row r="399" s="15" customFormat="1">
      <c r="A399" s="15"/>
      <c r="B399" s="284"/>
      <c r="C399" s="285"/>
      <c r="D399" s="258" t="s">
        <v>263</v>
      </c>
      <c r="E399" s="286" t="s">
        <v>1</v>
      </c>
      <c r="F399" s="287" t="s">
        <v>2330</v>
      </c>
      <c r="G399" s="285"/>
      <c r="H399" s="286" t="s">
        <v>1</v>
      </c>
      <c r="I399" s="288"/>
      <c r="J399" s="285"/>
      <c r="K399" s="285"/>
      <c r="L399" s="289"/>
      <c r="M399" s="290"/>
      <c r="N399" s="291"/>
      <c r="O399" s="291"/>
      <c r="P399" s="291"/>
      <c r="Q399" s="291"/>
      <c r="R399" s="291"/>
      <c r="S399" s="291"/>
      <c r="T399" s="292"/>
      <c r="U399" s="15"/>
      <c r="V399" s="15"/>
      <c r="W399" s="15"/>
      <c r="X399" s="15"/>
      <c r="Y399" s="15"/>
      <c r="Z399" s="15"/>
      <c r="AA399" s="15"/>
      <c r="AB399" s="15"/>
      <c r="AC399" s="15"/>
      <c r="AD399" s="15"/>
      <c r="AE399" s="15"/>
      <c r="AT399" s="293" t="s">
        <v>263</v>
      </c>
      <c r="AU399" s="293" t="s">
        <v>91</v>
      </c>
      <c r="AV399" s="15" t="s">
        <v>14</v>
      </c>
      <c r="AW399" s="15" t="s">
        <v>36</v>
      </c>
      <c r="AX399" s="15" t="s">
        <v>82</v>
      </c>
      <c r="AY399" s="293" t="s">
        <v>250</v>
      </c>
    </row>
    <row r="400" s="13" customFormat="1">
      <c r="A400" s="13"/>
      <c r="B400" s="262"/>
      <c r="C400" s="263"/>
      <c r="D400" s="258" t="s">
        <v>263</v>
      </c>
      <c r="E400" s="264" t="s">
        <v>1</v>
      </c>
      <c r="F400" s="265" t="s">
        <v>206</v>
      </c>
      <c r="G400" s="263"/>
      <c r="H400" s="266">
        <v>1394.472</v>
      </c>
      <c r="I400" s="267"/>
      <c r="J400" s="263"/>
      <c r="K400" s="263"/>
      <c r="L400" s="268"/>
      <c r="M400" s="269"/>
      <c r="N400" s="270"/>
      <c r="O400" s="270"/>
      <c r="P400" s="270"/>
      <c r="Q400" s="270"/>
      <c r="R400" s="270"/>
      <c r="S400" s="270"/>
      <c r="T400" s="271"/>
      <c r="U400" s="13"/>
      <c r="V400" s="13"/>
      <c r="W400" s="13"/>
      <c r="X400" s="13"/>
      <c r="Y400" s="13"/>
      <c r="Z400" s="13"/>
      <c r="AA400" s="13"/>
      <c r="AB400" s="13"/>
      <c r="AC400" s="13"/>
      <c r="AD400" s="13"/>
      <c r="AE400" s="13"/>
      <c r="AT400" s="272" t="s">
        <v>263</v>
      </c>
      <c r="AU400" s="272" t="s">
        <v>91</v>
      </c>
      <c r="AV400" s="13" t="s">
        <v>91</v>
      </c>
      <c r="AW400" s="13" t="s">
        <v>36</v>
      </c>
      <c r="AX400" s="13" t="s">
        <v>82</v>
      </c>
      <c r="AY400" s="272" t="s">
        <v>250</v>
      </c>
    </row>
    <row r="401" s="14" customFormat="1">
      <c r="A401" s="14"/>
      <c r="B401" s="273"/>
      <c r="C401" s="274"/>
      <c r="D401" s="258" t="s">
        <v>263</v>
      </c>
      <c r="E401" s="275" t="s">
        <v>1</v>
      </c>
      <c r="F401" s="276" t="s">
        <v>265</v>
      </c>
      <c r="G401" s="274"/>
      <c r="H401" s="277">
        <v>1394.472</v>
      </c>
      <c r="I401" s="278"/>
      <c r="J401" s="274"/>
      <c r="K401" s="274"/>
      <c r="L401" s="279"/>
      <c r="M401" s="280"/>
      <c r="N401" s="281"/>
      <c r="O401" s="281"/>
      <c r="P401" s="281"/>
      <c r="Q401" s="281"/>
      <c r="R401" s="281"/>
      <c r="S401" s="281"/>
      <c r="T401" s="282"/>
      <c r="U401" s="14"/>
      <c r="V401" s="14"/>
      <c r="W401" s="14"/>
      <c r="X401" s="14"/>
      <c r="Y401" s="14"/>
      <c r="Z401" s="14"/>
      <c r="AA401" s="14"/>
      <c r="AB401" s="14"/>
      <c r="AC401" s="14"/>
      <c r="AD401" s="14"/>
      <c r="AE401" s="14"/>
      <c r="AT401" s="283" t="s">
        <v>263</v>
      </c>
      <c r="AU401" s="283" t="s">
        <v>91</v>
      </c>
      <c r="AV401" s="14" t="s">
        <v>256</v>
      </c>
      <c r="AW401" s="14" t="s">
        <v>36</v>
      </c>
      <c r="AX401" s="14" t="s">
        <v>14</v>
      </c>
      <c r="AY401" s="283" t="s">
        <v>250</v>
      </c>
    </row>
    <row r="402" s="2" customFormat="1" ht="33" customHeight="1">
      <c r="A402" s="38"/>
      <c r="B402" s="39"/>
      <c r="C402" s="245" t="s">
        <v>453</v>
      </c>
      <c r="D402" s="245" t="s">
        <v>252</v>
      </c>
      <c r="E402" s="246" t="s">
        <v>621</v>
      </c>
      <c r="F402" s="247" t="s">
        <v>622</v>
      </c>
      <c r="G402" s="248" t="s">
        <v>208</v>
      </c>
      <c r="H402" s="249">
        <v>3288.7689999999998</v>
      </c>
      <c r="I402" s="250"/>
      <c r="J402" s="251">
        <f>ROUND(I402*H402,2)</f>
        <v>0</v>
      </c>
      <c r="K402" s="247" t="s">
        <v>255</v>
      </c>
      <c r="L402" s="44"/>
      <c r="M402" s="252" t="s">
        <v>1</v>
      </c>
      <c r="N402" s="253" t="s">
        <v>47</v>
      </c>
      <c r="O402" s="91"/>
      <c r="P402" s="254">
        <f>O402*H402</f>
        <v>0</v>
      </c>
      <c r="Q402" s="254">
        <v>0</v>
      </c>
      <c r="R402" s="254">
        <f>Q402*H402</f>
        <v>0</v>
      </c>
      <c r="S402" s="254">
        <v>0</v>
      </c>
      <c r="T402" s="255">
        <f>S402*H402</f>
        <v>0</v>
      </c>
      <c r="U402" s="38"/>
      <c r="V402" s="38"/>
      <c r="W402" s="38"/>
      <c r="X402" s="38"/>
      <c r="Y402" s="38"/>
      <c r="Z402" s="38"/>
      <c r="AA402" s="38"/>
      <c r="AB402" s="38"/>
      <c r="AC402" s="38"/>
      <c r="AD402" s="38"/>
      <c r="AE402" s="38"/>
      <c r="AR402" s="256" t="s">
        <v>256</v>
      </c>
      <c r="AT402" s="256" t="s">
        <v>252</v>
      </c>
      <c r="AU402" s="256" t="s">
        <v>91</v>
      </c>
      <c r="AY402" s="17" t="s">
        <v>250</v>
      </c>
      <c r="BE402" s="257">
        <f>IF(N402="základní",J402,0)</f>
        <v>0</v>
      </c>
      <c r="BF402" s="257">
        <f>IF(N402="snížená",J402,0)</f>
        <v>0</v>
      </c>
      <c r="BG402" s="257">
        <f>IF(N402="zákl. přenesená",J402,0)</f>
        <v>0</v>
      </c>
      <c r="BH402" s="257">
        <f>IF(N402="sníž. přenesená",J402,0)</f>
        <v>0</v>
      </c>
      <c r="BI402" s="257">
        <f>IF(N402="nulová",J402,0)</f>
        <v>0</v>
      </c>
      <c r="BJ402" s="17" t="s">
        <v>14</v>
      </c>
      <c r="BK402" s="257">
        <f>ROUND(I402*H402,2)</f>
        <v>0</v>
      </c>
      <c r="BL402" s="17" t="s">
        <v>256</v>
      </c>
      <c r="BM402" s="256" t="s">
        <v>2331</v>
      </c>
    </row>
    <row r="403" s="2" customFormat="1">
      <c r="A403" s="38"/>
      <c r="B403" s="39"/>
      <c r="C403" s="40"/>
      <c r="D403" s="258" t="s">
        <v>261</v>
      </c>
      <c r="E403" s="40"/>
      <c r="F403" s="259" t="s">
        <v>616</v>
      </c>
      <c r="G403" s="40"/>
      <c r="H403" s="40"/>
      <c r="I403" s="156"/>
      <c r="J403" s="40"/>
      <c r="K403" s="40"/>
      <c r="L403" s="44"/>
      <c r="M403" s="260"/>
      <c r="N403" s="261"/>
      <c r="O403" s="91"/>
      <c r="P403" s="91"/>
      <c r="Q403" s="91"/>
      <c r="R403" s="91"/>
      <c r="S403" s="91"/>
      <c r="T403" s="92"/>
      <c r="U403" s="38"/>
      <c r="V403" s="38"/>
      <c r="W403" s="38"/>
      <c r="X403" s="38"/>
      <c r="Y403" s="38"/>
      <c r="Z403" s="38"/>
      <c r="AA403" s="38"/>
      <c r="AB403" s="38"/>
      <c r="AC403" s="38"/>
      <c r="AD403" s="38"/>
      <c r="AE403" s="38"/>
      <c r="AT403" s="17" t="s">
        <v>261</v>
      </c>
      <c r="AU403" s="17" t="s">
        <v>91</v>
      </c>
    </row>
    <row r="404" s="15" customFormat="1">
      <c r="A404" s="15"/>
      <c r="B404" s="284"/>
      <c r="C404" s="285"/>
      <c r="D404" s="258" t="s">
        <v>263</v>
      </c>
      <c r="E404" s="286" t="s">
        <v>1</v>
      </c>
      <c r="F404" s="287" t="s">
        <v>2330</v>
      </c>
      <c r="G404" s="285"/>
      <c r="H404" s="286" t="s">
        <v>1</v>
      </c>
      <c r="I404" s="288"/>
      <c r="J404" s="285"/>
      <c r="K404" s="285"/>
      <c r="L404" s="289"/>
      <c r="M404" s="290"/>
      <c r="N404" s="291"/>
      <c r="O404" s="291"/>
      <c r="P404" s="291"/>
      <c r="Q404" s="291"/>
      <c r="R404" s="291"/>
      <c r="S404" s="291"/>
      <c r="T404" s="292"/>
      <c r="U404" s="15"/>
      <c r="V404" s="15"/>
      <c r="W404" s="15"/>
      <c r="X404" s="15"/>
      <c r="Y404" s="15"/>
      <c r="Z404" s="15"/>
      <c r="AA404" s="15"/>
      <c r="AB404" s="15"/>
      <c r="AC404" s="15"/>
      <c r="AD404" s="15"/>
      <c r="AE404" s="15"/>
      <c r="AT404" s="293" t="s">
        <v>263</v>
      </c>
      <c r="AU404" s="293" t="s">
        <v>91</v>
      </c>
      <c r="AV404" s="15" t="s">
        <v>14</v>
      </c>
      <c r="AW404" s="15" t="s">
        <v>36</v>
      </c>
      <c r="AX404" s="15" t="s">
        <v>82</v>
      </c>
      <c r="AY404" s="293" t="s">
        <v>250</v>
      </c>
    </row>
    <row r="405" s="13" customFormat="1">
      <c r="A405" s="13"/>
      <c r="B405" s="262"/>
      <c r="C405" s="263"/>
      <c r="D405" s="258" t="s">
        <v>263</v>
      </c>
      <c r="E405" s="264" t="s">
        <v>1</v>
      </c>
      <c r="F405" s="265" t="s">
        <v>218</v>
      </c>
      <c r="G405" s="263"/>
      <c r="H405" s="266">
        <v>3288.7689999999998</v>
      </c>
      <c r="I405" s="267"/>
      <c r="J405" s="263"/>
      <c r="K405" s="263"/>
      <c r="L405" s="268"/>
      <c r="M405" s="269"/>
      <c r="N405" s="270"/>
      <c r="O405" s="270"/>
      <c r="P405" s="270"/>
      <c r="Q405" s="270"/>
      <c r="R405" s="270"/>
      <c r="S405" s="270"/>
      <c r="T405" s="271"/>
      <c r="U405" s="13"/>
      <c r="V405" s="13"/>
      <c r="W405" s="13"/>
      <c r="X405" s="13"/>
      <c r="Y405" s="13"/>
      <c r="Z405" s="13"/>
      <c r="AA405" s="13"/>
      <c r="AB405" s="13"/>
      <c r="AC405" s="13"/>
      <c r="AD405" s="13"/>
      <c r="AE405" s="13"/>
      <c r="AT405" s="272" t="s">
        <v>263</v>
      </c>
      <c r="AU405" s="272" t="s">
        <v>91</v>
      </c>
      <c r="AV405" s="13" t="s">
        <v>91</v>
      </c>
      <c r="AW405" s="13" t="s">
        <v>36</v>
      </c>
      <c r="AX405" s="13" t="s">
        <v>82</v>
      </c>
      <c r="AY405" s="272" t="s">
        <v>250</v>
      </c>
    </row>
    <row r="406" s="14" customFormat="1">
      <c r="A406" s="14"/>
      <c r="B406" s="273"/>
      <c r="C406" s="274"/>
      <c r="D406" s="258" t="s">
        <v>263</v>
      </c>
      <c r="E406" s="275" t="s">
        <v>1</v>
      </c>
      <c r="F406" s="276" t="s">
        <v>265</v>
      </c>
      <c r="G406" s="274"/>
      <c r="H406" s="277">
        <v>3288.7689999999998</v>
      </c>
      <c r="I406" s="278"/>
      <c r="J406" s="274"/>
      <c r="K406" s="274"/>
      <c r="L406" s="279"/>
      <c r="M406" s="280"/>
      <c r="N406" s="281"/>
      <c r="O406" s="281"/>
      <c r="P406" s="281"/>
      <c r="Q406" s="281"/>
      <c r="R406" s="281"/>
      <c r="S406" s="281"/>
      <c r="T406" s="282"/>
      <c r="U406" s="14"/>
      <c r="V406" s="14"/>
      <c r="W406" s="14"/>
      <c r="X406" s="14"/>
      <c r="Y406" s="14"/>
      <c r="Z406" s="14"/>
      <c r="AA406" s="14"/>
      <c r="AB406" s="14"/>
      <c r="AC406" s="14"/>
      <c r="AD406" s="14"/>
      <c r="AE406" s="14"/>
      <c r="AT406" s="283" t="s">
        <v>263</v>
      </c>
      <c r="AU406" s="283" t="s">
        <v>91</v>
      </c>
      <c r="AV406" s="14" t="s">
        <v>256</v>
      </c>
      <c r="AW406" s="14" t="s">
        <v>36</v>
      </c>
      <c r="AX406" s="14" t="s">
        <v>14</v>
      </c>
      <c r="AY406" s="283" t="s">
        <v>250</v>
      </c>
    </row>
    <row r="407" s="2" customFormat="1" ht="33" customHeight="1">
      <c r="A407" s="38"/>
      <c r="B407" s="39"/>
      <c r="C407" s="245" t="s">
        <v>457</v>
      </c>
      <c r="D407" s="245" t="s">
        <v>252</v>
      </c>
      <c r="E407" s="246" t="s">
        <v>2332</v>
      </c>
      <c r="F407" s="247" t="s">
        <v>2333</v>
      </c>
      <c r="G407" s="248" t="s">
        <v>208</v>
      </c>
      <c r="H407" s="249">
        <v>389.5</v>
      </c>
      <c r="I407" s="250"/>
      <c r="J407" s="251">
        <f>ROUND(I407*H407,2)</f>
        <v>0</v>
      </c>
      <c r="K407" s="247" t="s">
        <v>255</v>
      </c>
      <c r="L407" s="44"/>
      <c r="M407" s="252" t="s">
        <v>1</v>
      </c>
      <c r="N407" s="253" t="s">
        <v>47</v>
      </c>
      <c r="O407" s="91"/>
      <c r="P407" s="254">
        <f>O407*H407</f>
        <v>0</v>
      </c>
      <c r="Q407" s="254">
        <v>0</v>
      </c>
      <c r="R407" s="254">
        <f>Q407*H407</f>
        <v>0</v>
      </c>
      <c r="S407" s="254">
        <v>0</v>
      </c>
      <c r="T407" s="255">
        <f>S407*H407</f>
        <v>0</v>
      </c>
      <c r="U407" s="38"/>
      <c r="V407" s="38"/>
      <c r="W407" s="38"/>
      <c r="X407" s="38"/>
      <c r="Y407" s="38"/>
      <c r="Z407" s="38"/>
      <c r="AA407" s="38"/>
      <c r="AB407" s="38"/>
      <c r="AC407" s="38"/>
      <c r="AD407" s="38"/>
      <c r="AE407" s="38"/>
      <c r="AR407" s="256" t="s">
        <v>256</v>
      </c>
      <c r="AT407" s="256" t="s">
        <v>252</v>
      </c>
      <c r="AU407" s="256" t="s">
        <v>91</v>
      </c>
      <c r="AY407" s="17" t="s">
        <v>250</v>
      </c>
      <c r="BE407" s="257">
        <f>IF(N407="základní",J407,0)</f>
        <v>0</v>
      </c>
      <c r="BF407" s="257">
        <f>IF(N407="snížená",J407,0)</f>
        <v>0</v>
      </c>
      <c r="BG407" s="257">
        <f>IF(N407="zákl. přenesená",J407,0)</f>
        <v>0</v>
      </c>
      <c r="BH407" s="257">
        <f>IF(N407="sníž. přenesená",J407,0)</f>
        <v>0</v>
      </c>
      <c r="BI407" s="257">
        <f>IF(N407="nulová",J407,0)</f>
        <v>0</v>
      </c>
      <c r="BJ407" s="17" t="s">
        <v>14</v>
      </c>
      <c r="BK407" s="257">
        <f>ROUND(I407*H407,2)</f>
        <v>0</v>
      </c>
      <c r="BL407" s="17" t="s">
        <v>256</v>
      </c>
      <c r="BM407" s="256" t="s">
        <v>2334</v>
      </c>
    </row>
    <row r="408" s="2" customFormat="1">
      <c r="A408" s="38"/>
      <c r="B408" s="39"/>
      <c r="C408" s="40"/>
      <c r="D408" s="258" t="s">
        <v>261</v>
      </c>
      <c r="E408" s="40"/>
      <c r="F408" s="259" t="s">
        <v>2335</v>
      </c>
      <c r="G408" s="40"/>
      <c r="H408" s="40"/>
      <c r="I408" s="156"/>
      <c r="J408" s="40"/>
      <c r="K408" s="40"/>
      <c r="L408" s="44"/>
      <c r="M408" s="260"/>
      <c r="N408" s="261"/>
      <c r="O408" s="91"/>
      <c r="P408" s="91"/>
      <c r="Q408" s="91"/>
      <c r="R408" s="91"/>
      <c r="S408" s="91"/>
      <c r="T408" s="92"/>
      <c r="U408" s="38"/>
      <c r="V408" s="38"/>
      <c r="W408" s="38"/>
      <c r="X408" s="38"/>
      <c r="Y408" s="38"/>
      <c r="Z408" s="38"/>
      <c r="AA408" s="38"/>
      <c r="AB408" s="38"/>
      <c r="AC408" s="38"/>
      <c r="AD408" s="38"/>
      <c r="AE408" s="38"/>
      <c r="AT408" s="17" t="s">
        <v>261</v>
      </c>
      <c r="AU408" s="17" t="s">
        <v>91</v>
      </c>
    </row>
    <row r="409" s="15" customFormat="1">
      <c r="A409" s="15"/>
      <c r="B409" s="284"/>
      <c r="C409" s="285"/>
      <c r="D409" s="258" t="s">
        <v>263</v>
      </c>
      <c r="E409" s="286" t="s">
        <v>1</v>
      </c>
      <c r="F409" s="287" t="s">
        <v>2336</v>
      </c>
      <c r="G409" s="285"/>
      <c r="H409" s="286" t="s">
        <v>1</v>
      </c>
      <c r="I409" s="288"/>
      <c r="J409" s="285"/>
      <c r="K409" s="285"/>
      <c r="L409" s="289"/>
      <c r="M409" s="290"/>
      <c r="N409" s="291"/>
      <c r="O409" s="291"/>
      <c r="P409" s="291"/>
      <c r="Q409" s="291"/>
      <c r="R409" s="291"/>
      <c r="S409" s="291"/>
      <c r="T409" s="292"/>
      <c r="U409" s="15"/>
      <c r="V409" s="15"/>
      <c r="W409" s="15"/>
      <c r="X409" s="15"/>
      <c r="Y409" s="15"/>
      <c r="Z409" s="15"/>
      <c r="AA409" s="15"/>
      <c r="AB409" s="15"/>
      <c r="AC409" s="15"/>
      <c r="AD409" s="15"/>
      <c r="AE409" s="15"/>
      <c r="AT409" s="293" t="s">
        <v>263</v>
      </c>
      <c r="AU409" s="293" t="s">
        <v>91</v>
      </c>
      <c r="AV409" s="15" t="s">
        <v>14</v>
      </c>
      <c r="AW409" s="15" t="s">
        <v>36</v>
      </c>
      <c r="AX409" s="15" t="s">
        <v>82</v>
      </c>
      <c r="AY409" s="293" t="s">
        <v>250</v>
      </c>
    </row>
    <row r="410" s="13" customFormat="1">
      <c r="A410" s="13"/>
      <c r="B410" s="262"/>
      <c r="C410" s="263"/>
      <c r="D410" s="258" t="s">
        <v>263</v>
      </c>
      <c r="E410" s="264" t="s">
        <v>1</v>
      </c>
      <c r="F410" s="265" t="s">
        <v>2337</v>
      </c>
      <c r="G410" s="263"/>
      <c r="H410" s="266">
        <v>389.5</v>
      </c>
      <c r="I410" s="267"/>
      <c r="J410" s="263"/>
      <c r="K410" s="263"/>
      <c r="L410" s="268"/>
      <c r="M410" s="269"/>
      <c r="N410" s="270"/>
      <c r="O410" s="270"/>
      <c r="P410" s="270"/>
      <c r="Q410" s="270"/>
      <c r="R410" s="270"/>
      <c r="S410" s="270"/>
      <c r="T410" s="271"/>
      <c r="U410" s="13"/>
      <c r="V410" s="13"/>
      <c r="W410" s="13"/>
      <c r="X410" s="13"/>
      <c r="Y410" s="13"/>
      <c r="Z410" s="13"/>
      <c r="AA410" s="13"/>
      <c r="AB410" s="13"/>
      <c r="AC410" s="13"/>
      <c r="AD410" s="13"/>
      <c r="AE410" s="13"/>
      <c r="AT410" s="272" t="s">
        <v>263</v>
      </c>
      <c r="AU410" s="272" t="s">
        <v>91</v>
      </c>
      <c r="AV410" s="13" t="s">
        <v>91</v>
      </c>
      <c r="AW410" s="13" t="s">
        <v>36</v>
      </c>
      <c r="AX410" s="13" t="s">
        <v>82</v>
      </c>
      <c r="AY410" s="272" t="s">
        <v>250</v>
      </c>
    </row>
    <row r="411" s="14" customFormat="1">
      <c r="A411" s="14"/>
      <c r="B411" s="273"/>
      <c r="C411" s="274"/>
      <c r="D411" s="258" t="s">
        <v>263</v>
      </c>
      <c r="E411" s="275" t="s">
        <v>1</v>
      </c>
      <c r="F411" s="276" t="s">
        <v>265</v>
      </c>
      <c r="G411" s="274"/>
      <c r="H411" s="277">
        <v>389.5</v>
      </c>
      <c r="I411" s="278"/>
      <c r="J411" s="274"/>
      <c r="K411" s="274"/>
      <c r="L411" s="279"/>
      <c r="M411" s="280"/>
      <c r="N411" s="281"/>
      <c r="O411" s="281"/>
      <c r="P411" s="281"/>
      <c r="Q411" s="281"/>
      <c r="R411" s="281"/>
      <c r="S411" s="281"/>
      <c r="T411" s="282"/>
      <c r="U411" s="14"/>
      <c r="V411" s="14"/>
      <c r="W411" s="14"/>
      <c r="X411" s="14"/>
      <c r="Y411" s="14"/>
      <c r="Z411" s="14"/>
      <c r="AA411" s="14"/>
      <c r="AB411" s="14"/>
      <c r="AC411" s="14"/>
      <c r="AD411" s="14"/>
      <c r="AE411" s="14"/>
      <c r="AT411" s="283" t="s">
        <v>263</v>
      </c>
      <c r="AU411" s="283" t="s">
        <v>91</v>
      </c>
      <c r="AV411" s="14" t="s">
        <v>256</v>
      </c>
      <c r="AW411" s="14" t="s">
        <v>36</v>
      </c>
      <c r="AX411" s="14" t="s">
        <v>14</v>
      </c>
      <c r="AY411" s="283" t="s">
        <v>250</v>
      </c>
    </row>
    <row r="412" s="2" customFormat="1" ht="33" customHeight="1">
      <c r="A412" s="38"/>
      <c r="B412" s="39"/>
      <c r="C412" s="245" t="s">
        <v>845</v>
      </c>
      <c r="D412" s="245" t="s">
        <v>252</v>
      </c>
      <c r="E412" s="246" t="s">
        <v>625</v>
      </c>
      <c r="F412" s="247" t="s">
        <v>626</v>
      </c>
      <c r="G412" s="248" t="s">
        <v>157</v>
      </c>
      <c r="H412" s="249">
        <v>8599.2459999999992</v>
      </c>
      <c r="I412" s="250"/>
      <c r="J412" s="251">
        <f>ROUND(I412*H412,2)</f>
        <v>0</v>
      </c>
      <c r="K412" s="247" t="s">
        <v>255</v>
      </c>
      <c r="L412" s="44"/>
      <c r="M412" s="252" t="s">
        <v>1</v>
      </c>
      <c r="N412" s="253" t="s">
        <v>47</v>
      </c>
      <c r="O412" s="91"/>
      <c r="P412" s="254">
        <f>O412*H412</f>
        <v>0</v>
      </c>
      <c r="Q412" s="254">
        <v>0</v>
      </c>
      <c r="R412" s="254">
        <f>Q412*H412</f>
        <v>0</v>
      </c>
      <c r="S412" s="254">
        <v>0</v>
      </c>
      <c r="T412" s="255">
        <f>S412*H412</f>
        <v>0</v>
      </c>
      <c r="U412" s="38"/>
      <c r="V412" s="38"/>
      <c r="W412" s="38"/>
      <c r="X412" s="38"/>
      <c r="Y412" s="38"/>
      <c r="Z412" s="38"/>
      <c r="AA412" s="38"/>
      <c r="AB412" s="38"/>
      <c r="AC412" s="38"/>
      <c r="AD412" s="38"/>
      <c r="AE412" s="38"/>
      <c r="AR412" s="256" t="s">
        <v>256</v>
      </c>
      <c r="AT412" s="256" t="s">
        <v>252</v>
      </c>
      <c r="AU412" s="256" t="s">
        <v>91</v>
      </c>
      <c r="AY412" s="17" t="s">
        <v>250</v>
      </c>
      <c r="BE412" s="257">
        <f>IF(N412="základní",J412,0)</f>
        <v>0</v>
      </c>
      <c r="BF412" s="257">
        <f>IF(N412="snížená",J412,0)</f>
        <v>0</v>
      </c>
      <c r="BG412" s="257">
        <f>IF(N412="zákl. přenesená",J412,0)</f>
        <v>0</v>
      </c>
      <c r="BH412" s="257">
        <f>IF(N412="sníž. přenesená",J412,0)</f>
        <v>0</v>
      </c>
      <c r="BI412" s="257">
        <f>IF(N412="nulová",J412,0)</f>
        <v>0</v>
      </c>
      <c r="BJ412" s="17" t="s">
        <v>14</v>
      </c>
      <c r="BK412" s="257">
        <f>ROUND(I412*H412,2)</f>
        <v>0</v>
      </c>
      <c r="BL412" s="17" t="s">
        <v>256</v>
      </c>
      <c r="BM412" s="256" t="s">
        <v>2338</v>
      </c>
    </row>
    <row r="413" s="13" customFormat="1">
      <c r="A413" s="13"/>
      <c r="B413" s="262"/>
      <c r="C413" s="263"/>
      <c r="D413" s="258" t="s">
        <v>263</v>
      </c>
      <c r="E413" s="264" t="s">
        <v>1</v>
      </c>
      <c r="F413" s="265" t="s">
        <v>630</v>
      </c>
      <c r="G413" s="263"/>
      <c r="H413" s="266">
        <v>2579.7730000000001</v>
      </c>
      <c r="I413" s="267"/>
      <c r="J413" s="263"/>
      <c r="K413" s="263"/>
      <c r="L413" s="268"/>
      <c r="M413" s="269"/>
      <c r="N413" s="270"/>
      <c r="O413" s="270"/>
      <c r="P413" s="270"/>
      <c r="Q413" s="270"/>
      <c r="R413" s="270"/>
      <c r="S413" s="270"/>
      <c r="T413" s="271"/>
      <c r="U413" s="13"/>
      <c r="V413" s="13"/>
      <c r="W413" s="13"/>
      <c r="X413" s="13"/>
      <c r="Y413" s="13"/>
      <c r="Z413" s="13"/>
      <c r="AA413" s="13"/>
      <c r="AB413" s="13"/>
      <c r="AC413" s="13"/>
      <c r="AD413" s="13"/>
      <c r="AE413" s="13"/>
      <c r="AT413" s="272" t="s">
        <v>263</v>
      </c>
      <c r="AU413" s="272" t="s">
        <v>91</v>
      </c>
      <c r="AV413" s="13" t="s">
        <v>91</v>
      </c>
      <c r="AW413" s="13" t="s">
        <v>36</v>
      </c>
      <c r="AX413" s="13" t="s">
        <v>82</v>
      </c>
      <c r="AY413" s="272" t="s">
        <v>250</v>
      </c>
    </row>
    <row r="414" s="13" customFormat="1">
      <c r="A414" s="13"/>
      <c r="B414" s="262"/>
      <c r="C414" s="263"/>
      <c r="D414" s="258" t="s">
        <v>263</v>
      </c>
      <c r="E414" s="264" t="s">
        <v>1</v>
      </c>
      <c r="F414" s="265" t="s">
        <v>631</v>
      </c>
      <c r="G414" s="263"/>
      <c r="H414" s="266">
        <v>6084.223</v>
      </c>
      <c r="I414" s="267"/>
      <c r="J414" s="263"/>
      <c r="K414" s="263"/>
      <c r="L414" s="268"/>
      <c r="M414" s="269"/>
      <c r="N414" s="270"/>
      <c r="O414" s="270"/>
      <c r="P414" s="270"/>
      <c r="Q414" s="270"/>
      <c r="R414" s="270"/>
      <c r="S414" s="270"/>
      <c r="T414" s="271"/>
      <c r="U414" s="13"/>
      <c r="V414" s="13"/>
      <c r="W414" s="13"/>
      <c r="X414" s="13"/>
      <c r="Y414" s="13"/>
      <c r="Z414" s="13"/>
      <c r="AA414" s="13"/>
      <c r="AB414" s="13"/>
      <c r="AC414" s="13"/>
      <c r="AD414" s="13"/>
      <c r="AE414" s="13"/>
      <c r="AT414" s="272" t="s">
        <v>263</v>
      </c>
      <c r="AU414" s="272" t="s">
        <v>91</v>
      </c>
      <c r="AV414" s="13" t="s">
        <v>91</v>
      </c>
      <c r="AW414" s="13" t="s">
        <v>36</v>
      </c>
      <c r="AX414" s="13" t="s">
        <v>82</v>
      </c>
      <c r="AY414" s="272" t="s">
        <v>250</v>
      </c>
    </row>
    <row r="415" s="13" customFormat="1">
      <c r="A415" s="13"/>
      <c r="B415" s="262"/>
      <c r="C415" s="263"/>
      <c r="D415" s="258" t="s">
        <v>263</v>
      </c>
      <c r="E415" s="264" t="s">
        <v>1</v>
      </c>
      <c r="F415" s="265" t="s">
        <v>2339</v>
      </c>
      <c r="G415" s="263"/>
      <c r="H415" s="266">
        <v>-64.75</v>
      </c>
      <c r="I415" s="267"/>
      <c r="J415" s="263"/>
      <c r="K415" s="263"/>
      <c r="L415" s="268"/>
      <c r="M415" s="269"/>
      <c r="N415" s="270"/>
      <c r="O415" s="270"/>
      <c r="P415" s="270"/>
      <c r="Q415" s="270"/>
      <c r="R415" s="270"/>
      <c r="S415" s="270"/>
      <c r="T415" s="271"/>
      <c r="U415" s="13"/>
      <c r="V415" s="13"/>
      <c r="W415" s="13"/>
      <c r="X415" s="13"/>
      <c r="Y415" s="13"/>
      <c r="Z415" s="13"/>
      <c r="AA415" s="13"/>
      <c r="AB415" s="13"/>
      <c r="AC415" s="13"/>
      <c r="AD415" s="13"/>
      <c r="AE415" s="13"/>
      <c r="AT415" s="272" t="s">
        <v>263</v>
      </c>
      <c r="AU415" s="272" t="s">
        <v>91</v>
      </c>
      <c r="AV415" s="13" t="s">
        <v>91</v>
      </c>
      <c r="AW415" s="13" t="s">
        <v>36</v>
      </c>
      <c r="AX415" s="13" t="s">
        <v>82</v>
      </c>
      <c r="AY415" s="272" t="s">
        <v>250</v>
      </c>
    </row>
    <row r="416" s="14" customFormat="1">
      <c r="A416" s="14"/>
      <c r="B416" s="273"/>
      <c r="C416" s="274"/>
      <c r="D416" s="258" t="s">
        <v>263</v>
      </c>
      <c r="E416" s="275" t="s">
        <v>1</v>
      </c>
      <c r="F416" s="276" t="s">
        <v>265</v>
      </c>
      <c r="G416" s="274"/>
      <c r="H416" s="277">
        <v>8599.2459999999992</v>
      </c>
      <c r="I416" s="278"/>
      <c r="J416" s="274"/>
      <c r="K416" s="274"/>
      <c r="L416" s="279"/>
      <c r="M416" s="280"/>
      <c r="N416" s="281"/>
      <c r="O416" s="281"/>
      <c r="P416" s="281"/>
      <c r="Q416" s="281"/>
      <c r="R416" s="281"/>
      <c r="S416" s="281"/>
      <c r="T416" s="282"/>
      <c r="U416" s="14"/>
      <c r="V416" s="14"/>
      <c r="W416" s="14"/>
      <c r="X416" s="14"/>
      <c r="Y416" s="14"/>
      <c r="Z416" s="14"/>
      <c r="AA416" s="14"/>
      <c r="AB416" s="14"/>
      <c r="AC416" s="14"/>
      <c r="AD416" s="14"/>
      <c r="AE416" s="14"/>
      <c r="AT416" s="283" t="s">
        <v>263</v>
      </c>
      <c r="AU416" s="283" t="s">
        <v>91</v>
      </c>
      <c r="AV416" s="14" t="s">
        <v>256</v>
      </c>
      <c r="AW416" s="14" t="s">
        <v>36</v>
      </c>
      <c r="AX416" s="14" t="s">
        <v>14</v>
      </c>
      <c r="AY416" s="283" t="s">
        <v>250</v>
      </c>
    </row>
    <row r="417" s="2" customFormat="1" ht="33" customHeight="1">
      <c r="A417" s="38"/>
      <c r="B417" s="39"/>
      <c r="C417" s="245" t="s">
        <v>465</v>
      </c>
      <c r="D417" s="245" t="s">
        <v>252</v>
      </c>
      <c r="E417" s="246" t="s">
        <v>633</v>
      </c>
      <c r="F417" s="247" t="s">
        <v>634</v>
      </c>
      <c r="G417" s="248" t="s">
        <v>208</v>
      </c>
      <c r="H417" s="249">
        <v>4683.241</v>
      </c>
      <c r="I417" s="250"/>
      <c r="J417" s="251">
        <f>ROUND(I417*H417,2)</f>
        <v>0</v>
      </c>
      <c r="K417" s="247" t="s">
        <v>255</v>
      </c>
      <c r="L417" s="44"/>
      <c r="M417" s="252" t="s">
        <v>1</v>
      </c>
      <c r="N417" s="253" t="s">
        <v>47</v>
      </c>
      <c r="O417" s="91"/>
      <c r="P417" s="254">
        <f>O417*H417</f>
        <v>0</v>
      </c>
      <c r="Q417" s="254">
        <v>0</v>
      </c>
      <c r="R417" s="254">
        <f>Q417*H417</f>
        <v>0</v>
      </c>
      <c r="S417" s="254">
        <v>0</v>
      </c>
      <c r="T417" s="255">
        <f>S417*H417</f>
        <v>0</v>
      </c>
      <c r="U417" s="38"/>
      <c r="V417" s="38"/>
      <c r="W417" s="38"/>
      <c r="X417" s="38"/>
      <c r="Y417" s="38"/>
      <c r="Z417" s="38"/>
      <c r="AA417" s="38"/>
      <c r="AB417" s="38"/>
      <c r="AC417" s="38"/>
      <c r="AD417" s="38"/>
      <c r="AE417" s="38"/>
      <c r="AR417" s="256" t="s">
        <v>256</v>
      </c>
      <c r="AT417" s="256" t="s">
        <v>252</v>
      </c>
      <c r="AU417" s="256" t="s">
        <v>91</v>
      </c>
      <c r="AY417" s="17" t="s">
        <v>250</v>
      </c>
      <c r="BE417" s="257">
        <f>IF(N417="základní",J417,0)</f>
        <v>0</v>
      </c>
      <c r="BF417" s="257">
        <f>IF(N417="snížená",J417,0)</f>
        <v>0</v>
      </c>
      <c r="BG417" s="257">
        <f>IF(N417="zákl. přenesená",J417,0)</f>
        <v>0</v>
      </c>
      <c r="BH417" s="257">
        <f>IF(N417="sníž. přenesená",J417,0)</f>
        <v>0</v>
      </c>
      <c r="BI417" s="257">
        <f>IF(N417="nulová",J417,0)</f>
        <v>0</v>
      </c>
      <c r="BJ417" s="17" t="s">
        <v>14</v>
      </c>
      <c r="BK417" s="257">
        <f>ROUND(I417*H417,2)</f>
        <v>0</v>
      </c>
      <c r="BL417" s="17" t="s">
        <v>256</v>
      </c>
      <c r="BM417" s="256" t="s">
        <v>2340</v>
      </c>
    </row>
    <row r="418" s="2" customFormat="1">
      <c r="A418" s="38"/>
      <c r="B418" s="39"/>
      <c r="C418" s="40"/>
      <c r="D418" s="258" t="s">
        <v>261</v>
      </c>
      <c r="E418" s="40"/>
      <c r="F418" s="259" t="s">
        <v>636</v>
      </c>
      <c r="G418" s="40"/>
      <c r="H418" s="40"/>
      <c r="I418" s="156"/>
      <c r="J418" s="40"/>
      <c r="K418" s="40"/>
      <c r="L418" s="44"/>
      <c r="M418" s="260"/>
      <c r="N418" s="261"/>
      <c r="O418" s="91"/>
      <c r="P418" s="91"/>
      <c r="Q418" s="91"/>
      <c r="R418" s="91"/>
      <c r="S418" s="91"/>
      <c r="T418" s="92"/>
      <c r="U418" s="38"/>
      <c r="V418" s="38"/>
      <c r="W418" s="38"/>
      <c r="X418" s="38"/>
      <c r="Y418" s="38"/>
      <c r="Z418" s="38"/>
      <c r="AA418" s="38"/>
      <c r="AB418" s="38"/>
      <c r="AC418" s="38"/>
      <c r="AD418" s="38"/>
      <c r="AE418" s="38"/>
      <c r="AT418" s="17" t="s">
        <v>261</v>
      </c>
      <c r="AU418" s="17" t="s">
        <v>91</v>
      </c>
    </row>
    <row r="419" s="13" customFormat="1">
      <c r="A419" s="13"/>
      <c r="B419" s="262"/>
      <c r="C419" s="263"/>
      <c r="D419" s="258" t="s">
        <v>263</v>
      </c>
      <c r="E419" s="264" t="s">
        <v>1</v>
      </c>
      <c r="F419" s="265" t="s">
        <v>206</v>
      </c>
      <c r="G419" s="263"/>
      <c r="H419" s="266">
        <v>1394.472</v>
      </c>
      <c r="I419" s="267"/>
      <c r="J419" s="263"/>
      <c r="K419" s="263"/>
      <c r="L419" s="268"/>
      <c r="M419" s="269"/>
      <c r="N419" s="270"/>
      <c r="O419" s="270"/>
      <c r="P419" s="270"/>
      <c r="Q419" s="270"/>
      <c r="R419" s="270"/>
      <c r="S419" s="270"/>
      <c r="T419" s="271"/>
      <c r="U419" s="13"/>
      <c r="V419" s="13"/>
      <c r="W419" s="13"/>
      <c r="X419" s="13"/>
      <c r="Y419" s="13"/>
      <c r="Z419" s="13"/>
      <c r="AA419" s="13"/>
      <c r="AB419" s="13"/>
      <c r="AC419" s="13"/>
      <c r="AD419" s="13"/>
      <c r="AE419" s="13"/>
      <c r="AT419" s="272" t="s">
        <v>263</v>
      </c>
      <c r="AU419" s="272" t="s">
        <v>91</v>
      </c>
      <c r="AV419" s="13" t="s">
        <v>91</v>
      </c>
      <c r="AW419" s="13" t="s">
        <v>36</v>
      </c>
      <c r="AX419" s="13" t="s">
        <v>82</v>
      </c>
      <c r="AY419" s="272" t="s">
        <v>250</v>
      </c>
    </row>
    <row r="420" s="13" customFormat="1">
      <c r="A420" s="13"/>
      <c r="B420" s="262"/>
      <c r="C420" s="263"/>
      <c r="D420" s="258" t="s">
        <v>263</v>
      </c>
      <c r="E420" s="264" t="s">
        <v>1</v>
      </c>
      <c r="F420" s="265" t="s">
        <v>218</v>
      </c>
      <c r="G420" s="263"/>
      <c r="H420" s="266">
        <v>3288.7689999999998</v>
      </c>
      <c r="I420" s="267"/>
      <c r="J420" s="263"/>
      <c r="K420" s="263"/>
      <c r="L420" s="268"/>
      <c r="M420" s="269"/>
      <c r="N420" s="270"/>
      <c r="O420" s="270"/>
      <c r="P420" s="270"/>
      <c r="Q420" s="270"/>
      <c r="R420" s="270"/>
      <c r="S420" s="270"/>
      <c r="T420" s="271"/>
      <c r="U420" s="13"/>
      <c r="V420" s="13"/>
      <c r="W420" s="13"/>
      <c r="X420" s="13"/>
      <c r="Y420" s="13"/>
      <c r="Z420" s="13"/>
      <c r="AA420" s="13"/>
      <c r="AB420" s="13"/>
      <c r="AC420" s="13"/>
      <c r="AD420" s="13"/>
      <c r="AE420" s="13"/>
      <c r="AT420" s="272" t="s">
        <v>263</v>
      </c>
      <c r="AU420" s="272" t="s">
        <v>91</v>
      </c>
      <c r="AV420" s="13" t="s">
        <v>91</v>
      </c>
      <c r="AW420" s="13" t="s">
        <v>36</v>
      </c>
      <c r="AX420" s="13" t="s">
        <v>82</v>
      </c>
      <c r="AY420" s="272" t="s">
        <v>250</v>
      </c>
    </row>
    <row r="421" s="14" customFormat="1">
      <c r="A421" s="14"/>
      <c r="B421" s="273"/>
      <c r="C421" s="274"/>
      <c r="D421" s="258" t="s">
        <v>263</v>
      </c>
      <c r="E421" s="275" t="s">
        <v>1</v>
      </c>
      <c r="F421" s="276" t="s">
        <v>265</v>
      </c>
      <c r="G421" s="274"/>
      <c r="H421" s="277">
        <v>4683.241</v>
      </c>
      <c r="I421" s="278"/>
      <c r="J421" s="274"/>
      <c r="K421" s="274"/>
      <c r="L421" s="279"/>
      <c r="M421" s="280"/>
      <c r="N421" s="281"/>
      <c r="O421" s="281"/>
      <c r="P421" s="281"/>
      <c r="Q421" s="281"/>
      <c r="R421" s="281"/>
      <c r="S421" s="281"/>
      <c r="T421" s="282"/>
      <c r="U421" s="14"/>
      <c r="V421" s="14"/>
      <c r="W421" s="14"/>
      <c r="X421" s="14"/>
      <c r="Y421" s="14"/>
      <c r="Z421" s="14"/>
      <c r="AA421" s="14"/>
      <c r="AB421" s="14"/>
      <c r="AC421" s="14"/>
      <c r="AD421" s="14"/>
      <c r="AE421" s="14"/>
      <c r="AT421" s="283" t="s">
        <v>263</v>
      </c>
      <c r="AU421" s="283" t="s">
        <v>91</v>
      </c>
      <c r="AV421" s="14" t="s">
        <v>256</v>
      </c>
      <c r="AW421" s="14" t="s">
        <v>36</v>
      </c>
      <c r="AX421" s="14" t="s">
        <v>14</v>
      </c>
      <c r="AY421" s="283" t="s">
        <v>250</v>
      </c>
    </row>
    <row r="422" s="2" customFormat="1" ht="33" customHeight="1">
      <c r="A422" s="38"/>
      <c r="B422" s="39"/>
      <c r="C422" s="245" t="s">
        <v>469</v>
      </c>
      <c r="D422" s="245" t="s">
        <v>252</v>
      </c>
      <c r="E422" s="246" t="s">
        <v>2341</v>
      </c>
      <c r="F422" s="247" t="s">
        <v>2342</v>
      </c>
      <c r="G422" s="248" t="s">
        <v>208</v>
      </c>
      <c r="H422" s="249">
        <v>795.74000000000001</v>
      </c>
      <c r="I422" s="250"/>
      <c r="J422" s="251">
        <f>ROUND(I422*H422,2)</f>
        <v>0</v>
      </c>
      <c r="K422" s="247" t="s">
        <v>255</v>
      </c>
      <c r="L422" s="44"/>
      <c r="M422" s="252" t="s">
        <v>1</v>
      </c>
      <c r="N422" s="253" t="s">
        <v>47</v>
      </c>
      <c r="O422" s="91"/>
      <c r="P422" s="254">
        <f>O422*H422</f>
        <v>0</v>
      </c>
      <c r="Q422" s="254">
        <v>0</v>
      </c>
      <c r="R422" s="254">
        <f>Q422*H422</f>
        <v>0</v>
      </c>
      <c r="S422" s="254">
        <v>0</v>
      </c>
      <c r="T422" s="255">
        <f>S422*H422</f>
        <v>0</v>
      </c>
      <c r="U422" s="38"/>
      <c r="V422" s="38"/>
      <c r="W422" s="38"/>
      <c r="X422" s="38"/>
      <c r="Y422" s="38"/>
      <c r="Z422" s="38"/>
      <c r="AA422" s="38"/>
      <c r="AB422" s="38"/>
      <c r="AC422" s="38"/>
      <c r="AD422" s="38"/>
      <c r="AE422" s="38"/>
      <c r="AR422" s="256" t="s">
        <v>256</v>
      </c>
      <c r="AT422" s="256" t="s">
        <v>252</v>
      </c>
      <c r="AU422" s="256" t="s">
        <v>91</v>
      </c>
      <c r="AY422" s="17" t="s">
        <v>250</v>
      </c>
      <c r="BE422" s="257">
        <f>IF(N422="základní",J422,0)</f>
        <v>0</v>
      </c>
      <c r="BF422" s="257">
        <f>IF(N422="snížená",J422,0)</f>
        <v>0</v>
      </c>
      <c r="BG422" s="257">
        <f>IF(N422="zákl. přenesená",J422,0)</f>
        <v>0</v>
      </c>
      <c r="BH422" s="257">
        <f>IF(N422="sníž. přenesená",J422,0)</f>
        <v>0</v>
      </c>
      <c r="BI422" s="257">
        <f>IF(N422="nulová",J422,0)</f>
        <v>0</v>
      </c>
      <c r="BJ422" s="17" t="s">
        <v>14</v>
      </c>
      <c r="BK422" s="257">
        <f>ROUND(I422*H422,2)</f>
        <v>0</v>
      </c>
      <c r="BL422" s="17" t="s">
        <v>256</v>
      </c>
      <c r="BM422" s="256" t="s">
        <v>2343</v>
      </c>
    </row>
    <row r="423" s="2" customFormat="1">
      <c r="A423" s="38"/>
      <c r="B423" s="39"/>
      <c r="C423" s="40"/>
      <c r="D423" s="258" t="s">
        <v>261</v>
      </c>
      <c r="E423" s="40"/>
      <c r="F423" s="259" t="s">
        <v>2344</v>
      </c>
      <c r="G423" s="40"/>
      <c r="H423" s="40"/>
      <c r="I423" s="156"/>
      <c r="J423" s="40"/>
      <c r="K423" s="40"/>
      <c r="L423" s="44"/>
      <c r="M423" s="260"/>
      <c r="N423" s="261"/>
      <c r="O423" s="91"/>
      <c r="P423" s="91"/>
      <c r="Q423" s="91"/>
      <c r="R423" s="91"/>
      <c r="S423" s="91"/>
      <c r="T423" s="92"/>
      <c r="U423" s="38"/>
      <c r="V423" s="38"/>
      <c r="W423" s="38"/>
      <c r="X423" s="38"/>
      <c r="Y423" s="38"/>
      <c r="Z423" s="38"/>
      <c r="AA423" s="38"/>
      <c r="AB423" s="38"/>
      <c r="AC423" s="38"/>
      <c r="AD423" s="38"/>
      <c r="AE423" s="38"/>
      <c r="AT423" s="17" t="s">
        <v>261</v>
      </c>
      <c r="AU423" s="17" t="s">
        <v>91</v>
      </c>
    </row>
    <row r="424" s="13" customFormat="1">
      <c r="A424" s="13"/>
      <c r="B424" s="262"/>
      <c r="C424" s="263"/>
      <c r="D424" s="258" t="s">
        <v>263</v>
      </c>
      <c r="E424" s="264" t="s">
        <v>1</v>
      </c>
      <c r="F424" s="265" t="s">
        <v>2075</v>
      </c>
      <c r="G424" s="263"/>
      <c r="H424" s="266">
        <v>795.74000000000001</v>
      </c>
      <c r="I424" s="267"/>
      <c r="J424" s="263"/>
      <c r="K424" s="263"/>
      <c r="L424" s="268"/>
      <c r="M424" s="269"/>
      <c r="N424" s="270"/>
      <c r="O424" s="270"/>
      <c r="P424" s="270"/>
      <c r="Q424" s="270"/>
      <c r="R424" s="270"/>
      <c r="S424" s="270"/>
      <c r="T424" s="271"/>
      <c r="U424" s="13"/>
      <c r="V424" s="13"/>
      <c r="W424" s="13"/>
      <c r="X424" s="13"/>
      <c r="Y424" s="13"/>
      <c r="Z424" s="13"/>
      <c r="AA424" s="13"/>
      <c r="AB424" s="13"/>
      <c r="AC424" s="13"/>
      <c r="AD424" s="13"/>
      <c r="AE424" s="13"/>
      <c r="AT424" s="272" t="s">
        <v>263</v>
      </c>
      <c r="AU424" s="272" t="s">
        <v>91</v>
      </c>
      <c r="AV424" s="13" t="s">
        <v>91</v>
      </c>
      <c r="AW424" s="13" t="s">
        <v>36</v>
      </c>
      <c r="AX424" s="13" t="s">
        <v>82</v>
      </c>
      <c r="AY424" s="272" t="s">
        <v>250</v>
      </c>
    </row>
    <row r="425" s="14" customFormat="1">
      <c r="A425" s="14"/>
      <c r="B425" s="273"/>
      <c r="C425" s="274"/>
      <c r="D425" s="258" t="s">
        <v>263</v>
      </c>
      <c r="E425" s="275" t="s">
        <v>1</v>
      </c>
      <c r="F425" s="276" t="s">
        <v>265</v>
      </c>
      <c r="G425" s="274"/>
      <c r="H425" s="277">
        <v>795.74000000000001</v>
      </c>
      <c r="I425" s="278"/>
      <c r="J425" s="274"/>
      <c r="K425" s="274"/>
      <c r="L425" s="279"/>
      <c r="M425" s="280"/>
      <c r="N425" s="281"/>
      <c r="O425" s="281"/>
      <c r="P425" s="281"/>
      <c r="Q425" s="281"/>
      <c r="R425" s="281"/>
      <c r="S425" s="281"/>
      <c r="T425" s="282"/>
      <c r="U425" s="14"/>
      <c r="V425" s="14"/>
      <c r="W425" s="14"/>
      <c r="X425" s="14"/>
      <c r="Y425" s="14"/>
      <c r="Z425" s="14"/>
      <c r="AA425" s="14"/>
      <c r="AB425" s="14"/>
      <c r="AC425" s="14"/>
      <c r="AD425" s="14"/>
      <c r="AE425" s="14"/>
      <c r="AT425" s="283" t="s">
        <v>263</v>
      </c>
      <c r="AU425" s="283" t="s">
        <v>91</v>
      </c>
      <c r="AV425" s="14" t="s">
        <v>256</v>
      </c>
      <c r="AW425" s="14" t="s">
        <v>36</v>
      </c>
      <c r="AX425" s="14" t="s">
        <v>14</v>
      </c>
      <c r="AY425" s="283" t="s">
        <v>250</v>
      </c>
    </row>
    <row r="426" s="2" customFormat="1" ht="33" customHeight="1">
      <c r="A426" s="38"/>
      <c r="B426" s="39"/>
      <c r="C426" s="245" t="s">
        <v>473</v>
      </c>
      <c r="D426" s="245" t="s">
        <v>252</v>
      </c>
      <c r="E426" s="246" t="s">
        <v>1379</v>
      </c>
      <c r="F426" s="247" t="s">
        <v>1380</v>
      </c>
      <c r="G426" s="248" t="s">
        <v>208</v>
      </c>
      <c r="H426" s="249">
        <v>1856.7260000000001</v>
      </c>
      <c r="I426" s="250"/>
      <c r="J426" s="251">
        <f>ROUND(I426*H426,2)</f>
        <v>0</v>
      </c>
      <c r="K426" s="247" t="s">
        <v>255</v>
      </c>
      <c r="L426" s="44"/>
      <c r="M426" s="252" t="s">
        <v>1</v>
      </c>
      <c r="N426" s="253" t="s">
        <v>47</v>
      </c>
      <c r="O426" s="91"/>
      <c r="P426" s="254">
        <f>O426*H426</f>
        <v>0</v>
      </c>
      <c r="Q426" s="254">
        <v>0</v>
      </c>
      <c r="R426" s="254">
        <f>Q426*H426</f>
        <v>0</v>
      </c>
      <c r="S426" s="254">
        <v>0</v>
      </c>
      <c r="T426" s="255">
        <f>S426*H426</f>
        <v>0</v>
      </c>
      <c r="U426" s="38"/>
      <c r="V426" s="38"/>
      <c r="W426" s="38"/>
      <c r="X426" s="38"/>
      <c r="Y426" s="38"/>
      <c r="Z426" s="38"/>
      <c r="AA426" s="38"/>
      <c r="AB426" s="38"/>
      <c r="AC426" s="38"/>
      <c r="AD426" s="38"/>
      <c r="AE426" s="38"/>
      <c r="AR426" s="256" t="s">
        <v>256</v>
      </c>
      <c r="AT426" s="256" t="s">
        <v>252</v>
      </c>
      <c r="AU426" s="256" t="s">
        <v>91</v>
      </c>
      <c r="AY426" s="17" t="s">
        <v>250</v>
      </c>
      <c r="BE426" s="257">
        <f>IF(N426="základní",J426,0)</f>
        <v>0</v>
      </c>
      <c r="BF426" s="257">
        <f>IF(N426="snížená",J426,0)</f>
        <v>0</v>
      </c>
      <c r="BG426" s="257">
        <f>IF(N426="zákl. přenesená",J426,0)</f>
        <v>0</v>
      </c>
      <c r="BH426" s="257">
        <f>IF(N426="sníž. přenesená",J426,0)</f>
        <v>0</v>
      </c>
      <c r="BI426" s="257">
        <f>IF(N426="nulová",J426,0)</f>
        <v>0</v>
      </c>
      <c r="BJ426" s="17" t="s">
        <v>14</v>
      </c>
      <c r="BK426" s="257">
        <f>ROUND(I426*H426,2)</f>
        <v>0</v>
      </c>
      <c r="BL426" s="17" t="s">
        <v>256</v>
      </c>
      <c r="BM426" s="256" t="s">
        <v>2345</v>
      </c>
    </row>
    <row r="427" s="2" customFormat="1">
      <c r="A427" s="38"/>
      <c r="B427" s="39"/>
      <c r="C427" s="40"/>
      <c r="D427" s="258" t="s">
        <v>261</v>
      </c>
      <c r="E427" s="40"/>
      <c r="F427" s="259" t="s">
        <v>2346</v>
      </c>
      <c r="G427" s="40"/>
      <c r="H427" s="40"/>
      <c r="I427" s="156"/>
      <c r="J427" s="40"/>
      <c r="K427" s="40"/>
      <c r="L427" s="44"/>
      <c r="M427" s="260"/>
      <c r="N427" s="261"/>
      <c r="O427" s="91"/>
      <c r="P427" s="91"/>
      <c r="Q427" s="91"/>
      <c r="R427" s="91"/>
      <c r="S427" s="91"/>
      <c r="T427" s="92"/>
      <c r="U427" s="38"/>
      <c r="V427" s="38"/>
      <c r="W427" s="38"/>
      <c r="X427" s="38"/>
      <c r="Y427" s="38"/>
      <c r="Z427" s="38"/>
      <c r="AA427" s="38"/>
      <c r="AB427" s="38"/>
      <c r="AC427" s="38"/>
      <c r="AD427" s="38"/>
      <c r="AE427" s="38"/>
      <c r="AT427" s="17" t="s">
        <v>261</v>
      </c>
      <c r="AU427" s="17" t="s">
        <v>91</v>
      </c>
    </row>
    <row r="428" s="13" customFormat="1">
      <c r="A428" s="13"/>
      <c r="B428" s="262"/>
      <c r="C428" s="263"/>
      <c r="D428" s="258" t="s">
        <v>263</v>
      </c>
      <c r="E428" s="264" t="s">
        <v>1</v>
      </c>
      <c r="F428" s="265" t="s">
        <v>2030</v>
      </c>
      <c r="G428" s="263"/>
      <c r="H428" s="266">
        <v>2159.9110000000001</v>
      </c>
      <c r="I428" s="267"/>
      <c r="J428" s="263"/>
      <c r="K428" s="263"/>
      <c r="L428" s="268"/>
      <c r="M428" s="269"/>
      <c r="N428" s="270"/>
      <c r="O428" s="270"/>
      <c r="P428" s="270"/>
      <c r="Q428" s="270"/>
      <c r="R428" s="270"/>
      <c r="S428" s="270"/>
      <c r="T428" s="271"/>
      <c r="U428" s="13"/>
      <c r="V428" s="13"/>
      <c r="W428" s="13"/>
      <c r="X428" s="13"/>
      <c r="Y428" s="13"/>
      <c r="Z428" s="13"/>
      <c r="AA428" s="13"/>
      <c r="AB428" s="13"/>
      <c r="AC428" s="13"/>
      <c r="AD428" s="13"/>
      <c r="AE428" s="13"/>
      <c r="AT428" s="272" t="s">
        <v>263</v>
      </c>
      <c r="AU428" s="272" t="s">
        <v>91</v>
      </c>
      <c r="AV428" s="13" t="s">
        <v>91</v>
      </c>
      <c r="AW428" s="13" t="s">
        <v>36</v>
      </c>
      <c r="AX428" s="13" t="s">
        <v>82</v>
      </c>
      <c r="AY428" s="272" t="s">
        <v>250</v>
      </c>
    </row>
    <row r="429" s="13" customFormat="1">
      <c r="A429" s="13"/>
      <c r="B429" s="262"/>
      <c r="C429" s="263"/>
      <c r="D429" s="258" t="s">
        <v>263</v>
      </c>
      <c r="E429" s="264" t="s">
        <v>1</v>
      </c>
      <c r="F429" s="265" t="s">
        <v>2033</v>
      </c>
      <c r="G429" s="263"/>
      <c r="H429" s="266">
        <v>235.34700000000001</v>
      </c>
      <c r="I429" s="267"/>
      <c r="J429" s="263"/>
      <c r="K429" s="263"/>
      <c r="L429" s="268"/>
      <c r="M429" s="269"/>
      <c r="N429" s="270"/>
      <c r="O429" s="270"/>
      <c r="P429" s="270"/>
      <c r="Q429" s="270"/>
      <c r="R429" s="270"/>
      <c r="S429" s="270"/>
      <c r="T429" s="271"/>
      <c r="U429" s="13"/>
      <c r="V429" s="13"/>
      <c r="W429" s="13"/>
      <c r="X429" s="13"/>
      <c r="Y429" s="13"/>
      <c r="Z429" s="13"/>
      <c r="AA429" s="13"/>
      <c r="AB429" s="13"/>
      <c r="AC429" s="13"/>
      <c r="AD429" s="13"/>
      <c r="AE429" s="13"/>
      <c r="AT429" s="272" t="s">
        <v>263</v>
      </c>
      <c r="AU429" s="272" t="s">
        <v>91</v>
      </c>
      <c r="AV429" s="13" t="s">
        <v>91</v>
      </c>
      <c r="AW429" s="13" t="s">
        <v>36</v>
      </c>
      <c r="AX429" s="13" t="s">
        <v>82</v>
      </c>
      <c r="AY429" s="272" t="s">
        <v>250</v>
      </c>
    </row>
    <row r="430" s="13" customFormat="1">
      <c r="A430" s="13"/>
      <c r="B430" s="262"/>
      <c r="C430" s="263"/>
      <c r="D430" s="258" t="s">
        <v>263</v>
      </c>
      <c r="E430" s="264" t="s">
        <v>1</v>
      </c>
      <c r="F430" s="265" t="s">
        <v>2048</v>
      </c>
      <c r="G430" s="263"/>
      <c r="H430" s="266">
        <v>193.40000000000001</v>
      </c>
      <c r="I430" s="267"/>
      <c r="J430" s="263"/>
      <c r="K430" s="263"/>
      <c r="L430" s="268"/>
      <c r="M430" s="269"/>
      <c r="N430" s="270"/>
      <c r="O430" s="270"/>
      <c r="P430" s="270"/>
      <c r="Q430" s="270"/>
      <c r="R430" s="270"/>
      <c r="S430" s="270"/>
      <c r="T430" s="271"/>
      <c r="U430" s="13"/>
      <c r="V430" s="13"/>
      <c r="W430" s="13"/>
      <c r="X430" s="13"/>
      <c r="Y430" s="13"/>
      <c r="Z430" s="13"/>
      <c r="AA430" s="13"/>
      <c r="AB430" s="13"/>
      <c r="AC430" s="13"/>
      <c r="AD430" s="13"/>
      <c r="AE430" s="13"/>
      <c r="AT430" s="272" t="s">
        <v>263</v>
      </c>
      <c r="AU430" s="272" t="s">
        <v>91</v>
      </c>
      <c r="AV430" s="13" t="s">
        <v>91</v>
      </c>
      <c r="AW430" s="13" t="s">
        <v>36</v>
      </c>
      <c r="AX430" s="13" t="s">
        <v>82</v>
      </c>
      <c r="AY430" s="272" t="s">
        <v>250</v>
      </c>
    </row>
    <row r="431" s="13" customFormat="1">
      <c r="A431" s="13"/>
      <c r="B431" s="262"/>
      <c r="C431" s="263"/>
      <c r="D431" s="258" t="s">
        <v>263</v>
      </c>
      <c r="E431" s="264" t="s">
        <v>1</v>
      </c>
      <c r="F431" s="265" t="s">
        <v>210</v>
      </c>
      <c r="G431" s="263"/>
      <c r="H431" s="266">
        <v>1190.4000000000001</v>
      </c>
      <c r="I431" s="267"/>
      <c r="J431" s="263"/>
      <c r="K431" s="263"/>
      <c r="L431" s="268"/>
      <c r="M431" s="269"/>
      <c r="N431" s="270"/>
      <c r="O431" s="270"/>
      <c r="P431" s="270"/>
      <c r="Q431" s="270"/>
      <c r="R431" s="270"/>
      <c r="S431" s="270"/>
      <c r="T431" s="271"/>
      <c r="U431" s="13"/>
      <c r="V431" s="13"/>
      <c r="W431" s="13"/>
      <c r="X431" s="13"/>
      <c r="Y431" s="13"/>
      <c r="Z431" s="13"/>
      <c r="AA431" s="13"/>
      <c r="AB431" s="13"/>
      <c r="AC431" s="13"/>
      <c r="AD431" s="13"/>
      <c r="AE431" s="13"/>
      <c r="AT431" s="272" t="s">
        <v>263</v>
      </c>
      <c r="AU431" s="272" t="s">
        <v>91</v>
      </c>
      <c r="AV431" s="13" t="s">
        <v>91</v>
      </c>
      <c r="AW431" s="13" t="s">
        <v>36</v>
      </c>
      <c r="AX431" s="13" t="s">
        <v>82</v>
      </c>
      <c r="AY431" s="272" t="s">
        <v>250</v>
      </c>
    </row>
    <row r="432" s="13" customFormat="1">
      <c r="A432" s="13"/>
      <c r="B432" s="262"/>
      <c r="C432" s="263"/>
      <c r="D432" s="258" t="s">
        <v>263</v>
      </c>
      <c r="E432" s="264" t="s">
        <v>1</v>
      </c>
      <c r="F432" s="265" t="s">
        <v>2347</v>
      </c>
      <c r="G432" s="263"/>
      <c r="H432" s="266">
        <v>-136.34999999999999</v>
      </c>
      <c r="I432" s="267"/>
      <c r="J432" s="263"/>
      <c r="K432" s="263"/>
      <c r="L432" s="268"/>
      <c r="M432" s="269"/>
      <c r="N432" s="270"/>
      <c r="O432" s="270"/>
      <c r="P432" s="270"/>
      <c r="Q432" s="270"/>
      <c r="R432" s="270"/>
      <c r="S432" s="270"/>
      <c r="T432" s="271"/>
      <c r="U432" s="13"/>
      <c r="V432" s="13"/>
      <c r="W432" s="13"/>
      <c r="X432" s="13"/>
      <c r="Y432" s="13"/>
      <c r="Z432" s="13"/>
      <c r="AA432" s="13"/>
      <c r="AB432" s="13"/>
      <c r="AC432" s="13"/>
      <c r="AD432" s="13"/>
      <c r="AE432" s="13"/>
      <c r="AT432" s="272" t="s">
        <v>263</v>
      </c>
      <c r="AU432" s="272" t="s">
        <v>91</v>
      </c>
      <c r="AV432" s="13" t="s">
        <v>91</v>
      </c>
      <c r="AW432" s="13" t="s">
        <v>36</v>
      </c>
      <c r="AX432" s="13" t="s">
        <v>82</v>
      </c>
      <c r="AY432" s="272" t="s">
        <v>250</v>
      </c>
    </row>
    <row r="433" s="13" customFormat="1">
      <c r="A433" s="13"/>
      <c r="B433" s="262"/>
      <c r="C433" s="263"/>
      <c r="D433" s="258" t="s">
        <v>263</v>
      </c>
      <c r="E433" s="264" t="s">
        <v>1</v>
      </c>
      <c r="F433" s="265" t="s">
        <v>2348</v>
      </c>
      <c r="G433" s="263"/>
      <c r="H433" s="266">
        <v>-8.5600000000000005</v>
      </c>
      <c r="I433" s="267"/>
      <c r="J433" s="263"/>
      <c r="K433" s="263"/>
      <c r="L433" s="268"/>
      <c r="M433" s="269"/>
      <c r="N433" s="270"/>
      <c r="O433" s="270"/>
      <c r="P433" s="270"/>
      <c r="Q433" s="270"/>
      <c r="R433" s="270"/>
      <c r="S433" s="270"/>
      <c r="T433" s="271"/>
      <c r="U433" s="13"/>
      <c r="V433" s="13"/>
      <c r="W433" s="13"/>
      <c r="X433" s="13"/>
      <c r="Y433" s="13"/>
      <c r="Z433" s="13"/>
      <c r="AA433" s="13"/>
      <c r="AB433" s="13"/>
      <c r="AC433" s="13"/>
      <c r="AD433" s="13"/>
      <c r="AE433" s="13"/>
      <c r="AT433" s="272" t="s">
        <v>263</v>
      </c>
      <c r="AU433" s="272" t="s">
        <v>91</v>
      </c>
      <c r="AV433" s="13" t="s">
        <v>91</v>
      </c>
      <c r="AW433" s="13" t="s">
        <v>36</v>
      </c>
      <c r="AX433" s="13" t="s">
        <v>82</v>
      </c>
      <c r="AY433" s="272" t="s">
        <v>250</v>
      </c>
    </row>
    <row r="434" s="13" customFormat="1">
      <c r="A434" s="13"/>
      <c r="B434" s="262"/>
      <c r="C434" s="263"/>
      <c r="D434" s="258" t="s">
        <v>263</v>
      </c>
      <c r="E434" s="264" t="s">
        <v>1</v>
      </c>
      <c r="F434" s="265" t="s">
        <v>2349</v>
      </c>
      <c r="G434" s="263"/>
      <c r="H434" s="266">
        <v>-5.9729999999999999</v>
      </c>
      <c r="I434" s="267"/>
      <c r="J434" s="263"/>
      <c r="K434" s="263"/>
      <c r="L434" s="268"/>
      <c r="M434" s="269"/>
      <c r="N434" s="270"/>
      <c r="O434" s="270"/>
      <c r="P434" s="270"/>
      <c r="Q434" s="270"/>
      <c r="R434" s="270"/>
      <c r="S434" s="270"/>
      <c r="T434" s="271"/>
      <c r="U434" s="13"/>
      <c r="V434" s="13"/>
      <c r="W434" s="13"/>
      <c r="X434" s="13"/>
      <c r="Y434" s="13"/>
      <c r="Z434" s="13"/>
      <c r="AA434" s="13"/>
      <c r="AB434" s="13"/>
      <c r="AC434" s="13"/>
      <c r="AD434" s="13"/>
      <c r="AE434" s="13"/>
      <c r="AT434" s="272" t="s">
        <v>263</v>
      </c>
      <c r="AU434" s="272" t="s">
        <v>91</v>
      </c>
      <c r="AV434" s="13" t="s">
        <v>91</v>
      </c>
      <c r="AW434" s="13" t="s">
        <v>36</v>
      </c>
      <c r="AX434" s="13" t="s">
        <v>82</v>
      </c>
      <c r="AY434" s="272" t="s">
        <v>250</v>
      </c>
    </row>
    <row r="435" s="13" customFormat="1">
      <c r="A435" s="13"/>
      <c r="B435" s="262"/>
      <c r="C435" s="263"/>
      <c r="D435" s="258" t="s">
        <v>263</v>
      </c>
      <c r="E435" s="264" t="s">
        <v>1</v>
      </c>
      <c r="F435" s="265" t="s">
        <v>2350</v>
      </c>
      <c r="G435" s="263"/>
      <c r="H435" s="266">
        <v>-43.350000000000001</v>
      </c>
      <c r="I435" s="267"/>
      <c r="J435" s="263"/>
      <c r="K435" s="263"/>
      <c r="L435" s="268"/>
      <c r="M435" s="269"/>
      <c r="N435" s="270"/>
      <c r="O435" s="270"/>
      <c r="P435" s="270"/>
      <c r="Q435" s="270"/>
      <c r="R435" s="270"/>
      <c r="S435" s="270"/>
      <c r="T435" s="271"/>
      <c r="U435" s="13"/>
      <c r="V435" s="13"/>
      <c r="W435" s="13"/>
      <c r="X435" s="13"/>
      <c r="Y435" s="13"/>
      <c r="Z435" s="13"/>
      <c r="AA435" s="13"/>
      <c r="AB435" s="13"/>
      <c r="AC435" s="13"/>
      <c r="AD435" s="13"/>
      <c r="AE435" s="13"/>
      <c r="AT435" s="272" t="s">
        <v>263</v>
      </c>
      <c r="AU435" s="272" t="s">
        <v>91</v>
      </c>
      <c r="AV435" s="13" t="s">
        <v>91</v>
      </c>
      <c r="AW435" s="13" t="s">
        <v>36</v>
      </c>
      <c r="AX435" s="13" t="s">
        <v>82</v>
      </c>
      <c r="AY435" s="272" t="s">
        <v>250</v>
      </c>
    </row>
    <row r="436" s="13" customFormat="1">
      <c r="A436" s="13"/>
      <c r="B436" s="262"/>
      <c r="C436" s="263"/>
      <c r="D436" s="258" t="s">
        <v>263</v>
      </c>
      <c r="E436" s="264" t="s">
        <v>1</v>
      </c>
      <c r="F436" s="265" t="s">
        <v>2351</v>
      </c>
      <c r="G436" s="263"/>
      <c r="H436" s="266">
        <v>-8.9589999999999996</v>
      </c>
      <c r="I436" s="267"/>
      <c r="J436" s="263"/>
      <c r="K436" s="263"/>
      <c r="L436" s="268"/>
      <c r="M436" s="269"/>
      <c r="N436" s="270"/>
      <c r="O436" s="270"/>
      <c r="P436" s="270"/>
      <c r="Q436" s="270"/>
      <c r="R436" s="270"/>
      <c r="S436" s="270"/>
      <c r="T436" s="271"/>
      <c r="U436" s="13"/>
      <c r="V436" s="13"/>
      <c r="W436" s="13"/>
      <c r="X436" s="13"/>
      <c r="Y436" s="13"/>
      <c r="Z436" s="13"/>
      <c r="AA436" s="13"/>
      <c r="AB436" s="13"/>
      <c r="AC436" s="13"/>
      <c r="AD436" s="13"/>
      <c r="AE436" s="13"/>
      <c r="AT436" s="272" t="s">
        <v>263</v>
      </c>
      <c r="AU436" s="272" t="s">
        <v>91</v>
      </c>
      <c r="AV436" s="13" t="s">
        <v>91</v>
      </c>
      <c r="AW436" s="13" t="s">
        <v>36</v>
      </c>
      <c r="AX436" s="13" t="s">
        <v>82</v>
      </c>
      <c r="AY436" s="272" t="s">
        <v>250</v>
      </c>
    </row>
    <row r="437" s="13" customFormat="1">
      <c r="A437" s="13"/>
      <c r="B437" s="262"/>
      <c r="C437" s="263"/>
      <c r="D437" s="258" t="s">
        <v>263</v>
      </c>
      <c r="E437" s="264" t="s">
        <v>1</v>
      </c>
      <c r="F437" s="265" t="s">
        <v>2352</v>
      </c>
      <c r="G437" s="263"/>
      <c r="H437" s="266">
        <v>-491.39999999999998</v>
      </c>
      <c r="I437" s="267"/>
      <c r="J437" s="263"/>
      <c r="K437" s="263"/>
      <c r="L437" s="268"/>
      <c r="M437" s="269"/>
      <c r="N437" s="270"/>
      <c r="O437" s="270"/>
      <c r="P437" s="270"/>
      <c r="Q437" s="270"/>
      <c r="R437" s="270"/>
      <c r="S437" s="270"/>
      <c r="T437" s="271"/>
      <c r="U437" s="13"/>
      <c r="V437" s="13"/>
      <c r="W437" s="13"/>
      <c r="X437" s="13"/>
      <c r="Y437" s="13"/>
      <c r="Z437" s="13"/>
      <c r="AA437" s="13"/>
      <c r="AB437" s="13"/>
      <c r="AC437" s="13"/>
      <c r="AD437" s="13"/>
      <c r="AE437" s="13"/>
      <c r="AT437" s="272" t="s">
        <v>263</v>
      </c>
      <c r="AU437" s="272" t="s">
        <v>91</v>
      </c>
      <c r="AV437" s="13" t="s">
        <v>91</v>
      </c>
      <c r="AW437" s="13" t="s">
        <v>36</v>
      </c>
      <c r="AX437" s="13" t="s">
        <v>82</v>
      </c>
      <c r="AY437" s="272" t="s">
        <v>250</v>
      </c>
    </row>
    <row r="438" s="13" customFormat="1">
      <c r="A438" s="13"/>
      <c r="B438" s="262"/>
      <c r="C438" s="263"/>
      <c r="D438" s="258" t="s">
        <v>263</v>
      </c>
      <c r="E438" s="264" t="s">
        <v>1</v>
      </c>
      <c r="F438" s="265" t="s">
        <v>2353</v>
      </c>
      <c r="G438" s="263"/>
      <c r="H438" s="266">
        <v>-223.74000000000001</v>
      </c>
      <c r="I438" s="267"/>
      <c r="J438" s="263"/>
      <c r="K438" s="263"/>
      <c r="L438" s="268"/>
      <c r="M438" s="269"/>
      <c r="N438" s="270"/>
      <c r="O438" s="270"/>
      <c r="P438" s="270"/>
      <c r="Q438" s="270"/>
      <c r="R438" s="270"/>
      <c r="S438" s="270"/>
      <c r="T438" s="271"/>
      <c r="U438" s="13"/>
      <c r="V438" s="13"/>
      <c r="W438" s="13"/>
      <c r="X438" s="13"/>
      <c r="Y438" s="13"/>
      <c r="Z438" s="13"/>
      <c r="AA438" s="13"/>
      <c r="AB438" s="13"/>
      <c r="AC438" s="13"/>
      <c r="AD438" s="13"/>
      <c r="AE438" s="13"/>
      <c r="AT438" s="272" t="s">
        <v>263</v>
      </c>
      <c r="AU438" s="272" t="s">
        <v>91</v>
      </c>
      <c r="AV438" s="13" t="s">
        <v>91</v>
      </c>
      <c r="AW438" s="13" t="s">
        <v>36</v>
      </c>
      <c r="AX438" s="13" t="s">
        <v>82</v>
      </c>
      <c r="AY438" s="272" t="s">
        <v>250</v>
      </c>
    </row>
    <row r="439" s="13" customFormat="1">
      <c r="A439" s="13"/>
      <c r="B439" s="262"/>
      <c r="C439" s="263"/>
      <c r="D439" s="258" t="s">
        <v>263</v>
      </c>
      <c r="E439" s="264" t="s">
        <v>1</v>
      </c>
      <c r="F439" s="265" t="s">
        <v>2354</v>
      </c>
      <c r="G439" s="263"/>
      <c r="H439" s="266">
        <v>-28.77</v>
      </c>
      <c r="I439" s="267"/>
      <c r="J439" s="263"/>
      <c r="K439" s="263"/>
      <c r="L439" s="268"/>
      <c r="M439" s="269"/>
      <c r="N439" s="270"/>
      <c r="O439" s="270"/>
      <c r="P439" s="270"/>
      <c r="Q439" s="270"/>
      <c r="R439" s="270"/>
      <c r="S439" s="270"/>
      <c r="T439" s="271"/>
      <c r="U439" s="13"/>
      <c r="V439" s="13"/>
      <c r="W439" s="13"/>
      <c r="X439" s="13"/>
      <c r="Y439" s="13"/>
      <c r="Z439" s="13"/>
      <c r="AA439" s="13"/>
      <c r="AB439" s="13"/>
      <c r="AC439" s="13"/>
      <c r="AD439" s="13"/>
      <c r="AE439" s="13"/>
      <c r="AT439" s="272" t="s">
        <v>263</v>
      </c>
      <c r="AU439" s="272" t="s">
        <v>91</v>
      </c>
      <c r="AV439" s="13" t="s">
        <v>91</v>
      </c>
      <c r="AW439" s="13" t="s">
        <v>36</v>
      </c>
      <c r="AX439" s="13" t="s">
        <v>82</v>
      </c>
      <c r="AY439" s="272" t="s">
        <v>250</v>
      </c>
    </row>
    <row r="440" s="13" customFormat="1">
      <c r="A440" s="13"/>
      <c r="B440" s="262"/>
      <c r="C440" s="263"/>
      <c r="D440" s="258" t="s">
        <v>263</v>
      </c>
      <c r="E440" s="264" t="s">
        <v>1</v>
      </c>
      <c r="F440" s="265" t="s">
        <v>2355</v>
      </c>
      <c r="G440" s="263"/>
      <c r="H440" s="266">
        <v>-11.304</v>
      </c>
      <c r="I440" s="267"/>
      <c r="J440" s="263"/>
      <c r="K440" s="263"/>
      <c r="L440" s="268"/>
      <c r="M440" s="269"/>
      <c r="N440" s="270"/>
      <c r="O440" s="270"/>
      <c r="P440" s="270"/>
      <c r="Q440" s="270"/>
      <c r="R440" s="270"/>
      <c r="S440" s="270"/>
      <c r="T440" s="271"/>
      <c r="U440" s="13"/>
      <c r="V440" s="13"/>
      <c r="W440" s="13"/>
      <c r="X440" s="13"/>
      <c r="Y440" s="13"/>
      <c r="Z440" s="13"/>
      <c r="AA440" s="13"/>
      <c r="AB440" s="13"/>
      <c r="AC440" s="13"/>
      <c r="AD440" s="13"/>
      <c r="AE440" s="13"/>
      <c r="AT440" s="272" t="s">
        <v>263</v>
      </c>
      <c r="AU440" s="272" t="s">
        <v>91</v>
      </c>
      <c r="AV440" s="13" t="s">
        <v>91</v>
      </c>
      <c r="AW440" s="13" t="s">
        <v>36</v>
      </c>
      <c r="AX440" s="13" t="s">
        <v>82</v>
      </c>
      <c r="AY440" s="272" t="s">
        <v>250</v>
      </c>
    </row>
    <row r="441" s="13" customFormat="1">
      <c r="A441" s="13"/>
      <c r="B441" s="262"/>
      <c r="C441" s="263"/>
      <c r="D441" s="258" t="s">
        <v>263</v>
      </c>
      <c r="E441" s="264" t="s">
        <v>1</v>
      </c>
      <c r="F441" s="265" t="s">
        <v>2356</v>
      </c>
      <c r="G441" s="263"/>
      <c r="H441" s="266">
        <v>-50.868000000000002</v>
      </c>
      <c r="I441" s="267"/>
      <c r="J441" s="263"/>
      <c r="K441" s="263"/>
      <c r="L441" s="268"/>
      <c r="M441" s="269"/>
      <c r="N441" s="270"/>
      <c r="O441" s="270"/>
      <c r="P441" s="270"/>
      <c r="Q441" s="270"/>
      <c r="R441" s="270"/>
      <c r="S441" s="270"/>
      <c r="T441" s="271"/>
      <c r="U441" s="13"/>
      <c r="V441" s="13"/>
      <c r="W441" s="13"/>
      <c r="X441" s="13"/>
      <c r="Y441" s="13"/>
      <c r="Z441" s="13"/>
      <c r="AA441" s="13"/>
      <c r="AB441" s="13"/>
      <c r="AC441" s="13"/>
      <c r="AD441" s="13"/>
      <c r="AE441" s="13"/>
      <c r="AT441" s="272" t="s">
        <v>263</v>
      </c>
      <c r="AU441" s="272" t="s">
        <v>91</v>
      </c>
      <c r="AV441" s="13" t="s">
        <v>91</v>
      </c>
      <c r="AW441" s="13" t="s">
        <v>36</v>
      </c>
      <c r="AX441" s="13" t="s">
        <v>82</v>
      </c>
      <c r="AY441" s="272" t="s">
        <v>250</v>
      </c>
    </row>
    <row r="442" s="13" customFormat="1">
      <c r="A442" s="13"/>
      <c r="B442" s="262"/>
      <c r="C442" s="263"/>
      <c r="D442" s="258" t="s">
        <v>263</v>
      </c>
      <c r="E442" s="264" t="s">
        <v>1</v>
      </c>
      <c r="F442" s="265" t="s">
        <v>2357</v>
      </c>
      <c r="G442" s="263"/>
      <c r="H442" s="266">
        <v>-73.701999999999998</v>
      </c>
      <c r="I442" s="267"/>
      <c r="J442" s="263"/>
      <c r="K442" s="263"/>
      <c r="L442" s="268"/>
      <c r="M442" s="269"/>
      <c r="N442" s="270"/>
      <c r="O442" s="270"/>
      <c r="P442" s="270"/>
      <c r="Q442" s="270"/>
      <c r="R442" s="270"/>
      <c r="S442" s="270"/>
      <c r="T442" s="271"/>
      <c r="U442" s="13"/>
      <c r="V442" s="13"/>
      <c r="W442" s="13"/>
      <c r="X442" s="13"/>
      <c r="Y442" s="13"/>
      <c r="Z442" s="13"/>
      <c r="AA442" s="13"/>
      <c r="AB442" s="13"/>
      <c r="AC442" s="13"/>
      <c r="AD442" s="13"/>
      <c r="AE442" s="13"/>
      <c r="AT442" s="272" t="s">
        <v>263</v>
      </c>
      <c r="AU442" s="272" t="s">
        <v>91</v>
      </c>
      <c r="AV442" s="13" t="s">
        <v>91</v>
      </c>
      <c r="AW442" s="13" t="s">
        <v>36</v>
      </c>
      <c r="AX442" s="13" t="s">
        <v>82</v>
      </c>
      <c r="AY442" s="272" t="s">
        <v>250</v>
      </c>
    </row>
    <row r="443" s="13" customFormat="1">
      <c r="A443" s="13"/>
      <c r="B443" s="262"/>
      <c r="C443" s="263"/>
      <c r="D443" s="258" t="s">
        <v>263</v>
      </c>
      <c r="E443" s="264" t="s">
        <v>1</v>
      </c>
      <c r="F443" s="265" t="s">
        <v>2358</v>
      </c>
      <c r="G443" s="263"/>
      <c r="H443" s="266">
        <v>-43.616999999999997</v>
      </c>
      <c r="I443" s="267"/>
      <c r="J443" s="263"/>
      <c r="K443" s="263"/>
      <c r="L443" s="268"/>
      <c r="M443" s="269"/>
      <c r="N443" s="270"/>
      <c r="O443" s="270"/>
      <c r="P443" s="270"/>
      <c r="Q443" s="270"/>
      <c r="R443" s="270"/>
      <c r="S443" s="270"/>
      <c r="T443" s="271"/>
      <c r="U443" s="13"/>
      <c r="V443" s="13"/>
      <c r="W443" s="13"/>
      <c r="X443" s="13"/>
      <c r="Y443" s="13"/>
      <c r="Z443" s="13"/>
      <c r="AA443" s="13"/>
      <c r="AB443" s="13"/>
      <c r="AC443" s="13"/>
      <c r="AD443" s="13"/>
      <c r="AE443" s="13"/>
      <c r="AT443" s="272" t="s">
        <v>263</v>
      </c>
      <c r="AU443" s="272" t="s">
        <v>91</v>
      </c>
      <c r="AV443" s="13" t="s">
        <v>91</v>
      </c>
      <c r="AW443" s="13" t="s">
        <v>36</v>
      </c>
      <c r="AX443" s="13" t="s">
        <v>82</v>
      </c>
      <c r="AY443" s="272" t="s">
        <v>250</v>
      </c>
    </row>
    <row r="444" s="14" customFormat="1">
      <c r="A444" s="14"/>
      <c r="B444" s="273"/>
      <c r="C444" s="274"/>
      <c r="D444" s="258" t="s">
        <v>263</v>
      </c>
      <c r="E444" s="275" t="s">
        <v>2070</v>
      </c>
      <c r="F444" s="276" t="s">
        <v>265</v>
      </c>
      <c r="G444" s="274"/>
      <c r="H444" s="277">
        <v>2652.4650000000001</v>
      </c>
      <c r="I444" s="278"/>
      <c r="J444" s="274"/>
      <c r="K444" s="274"/>
      <c r="L444" s="279"/>
      <c r="M444" s="280"/>
      <c r="N444" s="281"/>
      <c r="O444" s="281"/>
      <c r="P444" s="281"/>
      <c r="Q444" s="281"/>
      <c r="R444" s="281"/>
      <c r="S444" s="281"/>
      <c r="T444" s="282"/>
      <c r="U444" s="14"/>
      <c r="V444" s="14"/>
      <c r="W444" s="14"/>
      <c r="X444" s="14"/>
      <c r="Y444" s="14"/>
      <c r="Z444" s="14"/>
      <c r="AA444" s="14"/>
      <c r="AB444" s="14"/>
      <c r="AC444" s="14"/>
      <c r="AD444" s="14"/>
      <c r="AE444" s="14"/>
      <c r="AT444" s="283" t="s">
        <v>263</v>
      </c>
      <c r="AU444" s="283" t="s">
        <v>91</v>
      </c>
      <c r="AV444" s="14" t="s">
        <v>256</v>
      </c>
      <c r="AW444" s="14" t="s">
        <v>36</v>
      </c>
      <c r="AX444" s="14" t="s">
        <v>82</v>
      </c>
      <c r="AY444" s="283" t="s">
        <v>250</v>
      </c>
    </row>
    <row r="445" s="13" customFormat="1">
      <c r="A445" s="13"/>
      <c r="B445" s="262"/>
      <c r="C445" s="263"/>
      <c r="D445" s="258" t="s">
        <v>263</v>
      </c>
      <c r="E445" s="264" t="s">
        <v>2075</v>
      </c>
      <c r="F445" s="265" t="s">
        <v>2359</v>
      </c>
      <c r="G445" s="263"/>
      <c r="H445" s="266">
        <v>795.74000000000001</v>
      </c>
      <c r="I445" s="267"/>
      <c r="J445" s="263"/>
      <c r="K445" s="263"/>
      <c r="L445" s="268"/>
      <c r="M445" s="269"/>
      <c r="N445" s="270"/>
      <c r="O445" s="270"/>
      <c r="P445" s="270"/>
      <c r="Q445" s="270"/>
      <c r="R445" s="270"/>
      <c r="S445" s="270"/>
      <c r="T445" s="271"/>
      <c r="U445" s="13"/>
      <c r="V445" s="13"/>
      <c r="W445" s="13"/>
      <c r="X445" s="13"/>
      <c r="Y445" s="13"/>
      <c r="Z445" s="13"/>
      <c r="AA445" s="13"/>
      <c r="AB445" s="13"/>
      <c r="AC445" s="13"/>
      <c r="AD445" s="13"/>
      <c r="AE445" s="13"/>
      <c r="AT445" s="272" t="s">
        <v>263</v>
      </c>
      <c r="AU445" s="272" t="s">
        <v>91</v>
      </c>
      <c r="AV445" s="13" t="s">
        <v>91</v>
      </c>
      <c r="AW445" s="13" t="s">
        <v>36</v>
      </c>
      <c r="AX445" s="13" t="s">
        <v>82</v>
      </c>
      <c r="AY445" s="272" t="s">
        <v>250</v>
      </c>
    </row>
    <row r="446" s="13" customFormat="1">
      <c r="A446" s="13"/>
      <c r="B446" s="262"/>
      <c r="C446" s="263"/>
      <c r="D446" s="258" t="s">
        <v>263</v>
      </c>
      <c r="E446" s="264" t="s">
        <v>2360</v>
      </c>
      <c r="F446" s="265" t="s">
        <v>2361</v>
      </c>
      <c r="G446" s="263"/>
      <c r="H446" s="266">
        <v>1856.7260000000001</v>
      </c>
      <c r="I446" s="267"/>
      <c r="J446" s="263"/>
      <c r="K446" s="263"/>
      <c r="L446" s="268"/>
      <c r="M446" s="269"/>
      <c r="N446" s="270"/>
      <c r="O446" s="270"/>
      <c r="P446" s="270"/>
      <c r="Q446" s="270"/>
      <c r="R446" s="270"/>
      <c r="S446" s="270"/>
      <c r="T446" s="271"/>
      <c r="U446" s="13"/>
      <c r="V446" s="13"/>
      <c r="W446" s="13"/>
      <c r="X446" s="13"/>
      <c r="Y446" s="13"/>
      <c r="Z446" s="13"/>
      <c r="AA446" s="13"/>
      <c r="AB446" s="13"/>
      <c r="AC446" s="13"/>
      <c r="AD446" s="13"/>
      <c r="AE446" s="13"/>
      <c r="AT446" s="272" t="s">
        <v>263</v>
      </c>
      <c r="AU446" s="272" t="s">
        <v>91</v>
      </c>
      <c r="AV446" s="13" t="s">
        <v>91</v>
      </c>
      <c r="AW446" s="13" t="s">
        <v>36</v>
      </c>
      <c r="AX446" s="13" t="s">
        <v>14</v>
      </c>
      <c r="AY446" s="272" t="s">
        <v>250</v>
      </c>
    </row>
    <row r="447" s="14" customFormat="1">
      <c r="A447" s="14"/>
      <c r="B447" s="273"/>
      <c r="C447" s="274"/>
      <c r="D447" s="258" t="s">
        <v>263</v>
      </c>
      <c r="E447" s="275" t="s">
        <v>1</v>
      </c>
      <c r="F447" s="276" t="s">
        <v>265</v>
      </c>
      <c r="G447" s="274"/>
      <c r="H447" s="277">
        <v>2652.4659999999999</v>
      </c>
      <c r="I447" s="278"/>
      <c r="J447" s="274"/>
      <c r="K447" s="274"/>
      <c r="L447" s="279"/>
      <c r="M447" s="280"/>
      <c r="N447" s="281"/>
      <c r="O447" s="281"/>
      <c r="P447" s="281"/>
      <c r="Q447" s="281"/>
      <c r="R447" s="281"/>
      <c r="S447" s="281"/>
      <c r="T447" s="282"/>
      <c r="U447" s="14"/>
      <c r="V447" s="14"/>
      <c r="W447" s="14"/>
      <c r="X447" s="14"/>
      <c r="Y447" s="14"/>
      <c r="Z447" s="14"/>
      <c r="AA447" s="14"/>
      <c r="AB447" s="14"/>
      <c r="AC447" s="14"/>
      <c r="AD447" s="14"/>
      <c r="AE447" s="14"/>
      <c r="AT447" s="283" t="s">
        <v>263</v>
      </c>
      <c r="AU447" s="283" t="s">
        <v>91</v>
      </c>
      <c r="AV447" s="14" t="s">
        <v>256</v>
      </c>
      <c r="AW447" s="14" t="s">
        <v>36</v>
      </c>
      <c r="AX447" s="14" t="s">
        <v>82</v>
      </c>
      <c r="AY447" s="283" t="s">
        <v>250</v>
      </c>
    </row>
    <row r="448" s="2" customFormat="1" ht="16.5" customHeight="1">
      <c r="A448" s="38"/>
      <c r="B448" s="39"/>
      <c r="C448" s="294" t="s">
        <v>477</v>
      </c>
      <c r="D448" s="294" t="s">
        <v>643</v>
      </c>
      <c r="E448" s="295" t="s">
        <v>2362</v>
      </c>
      <c r="F448" s="296" t="s">
        <v>2363</v>
      </c>
      <c r="G448" s="297" t="s">
        <v>157</v>
      </c>
      <c r="H448" s="298">
        <v>5331.4549999999999</v>
      </c>
      <c r="I448" s="299"/>
      <c r="J448" s="300">
        <f>ROUND(I448*H448,2)</f>
        <v>0</v>
      </c>
      <c r="K448" s="296" t="s">
        <v>255</v>
      </c>
      <c r="L448" s="301"/>
      <c r="M448" s="302" t="s">
        <v>1</v>
      </c>
      <c r="N448" s="303" t="s">
        <v>47</v>
      </c>
      <c r="O448" s="91"/>
      <c r="P448" s="254">
        <f>O448*H448</f>
        <v>0</v>
      </c>
      <c r="Q448" s="254">
        <v>0</v>
      </c>
      <c r="R448" s="254">
        <f>Q448*H448</f>
        <v>0</v>
      </c>
      <c r="S448" s="254">
        <v>0</v>
      </c>
      <c r="T448" s="255">
        <f>S448*H448</f>
        <v>0</v>
      </c>
      <c r="U448" s="38"/>
      <c r="V448" s="38"/>
      <c r="W448" s="38"/>
      <c r="X448" s="38"/>
      <c r="Y448" s="38"/>
      <c r="Z448" s="38"/>
      <c r="AA448" s="38"/>
      <c r="AB448" s="38"/>
      <c r="AC448" s="38"/>
      <c r="AD448" s="38"/>
      <c r="AE448" s="38"/>
      <c r="AR448" s="256" t="s">
        <v>285</v>
      </c>
      <c r="AT448" s="256" t="s">
        <v>643</v>
      </c>
      <c r="AU448" s="256" t="s">
        <v>91</v>
      </c>
      <c r="AY448" s="17" t="s">
        <v>250</v>
      </c>
      <c r="BE448" s="257">
        <f>IF(N448="základní",J448,0)</f>
        <v>0</v>
      </c>
      <c r="BF448" s="257">
        <f>IF(N448="snížená",J448,0)</f>
        <v>0</v>
      </c>
      <c r="BG448" s="257">
        <f>IF(N448="zákl. přenesená",J448,0)</f>
        <v>0</v>
      </c>
      <c r="BH448" s="257">
        <f>IF(N448="sníž. přenesená",J448,0)</f>
        <v>0</v>
      </c>
      <c r="BI448" s="257">
        <f>IF(N448="nulová",J448,0)</f>
        <v>0</v>
      </c>
      <c r="BJ448" s="17" t="s">
        <v>14</v>
      </c>
      <c r="BK448" s="257">
        <f>ROUND(I448*H448,2)</f>
        <v>0</v>
      </c>
      <c r="BL448" s="17" t="s">
        <v>256</v>
      </c>
      <c r="BM448" s="256" t="s">
        <v>2364</v>
      </c>
    </row>
    <row r="449" s="13" customFormat="1">
      <c r="A449" s="13"/>
      <c r="B449" s="262"/>
      <c r="C449" s="263"/>
      <c r="D449" s="258" t="s">
        <v>263</v>
      </c>
      <c r="E449" s="264" t="s">
        <v>1</v>
      </c>
      <c r="F449" s="265" t="s">
        <v>2365</v>
      </c>
      <c r="G449" s="263"/>
      <c r="H449" s="266">
        <v>5331.4549999999999</v>
      </c>
      <c r="I449" s="267"/>
      <c r="J449" s="263"/>
      <c r="K449" s="263"/>
      <c r="L449" s="268"/>
      <c r="M449" s="269"/>
      <c r="N449" s="270"/>
      <c r="O449" s="270"/>
      <c r="P449" s="270"/>
      <c r="Q449" s="270"/>
      <c r="R449" s="270"/>
      <c r="S449" s="270"/>
      <c r="T449" s="271"/>
      <c r="U449" s="13"/>
      <c r="V449" s="13"/>
      <c r="W449" s="13"/>
      <c r="X449" s="13"/>
      <c r="Y449" s="13"/>
      <c r="Z449" s="13"/>
      <c r="AA449" s="13"/>
      <c r="AB449" s="13"/>
      <c r="AC449" s="13"/>
      <c r="AD449" s="13"/>
      <c r="AE449" s="13"/>
      <c r="AT449" s="272" t="s">
        <v>263</v>
      </c>
      <c r="AU449" s="272" t="s">
        <v>91</v>
      </c>
      <c r="AV449" s="13" t="s">
        <v>91</v>
      </c>
      <c r="AW449" s="13" t="s">
        <v>36</v>
      </c>
      <c r="AX449" s="13" t="s">
        <v>82</v>
      </c>
      <c r="AY449" s="272" t="s">
        <v>250</v>
      </c>
    </row>
    <row r="450" s="14" customFormat="1">
      <c r="A450" s="14"/>
      <c r="B450" s="273"/>
      <c r="C450" s="274"/>
      <c r="D450" s="258" t="s">
        <v>263</v>
      </c>
      <c r="E450" s="275" t="s">
        <v>1</v>
      </c>
      <c r="F450" s="276" t="s">
        <v>265</v>
      </c>
      <c r="G450" s="274"/>
      <c r="H450" s="277">
        <v>5331.4549999999999</v>
      </c>
      <c r="I450" s="278"/>
      <c r="J450" s="274"/>
      <c r="K450" s="274"/>
      <c r="L450" s="279"/>
      <c r="M450" s="280"/>
      <c r="N450" s="281"/>
      <c r="O450" s="281"/>
      <c r="P450" s="281"/>
      <c r="Q450" s="281"/>
      <c r="R450" s="281"/>
      <c r="S450" s="281"/>
      <c r="T450" s="282"/>
      <c r="U450" s="14"/>
      <c r="V450" s="14"/>
      <c r="W450" s="14"/>
      <c r="X450" s="14"/>
      <c r="Y450" s="14"/>
      <c r="Z450" s="14"/>
      <c r="AA450" s="14"/>
      <c r="AB450" s="14"/>
      <c r="AC450" s="14"/>
      <c r="AD450" s="14"/>
      <c r="AE450" s="14"/>
      <c r="AT450" s="283" t="s">
        <v>263</v>
      </c>
      <c r="AU450" s="283" t="s">
        <v>91</v>
      </c>
      <c r="AV450" s="14" t="s">
        <v>256</v>
      </c>
      <c r="AW450" s="14" t="s">
        <v>36</v>
      </c>
      <c r="AX450" s="14" t="s">
        <v>14</v>
      </c>
      <c r="AY450" s="283" t="s">
        <v>250</v>
      </c>
    </row>
    <row r="451" s="2" customFormat="1" ht="55.5" customHeight="1">
      <c r="A451" s="38"/>
      <c r="B451" s="39"/>
      <c r="C451" s="245" t="s">
        <v>481</v>
      </c>
      <c r="D451" s="245" t="s">
        <v>252</v>
      </c>
      <c r="E451" s="246" t="s">
        <v>2366</v>
      </c>
      <c r="F451" s="247" t="s">
        <v>2367</v>
      </c>
      <c r="G451" s="248" t="s">
        <v>208</v>
      </c>
      <c r="H451" s="249">
        <v>147.41999999999999</v>
      </c>
      <c r="I451" s="250"/>
      <c r="J451" s="251">
        <f>ROUND(I451*H451,2)</f>
        <v>0</v>
      </c>
      <c r="K451" s="247" t="s">
        <v>255</v>
      </c>
      <c r="L451" s="44"/>
      <c r="M451" s="252" t="s">
        <v>1</v>
      </c>
      <c r="N451" s="253" t="s">
        <v>47</v>
      </c>
      <c r="O451" s="91"/>
      <c r="P451" s="254">
        <f>O451*H451</f>
        <v>0</v>
      </c>
      <c r="Q451" s="254">
        <v>0</v>
      </c>
      <c r="R451" s="254">
        <f>Q451*H451</f>
        <v>0</v>
      </c>
      <c r="S451" s="254">
        <v>0</v>
      </c>
      <c r="T451" s="255">
        <f>S451*H451</f>
        <v>0</v>
      </c>
      <c r="U451" s="38"/>
      <c r="V451" s="38"/>
      <c r="W451" s="38"/>
      <c r="X451" s="38"/>
      <c r="Y451" s="38"/>
      <c r="Z451" s="38"/>
      <c r="AA451" s="38"/>
      <c r="AB451" s="38"/>
      <c r="AC451" s="38"/>
      <c r="AD451" s="38"/>
      <c r="AE451" s="38"/>
      <c r="AR451" s="256" t="s">
        <v>256</v>
      </c>
      <c r="AT451" s="256" t="s">
        <v>252</v>
      </c>
      <c r="AU451" s="256" t="s">
        <v>91</v>
      </c>
      <c r="AY451" s="17" t="s">
        <v>250</v>
      </c>
      <c r="BE451" s="257">
        <f>IF(N451="základní",J451,0)</f>
        <v>0</v>
      </c>
      <c r="BF451" s="257">
        <f>IF(N451="snížená",J451,0)</f>
        <v>0</v>
      </c>
      <c r="BG451" s="257">
        <f>IF(N451="zákl. přenesená",J451,0)</f>
        <v>0</v>
      </c>
      <c r="BH451" s="257">
        <f>IF(N451="sníž. přenesená",J451,0)</f>
        <v>0</v>
      </c>
      <c r="BI451" s="257">
        <f>IF(N451="nulová",J451,0)</f>
        <v>0</v>
      </c>
      <c r="BJ451" s="17" t="s">
        <v>14</v>
      </c>
      <c r="BK451" s="257">
        <f>ROUND(I451*H451,2)</f>
        <v>0</v>
      </c>
      <c r="BL451" s="17" t="s">
        <v>256</v>
      </c>
      <c r="BM451" s="256" t="s">
        <v>2368</v>
      </c>
    </row>
    <row r="452" s="2" customFormat="1">
      <c r="A452" s="38"/>
      <c r="B452" s="39"/>
      <c r="C452" s="40"/>
      <c r="D452" s="258" t="s">
        <v>261</v>
      </c>
      <c r="E452" s="40"/>
      <c r="F452" s="259" t="s">
        <v>2369</v>
      </c>
      <c r="G452" s="40"/>
      <c r="H452" s="40"/>
      <c r="I452" s="156"/>
      <c r="J452" s="40"/>
      <c r="K452" s="40"/>
      <c r="L452" s="44"/>
      <c r="M452" s="260"/>
      <c r="N452" s="261"/>
      <c r="O452" s="91"/>
      <c r="P452" s="91"/>
      <c r="Q452" s="91"/>
      <c r="R452" s="91"/>
      <c r="S452" s="91"/>
      <c r="T452" s="92"/>
      <c r="U452" s="38"/>
      <c r="V452" s="38"/>
      <c r="W452" s="38"/>
      <c r="X452" s="38"/>
      <c r="Y452" s="38"/>
      <c r="Z452" s="38"/>
      <c r="AA452" s="38"/>
      <c r="AB452" s="38"/>
      <c r="AC452" s="38"/>
      <c r="AD452" s="38"/>
      <c r="AE452" s="38"/>
      <c r="AT452" s="17" t="s">
        <v>261</v>
      </c>
      <c r="AU452" s="17" t="s">
        <v>91</v>
      </c>
    </row>
    <row r="453" s="13" customFormat="1">
      <c r="A453" s="13"/>
      <c r="B453" s="262"/>
      <c r="C453" s="263"/>
      <c r="D453" s="258" t="s">
        <v>263</v>
      </c>
      <c r="E453" s="264" t="s">
        <v>1</v>
      </c>
      <c r="F453" s="265" t="s">
        <v>2093</v>
      </c>
      <c r="G453" s="263"/>
      <c r="H453" s="266">
        <v>147.41999999999999</v>
      </c>
      <c r="I453" s="267"/>
      <c r="J453" s="263"/>
      <c r="K453" s="263"/>
      <c r="L453" s="268"/>
      <c r="M453" s="269"/>
      <c r="N453" s="270"/>
      <c r="O453" s="270"/>
      <c r="P453" s="270"/>
      <c r="Q453" s="270"/>
      <c r="R453" s="270"/>
      <c r="S453" s="270"/>
      <c r="T453" s="271"/>
      <c r="U453" s="13"/>
      <c r="V453" s="13"/>
      <c r="W453" s="13"/>
      <c r="X453" s="13"/>
      <c r="Y453" s="13"/>
      <c r="Z453" s="13"/>
      <c r="AA453" s="13"/>
      <c r="AB453" s="13"/>
      <c r="AC453" s="13"/>
      <c r="AD453" s="13"/>
      <c r="AE453" s="13"/>
      <c r="AT453" s="272" t="s">
        <v>263</v>
      </c>
      <c r="AU453" s="272" t="s">
        <v>91</v>
      </c>
      <c r="AV453" s="13" t="s">
        <v>91</v>
      </c>
      <c r="AW453" s="13" t="s">
        <v>36</v>
      </c>
      <c r="AX453" s="13" t="s">
        <v>82</v>
      </c>
      <c r="AY453" s="272" t="s">
        <v>250</v>
      </c>
    </row>
    <row r="454" s="14" customFormat="1">
      <c r="A454" s="14"/>
      <c r="B454" s="273"/>
      <c r="C454" s="274"/>
      <c r="D454" s="258" t="s">
        <v>263</v>
      </c>
      <c r="E454" s="275" t="s">
        <v>1</v>
      </c>
      <c r="F454" s="276" t="s">
        <v>265</v>
      </c>
      <c r="G454" s="274"/>
      <c r="H454" s="277">
        <v>147.41999999999999</v>
      </c>
      <c r="I454" s="278"/>
      <c r="J454" s="274"/>
      <c r="K454" s="274"/>
      <c r="L454" s="279"/>
      <c r="M454" s="280"/>
      <c r="N454" s="281"/>
      <c r="O454" s="281"/>
      <c r="P454" s="281"/>
      <c r="Q454" s="281"/>
      <c r="R454" s="281"/>
      <c r="S454" s="281"/>
      <c r="T454" s="282"/>
      <c r="U454" s="14"/>
      <c r="V454" s="14"/>
      <c r="W454" s="14"/>
      <c r="X454" s="14"/>
      <c r="Y454" s="14"/>
      <c r="Z454" s="14"/>
      <c r="AA454" s="14"/>
      <c r="AB454" s="14"/>
      <c r="AC454" s="14"/>
      <c r="AD454" s="14"/>
      <c r="AE454" s="14"/>
      <c r="AT454" s="283" t="s">
        <v>263</v>
      </c>
      <c r="AU454" s="283" t="s">
        <v>91</v>
      </c>
      <c r="AV454" s="14" t="s">
        <v>256</v>
      </c>
      <c r="AW454" s="14" t="s">
        <v>36</v>
      </c>
      <c r="AX454" s="14" t="s">
        <v>14</v>
      </c>
      <c r="AY454" s="283" t="s">
        <v>250</v>
      </c>
    </row>
    <row r="455" s="2" customFormat="1" ht="55.5" customHeight="1">
      <c r="A455" s="38"/>
      <c r="B455" s="39"/>
      <c r="C455" s="245" t="s">
        <v>485</v>
      </c>
      <c r="D455" s="245" t="s">
        <v>252</v>
      </c>
      <c r="E455" s="246" t="s">
        <v>2370</v>
      </c>
      <c r="F455" s="247" t="s">
        <v>2371</v>
      </c>
      <c r="G455" s="248" t="s">
        <v>208</v>
      </c>
      <c r="H455" s="249">
        <v>343.98000000000002</v>
      </c>
      <c r="I455" s="250"/>
      <c r="J455" s="251">
        <f>ROUND(I455*H455,2)</f>
        <v>0</v>
      </c>
      <c r="K455" s="247" t="s">
        <v>255</v>
      </c>
      <c r="L455" s="44"/>
      <c r="M455" s="252" t="s">
        <v>1</v>
      </c>
      <c r="N455" s="253" t="s">
        <v>47</v>
      </c>
      <c r="O455" s="91"/>
      <c r="P455" s="254">
        <f>O455*H455</f>
        <v>0</v>
      </c>
      <c r="Q455" s="254">
        <v>0</v>
      </c>
      <c r="R455" s="254">
        <f>Q455*H455</f>
        <v>0</v>
      </c>
      <c r="S455" s="254">
        <v>0</v>
      </c>
      <c r="T455" s="255">
        <f>S455*H455</f>
        <v>0</v>
      </c>
      <c r="U455" s="38"/>
      <c r="V455" s="38"/>
      <c r="W455" s="38"/>
      <c r="X455" s="38"/>
      <c r="Y455" s="38"/>
      <c r="Z455" s="38"/>
      <c r="AA455" s="38"/>
      <c r="AB455" s="38"/>
      <c r="AC455" s="38"/>
      <c r="AD455" s="38"/>
      <c r="AE455" s="38"/>
      <c r="AR455" s="256" t="s">
        <v>256</v>
      </c>
      <c r="AT455" s="256" t="s">
        <v>252</v>
      </c>
      <c r="AU455" s="256" t="s">
        <v>91</v>
      </c>
      <c r="AY455" s="17" t="s">
        <v>250</v>
      </c>
      <c r="BE455" s="257">
        <f>IF(N455="základní",J455,0)</f>
        <v>0</v>
      </c>
      <c r="BF455" s="257">
        <f>IF(N455="snížená",J455,0)</f>
        <v>0</v>
      </c>
      <c r="BG455" s="257">
        <f>IF(N455="zákl. přenesená",J455,0)</f>
        <v>0</v>
      </c>
      <c r="BH455" s="257">
        <f>IF(N455="sníž. přenesená",J455,0)</f>
        <v>0</v>
      </c>
      <c r="BI455" s="257">
        <f>IF(N455="nulová",J455,0)</f>
        <v>0</v>
      </c>
      <c r="BJ455" s="17" t="s">
        <v>14</v>
      </c>
      <c r="BK455" s="257">
        <f>ROUND(I455*H455,2)</f>
        <v>0</v>
      </c>
      <c r="BL455" s="17" t="s">
        <v>256</v>
      </c>
      <c r="BM455" s="256" t="s">
        <v>2372</v>
      </c>
    </row>
    <row r="456" s="2" customFormat="1">
      <c r="A456" s="38"/>
      <c r="B456" s="39"/>
      <c r="C456" s="40"/>
      <c r="D456" s="258" t="s">
        <v>261</v>
      </c>
      <c r="E456" s="40"/>
      <c r="F456" s="259" t="s">
        <v>2373</v>
      </c>
      <c r="G456" s="40"/>
      <c r="H456" s="40"/>
      <c r="I456" s="156"/>
      <c r="J456" s="40"/>
      <c r="K456" s="40"/>
      <c r="L456" s="44"/>
      <c r="M456" s="260"/>
      <c r="N456" s="261"/>
      <c r="O456" s="91"/>
      <c r="P456" s="91"/>
      <c r="Q456" s="91"/>
      <c r="R456" s="91"/>
      <c r="S456" s="91"/>
      <c r="T456" s="92"/>
      <c r="U456" s="38"/>
      <c r="V456" s="38"/>
      <c r="W456" s="38"/>
      <c r="X456" s="38"/>
      <c r="Y456" s="38"/>
      <c r="Z456" s="38"/>
      <c r="AA456" s="38"/>
      <c r="AB456" s="38"/>
      <c r="AC456" s="38"/>
      <c r="AD456" s="38"/>
      <c r="AE456" s="38"/>
      <c r="AT456" s="17" t="s">
        <v>261</v>
      </c>
      <c r="AU456" s="17" t="s">
        <v>91</v>
      </c>
    </row>
    <row r="457" s="13" customFormat="1">
      <c r="A457" s="13"/>
      <c r="B457" s="262"/>
      <c r="C457" s="263"/>
      <c r="D457" s="258" t="s">
        <v>263</v>
      </c>
      <c r="E457" s="264" t="s">
        <v>1</v>
      </c>
      <c r="F457" s="265" t="s">
        <v>2374</v>
      </c>
      <c r="G457" s="263"/>
      <c r="H457" s="266">
        <v>100.8</v>
      </c>
      <c r="I457" s="267"/>
      <c r="J457" s="263"/>
      <c r="K457" s="263"/>
      <c r="L457" s="268"/>
      <c r="M457" s="269"/>
      <c r="N457" s="270"/>
      <c r="O457" s="270"/>
      <c r="P457" s="270"/>
      <c r="Q457" s="270"/>
      <c r="R457" s="270"/>
      <c r="S457" s="270"/>
      <c r="T457" s="271"/>
      <c r="U457" s="13"/>
      <c r="V457" s="13"/>
      <c r="W457" s="13"/>
      <c r="X457" s="13"/>
      <c r="Y457" s="13"/>
      <c r="Z457" s="13"/>
      <c r="AA457" s="13"/>
      <c r="AB457" s="13"/>
      <c r="AC457" s="13"/>
      <c r="AD457" s="13"/>
      <c r="AE457" s="13"/>
      <c r="AT457" s="272" t="s">
        <v>263</v>
      </c>
      <c r="AU457" s="272" t="s">
        <v>91</v>
      </c>
      <c r="AV457" s="13" t="s">
        <v>91</v>
      </c>
      <c r="AW457" s="13" t="s">
        <v>36</v>
      </c>
      <c r="AX457" s="13" t="s">
        <v>82</v>
      </c>
      <c r="AY457" s="272" t="s">
        <v>250</v>
      </c>
    </row>
    <row r="458" s="13" customFormat="1">
      <c r="A458" s="13"/>
      <c r="B458" s="262"/>
      <c r="C458" s="263"/>
      <c r="D458" s="258" t="s">
        <v>263</v>
      </c>
      <c r="E458" s="264" t="s">
        <v>1</v>
      </c>
      <c r="F458" s="265" t="s">
        <v>2375</v>
      </c>
      <c r="G458" s="263"/>
      <c r="H458" s="266">
        <v>291.60000000000002</v>
      </c>
      <c r="I458" s="267"/>
      <c r="J458" s="263"/>
      <c r="K458" s="263"/>
      <c r="L458" s="268"/>
      <c r="M458" s="269"/>
      <c r="N458" s="270"/>
      <c r="O458" s="270"/>
      <c r="P458" s="270"/>
      <c r="Q458" s="270"/>
      <c r="R458" s="270"/>
      <c r="S458" s="270"/>
      <c r="T458" s="271"/>
      <c r="U458" s="13"/>
      <c r="V458" s="13"/>
      <c r="W458" s="13"/>
      <c r="X458" s="13"/>
      <c r="Y458" s="13"/>
      <c r="Z458" s="13"/>
      <c r="AA458" s="13"/>
      <c r="AB458" s="13"/>
      <c r="AC458" s="13"/>
      <c r="AD458" s="13"/>
      <c r="AE458" s="13"/>
      <c r="AT458" s="272" t="s">
        <v>263</v>
      </c>
      <c r="AU458" s="272" t="s">
        <v>91</v>
      </c>
      <c r="AV458" s="13" t="s">
        <v>91</v>
      </c>
      <c r="AW458" s="13" t="s">
        <v>36</v>
      </c>
      <c r="AX458" s="13" t="s">
        <v>82</v>
      </c>
      <c r="AY458" s="272" t="s">
        <v>250</v>
      </c>
    </row>
    <row r="459" s="13" customFormat="1">
      <c r="A459" s="13"/>
      <c r="B459" s="262"/>
      <c r="C459" s="263"/>
      <c r="D459" s="258" t="s">
        <v>263</v>
      </c>
      <c r="E459" s="264" t="s">
        <v>1</v>
      </c>
      <c r="F459" s="265" t="s">
        <v>2376</v>
      </c>
      <c r="G459" s="263"/>
      <c r="H459" s="266">
        <v>322.74000000000001</v>
      </c>
      <c r="I459" s="267"/>
      <c r="J459" s="263"/>
      <c r="K459" s="263"/>
      <c r="L459" s="268"/>
      <c r="M459" s="269"/>
      <c r="N459" s="270"/>
      <c r="O459" s="270"/>
      <c r="P459" s="270"/>
      <c r="Q459" s="270"/>
      <c r="R459" s="270"/>
      <c r="S459" s="270"/>
      <c r="T459" s="271"/>
      <c r="U459" s="13"/>
      <c r="V459" s="13"/>
      <c r="W459" s="13"/>
      <c r="X459" s="13"/>
      <c r="Y459" s="13"/>
      <c r="Z459" s="13"/>
      <c r="AA459" s="13"/>
      <c r="AB459" s="13"/>
      <c r="AC459" s="13"/>
      <c r="AD459" s="13"/>
      <c r="AE459" s="13"/>
      <c r="AT459" s="272" t="s">
        <v>263</v>
      </c>
      <c r="AU459" s="272" t="s">
        <v>91</v>
      </c>
      <c r="AV459" s="13" t="s">
        <v>91</v>
      </c>
      <c r="AW459" s="13" t="s">
        <v>36</v>
      </c>
      <c r="AX459" s="13" t="s">
        <v>82</v>
      </c>
      <c r="AY459" s="272" t="s">
        <v>250</v>
      </c>
    </row>
    <row r="460" s="13" customFormat="1">
      <c r="A460" s="13"/>
      <c r="B460" s="262"/>
      <c r="C460" s="263"/>
      <c r="D460" s="258" t="s">
        <v>263</v>
      </c>
      <c r="E460" s="264" t="s">
        <v>1</v>
      </c>
      <c r="F460" s="265" t="s">
        <v>2377</v>
      </c>
      <c r="G460" s="263"/>
      <c r="H460" s="266">
        <v>-223.74000000000001</v>
      </c>
      <c r="I460" s="267"/>
      <c r="J460" s="263"/>
      <c r="K460" s="263"/>
      <c r="L460" s="268"/>
      <c r="M460" s="269"/>
      <c r="N460" s="270"/>
      <c r="O460" s="270"/>
      <c r="P460" s="270"/>
      <c r="Q460" s="270"/>
      <c r="R460" s="270"/>
      <c r="S460" s="270"/>
      <c r="T460" s="271"/>
      <c r="U460" s="13"/>
      <c r="V460" s="13"/>
      <c r="W460" s="13"/>
      <c r="X460" s="13"/>
      <c r="Y460" s="13"/>
      <c r="Z460" s="13"/>
      <c r="AA460" s="13"/>
      <c r="AB460" s="13"/>
      <c r="AC460" s="13"/>
      <c r="AD460" s="13"/>
      <c r="AE460" s="13"/>
      <c r="AT460" s="272" t="s">
        <v>263</v>
      </c>
      <c r="AU460" s="272" t="s">
        <v>91</v>
      </c>
      <c r="AV460" s="13" t="s">
        <v>91</v>
      </c>
      <c r="AW460" s="13" t="s">
        <v>36</v>
      </c>
      <c r="AX460" s="13" t="s">
        <v>82</v>
      </c>
      <c r="AY460" s="272" t="s">
        <v>250</v>
      </c>
    </row>
    <row r="461" s="14" customFormat="1">
      <c r="A461" s="14"/>
      <c r="B461" s="273"/>
      <c r="C461" s="274"/>
      <c r="D461" s="258" t="s">
        <v>263</v>
      </c>
      <c r="E461" s="275" t="s">
        <v>2067</v>
      </c>
      <c r="F461" s="276" t="s">
        <v>265</v>
      </c>
      <c r="G461" s="274"/>
      <c r="H461" s="277">
        <v>491.39999999999998</v>
      </c>
      <c r="I461" s="278"/>
      <c r="J461" s="274"/>
      <c r="K461" s="274"/>
      <c r="L461" s="279"/>
      <c r="M461" s="280"/>
      <c r="N461" s="281"/>
      <c r="O461" s="281"/>
      <c r="P461" s="281"/>
      <c r="Q461" s="281"/>
      <c r="R461" s="281"/>
      <c r="S461" s="281"/>
      <c r="T461" s="282"/>
      <c r="U461" s="14"/>
      <c r="V461" s="14"/>
      <c r="W461" s="14"/>
      <c r="X461" s="14"/>
      <c r="Y461" s="14"/>
      <c r="Z461" s="14"/>
      <c r="AA461" s="14"/>
      <c r="AB461" s="14"/>
      <c r="AC461" s="14"/>
      <c r="AD461" s="14"/>
      <c r="AE461" s="14"/>
      <c r="AT461" s="283" t="s">
        <v>263</v>
      </c>
      <c r="AU461" s="283" t="s">
        <v>91</v>
      </c>
      <c r="AV461" s="14" t="s">
        <v>256</v>
      </c>
      <c r="AW461" s="14" t="s">
        <v>36</v>
      </c>
      <c r="AX461" s="14" t="s">
        <v>82</v>
      </c>
      <c r="AY461" s="283" t="s">
        <v>250</v>
      </c>
    </row>
    <row r="462" s="13" customFormat="1">
      <c r="A462" s="13"/>
      <c r="B462" s="262"/>
      <c r="C462" s="263"/>
      <c r="D462" s="258" t="s">
        <v>263</v>
      </c>
      <c r="E462" s="264" t="s">
        <v>2093</v>
      </c>
      <c r="F462" s="265" t="s">
        <v>2378</v>
      </c>
      <c r="G462" s="263"/>
      <c r="H462" s="266">
        <v>147.41999999999999</v>
      </c>
      <c r="I462" s="267"/>
      <c r="J462" s="263"/>
      <c r="K462" s="263"/>
      <c r="L462" s="268"/>
      <c r="M462" s="269"/>
      <c r="N462" s="270"/>
      <c r="O462" s="270"/>
      <c r="P462" s="270"/>
      <c r="Q462" s="270"/>
      <c r="R462" s="270"/>
      <c r="S462" s="270"/>
      <c r="T462" s="271"/>
      <c r="U462" s="13"/>
      <c r="V462" s="13"/>
      <c r="W462" s="13"/>
      <c r="X462" s="13"/>
      <c r="Y462" s="13"/>
      <c r="Z462" s="13"/>
      <c r="AA462" s="13"/>
      <c r="AB462" s="13"/>
      <c r="AC462" s="13"/>
      <c r="AD462" s="13"/>
      <c r="AE462" s="13"/>
      <c r="AT462" s="272" t="s">
        <v>263</v>
      </c>
      <c r="AU462" s="272" t="s">
        <v>91</v>
      </c>
      <c r="AV462" s="13" t="s">
        <v>91</v>
      </c>
      <c r="AW462" s="13" t="s">
        <v>36</v>
      </c>
      <c r="AX462" s="13" t="s">
        <v>82</v>
      </c>
      <c r="AY462" s="272" t="s">
        <v>250</v>
      </c>
    </row>
    <row r="463" s="13" customFormat="1">
      <c r="A463" s="13"/>
      <c r="B463" s="262"/>
      <c r="C463" s="263"/>
      <c r="D463" s="258" t="s">
        <v>263</v>
      </c>
      <c r="E463" s="264" t="s">
        <v>2379</v>
      </c>
      <c r="F463" s="265" t="s">
        <v>2380</v>
      </c>
      <c r="G463" s="263"/>
      <c r="H463" s="266">
        <v>343.98000000000002</v>
      </c>
      <c r="I463" s="267"/>
      <c r="J463" s="263"/>
      <c r="K463" s="263"/>
      <c r="L463" s="268"/>
      <c r="M463" s="269"/>
      <c r="N463" s="270"/>
      <c r="O463" s="270"/>
      <c r="P463" s="270"/>
      <c r="Q463" s="270"/>
      <c r="R463" s="270"/>
      <c r="S463" s="270"/>
      <c r="T463" s="271"/>
      <c r="U463" s="13"/>
      <c r="V463" s="13"/>
      <c r="W463" s="13"/>
      <c r="X463" s="13"/>
      <c r="Y463" s="13"/>
      <c r="Z463" s="13"/>
      <c r="AA463" s="13"/>
      <c r="AB463" s="13"/>
      <c r="AC463" s="13"/>
      <c r="AD463" s="13"/>
      <c r="AE463" s="13"/>
      <c r="AT463" s="272" t="s">
        <v>263</v>
      </c>
      <c r="AU463" s="272" t="s">
        <v>91</v>
      </c>
      <c r="AV463" s="13" t="s">
        <v>91</v>
      </c>
      <c r="AW463" s="13" t="s">
        <v>36</v>
      </c>
      <c r="AX463" s="13" t="s">
        <v>14</v>
      </c>
      <c r="AY463" s="272" t="s">
        <v>250</v>
      </c>
    </row>
    <row r="464" s="14" customFormat="1">
      <c r="A464" s="14"/>
      <c r="B464" s="273"/>
      <c r="C464" s="274"/>
      <c r="D464" s="258" t="s">
        <v>263</v>
      </c>
      <c r="E464" s="275" t="s">
        <v>1</v>
      </c>
      <c r="F464" s="276" t="s">
        <v>265</v>
      </c>
      <c r="G464" s="274"/>
      <c r="H464" s="277">
        <v>491.39999999999998</v>
      </c>
      <c r="I464" s="278"/>
      <c r="J464" s="274"/>
      <c r="K464" s="274"/>
      <c r="L464" s="279"/>
      <c r="M464" s="280"/>
      <c r="N464" s="281"/>
      <c r="O464" s="281"/>
      <c r="P464" s="281"/>
      <c r="Q464" s="281"/>
      <c r="R464" s="281"/>
      <c r="S464" s="281"/>
      <c r="T464" s="282"/>
      <c r="U464" s="14"/>
      <c r="V464" s="14"/>
      <c r="W464" s="14"/>
      <c r="X464" s="14"/>
      <c r="Y464" s="14"/>
      <c r="Z464" s="14"/>
      <c r="AA464" s="14"/>
      <c r="AB464" s="14"/>
      <c r="AC464" s="14"/>
      <c r="AD464" s="14"/>
      <c r="AE464" s="14"/>
      <c r="AT464" s="283" t="s">
        <v>263</v>
      </c>
      <c r="AU464" s="283" t="s">
        <v>91</v>
      </c>
      <c r="AV464" s="14" t="s">
        <v>256</v>
      </c>
      <c r="AW464" s="14" t="s">
        <v>36</v>
      </c>
      <c r="AX464" s="14" t="s">
        <v>82</v>
      </c>
      <c r="AY464" s="283" t="s">
        <v>250</v>
      </c>
    </row>
    <row r="465" s="2" customFormat="1" ht="16.5" customHeight="1">
      <c r="A465" s="38"/>
      <c r="B465" s="39"/>
      <c r="C465" s="294" t="s">
        <v>489</v>
      </c>
      <c r="D465" s="294" t="s">
        <v>643</v>
      </c>
      <c r="E465" s="295" t="s">
        <v>1494</v>
      </c>
      <c r="F465" s="296" t="s">
        <v>1495</v>
      </c>
      <c r="G465" s="297" t="s">
        <v>157</v>
      </c>
      <c r="H465" s="298">
        <v>987.71400000000006</v>
      </c>
      <c r="I465" s="299"/>
      <c r="J465" s="300">
        <f>ROUND(I465*H465,2)</f>
        <v>0</v>
      </c>
      <c r="K465" s="296" t="s">
        <v>255</v>
      </c>
      <c r="L465" s="301"/>
      <c r="M465" s="302" t="s">
        <v>1</v>
      </c>
      <c r="N465" s="303" t="s">
        <v>47</v>
      </c>
      <c r="O465" s="91"/>
      <c r="P465" s="254">
        <f>O465*H465</f>
        <v>0</v>
      </c>
      <c r="Q465" s="254">
        <v>0</v>
      </c>
      <c r="R465" s="254">
        <f>Q465*H465</f>
        <v>0</v>
      </c>
      <c r="S465" s="254">
        <v>0</v>
      </c>
      <c r="T465" s="255">
        <f>S465*H465</f>
        <v>0</v>
      </c>
      <c r="U465" s="38"/>
      <c r="V465" s="38"/>
      <c r="W465" s="38"/>
      <c r="X465" s="38"/>
      <c r="Y465" s="38"/>
      <c r="Z465" s="38"/>
      <c r="AA465" s="38"/>
      <c r="AB465" s="38"/>
      <c r="AC465" s="38"/>
      <c r="AD465" s="38"/>
      <c r="AE465" s="38"/>
      <c r="AR465" s="256" t="s">
        <v>285</v>
      </c>
      <c r="AT465" s="256" t="s">
        <v>643</v>
      </c>
      <c r="AU465" s="256" t="s">
        <v>91</v>
      </c>
      <c r="AY465" s="17" t="s">
        <v>250</v>
      </c>
      <c r="BE465" s="257">
        <f>IF(N465="základní",J465,0)</f>
        <v>0</v>
      </c>
      <c r="BF465" s="257">
        <f>IF(N465="snížená",J465,0)</f>
        <v>0</v>
      </c>
      <c r="BG465" s="257">
        <f>IF(N465="zákl. přenesená",J465,0)</f>
        <v>0</v>
      </c>
      <c r="BH465" s="257">
        <f>IF(N465="sníž. přenesená",J465,0)</f>
        <v>0</v>
      </c>
      <c r="BI465" s="257">
        <f>IF(N465="nulová",J465,0)</f>
        <v>0</v>
      </c>
      <c r="BJ465" s="17" t="s">
        <v>14</v>
      </c>
      <c r="BK465" s="257">
        <f>ROUND(I465*H465,2)</f>
        <v>0</v>
      </c>
      <c r="BL465" s="17" t="s">
        <v>256</v>
      </c>
      <c r="BM465" s="256" t="s">
        <v>2381</v>
      </c>
    </row>
    <row r="466" s="13" customFormat="1">
      <c r="A466" s="13"/>
      <c r="B466" s="262"/>
      <c r="C466" s="263"/>
      <c r="D466" s="258" t="s">
        <v>263</v>
      </c>
      <c r="E466" s="264" t="s">
        <v>1</v>
      </c>
      <c r="F466" s="265" t="s">
        <v>2382</v>
      </c>
      <c r="G466" s="263"/>
      <c r="H466" s="266">
        <v>987.71400000000006</v>
      </c>
      <c r="I466" s="267"/>
      <c r="J466" s="263"/>
      <c r="K466" s="263"/>
      <c r="L466" s="268"/>
      <c r="M466" s="269"/>
      <c r="N466" s="270"/>
      <c r="O466" s="270"/>
      <c r="P466" s="270"/>
      <c r="Q466" s="270"/>
      <c r="R466" s="270"/>
      <c r="S466" s="270"/>
      <c r="T466" s="271"/>
      <c r="U466" s="13"/>
      <c r="V466" s="13"/>
      <c r="W466" s="13"/>
      <c r="X466" s="13"/>
      <c r="Y466" s="13"/>
      <c r="Z466" s="13"/>
      <c r="AA466" s="13"/>
      <c r="AB466" s="13"/>
      <c r="AC466" s="13"/>
      <c r="AD466" s="13"/>
      <c r="AE466" s="13"/>
      <c r="AT466" s="272" t="s">
        <v>263</v>
      </c>
      <c r="AU466" s="272" t="s">
        <v>91</v>
      </c>
      <c r="AV466" s="13" t="s">
        <v>91</v>
      </c>
      <c r="AW466" s="13" t="s">
        <v>36</v>
      </c>
      <c r="AX466" s="13" t="s">
        <v>82</v>
      </c>
      <c r="AY466" s="272" t="s">
        <v>250</v>
      </c>
    </row>
    <row r="467" s="14" customFormat="1">
      <c r="A467" s="14"/>
      <c r="B467" s="273"/>
      <c r="C467" s="274"/>
      <c r="D467" s="258" t="s">
        <v>263</v>
      </c>
      <c r="E467" s="275" t="s">
        <v>1</v>
      </c>
      <c r="F467" s="276" t="s">
        <v>265</v>
      </c>
      <c r="G467" s="274"/>
      <c r="H467" s="277">
        <v>987.71400000000006</v>
      </c>
      <c r="I467" s="278"/>
      <c r="J467" s="274"/>
      <c r="K467" s="274"/>
      <c r="L467" s="279"/>
      <c r="M467" s="280"/>
      <c r="N467" s="281"/>
      <c r="O467" s="281"/>
      <c r="P467" s="281"/>
      <c r="Q467" s="281"/>
      <c r="R467" s="281"/>
      <c r="S467" s="281"/>
      <c r="T467" s="282"/>
      <c r="U467" s="14"/>
      <c r="V467" s="14"/>
      <c r="W467" s="14"/>
      <c r="X467" s="14"/>
      <c r="Y467" s="14"/>
      <c r="Z467" s="14"/>
      <c r="AA467" s="14"/>
      <c r="AB467" s="14"/>
      <c r="AC467" s="14"/>
      <c r="AD467" s="14"/>
      <c r="AE467" s="14"/>
      <c r="AT467" s="283" t="s">
        <v>263</v>
      </c>
      <c r="AU467" s="283" t="s">
        <v>91</v>
      </c>
      <c r="AV467" s="14" t="s">
        <v>256</v>
      </c>
      <c r="AW467" s="14" t="s">
        <v>36</v>
      </c>
      <c r="AX467" s="14" t="s">
        <v>14</v>
      </c>
      <c r="AY467" s="283" t="s">
        <v>250</v>
      </c>
    </row>
    <row r="468" s="2" customFormat="1" ht="21.75" customHeight="1">
      <c r="A468" s="38"/>
      <c r="B468" s="39"/>
      <c r="C468" s="245" t="s">
        <v>493</v>
      </c>
      <c r="D468" s="245" t="s">
        <v>252</v>
      </c>
      <c r="E468" s="246" t="s">
        <v>2383</v>
      </c>
      <c r="F468" s="247" t="s">
        <v>2384</v>
      </c>
      <c r="G468" s="248" t="s">
        <v>168</v>
      </c>
      <c r="H468" s="249">
        <v>787</v>
      </c>
      <c r="I468" s="250"/>
      <c r="J468" s="251">
        <f>ROUND(I468*H468,2)</f>
        <v>0</v>
      </c>
      <c r="K468" s="247" t="s">
        <v>255</v>
      </c>
      <c r="L468" s="44"/>
      <c r="M468" s="252" t="s">
        <v>1</v>
      </c>
      <c r="N468" s="253" t="s">
        <v>47</v>
      </c>
      <c r="O468" s="91"/>
      <c r="P468" s="254">
        <f>O468*H468</f>
        <v>0</v>
      </c>
      <c r="Q468" s="254">
        <v>0</v>
      </c>
      <c r="R468" s="254">
        <f>Q468*H468</f>
        <v>0</v>
      </c>
      <c r="S468" s="254">
        <v>0</v>
      </c>
      <c r="T468" s="255">
        <f>S468*H468</f>
        <v>0</v>
      </c>
      <c r="U468" s="38"/>
      <c r="V468" s="38"/>
      <c r="W468" s="38"/>
      <c r="X468" s="38"/>
      <c r="Y468" s="38"/>
      <c r="Z468" s="38"/>
      <c r="AA468" s="38"/>
      <c r="AB468" s="38"/>
      <c r="AC468" s="38"/>
      <c r="AD468" s="38"/>
      <c r="AE468" s="38"/>
      <c r="AR468" s="256" t="s">
        <v>256</v>
      </c>
      <c r="AT468" s="256" t="s">
        <v>252</v>
      </c>
      <c r="AU468" s="256" t="s">
        <v>91</v>
      </c>
      <c r="AY468" s="17" t="s">
        <v>250</v>
      </c>
      <c r="BE468" s="257">
        <f>IF(N468="základní",J468,0)</f>
        <v>0</v>
      </c>
      <c r="BF468" s="257">
        <f>IF(N468="snížená",J468,0)</f>
        <v>0</v>
      </c>
      <c r="BG468" s="257">
        <f>IF(N468="zákl. přenesená",J468,0)</f>
        <v>0</v>
      </c>
      <c r="BH468" s="257">
        <f>IF(N468="sníž. přenesená",J468,0)</f>
        <v>0</v>
      </c>
      <c r="BI468" s="257">
        <f>IF(N468="nulová",J468,0)</f>
        <v>0</v>
      </c>
      <c r="BJ468" s="17" t="s">
        <v>14</v>
      </c>
      <c r="BK468" s="257">
        <f>ROUND(I468*H468,2)</f>
        <v>0</v>
      </c>
      <c r="BL468" s="17" t="s">
        <v>256</v>
      </c>
      <c r="BM468" s="256" t="s">
        <v>2385</v>
      </c>
    </row>
    <row r="469" s="2" customFormat="1">
      <c r="A469" s="38"/>
      <c r="B469" s="39"/>
      <c r="C469" s="40"/>
      <c r="D469" s="258" t="s">
        <v>261</v>
      </c>
      <c r="E469" s="40"/>
      <c r="F469" s="259" t="s">
        <v>2386</v>
      </c>
      <c r="G469" s="40"/>
      <c r="H469" s="40"/>
      <c r="I469" s="156"/>
      <c r="J469" s="40"/>
      <c r="K469" s="40"/>
      <c r="L469" s="44"/>
      <c r="M469" s="260"/>
      <c r="N469" s="261"/>
      <c r="O469" s="91"/>
      <c r="P469" s="91"/>
      <c r="Q469" s="91"/>
      <c r="R469" s="91"/>
      <c r="S469" s="91"/>
      <c r="T469" s="92"/>
      <c r="U469" s="38"/>
      <c r="V469" s="38"/>
      <c r="W469" s="38"/>
      <c r="X469" s="38"/>
      <c r="Y469" s="38"/>
      <c r="Z469" s="38"/>
      <c r="AA469" s="38"/>
      <c r="AB469" s="38"/>
      <c r="AC469" s="38"/>
      <c r="AD469" s="38"/>
      <c r="AE469" s="38"/>
      <c r="AT469" s="17" t="s">
        <v>261</v>
      </c>
      <c r="AU469" s="17" t="s">
        <v>91</v>
      </c>
    </row>
    <row r="470" s="15" customFormat="1">
      <c r="A470" s="15"/>
      <c r="B470" s="284"/>
      <c r="C470" s="285"/>
      <c r="D470" s="258" t="s">
        <v>263</v>
      </c>
      <c r="E470" s="286" t="s">
        <v>1</v>
      </c>
      <c r="F470" s="287" t="s">
        <v>2031</v>
      </c>
      <c r="G470" s="285"/>
      <c r="H470" s="286" t="s">
        <v>1</v>
      </c>
      <c r="I470" s="288"/>
      <c r="J470" s="285"/>
      <c r="K470" s="285"/>
      <c r="L470" s="289"/>
      <c r="M470" s="290"/>
      <c r="N470" s="291"/>
      <c r="O470" s="291"/>
      <c r="P470" s="291"/>
      <c r="Q470" s="291"/>
      <c r="R470" s="291"/>
      <c r="S470" s="291"/>
      <c r="T470" s="292"/>
      <c r="U470" s="15"/>
      <c r="V470" s="15"/>
      <c r="W470" s="15"/>
      <c r="X470" s="15"/>
      <c r="Y470" s="15"/>
      <c r="Z470" s="15"/>
      <c r="AA470" s="15"/>
      <c r="AB470" s="15"/>
      <c r="AC470" s="15"/>
      <c r="AD470" s="15"/>
      <c r="AE470" s="15"/>
      <c r="AT470" s="293" t="s">
        <v>263</v>
      </c>
      <c r="AU470" s="293" t="s">
        <v>91</v>
      </c>
      <c r="AV470" s="15" t="s">
        <v>14</v>
      </c>
      <c r="AW470" s="15" t="s">
        <v>36</v>
      </c>
      <c r="AX470" s="15" t="s">
        <v>82</v>
      </c>
      <c r="AY470" s="293" t="s">
        <v>250</v>
      </c>
    </row>
    <row r="471" s="13" customFormat="1">
      <c r="A471" s="13"/>
      <c r="B471" s="262"/>
      <c r="C471" s="263"/>
      <c r="D471" s="258" t="s">
        <v>263</v>
      </c>
      <c r="E471" s="264" t="s">
        <v>1</v>
      </c>
      <c r="F471" s="265" t="s">
        <v>2387</v>
      </c>
      <c r="G471" s="263"/>
      <c r="H471" s="266">
        <v>13.82</v>
      </c>
      <c r="I471" s="267"/>
      <c r="J471" s="263"/>
      <c r="K471" s="263"/>
      <c r="L471" s="268"/>
      <c r="M471" s="269"/>
      <c r="N471" s="270"/>
      <c r="O471" s="270"/>
      <c r="P471" s="270"/>
      <c r="Q471" s="270"/>
      <c r="R471" s="270"/>
      <c r="S471" s="270"/>
      <c r="T471" s="271"/>
      <c r="U471" s="13"/>
      <c r="V471" s="13"/>
      <c r="W471" s="13"/>
      <c r="X471" s="13"/>
      <c r="Y471" s="13"/>
      <c r="Z471" s="13"/>
      <c r="AA471" s="13"/>
      <c r="AB471" s="13"/>
      <c r="AC471" s="13"/>
      <c r="AD471" s="13"/>
      <c r="AE471" s="13"/>
      <c r="AT471" s="272" t="s">
        <v>263</v>
      </c>
      <c r="AU471" s="272" t="s">
        <v>91</v>
      </c>
      <c r="AV471" s="13" t="s">
        <v>91</v>
      </c>
      <c r="AW471" s="13" t="s">
        <v>36</v>
      </c>
      <c r="AX471" s="13" t="s">
        <v>82</v>
      </c>
      <c r="AY471" s="272" t="s">
        <v>250</v>
      </c>
    </row>
    <row r="472" s="13" customFormat="1">
      <c r="A472" s="13"/>
      <c r="B472" s="262"/>
      <c r="C472" s="263"/>
      <c r="D472" s="258" t="s">
        <v>263</v>
      </c>
      <c r="E472" s="264" t="s">
        <v>1</v>
      </c>
      <c r="F472" s="265" t="s">
        <v>2388</v>
      </c>
      <c r="G472" s="263"/>
      <c r="H472" s="266">
        <v>69.780000000000001</v>
      </c>
      <c r="I472" s="267"/>
      <c r="J472" s="263"/>
      <c r="K472" s="263"/>
      <c r="L472" s="268"/>
      <c r="M472" s="269"/>
      <c r="N472" s="270"/>
      <c r="O472" s="270"/>
      <c r="P472" s="270"/>
      <c r="Q472" s="270"/>
      <c r="R472" s="270"/>
      <c r="S472" s="270"/>
      <c r="T472" s="271"/>
      <c r="U472" s="13"/>
      <c r="V472" s="13"/>
      <c r="W472" s="13"/>
      <c r="X472" s="13"/>
      <c r="Y472" s="13"/>
      <c r="Z472" s="13"/>
      <c r="AA472" s="13"/>
      <c r="AB472" s="13"/>
      <c r="AC472" s="13"/>
      <c r="AD472" s="13"/>
      <c r="AE472" s="13"/>
      <c r="AT472" s="272" t="s">
        <v>263</v>
      </c>
      <c r="AU472" s="272" t="s">
        <v>91</v>
      </c>
      <c r="AV472" s="13" t="s">
        <v>91</v>
      </c>
      <c r="AW472" s="13" t="s">
        <v>36</v>
      </c>
      <c r="AX472" s="13" t="s">
        <v>82</v>
      </c>
      <c r="AY472" s="272" t="s">
        <v>250</v>
      </c>
    </row>
    <row r="473" s="13" customFormat="1">
      <c r="A473" s="13"/>
      <c r="B473" s="262"/>
      <c r="C473" s="263"/>
      <c r="D473" s="258" t="s">
        <v>263</v>
      </c>
      <c r="E473" s="264" t="s">
        <v>1</v>
      </c>
      <c r="F473" s="265" t="s">
        <v>2389</v>
      </c>
      <c r="G473" s="263"/>
      <c r="H473" s="266">
        <v>56.399999999999999</v>
      </c>
      <c r="I473" s="267"/>
      <c r="J473" s="263"/>
      <c r="K473" s="263"/>
      <c r="L473" s="268"/>
      <c r="M473" s="269"/>
      <c r="N473" s="270"/>
      <c r="O473" s="270"/>
      <c r="P473" s="270"/>
      <c r="Q473" s="270"/>
      <c r="R473" s="270"/>
      <c r="S473" s="270"/>
      <c r="T473" s="271"/>
      <c r="U473" s="13"/>
      <c r="V473" s="13"/>
      <c r="W473" s="13"/>
      <c r="X473" s="13"/>
      <c r="Y473" s="13"/>
      <c r="Z473" s="13"/>
      <c r="AA473" s="13"/>
      <c r="AB473" s="13"/>
      <c r="AC473" s="13"/>
      <c r="AD473" s="13"/>
      <c r="AE473" s="13"/>
      <c r="AT473" s="272" t="s">
        <v>263</v>
      </c>
      <c r="AU473" s="272" t="s">
        <v>91</v>
      </c>
      <c r="AV473" s="13" t="s">
        <v>91</v>
      </c>
      <c r="AW473" s="13" t="s">
        <v>36</v>
      </c>
      <c r="AX473" s="13" t="s">
        <v>82</v>
      </c>
      <c r="AY473" s="272" t="s">
        <v>250</v>
      </c>
    </row>
    <row r="474" s="13" customFormat="1">
      <c r="A474" s="13"/>
      <c r="B474" s="262"/>
      <c r="C474" s="263"/>
      <c r="D474" s="258" t="s">
        <v>263</v>
      </c>
      <c r="E474" s="264" t="s">
        <v>1</v>
      </c>
      <c r="F474" s="265" t="s">
        <v>2390</v>
      </c>
      <c r="G474" s="263"/>
      <c r="H474" s="266">
        <v>33.060000000000002</v>
      </c>
      <c r="I474" s="267"/>
      <c r="J474" s="263"/>
      <c r="K474" s="263"/>
      <c r="L474" s="268"/>
      <c r="M474" s="269"/>
      <c r="N474" s="270"/>
      <c r="O474" s="270"/>
      <c r="P474" s="270"/>
      <c r="Q474" s="270"/>
      <c r="R474" s="270"/>
      <c r="S474" s="270"/>
      <c r="T474" s="271"/>
      <c r="U474" s="13"/>
      <c r="V474" s="13"/>
      <c r="W474" s="13"/>
      <c r="X474" s="13"/>
      <c r="Y474" s="13"/>
      <c r="Z474" s="13"/>
      <c r="AA474" s="13"/>
      <c r="AB474" s="13"/>
      <c r="AC474" s="13"/>
      <c r="AD474" s="13"/>
      <c r="AE474" s="13"/>
      <c r="AT474" s="272" t="s">
        <v>263</v>
      </c>
      <c r="AU474" s="272" t="s">
        <v>91</v>
      </c>
      <c r="AV474" s="13" t="s">
        <v>91</v>
      </c>
      <c r="AW474" s="13" t="s">
        <v>36</v>
      </c>
      <c r="AX474" s="13" t="s">
        <v>82</v>
      </c>
      <c r="AY474" s="272" t="s">
        <v>250</v>
      </c>
    </row>
    <row r="475" s="13" customFormat="1">
      <c r="A475" s="13"/>
      <c r="B475" s="262"/>
      <c r="C475" s="263"/>
      <c r="D475" s="258" t="s">
        <v>263</v>
      </c>
      <c r="E475" s="264" t="s">
        <v>1</v>
      </c>
      <c r="F475" s="265" t="s">
        <v>2391</v>
      </c>
      <c r="G475" s="263"/>
      <c r="H475" s="266">
        <v>16.539999999999999</v>
      </c>
      <c r="I475" s="267"/>
      <c r="J475" s="263"/>
      <c r="K475" s="263"/>
      <c r="L475" s="268"/>
      <c r="M475" s="269"/>
      <c r="N475" s="270"/>
      <c r="O475" s="270"/>
      <c r="P475" s="270"/>
      <c r="Q475" s="270"/>
      <c r="R475" s="270"/>
      <c r="S475" s="270"/>
      <c r="T475" s="271"/>
      <c r="U475" s="13"/>
      <c r="V475" s="13"/>
      <c r="W475" s="13"/>
      <c r="X475" s="13"/>
      <c r="Y475" s="13"/>
      <c r="Z475" s="13"/>
      <c r="AA475" s="13"/>
      <c r="AB475" s="13"/>
      <c r="AC475" s="13"/>
      <c r="AD475" s="13"/>
      <c r="AE475" s="13"/>
      <c r="AT475" s="272" t="s">
        <v>263</v>
      </c>
      <c r="AU475" s="272" t="s">
        <v>91</v>
      </c>
      <c r="AV475" s="13" t="s">
        <v>91</v>
      </c>
      <c r="AW475" s="13" t="s">
        <v>36</v>
      </c>
      <c r="AX475" s="13" t="s">
        <v>82</v>
      </c>
      <c r="AY475" s="272" t="s">
        <v>250</v>
      </c>
    </row>
    <row r="476" s="13" customFormat="1">
      <c r="A476" s="13"/>
      <c r="B476" s="262"/>
      <c r="C476" s="263"/>
      <c r="D476" s="258" t="s">
        <v>263</v>
      </c>
      <c r="E476" s="264" t="s">
        <v>1</v>
      </c>
      <c r="F476" s="265" t="s">
        <v>2392</v>
      </c>
      <c r="G476" s="263"/>
      <c r="H476" s="266">
        <v>13.800000000000001</v>
      </c>
      <c r="I476" s="267"/>
      <c r="J476" s="263"/>
      <c r="K476" s="263"/>
      <c r="L476" s="268"/>
      <c r="M476" s="269"/>
      <c r="N476" s="270"/>
      <c r="O476" s="270"/>
      <c r="P476" s="270"/>
      <c r="Q476" s="270"/>
      <c r="R476" s="270"/>
      <c r="S476" s="270"/>
      <c r="T476" s="271"/>
      <c r="U476" s="13"/>
      <c r="V476" s="13"/>
      <c r="W476" s="13"/>
      <c r="X476" s="13"/>
      <c r="Y476" s="13"/>
      <c r="Z476" s="13"/>
      <c r="AA476" s="13"/>
      <c r="AB476" s="13"/>
      <c r="AC476" s="13"/>
      <c r="AD476" s="13"/>
      <c r="AE476" s="13"/>
      <c r="AT476" s="272" t="s">
        <v>263</v>
      </c>
      <c r="AU476" s="272" t="s">
        <v>91</v>
      </c>
      <c r="AV476" s="13" t="s">
        <v>91</v>
      </c>
      <c r="AW476" s="13" t="s">
        <v>36</v>
      </c>
      <c r="AX476" s="13" t="s">
        <v>82</v>
      </c>
      <c r="AY476" s="272" t="s">
        <v>250</v>
      </c>
    </row>
    <row r="477" s="13" customFormat="1">
      <c r="A477" s="13"/>
      <c r="B477" s="262"/>
      <c r="C477" s="263"/>
      <c r="D477" s="258" t="s">
        <v>263</v>
      </c>
      <c r="E477" s="264" t="s">
        <v>1</v>
      </c>
      <c r="F477" s="265" t="s">
        <v>2393</v>
      </c>
      <c r="G477" s="263"/>
      <c r="H477" s="266">
        <v>90</v>
      </c>
      <c r="I477" s="267"/>
      <c r="J477" s="263"/>
      <c r="K477" s="263"/>
      <c r="L477" s="268"/>
      <c r="M477" s="269"/>
      <c r="N477" s="270"/>
      <c r="O477" s="270"/>
      <c r="P477" s="270"/>
      <c r="Q477" s="270"/>
      <c r="R477" s="270"/>
      <c r="S477" s="270"/>
      <c r="T477" s="271"/>
      <c r="U477" s="13"/>
      <c r="V477" s="13"/>
      <c r="W477" s="13"/>
      <c r="X477" s="13"/>
      <c r="Y477" s="13"/>
      <c r="Z477" s="13"/>
      <c r="AA477" s="13"/>
      <c r="AB477" s="13"/>
      <c r="AC477" s="13"/>
      <c r="AD477" s="13"/>
      <c r="AE477" s="13"/>
      <c r="AT477" s="272" t="s">
        <v>263</v>
      </c>
      <c r="AU477" s="272" t="s">
        <v>91</v>
      </c>
      <c r="AV477" s="13" t="s">
        <v>91</v>
      </c>
      <c r="AW477" s="13" t="s">
        <v>36</v>
      </c>
      <c r="AX477" s="13" t="s">
        <v>82</v>
      </c>
      <c r="AY477" s="272" t="s">
        <v>250</v>
      </c>
    </row>
    <row r="478" s="13" customFormat="1">
      <c r="A478" s="13"/>
      <c r="B478" s="262"/>
      <c r="C478" s="263"/>
      <c r="D478" s="258" t="s">
        <v>263</v>
      </c>
      <c r="E478" s="264" t="s">
        <v>1</v>
      </c>
      <c r="F478" s="265" t="s">
        <v>2394</v>
      </c>
      <c r="G478" s="263"/>
      <c r="H478" s="266">
        <v>243</v>
      </c>
      <c r="I478" s="267"/>
      <c r="J478" s="263"/>
      <c r="K478" s="263"/>
      <c r="L478" s="268"/>
      <c r="M478" s="269"/>
      <c r="N478" s="270"/>
      <c r="O478" s="270"/>
      <c r="P478" s="270"/>
      <c r="Q478" s="270"/>
      <c r="R478" s="270"/>
      <c r="S478" s="270"/>
      <c r="T478" s="271"/>
      <c r="U478" s="13"/>
      <c r="V478" s="13"/>
      <c r="W478" s="13"/>
      <c r="X478" s="13"/>
      <c r="Y478" s="13"/>
      <c r="Z478" s="13"/>
      <c r="AA478" s="13"/>
      <c r="AB478" s="13"/>
      <c r="AC478" s="13"/>
      <c r="AD478" s="13"/>
      <c r="AE478" s="13"/>
      <c r="AT478" s="272" t="s">
        <v>263</v>
      </c>
      <c r="AU478" s="272" t="s">
        <v>91</v>
      </c>
      <c r="AV478" s="13" t="s">
        <v>91</v>
      </c>
      <c r="AW478" s="13" t="s">
        <v>36</v>
      </c>
      <c r="AX478" s="13" t="s">
        <v>82</v>
      </c>
      <c r="AY478" s="272" t="s">
        <v>250</v>
      </c>
    </row>
    <row r="479" s="13" customFormat="1">
      <c r="A479" s="13"/>
      <c r="B479" s="262"/>
      <c r="C479" s="263"/>
      <c r="D479" s="258" t="s">
        <v>263</v>
      </c>
      <c r="E479" s="264" t="s">
        <v>1</v>
      </c>
      <c r="F479" s="265" t="s">
        <v>2395</v>
      </c>
      <c r="G479" s="263"/>
      <c r="H479" s="266">
        <v>81</v>
      </c>
      <c r="I479" s="267"/>
      <c r="J479" s="263"/>
      <c r="K479" s="263"/>
      <c r="L479" s="268"/>
      <c r="M479" s="269"/>
      <c r="N479" s="270"/>
      <c r="O479" s="270"/>
      <c r="P479" s="270"/>
      <c r="Q479" s="270"/>
      <c r="R479" s="270"/>
      <c r="S479" s="270"/>
      <c r="T479" s="271"/>
      <c r="U479" s="13"/>
      <c r="V479" s="13"/>
      <c r="W479" s="13"/>
      <c r="X479" s="13"/>
      <c r="Y479" s="13"/>
      <c r="Z479" s="13"/>
      <c r="AA479" s="13"/>
      <c r="AB479" s="13"/>
      <c r="AC479" s="13"/>
      <c r="AD479" s="13"/>
      <c r="AE479" s="13"/>
      <c r="AT479" s="272" t="s">
        <v>263</v>
      </c>
      <c r="AU479" s="272" t="s">
        <v>91</v>
      </c>
      <c r="AV479" s="13" t="s">
        <v>91</v>
      </c>
      <c r="AW479" s="13" t="s">
        <v>36</v>
      </c>
      <c r="AX479" s="13" t="s">
        <v>82</v>
      </c>
      <c r="AY479" s="272" t="s">
        <v>250</v>
      </c>
    </row>
    <row r="480" s="13" customFormat="1">
      <c r="A480" s="13"/>
      <c r="B480" s="262"/>
      <c r="C480" s="263"/>
      <c r="D480" s="258" t="s">
        <v>263</v>
      </c>
      <c r="E480" s="264" t="s">
        <v>1</v>
      </c>
      <c r="F480" s="265" t="s">
        <v>2396</v>
      </c>
      <c r="G480" s="263"/>
      <c r="H480" s="266">
        <v>144</v>
      </c>
      <c r="I480" s="267"/>
      <c r="J480" s="263"/>
      <c r="K480" s="263"/>
      <c r="L480" s="268"/>
      <c r="M480" s="269"/>
      <c r="N480" s="270"/>
      <c r="O480" s="270"/>
      <c r="P480" s="270"/>
      <c r="Q480" s="270"/>
      <c r="R480" s="270"/>
      <c r="S480" s="270"/>
      <c r="T480" s="271"/>
      <c r="U480" s="13"/>
      <c r="V480" s="13"/>
      <c r="W480" s="13"/>
      <c r="X480" s="13"/>
      <c r="Y480" s="13"/>
      <c r="Z480" s="13"/>
      <c r="AA480" s="13"/>
      <c r="AB480" s="13"/>
      <c r="AC480" s="13"/>
      <c r="AD480" s="13"/>
      <c r="AE480" s="13"/>
      <c r="AT480" s="272" t="s">
        <v>263</v>
      </c>
      <c r="AU480" s="272" t="s">
        <v>91</v>
      </c>
      <c r="AV480" s="13" t="s">
        <v>91</v>
      </c>
      <c r="AW480" s="13" t="s">
        <v>36</v>
      </c>
      <c r="AX480" s="13" t="s">
        <v>82</v>
      </c>
      <c r="AY480" s="272" t="s">
        <v>250</v>
      </c>
    </row>
    <row r="481" s="13" customFormat="1">
      <c r="A481" s="13"/>
      <c r="B481" s="262"/>
      <c r="C481" s="263"/>
      <c r="D481" s="258" t="s">
        <v>263</v>
      </c>
      <c r="E481" s="264" t="s">
        <v>1</v>
      </c>
      <c r="F481" s="265" t="s">
        <v>2397</v>
      </c>
      <c r="G481" s="263"/>
      <c r="H481" s="266">
        <v>13.44</v>
      </c>
      <c r="I481" s="267"/>
      <c r="J481" s="263"/>
      <c r="K481" s="263"/>
      <c r="L481" s="268"/>
      <c r="M481" s="269"/>
      <c r="N481" s="270"/>
      <c r="O481" s="270"/>
      <c r="P481" s="270"/>
      <c r="Q481" s="270"/>
      <c r="R481" s="270"/>
      <c r="S481" s="270"/>
      <c r="T481" s="271"/>
      <c r="U481" s="13"/>
      <c r="V481" s="13"/>
      <c r="W481" s="13"/>
      <c r="X481" s="13"/>
      <c r="Y481" s="13"/>
      <c r="Z481" s="13"/>
      <c r="AA481" s="13"/>
      <c r="AB481" s="13"/>
      <c r="AC481" s="13"/>
      <c r="AD481" s="13"/>
      <c r="AE481" s="13"/>
      <c r="AT481" s="272" t="s">
        <v>263</v>
      </c>
      <c r="AU481" s="272" t="s">
        <v>91</v>
      </c>
      <c r="AV481" s="13" t="s">
        <v>91</v>
      </c>
      <c r="AW481" s="13" t="s">
        <v>36</v>
      </c>
      <c r="AX481" s="13" t="s">
        <v>82</v>
      </c>
      <c r="AY481" s="272" t="s">
        <v>250</v>
      </c>
    </row>
    <row r="482" s="13" customFormat="1">
      <c r="A482" s="13"/>
      <c r="B482" s="262"/>
      <c r="C482" s="263"/>
      <c r="D482" s="258" t="s">
        <v>263</v>
      </c>
      <c r="E482" s="264" t="s">
        <v>1</v>
      </c>
      <c r="F482" s="265" t="s">
        <v>2398</v>
      </c>
      <c r="G482" s="263"/>
      <c r="H482" s="266">
        <v>8.3200000000000003</v>
      </c>
      <c r="I482" s="267"/>
      <c r="J482" s="263"/>
      <c r="K482" s="263"/>
      <c r="L482" s="268"/>
      <c r="M482" s="269"/>
      <c r="N482" s="270"/>
      <c r="O482" s="270"/>
      <c r="P482" s="270"/>
      <c r="Q482" s="270"/>
      <c r="R482" s="270"/>
      <c r="S482" s="270"/>
      <c r="T482" s="271"/>
      <c r="U482" s="13"/>
      <c r="V482" s="13"/>
      <c r="W482" s="13"/>
      <c r="X482" s="13"/>
      <c r="Y482" s="13"/>
      <c r="Z482" s="13"/>
      <c r="AA482" s="13"/>
      <c r="AB482" s="13"/>
      <c r="AC482" s="13"/>
      <c r="AD482" s="13"/>
      <c r="AE482" s="13"/>
      <c r="AT482" s="272" t="s">
        <v>263</v>
      </c>
      <c r="AU482" s="272" t="s">
        <v>91</v>
      </c>
      <c r="AV482" s="13" t="s">
        <v>91</v>
      </c>
      <c r="AW482" s="13" t="s">
        <v>36</v>
      </c>
      <c r="AX482" s="13" t="s">
        <v>82</v>
      </c>
      <c r="AY482" s="272" t="s">
        <v>250</v>
      </c>
    </row>
    <row r="483" s="13" customFormat="1">
      <c r="A483" s="13"/>
      <c r="B483" s="262"/>
      <c r="C483" s="263"/>
      <c r="D483" s="258" t="s">
        <v>263</v>
      </c>
      <c r="E483" s="264" t="s">
        <v>1</v>
      </c>
      <c r="F483" s="265" t="s">
        <v>2399</v>
      </c>
      <c r="G483" s="263"/>
      <c r="H483" s="266">
        <v>3.8399999999999999</v>
      </c>
      <c r="I483" s="267"/>
      <c r="J483" s="263"/>
      <c r="K483" s="263"/>
      <c r="L483" s="268"/>
      <c r="M483" s="269"/>
      <c r="N483" s="270"/>
      <c r="O483" s="270"/>
      <c r="P483" s="270"/>
      <c r="Q483" s="270"/>
      <c r="R483" s="270"/>
      <c r="S483" s="270"/>
      <c r="T483" s="271"/>
      <c r="U483" s="13"/>
      <c r="V483" s="13"/>
      <c r="W483" s="13"/>
      <c r="X483" s="13"/>
      <c r="Y483" s="13"/>
      <c r="Z483" s="13"/>
      <c r="AA483" s="13"/>
      <c r="AB483" s="13"/>
      <c r="AC483" s="13"/>
      <c r="AD483" s="13"/>
      <c r="AE483" s="13"/>
      <c r="AT483" s="272" t="s">
        <v>263</v>
      </c>
      <c r="AU483" s="272" t="s">
        <v>91</v>
      </c>
      <c r="AV483" s="13" t="s">
        <v>91</v>
      </c>
      <c r="AW483" s="13" t="s">
        <v>36</v>
      </c>
      <c r="AX483" s="13" t="s">
        <v>82</v>
      </c>
      <c r="AY483" s="272" t="s">
        <v>250</v>
      </c>
    </row>
    <row r="484" s="14" customFormat="1">
      <c r="A484" s="14"/>
      <c r="B484" s="273"/>
      <c r="C484" s="274"/>
      <c r="D484" s="258" t="s">
        <v>263</v>
      </c>
      <c r="E484" s="275" t="s">
        <v>1</v>
      </c>
      <c r="F484" s="276" t="s">
        <v>265</v>
      </c>
      <c r="G484" s="274"/>
      <c r="H484" s="277">
        <v>787</v>
      </c>
      <c r="I484" s="278"/>
      <c r="J484" s="274"/>
      <c r="K484" s="274"/>
      <c r="L484" s="279"/>
      <c r="M484" s="280"/>
      <c r="N484" s="281"/>
      <c r="O484" s="281"/>
      <c r="P484" s="281"/>
      <c r="Q484" s="281"/>
      <c r="R484" s="281"/>
      <c r="S484" s="281"/>
      <c r="T484" s="282"/>
      <c r="U484" s="14"/>
      <c r="V484" s="14"/>
      <c r="W484" s="14"/>
      <c r="X484" s="14"/>
      <c r="Y484" s="14"/>
      <c r="Z484" s="14"/>
      <c r="AA484" s="14"/>
      <c r="AB484" s="14"/>
      <c r="AC484" s="14"/>
      <c r="AD484" s="14"/>
      <c r="AE484" s="14"/>
      <c r="AT484" s="283" t="s">
        <v>263</v>
      </c>
      <c r="AU484" s="283" t="s">
        <v>91</v>
      </c>
      <c r="AV484" s="14" t="s">
        <v>256</v>
      </c>
      <c r="AW484" s="14" t="s">
        <v>36</v>
      </c>
      <c r="AX484" s="14" t="s">
        <v>14</v>
      </c>
      <c r="AY484" s="283" t="s">
        <v>250</v>
      </c>
    </row>
    <row r="485" s="12" customFormat="1" ht="22.8" customHeight="1">
      <c r="A485" s="12"/>
      <c r="B485" s="229"/>
      <c r="C485" s="230"/>
      <c r="D485" s="231" t="s">
        <v>81</v>
      </c>
      <c r="E485" s="243" t="s">
        <v>91</v>
      </c>
      <c r="F485" s="243" t="s">
        <v>1389</v>
      </c>
      <c r="G485" s="230"/>
      <c r="H485" s="230"/>
      <c r="I485" s="233"/>
      <c r="J485" s="244">
        <f>BK485</f>
        <v>0</v>
      </c>
      <c r="K485" s="230"/>
      <c r="L485" s="235"/>
      <c r="M485" s="236"/>
      <c r="N485" s="237"/>
      <c r="O485" s="237"/>
      <c r="P485" s="238">
        <f>SUM(P486:P492)</f>
        <v>0</v>
      </c>
      <c r="Q485" s="237"/>
      <c r="R485" s="238">
        <f>SUM(R486:R492)</f>
        <v>133.34206699999999</v>
      </c>
      <c r="S485" s="237"/>
      <c r="T485" s="239">
        <f>SUM(T486:T492)</f>
        <v>0</v>
      </c>
      <c r="U485" s="12"/>
      <c r="V485" s="12"/>
      <c r="W485" s="12"/>
      <c r="X485" s="12"/>
      <c r="Y485" s="12"/>
      <c r="Z485" s="12"/>
      <c r="AA485" s="12"/>
      <c r="AB485" s="12"/>
      <c r="AC485" s="12"/>
      <c r="AD485" s="12"/>
      <c r="AE485" s="12"/>
      <c r="AR485" s="240" t="s">
        <v>14</v>
      </c>
      <c r="AT485" s="241" t="s">
        <v>81</v>
      </c>
      <c r="AU485" s="241" t="s">
        <v>14</v>
      </c>
      <c r="AY485" s="240" t="s">
        <v>250</v>
      </c>
      <c r="BK485" s="242">
        <f>SUM(BK486:BK492)</f>
        <v>0</v>
      </c>
    </row>
    <row r="486" s="2" customFormat="1" ht="55.5" customHeight="1">
      <c r="A486" s="38"/>
      <c r="B486" s="39"/>
      <c r="C486" s="245" t="s">
        <v>497</v>
      </c>
      <c r="D486" s="245" t="s">
        <v>252</v>
      </c>
      <c r="E486" s="246" t="s">
        <v>2400</v>
      </c>
      <c r="F486" s="247" t="s">
        <v>2401</v>
      </c>
      <c r="G486" s="248" t="s">
        <v>179</v>
      </c>
      <c r="H486" s="249">
        <v>416.69999999999999</v>
      </c>
      <c r="I486" s="250"/>
      <c r="J486" s="251">
        <f>ROUND(I486*H486,2)</f>
        <v>0</v>
      </c>
      <c r="K486" s="247" t="s">
        <v>255</v>
      </c>
      <c r="L486" s="44"/>
      <c r="M486" s="252" t="s">
        <v>1</v>
      </c>
      <c r="N486" s="253" t="s">
        <v>47</v>
      </c>
      <c r="O486" s="91"/>
      <c r="P486" s="254">
        <f>O486*H486</f>
        <v>0</v>
      </c>
      <c r="Q486" s="254">
        <v>0.28700999999999999</v>
      </c>
      <c r="R486" s="254">
        <f>Q486*H486</f>
        <v>119.597067</v>
      </c>
      <c r="S486" s="254">
        <v>0</v>
      </c>
      <c r="T486" s="255">
        <f>S486*H486</f>
        <v>0</v>
      </c>
      <c r="U486" s="38"/>
      <c r="V486" s="38"/>
      <c r="W486" s="38"/>
      <c r="X486" s="38"/>
      <c r="Y486" s="38"/>
      <c r="Z486" s="38"/>
      <c r="AA486" s="38"/>
      <c r="AB486" s="38"/>
      <c r="AC486" s="38"/>
      <c r="AD486" s="38"/>
      <c r="AE486" s="38"/>
      <c r="AR486" s="256" t="s">
        <v>256</v>
      </c>
      <c r="AT486" s="256" t="s">
        <v>252</v>
      </c>
      <c r="AU486" s="256" t="s">
        <v>91</v>
      </c>
      <c r="AY486" s="17" t="s">
        <v>250</v>
      </c>
      <c r="BE486" s="257">
        <f>IF(N486="základní",J486,0)</f>
        <v>0</v>
      </c>
      <c r="BF486" s="257">
        <f>IF(N486="snížená",J486,0)</f>
        <v>0</v>
      </c>
      <c r="BG486" s="257">
        <f>IF(N486="zákl. přenesená",J486,0)</f>
        <v>0</v>
      </c>
      <c r="BH486" s="257">
        <f>IF(N486="sníž. přenesená",J486,0)</f>
        <v>0</v>
      </c>
      <c r="BI486" s="257">
        <f>IF(N486="nulová",J486,0)</f>
        <v>0</v>
      </c>
      <c r="BJ486" s="17" t="s">
        <v>14</v>
      </c>
      <c r="BK486" s="257">
        <f>ROUND(I486*H486,2)</f>
        <v>0</v>
      </c>
      <c r="BL486" s="17" t="s">
        <v>256</v>
      </c>
      <c r="BM486" s="256" t="s">
        <v>2402</v>
      </c>
    </row>
    <row r="487" s="2" customFormat="1">
      <c r="A487" s="38"/>
      <c r="B487" s="39"/>
      <c r="C487" s="40"/>
      <c r="D487" s="258" t="s">
        <v>261</v>
      </c>
      <c r="E487" s="40"/>
      <c r="F487" s="259" t="s">
        <v>2403</v>
      </c>
      <c r="G487" s="40"/>
      <c r="H487" s="40"/>
      <c r="I487" s="156"/>
      <c r="J487" s="40"/>
      <c r="K487" s="40"/>
      <c r="L487" s="44"/>
      <c r="M487" s="260"/>
      <c r="N487" s="261"/>
      <c r="O487" s="91"/>
      <c r="P487" s="91"/>
      <c r="Q487" s="91"/>
      <c r="R487" s="91"/>
      <c r="S487" s="91"/>
      <c r="T487" s="92"/>
      <c r="U487" s="38"/>
      <c r="V487" s="38"/>
      <c r="W487" s="38"/>
      <c r="X487" s="38"/>
      <c r="Y487" s="38"/>
      <c r="Z487" s="38"/>
      <c r="AA487" s="38"/>
      <c r="AB487" s="38"/>
      <c r="AC487" s="38"/>
      <c r="AD487" s="38"/>
      <c r="AE487" s="38"/>
      <c r="AT487" s="17" t="s">
        <v>261</v>
      </c>
      <c r="AU487" s="17" t="s">
        <v>91</v>
      </c>
    </row>
    <row r="488" s="13" customFormat="1">
      <c r="A488" s="13"/>
      <c r="B488" s="262"/>
      <c r="C488" s="263"/>
      <c r="D488" s="258" t="s">
        <v>263</v>
      </c>
      <c r="E488" s="264" t="s">
        <v>1</v>
      </c>
      <c r="F488" s="265" t="s">
        <v>2404</v>
      </c>
      <c r="G488" s="263"/>
      <c r="H488" s="266">
        <v>416.69999999999999</v>
      </c>
      <c r="I488" s="267"/>
      <c r="J488" s="263"/>
      <c r="K488" s="263"/>
      <c r="L488" s="268"/>
      <c r="M488" s="269"/>
      <c r="N488" s="270"/>
      <c r="O488" s="270"/>
      <c r="P488" s="270"/>
      <c r="Q488" s="270"/>
      <c r="R488" s="270"/>
      <c r="S488" s="270"/>
      <c r="T488" s="271"/>
      <c r="U488" s="13"/>
      <c r="V488" s="13"/>
      <c r="W488" s="13"/>
      <c r="X488" s="13"/>
      <c r="Y488" s="13"/>
      <c r="Z488" s="13"/>
      <c r="AA488" s="13"/>
      <c r="AB488" s="13"/>
      <c r="AC488" s="13"/>
      <c r="AD488" s="13"/>
      <c r="AE488" s="13"/>
      <c r="AT488" s="272" t="s">
        <v>263</v>
      </c>
      <c r="AU488" s="272" t="s">
        <v>91</v>
      </c>
      <c r="AV488" s="13" t="s">
        <v>91</v>
      </c>
      <c r="AW488" s="13" t="s">
        <v>36</v>
      </c>
      <c r="AX488" s="13" t="s">
        <v>82</v>
      </c>
      <c r="AY488" s="272" t="s">
        <v>250</v>
      </c>
    </row>
    <row r="489" s="14" customFormat="1">
      <c r="A489" s="14"/>
      <c r="B489" s="273"/>
      <c r="C489" s="274"/>
      <c r="D489" s="258" t="s">
        <v>263</v>
      </c>
      <c r="E489" s="275" t="s">
        <v>1</v>
      </c>
      <c r="F489" s="276" t="s">
        <v>265</v>
      </c>
      <c r="G489" s="274"/>
      <c r="H489" s="277">
        <v>416.69999999999999</v>
      </c>
      <c r="I489" s="278"/>
      <c r="J489" s="274"/>
      <c r="K489" s="274"/>
      <c r="L489" s="279"/>
      <c r="M489" s="280"/>
      <c r="N489" s="281"/>
      <c r="O489" s="281"/>
      <c r="P489" s="281"/>
      <c r="Q489" s="281"/>
      <c r="R489" s="281"/>
      <c r="S489" s="281"/>
      <c r="T489" s="282"/>
      <c r="U489" s="14"/>
      <c r="V489" s="14"/>
      <c r="W489" s="14"/>
      <c r="X489" s="14"/>
      <c r="Y489" s="14"/>
      <c r="Z489" s="14"/>
      <c r="AA489" s="14"/>
      <c r="AB489" s="14"/>
      <c r="AC489" s="14"/>
      <c r="AD489" s="14"/>
      <c r="AE489" s="14"/>
      <c r="AT489" s="283" t="s">
        <v>263</v>
      </c>
      <c r="AU489" s="283" t="s">
        <v>91</v>
      </c>
      <c r="AV489" s="14" t="s">
        <v>256</v>
      </c>
      <c r="AW489" s="14" t="s">
        <v>36</v>
      </c>
      <c r="AX489" s="14" t="s">
        <v>14</v>
      </c>
      <c r="AY489" s="283" t="s">
        <v>250</v>
      </c>
    </row>
    <row r="490" s="2" customFormat="1" ht="16.5" customHeight="1">
      <c r="A490" s="38"/>
      <c r="B490" s="39"/>
      <c r="C490" s="245" t="s">
        <v>501</v>
      </c>
      <c r="D490" s="245" t="s">
        <v>252</v>
      </c>
      <c r="E490" s="246" t="s">
        <v>2405</v>
      </c>
      <c r="F490" s="247" t="s">
        <v>2406</v>
      </c>
      <c r="G490" s="248" t="s">
        <v>1244</v>
      </c>
      <c r="H490" s="249">
        <v>1</v>
      </c>
      <c r="I490" s="250"/>
      <c r="J490" s="251">
        <f>ROUND(I490*H490,2)</f>
        <v>0</v>
      </c>
      <c r="K490" s="247" t="s">
        <v>1</v>
      </c>
      <c r="L490" s="44"/>
      <c r="M490" s="252" t="s">
        <v>1</v>
      </c>
      <c r="N490" s="253" t="s">
        <v>47</v>
      </c>
      <c r="O490" s="91"/>
      <c r="P490" s="254">
        <f>O490*H490</f>
        <v>0</v>
      </c>
      <c r="Q490" s="254">
        <v>1.2450000000000001</v>
      </c>
      <c r="R490" s="254">
        <f>Q490*H490</f>
        <v>1.2450000000000001</v>
      </c>
      <c r="S490" s="254">
        <v>0</v>
      </c>
      <c r="T490" s="255">
        <f>S490*H490</f>
        <v>0</v>
      </c>
      <c r="U490" s="38"/>
      <c r="V490" s="38"/>
      <c r="W490" s="38"/>
      <c r="X490" s="38"/>
      <c r="Y490" s="38"/>
      <c r="Z490" s="38"/>
      <c r="AA490" s="38"/>
      <c r="AB490" s="38"/>
      <c r="AC490" s="38"/>
      <c r="AD490" s="38"/>
      <c r="AE490" s="38"/>
      <c r="AR490" s="256" t="s">
        <v>256</v>
      </c>
      <c r="AT490" s="256" t="s">
        <v>252</v>
      </c>
      <c r="AU490" s="256" t="s">
        <v>91</v>
      </c>
      <c r="AY490" s="17" t="s">
        <v>250</v>
      </c>
      <c r="BE490" s="257">
        <f>IF(N490="základní",J490,0)</f>
        <v>0</v>
      </c>
      <c r="BF490" s="257">
        <f>IF(N490="snížená",J490,0)</f>
        <v>0</v>
      </c>
      <c r="BG490" s="257">
        <f>IF(N490="zákl. přenesená",J490,0)</f>
        <v>0</v>
      </c>
      <c r="BH490" s="257">
        <f>IF(N490="sníž. přenesená",J490,0)</f>
        <v>0</v>
      </c>
      <c r="BI490" s="257">
        <f>IF(N490="nulová",J490,0)</f>
        <v>0</v>
      </c>
      <c r="BJ490" s="17" t="s">
        <v>14</v>
      </c>
      <c r="BK490" s="257">
        <f>ROUND(I490*H490,2)</f>
        <v>0</v>
      </c>
      <c r="BL490" s="17" t="s">
        <v>256</v>
      </c>
      <c r="BM490" s="256" t="s">
        <v>2407</v>
      </c>
    </row>
    <row r="491" s="2" customFormat="1" ht="16.5" customHeight="1">
      <c r="A491" s="38"/>
      <c r="B491" s="39"/>
      <c r="C491" s="245" t="s">
        <v>505</v>
      </c>
      <c r="D491" s="245" t="s">
        <v>252</v>
      </c>
      <c r="E491" s="246" t="s">
        <v>2408</v>
      </c>
      <c r="F491" s="247" t="s">
        <v>2409</v>
      </c>
      <c r="G491" s="248" t="s">
        <v>1244</v>
      </c>
      <c r="H491" s="249">
        <v>1</v>
      </c>
      <c r="I491" s="250"/>
      <c r="J491" s="251">
        <f>ROUND(I491*H491,2)</f>
        <v>0</v>
      </c>
      <c r="K491" s="247" t="s">
        <v>1</v>
      </c>
      <c r="L491" s="44"/>
      <c r="M491" s="252" t="s">
        <v>1</v>
      </c>
      <c r="N491" s="253" t="s">
        <v>47</v>
      </c>
      <c r="O491" s="91"/>
      <c r="P491" s="254">
        <f>O491*H491</f>
        <v>0</v>
      </c>
      <c r="Q491" s="254">
        <v>12.5</v>
      </c>
      <c r="R491" s="254">
        <f>Q491*H491</f>
        <v>12.5</v>
      </c>
      <c r="S491" s="254">
        <v>0</v>
      </c>
      <c r="T491" s="255">
        <f>S491*H491</f>
        <v>0</v>
      </c>
      <c r="U491" s="38"/>
      <c r="V491" s="38"/>
      <c r="W491" s="38"/>
      <c r="X491" s="38"/>
      <c r="Y491" s="38"/>
      <c r="Z491" s="38"/>
      <c r="AA491" s="38"/>
      <c r="AB491" s="38"/>
      <c r="AC491" s="38"/>
      <c r="AD491" s="38"/>
      <c r="AE491" s="38"/>
      <c r="AR491" s="256" t="s">
        <v>256</v>
      </c>
      <c r="AT491" s="256" t="s">
        <v>252</v>
      </c>
      <c r="AU491" s="256" t="s">
        <v>91</v>
      </c>
      <c r="AY491" s="17" t="s">
        <v>250</v>
      </c>
      <c r="BE491" s="257">
        <f>IF(N491="základní",J491,0)</f>
        <v>0</v>
      </c>
      <c r="BF491" s="257">
        <f>IF(N491="snížená",J491,0)</f>
        <v>0</v>
      </c>
      <c r="BG491" s="257">
        <f>IF(N491="zákl. přenesená",J491,0)</f>
        <v>0</v>
      </c>
      <c r="BH491" s="257">
        <f>IF(N491="sníž. přenesená",J491,0)</f>
        <v>0</v>
      </c>
      <c r="BI491" s="257">
        <f>IF(N491="nulová",J491,0)</f>
        <v>0</v>
      </c>
      <c r="BJ491" s="17" t="s">
        <v>14</v>
      </c>
      <c r="BK491" s="257">
        <f>ROUND(I491*H491,2)</f>
        <v>0</v>
      </c>
      <c r="BL491" s="17" t="s">
        <v>256</v>
      </c>
      <c r="BM491" s="256" t="s">
        <v>2410</v>
      </c>
    </row>
    <row r="492" s="2" customFormat="1">
      <c r="A492" s="38"/>
      <c r="B492" s="39"/>
      <c r="C492" s="40"/>
      <c r="D492" s="258" t="s">
        <v>628</v>
      </c>
      <c r="E492" s="40"/>
      <c r="F492" s="259" t="s">
        <v>2411</v>
      </c>
      <c r="G492" s="40"/>
      <c r="H492" s="40"/>
      <c r="I492" s="156"/>
      <c r="J492" s="40"/>
      <c r="K492" s="40"/>
      <c r="L492" s="44"/>
      <c r="M492" s="260"/>
      <c r="N492" s="261"/>
      <c r="O492" s="91"/>
      <c r="P492" s="91"/>
      <c r="Q492" s="91"/>
      <c r="R492" s="91"/>
      <c r="S492" s="91"/>
      <c r="T492" s="92"/>
      <c r="U492" s="38"/>
      <c r="V492" s="38"/>
      <c r="W492" s="38"/>
      <c r="X492" s="38"/>
      <c r="Y492" s="38"/>
      <c r="Z492" s="38"/>
      <c r="AA492" s="38"/>
      <c r="AB492" s="38"/>
      <c r="AC492" s="38"/>
      <c r="AD492" s="38"/>
      <c r="AE492" s="38"/>
      <c r="AT492" s="17" t="s">
        <v>628</v>
      </c>
      <c r="AU492" s="17" t="s">
        <v>91</v>
      </c>
    </row>
    <row r="493" s="12" customFormat="1" ht="22.8" customHeight="1">
      <c r="A493" s="12"/>
      <c r="B493" s="229"/>
      <c r="C493" s="230"/>
      <c r="D493" s="231" t="s">
        <v>81</v>
      </c>
      <c r="E493" s="243" t="s">
        <v>115</v>
      </c>
      <c r="F493" s="243" t="s">
        <v>1427</v>
      </c>
      <c r="G493" s="230"/>
      <c r="H493" s="230"/>
      <c r="I493" s="233"/>
      <c r="J493" s="244">
        <f>BK493</f>
        <v>0</v>
      </c>
      <c r="K493" s="230"/>
      <c r="L493" s="235"/>
      <c r="M493" s="236"/>
      <c r="N493" s="237"/>
      <c r="O493" s="237"/>
      <c r="P493" s="238">
        <f>SUM(P494:P499)</f>
        <v>0</v>
      </c>
      <c r="Q493" s="237"/>
      <c r="R493" s="238">
        <f>SUM(R494:R499)</f>
        <v>0</v>
      </c>
      <c r="S493" s="237"/>
      <c r="T493" s="239">
        <f>SUM(T494:T499)</f>
        <v>0</v>
      </c>
      <c r="U493" s="12"/>
      <c r="V493" s="12"/>
      <c r="W493" s="12"/>
      <c r="X493" s="12"/>
      <c r="Y493" s="12"/>
      <c r="Z493" s="12"/>
      <c r="AA493" s="12"/>
      <c r="AB493" s="12"/>
      <c r="AC493" s="12"/>
      <c r="AD493" s="12"/>
      <c r="AE493" s="12"/>
      <c r="AR493" s="240" t="s">
        <v>14</v>
      </c>
      <c r="AT493" s="241" t="s">
        <v>81</v>
      </c>
      <c r="AU493" s="241" t="s">
        <v>14</v>
      </c>
      <c r="AY493" s="240" t="s">
        <v>250</v>
      </c>
      <c r="BK493" s="242">
        <f>SUM(BK494:BK499)</f>
        <v>0</v>
      </c>
    </row>
    <row r="494" s="2" customFormat="1" ht="21.75" customHeight="1">
      <c r="A494" s="38"/>
      <c r="B494" s="39"/>
      <c r="C494" s="245" t="s">
        <v>510</v>
      </c>
      <c r="D494" s="245" t="s">
        <v>252</v>
      </c>
      <c r="E494" s="246" t="s">
        <v>2412</v>
      </c>
      <c r="F494" s="247" t="s">
        <v>2413</v>
      </c>
      <c r="G494" s="248" t="s">
        <v>179</v>
      </c>
      <c r="H494" s="249">
        <v>416.69999999999999</v>
      </c>
      <c r="I494" s="250"/>
      <c r="J494" s="251">
        <f>ROUND(I494*H494,2)</f>
        <v>0</v>
      </c>
      <c r="K494" s="247" t="s">
        <v>255</v>
      </c>
      <c r="L494" s="44"/>
      <c r="M494" s="252" t="s">
        <v>1</v>
      </c>
      <c r="N494" s="253" t="s">
        <v>47</v>
      </c>
      <c r="O494" s="91"/>
      <c r="P494" s="254">
        <f>O494*H494</f>
        <v>0</v>
      </c>
      <c r="Q494" s="254">
        <v>0</v>
      </c>
      <c r="R494" s="254">
        <f>Q494*H494</f>
        <v>0</v>
      </c>
      <c r="S494" s="254">
        <v>0</v>
      </c>
      <c r="T494" s="255">
        <f>S494*H494</f>
        <v>0</v>
      </c>
      <c r="U494" s="38"/>
      <c r="V494" s="38"/>
      <c r="W494" s="38"/>
      <c r="X494" s="38"/>
      <c r="Y494" s="38"/>
      <c r="Z494" s="38"/>
      <c r="AA494" s="38"/>
      <c r="AB494" s="38"/>
      <c r="AC494" s="38"/>
      <c r="AD494" s="38"/>
      <c r="AE494" s="38"/>
      <c r="AR494" s="256" t="s">
        <v>256</v>
      </c>
      <c r="AT494" s="256" t="s">
        <v>252</v>
      </c>
      <c r="AU494" s="256" t="s">
        <v>91</v>
      </c>
      <c r="AY494" s="17" t="s">
        <v>250</v>
      </c>
      <c r="BE494" s="257">
        <f>IF(N494="základní",J494,0)</f>
        <v>0</v>
      </c>
      <c r="BF494" s="257">
        <f>IF(N494="snížená",J494,0)</f>
        <v>0</v>
      </c>
      <c r="BG494" s="257">
        <f>IF(N494="zákl. přenesená",J494,0)</f>
        <v>0</v>
      </c>
      <c r="BH494" s="257">
        <f>IF(N494="sníž. přenesená",J494,0)</f>
        <v>0</v>
      </c>
      <c r="BI494" s="257">
        <f>IF(N494="nulová",J494,0)</f>
        <v>0</v>
      </c>
      <c r="BJ494" s="17" t="s">
        <v>14</v>
      </c>
      <c r="BK494" s="257">
        <f>ROUND(I494*H494,2)</f>
        <v>0</v>
      </c>
      <c r="BL494" s="17" t="s">
        <v>256</v>
      </c>
      <c r="BM494" s="256" t="s">
        <v>2414</v>
      </c>
    </row>
    <row r="495" s="2" customFormat="1">
      <c r="A495" s="38"/>
      <c r="B495" s="39"/>
      <c r="C495" s="40"/>
      <c r="D495" s="258" t="s">
        <v>261</v>
      </c>
      <c r="E495" s="40"/>
      <c r="F495" s="259" t="s">
        <v>2415</v>
      </c>
      <c r="G495" s="40"/>
      <c r="H495" s="40"/>
      <c r="I495" s="156"/>
      <c r="J495" s="40"/>
      <c r="K495" s="40"/>
      <c r="L495" s="44"/>
      <c r="M495" s="260"/>
      <c r="N495" s="261"/>
      <c r="O495" s="91"/>
      <c r="P495" s="91"/>
      <c r="Q495" s="91"/>
      <c r="R495" s="91"/>
      <c r="S495" s="91"/>
      <c r="T495" s="92"/>
      <c r="U495" s="38"/>
      <c r="V495" s="38"/>
      <c r="W495" s="38"/>
      <c r="X495" s="38"/>
      <c r="Y495" s="38"/>
      <c r="Z495" s="38"/>
      <c r="AA495" s="38"/>
      <c r="AB495" s="38"/>
      <c r="AC495" s="38"/>
      <c r="AD495" s="38"/>
      <c r="AE495" s="38"/>
      <c r="AT495" s="17" t="s">
        <v>261</v>
      </c>
      <c r="AU495" s="17" t="s">
        <v>91</v>
      </c>
    </row>
    <row r="496" s="13" customFormat="1">
      <c r="A496" s="13"/>
      <c r="B496" s="262"/>
      <c r="C496" s="263"/>
      <c r="D496" s="258" t="s">
        <v>263</v>
      </c>
      <c r="E496" s="264" t="s">
        <v>2021</v>
      </c>
      <c r="F496" s="265" t="s">
        <v>2416</v>
      </c>
      <c r="G496" s="263"/>
      <c r="H496" s="266">
        <v>90</v>
      </c>
      <c r="I496" s="267"/>
      <c r="J496" s="263"/>
      <c r="K496" s="263"/>
      <c r="L496" s="268"/>
      <c r="M496" s="269"/>
      <c r="N496" s="270"/>
      <c r="O496" s="270"/>
      <c r="P496" s="270"/>
      <c r="Q496" s="270"/>
      <c r="R496" s="270"/>
      <c r="S496" s="270"/>
      <c r="T496" s="271"/>
      <c r="U496" s="13"/>
      <c r="V496" s="13"/>
      <c r="W496" s="13"/>
      <c r="X496" s="13"/>
      <c r="Y496" s="13"/>
      <c r="Z496" s="13"/>
      <c r="AA496" s="13"/>
      <c r="AB496" s="13"/>
      <c r="AC496" s="13"/>
      <c r="AD496" s="13"/>
      <c r="AE496" s="13"/>
      <c r="AT496" s="272" t="s">
        <v>263</v>
      </c>
      <c r="AU496" s="272" t="s">
        <v>91</v>
      </c>
      <c r="AV496" s="13" t="s">
        <v>91</v>
      </c>
      <c r="AW496" s="13" t="s">
        <v>36</v>
      </c>
      <c r="AX496" s="13" t="s">
        <v>82</v>
      </c>
      <c r="AY496" s="272" t="s">
        <v>250</v>
      </c>
    </row>
    <row r="497" s="13" customFormat="1">
      <c r="A497" s="13"/>
      <c r="B497" s="262"/>
      <c r="C497" s="263"/>
      <c r="D497" s="258" t="s">
        <v>263</v>
      </c>
      <c r="E497" s="264" t="s">
        <v>2023</v>
      </c>
      <c r="F497" s="265" t="s">
        <v>2417</v>
      </c>
      <c r="G497" s="263"/>
      <c r="H497" s="266">
        <v>180</v>
      </c>
      <c r="I497" s="267"/>
      <c r="J497" s="263"/>
      <c r="K497" s="263"/>
      <c r="L497" s="268"/>
      <c r="M497" s="269"/>
      <c r="N497" s="270"/>
      <c r="O497" s="270"/>
      <c r="P497" s="270"/>
      <c r="Q497" s="270"/>
      <c r="R497" s="270"/>
      <c r="S497" s="270"/>
      <c r="T497" s="271"/>
      <c r="U497" s="13"/>
      <c r="V497" s="13"/>
      <c r="W497" s="13"/>
      <c r="X497" s="13"/>
      <c r="Y497" s="13"/>
      <c r="Z497" s="13"/>
      <c r="AA497" s="13"/>
      <c r="AB497" s="13"/>
      <c r="AC497" s="13"/>
      <c r="AD497" s="13"/>
      <c r="AE497" s="13"/>
      <c r="AT497" s="272" t="s">
        <v>263</v>
      </c>
      <c r="AU497" s="272" t="s">
        <v>91</v>
      </c>
      <c r="AV497" s="13" t="s">
        <v>91</v>
      </c>
      <c r="AW497" s="13" t="s">
        <v>36</v>
      </c>
      <c r="AX497" s="13" t="s">
        <v>82</v>
      </c>
      <c r="AY497" s="272" t="s">
        <v>250</v>
      </c>
    </row>
    <row r="498" s="13" customFormat="1">
      <c r="A498" s="13"/>
      <c r="B498" s="262"/>
      <c r="C498" s="263"/>
      <c r="D498" s="258" t="s">
        <v>263</v>
      </c>
      <c r="E498" s="264" t="s">
        <v>2025</v>
      </c>
      <c r="F498" s="265" t="s">
        <v>2418</v>
      </c>
      <c r="G498" s="263"/>
      <c r="H498" s="266">
        <v>146.69999999999999</v>
      </c>
      <c r="I498" s="267"/>
      <c r="J498" s="263"/>
      <c r="K498" s="263"/>
      <c r="L498" s="268"/>
      <c r="M498" s="269"/>
      <c r="N498" s="270"/>
      <c r="O498" s="270"/>
      <c r="P498" s="270"/>
      <c r="Q498" s="270"/>
      <c r="R498" s="270"/>
      <c r="S498" s="270"/>
      <c r="T498" s="271"/>
      <c r="U498" s="13"/>
      <c r="V498" s="13"/>
      <c r="W498" s="13"/>
      <c r="X498" s="13"/>
      <c r="Y498" s="13"/>
      <c r="Z498" s="13"/>
      <c r="AA498" s="13"/>
      <c r="AB498" s="13"/>
      <c r="AC498" s="13"/>
      <c r="AD498" s="13"/>
      <c r="AE498" s="13"/>
      <c r="AT498" s="272" t="s">
        <v>263</v>
      </c>
      <c r="AU498" s="272" t="s">
        <v>91</v>
      </c>
      <c r="AV498" s="13" t="s">
        <v>91</v>
      </c>
      <c r="AW498" s="13" t="s">
        <v>36</v>
      </c>
      <c r="AX498" s="13" t="s">
        <v>82</v>
      </c>
      <c r="AY498" s="272" t="s">
        <v>250</v>
      </c>
    </row>
    <row r="499" s="14" customFormat="1">
      <c r="A499" s="14"/>
      <c r="B499" s="273"/>
      <c r="C499" s="274"/>
      <c r="D499" s="258" t="s">
        <v>263</v>
      </c>
      <c r="E499" s="275" t="s">
        <v>1</v>
      </c>
      <c r="F499" s="276" t="s">
        <v>265</v>
      </c>
      <c r="G499" s="274"/>
      <c r="H499" s="277">
        <v>416.69999999999999</v>
      </c>
      <c r="I499" s="278"/>
      <c r="J499" s="274"/>
      <c r="K499" s="274"/>
      <c r="L499" s="279"/>
      <c r="M499" s="280"/>
      <c r="N499" s="281"/>
      <c r="O499" s="281"/>
      <c r="P499" s="281"/>
      <c r="Q499" s="281"/>
      <c r="R499" s="281"/>
      <c r="S499" s="281"/>
      <c r="T499" s="282"/>
      <c r="U499" s="14"/>
      <c r="V499" s="14"/>
      <c r="W499" s="14"/>
      <c r="X499" s="14"/>
      <c r="Y499" s="14"/>
      <c r="Z499" s="14"/>
      <c r="AA499" s="14"/>
      <c r="AB499" s="14"/>
      <c r="AC499" s="14"/>
      <c r="AD499" s="14"/>
      <c r="AE499" s="14"/>
      <c r="AT499" s="283" t="s">
        <v>263</v>
      </c>
      <c r="AU499" s="283" t="s">
        <v>91</v>
      </c>
      <c r="AV499" s="14" t="s">
        <v>256</v>
      </c>
      <c r="AW499" s="14" t="s">
        <v>36</v>
      </c>
      <c r="AX499" s="14" t="s">
        <v>14</v>
      </c>
      <c r="AY499" s="283" t="s">
        <v>250</v>
      </c>
    </row>
    <row r="500" s="12" customFormat="1" ht="22.8" customHeight="1">
      <c r="A500" s="12"/>
      <c r="B500" s="229"/>
      <c r="C500" s="230"/>
      <c r="D500" s="231" t="s">
        <v>81</v>
      </c>
      <c r="E500" s="243" t="s">
        <v>256</v>
      </c>
      <c r="F500" s="243" t="s">
        <v>1480</v>
      </c>
      <c r="G500" s="230"/>
      <c r="H500" s="230"/>
      <c r="I500" s="233"/>
      <c r="J500" s="244">
        <f>BK500</f>
        <v>0</v>
      </c>
      <c r="K500" s="230"/>
      <c r="L500" s="235"/>
      <c r="M500" s="236"/>
      <c r="N500" s="237"/>
      <c r="O500" s="237"/>
      <c r="P500" s="238">
        <f>SUM(P501:P566)</f>
        <v>0</v>
      </c>
      <c r="Q500" s="237"/>
      <c r="R500" s="238">
        <f>SUM(R501:R566)</f>
        <v>2.8046228000000002</v>
      </c>
      <c r="S500" s="237"/>
      <c r="T500" s="239">
        <f>SUM(T501:T566)</f>
        <v>0</v>
      </c>
      <c r="U500" s="12"/>
      <c r="V500" s="12"/>
      <c r="W500" s="12"/>
      <c r="X500" s="12"/>
      <c r="Y500" s="12"/>
      <c r="Z500" s="12"/>
      <c r="AA500" s="12"/>
      <c r="AB500" s="12"/>
      <c r="AC500" s="12"/>
      <c r="AD500" s="12"/>
      <c r="AE500" s="12"/>
      <c r="AR500" s="240" t="s">
        <v>14</v>
      </c>
      <c r="AT500" s="241" t="s">
        <v>81</v>
      </c>
      <c r="AU500" s="241" t="s">
        <v>14</v>
      </c>
      <c r="AY500" s="240" t="s">
        <v>250</v>
      </c>
      <c r="BK500" s="242">
        <f>SUM(BK501:BK566)</f>
        <v>0</v>
      </c>
    </row>
    <row r="501" s="2" customFormat="1" ht="21.75" customHeight="1">
      <c r="A501" s="38"/>
      <c r="B501" s="39"/>
      <c r="C501" s="245" t="s">
        <v>515</v>
      </c>
      <c r="D501" s="245" t="s">
        <v>252</v>
      </c>
      <c r="E501" s="246" t="s">
        <v>2419</v>
      </c>
      <c r="F501" s="247" t="s">
        <v>2420</v>
      </c>
      <c r="G501" s="248" t="s">
        <v>208</v>
      </c>
      <c r="H501" s="249">
        <v>14.533</v>
      </c>
      <c r="I501" s="250"/>
      <c r="J501" s="251">
        <f>ROUND(I501*H501,2)</f>
        <v>0</v>
      </c>
      <c r="K501" s="247" t="s">
        <v>255</v>
      </c>
      <c r="L501" s="44"/>
      <c r="M501" s="252" t="s">
        <v>1</v>
      </c>
      <c r="N501" s="253" t="s">
        <v>47</v>
      </c>
      <c r="O501" s="91"/>
      <c r="P501" s="254">
        <f>O501*H501</f>
        <v>0</v>
      </c>
      <c r="Q501" s="254">
        <v>0</v>
      </c>
      <c r="R501" s="254">
        <f>Q501*H501</f>
        <v>0</v>
      </c>
      <c r="S501" s="254">
        <v>0</v>
      </c>
      <c r="T501" s="255">
        <f>S501*H501</f>
        <v>0</v>
      </c>
      <c r="U501" s="38"/>
      <c r="V501" s="38"/>
      <c r="W501" s="38"/>
      <c r="X501" s="38"/>
      <c r="Y501" s="38"/>
      <c r="Z501" s="38"/>
      <c r="AA501" s="38"/>
      <c r="AB501" s="38"/>
      <c r="AC501" s="38"/>
      <c r="AD501" s="38"/>
      <c r="AE501" s="38"/>
      <c r="AR501" s="256" t="s">
        <v>256</v>
      </c>
      <c r="AT501" s="256" t="s">
        <v>252</v>
      </c>
      <c r="AU501" s="256" t="s">
        <v>91</v>
      </c>
      <c r="AY501" s="17" t="s">
        <v>250</v>
      </c>
      <c r="BE501" s="257">
        <f>IF(N501="základní",J501,0)</f>
        <v>0</v>
      </c>
      <c r="BF501" s="257">
        <f>IF(N501="snížená",J501,0)</f>
        <v>0</v>
      </c>
      <c r="BG501" s="257">
        <f>IF(N501="zákl. přenesená",J501,0)</f>
        <v>0</v>
      </c>
      <c r="BH501" s="257">
        <f>IF(N501="sníž. přenesená",J501,0)</f>
        <v>0</v>
      </c>
      <c r="BI501" s="257">
        <f>IF(N501="nulová",J501,0)</f>
        <v>0</v>
      </c>
      <c r="BJ501" s="17" t="s">
        <v>14</v>
      </c>
      <c r="BK501" s="257">
        <f>ROUND(I501*H501,2)</f>
        <v>0</v>
      </c>
      <c r="BL501" s="17" t="s">
        <v>256</v>
      </c>
      <c r="BM501" s="256" t="s">
        <v>2421</v>
      </c>
    </row>
    <row r="502" s="2" customFormat="1">
      <c r="A502" s="38"/>
      <c r="B502" s="39"/>
      <c r="C502" s="40"/>
      <c r="D502" s="258" t="s">
        <v>261</v>
      </c>
      <c r="E502" s="40"/>
      <c r="F502" s="259" t="s">
        <v>2422</v>
      </c>
      <c r="G502" s="40"/>
      <c r="H502" s="40"/>
      <c r="I502" s="156"/>
      <c r="J502" s="40"/>
      <c r="K502" s="40"/>
      <c r="L502" s="44"/>
      <c r="M502" s="260"/>
      <c r="N502" s="261"/>
      <c r="O502" s="91"/>
      <c r="P502" s="91"/>
      <c r="Q502" s="91"/>
      <c r="R502" s="91"/>
      <c r="S502" s="91"/>
      <c r="T502" s="92"/>
      <c r="U502" s="38"/>
      <c r="V502" s="38"/>
      <c r="W502" s="38"/>
      <c r="X502" s="38"/>
      <c r="Y502" s="38"/>
      <c r="Z502" s="38"/>
      <c r="AA502" s="38"/>
      <c r="AB502" s="38"/>
      <c r="AC502" s="38"/>
      <c r="AD502" s="38"/>
      <c r="AE502" s="38"/>
      <c r="AT502" s="17" t="s">
        <v>261</v>
      </c>
      <c r="AU502" s="17" t="s">
        <v>91</v>
      </c>
    </row>
    <row r="503" s="15" customFormat="1">
      <c r="A503" s="15"/>
      <c r="B503" s="284"/>
      <c r="C503" s="285"/>
      <c r="D503" s="258" t="s">
        <v>263</v>
      </c>
      <c r="E503" s="286" t="s">
        <v>1</v>
      </c>
      <c r="F503" s="287" t="s">
        <v>2079</v>
      </c>
      <c r="G503" s="285"/>
      <c r="H503" s="286" t="s">
        <v>1</v>
      </c>
      <c r="I503" s="288"/>
      <c r="J503" s="285"/>
      <c r="K503" s="285"/>
      <c r="L503" s="289"/>
      <c r="M503" s="290"/>
      <c r="N503" s="291"/>
      <c r="O503" s="291"/>
      <c r="P503" s="291"/>
      <c r="Q503" s="291"/>
      <c r="R503" s="291"/>
      <c r="S503" s="291"/>
      <c r="T503" s="292"/>
      <c r="U503" s="15"/>
      <c r="V503" s="15"/>
      <c r="W503" s="15"/>
      <c r="X503" s="15"/>
      <c r="Y503" s="15"/>
      <c r="Z503" s="15"/>
      <c r="AA503" s="15"/>
      <c r="AB503" s="15"/>
      <c r="AC503" s="15"/>
      <c r="AD503" s="15"/>
      <c r="AE503" s="15"/>
      <c r="AT503" s="293" t="s">
        <v>263</v>
      </c>
      <c r="AU503" s="293" t="s">
        <v>91</v>
      </c>
      <c r="AV503" s="15" t="s">
        <v>14</v>
      </c>
      <c r="AW503" s="15" t="s">
        <v>36</v>
      </c>
      <c r="AX503" s="15" t="s">
        <v>82</v>
      </c>
      <c r="AY503" s="293" t="s">
        <v>250</v>
      </c>
    </row>
    <row r="504" s="13" customFormat="1">
      <c r="A504" s="13"/>
      <c r="B504" s="262"/>
      <c r="C504" s="263"/>
      <c r="D504" s="258" t="s">
        <v>263</v>
      </c>
      <c r="E504" s="264" t="s">
        <v>1</v>
      </c>
      <c r="F504" s="265" t="s">
        <v>2423</v>
      </c>
      <c r="G504" s="263"/>
      <c r="H504" s="266">
        <v>5.9729999999999999</v>
      </c>
      <c r="I504" s="267"/>
      <c r="J504" s="263"/>
      <c r="K504" s="263"/>
      <c r="L504" s="268"/>
      <c r="M504" s="269"/>
      <c r="N504" s="270"/>
      <c r="O504" s="270"/>
      <c r="P504" s="270"/>
      <c r="Q504" s="270"/>
      <c r="R504" s="270"/>
      <c r="S504" s="270"/>
      <c r="T504" s="271"/>
      <c r="U504" s="13"/>
      <c r="V504" s="13"/>
      <c r="W504" s="13"/>
      <c r="X504" s="13"/>
      <c r="Y504" s="13"/>
      <c r="Z504" s="13"/>
      <c r="AA504" s="13"/>
      <c r="AB504" s="13"/>
      <c r="AC504" s="13"/>
      <c r="AD504" s="13"/>
      <c r="AE504" s="13"/>
      <c r="AT504" s="272" t="s">
        <v>263</v>
      </c>
      <c r="AU504" s="272" t="s">
        <v>91</v>
      </c>
      <c r="AV504" s="13" t="s">
        <v>91</v>
      </c>
      <c r="AW504" s="13" t="s">
        <v>36</v>
      </c>
      <c r="AX504" s="13" t="s">
        <v>82</v>
      </c>
      <c r="AY504" s="272" t="s">
        <v>250</v>
      </c>
    </row>
    <row r="505" s="14" customFormat="1">
      <c r="A505" s="14"/>
      <c r="B505" s="273"/>
      <c r="C505" s="274"/>
      <c r="D505" s="258" t="s">
        <v>263</v>
      </c>
      <c r="E505" s="275" t="s">
        <v>2078</v>
      </c>
      <c r="F505" s="276" t="s">
        <v>265</v>
      </c>
      <c r="G505" s="274"/>
      <c r="H505" s="277">
        <v>5.9729999999999999</v>
      </c>
      <c r="I505" s="278"/>
      <c r="J505" s="274"/>
      <c r="K505" s="274"/>
      <c r="L505" s="279"/>
      <c r="M505" s="280"/>
      <c r="N505" s="281"/>
      <c r="O505" s="281"/>
      <c r="P505" s="281"/>
      <c r="Q505" s="281"/>
      <c r="R505" s="281"/>
      <c r="S505" s="281"/>
      <c r="T505" s="282"/>
      <c r="U505" s="14"/>
      <c r="V505" s="14"/>
      <c r="W505" s="14"/>
      <c r="X505" s="14"/>
      <c r="Y505" s="14"/>
      <c r="Z505" s="14"/>
      <c r="AA505" s="14"/>
      <c r="AB505" s="14"/>
      <c r="AC505" s="14"/>
      <c r="AD505" s="14"/>
      <c r="AE505" s="14"/>
      <c r="AT505" s="283" t="s">
        <v>263</v>
      </c>
      <c r="AU505" s="283" t="s">
        <v>91</v>
      </c>
      <c r="AV505" s="14" t="s">
        <v>256</v>
      </c>
      <c r="AW505" s="14" t="s">
        <v>36</v>
      </c>
      <c r="AX505" s="14" t="s">
        <v>82</v>
      </c>
      <c r="AY505" s="283" t="s">
        <v>250</v>
      </c>
    </row>
    <row r="506" s="15" customFormat="1">
      <c r="A506" s="15"/>
      <c r="B506" s="284"/>
      <c r="C506" s="285"/>
      <c r="D506" s="258" t="s">
        <v>263</v>
      </c>
      <c r="E506" s="286" t="s">
        <v>1</v>
      </c>
      <c r="F506" s="287" t="s">
        <v>2424</v>
      </c>
      <c r="G506" s="285"/>
      <c r="H506" s="286" t="s">
        <v>1</v>
      </c>
      <c r="I506" s="288"/>
      <c r="J506" s="285"/>
      <c r="K506" s="285"/>
      <c r="L506" s="289"/>
      <c r="M506" s="290"/>
      <c r="N506" s="291"/>
      <c r="O506" s="291"/>
      <c r="P506" s="291"/>
      <c r="Q506" s="291"/>
      <c r="R506" s="291"/>
      <c r="S506" s="291"/>
      <c r="T506" s="292"/>
      <c r="U506" s="15"/>
      <c r="V506" s="15"/>
      <c r="W506" s="15"/>
      <c r="X506" s="15"/>
      <c r="Y506" s="15"/>
      <c r="Z506" s="15"/>
      <c r="AA506" s="15"/>
      <c r="AB506" s="15"/>
      <c r="AC506" s="15"/>
      <c r="AD506" s="15"/>
      <c r="AE506" s="15"/>
      <c r="AT506" s="293" t="s">
        <v>263</v>
      </c>
      <c r="AU506" s="293" t="s">
        <v>91</v>
      </c>
      <c r="AV506" s="15" t="s">
        <v>14</v>
      </c>
      <c r="AW506" s="15" t="s">
        <v>36</v>
      </c>
      <c r="AX506" s="15" t="s">
        <v>82</v>
      </c>
      <c r="AY506" s="293" t="s">
        <v>250</v>
      </c>
    </row>
    <row r="507" s="13" customFormat="1">
      <c r="A507" s="13"/>
      <c r="B507" s="262"/>
      <c r="C507" s="263"/>
      <c r="D507" s="258" t="s">
        <v>263</v>
      </c>
      <c r="E507" s="264" t="s">
        <v>1</v>
      </c>
      <c r="F507" s="265" t="s">
        <v>2425</v>
      </c>
      <c r="G507" s="263"/>
      <c r="H507" s="266">
        <v>4.7039999999999997</v>
      </c>
      <c r="I507" s="267"/>
      <c r="J507" s="263"/>
      <c r="K507" s="263"/>
      <c r="L507" s="268"/>
      <c r="M507" s="269"/>
      <c r="N507" s="270"/>
      <c r="O507" s="270"/>
      <c r="P507" s="270"/>
      <c r="Q507" s="270"/>
      <c r="R507" s="270"/>
      <c r="S507" s="270"/>
      <c r="T507" s="271"/>
      <c r="U507" s="13"/>
      <c r="V507" s="13"/>
      <c r="W507" s="13"/>
      <c r="X507" s="13"/>
      <c r="Y507" s="13"/>
      <c r="Z507" s="13"/>
      <c r="AA507" s="13"/>
      <c r="AB507" s="13"/>
      <c r="AC507" s="13"/>
      <c r="AD507" s="13"/>
      <c r="AE507" s="13"/>
      <c r="AT507" s="272" t="s">
        <v>263</v>
      </c>
      <c r="AU507" s="272" t="s">
        <v>91</v>
      </c>
      <c r="AV507" s="13" t="s">
        <v>91</v>
      </c>
      <c r="AW507" s="13" t="s">
        <v>36</v>
      </c>
      <c r="AX507" s="13" t="s">
        <v>82</v>
      </c>
      <c r="AY507" s="272" t="s">
        <v>250</v>
      </c>
    </row>
    <row r="508" s="13" customFormat="1">
      <c r="A508" s="13"/>
      <c r="B508" s="262"/>
      <c r="C508" s="263"/>
      <c r="D508" s="258" t="s">
        <v>263</v>
      </c>
      <c r="E508" s="264" t="s">
        <v>1</v>
      </c>
      <c r="F508" s="265" t="s">
        <v>2426</v>
      </c>
      <c r="G508" s="263"/>
      <c r="H508" s="266">
        <v>2.7040000000000002</v>
      </c>
      <c r="I508" s="267"/>
      <c r="J508" s="263"/>
      <c r="K508" s="263"/>
      <c r="L508" s="268"/>
      <c r="M508" s="269"/>
      <c r="N508" s="270"/>
      <c r="O508" s="270"/>
      <c r="P508" s="270"/>
      <c r="Q508" s="270"/>
      <c r="R508" s="270"/>
      <c r="S508" s="270"/>
      <c r="T508" s="271"/>
      <c r="U508" s="13"/>
      <c r="V508" s="13"/>
      <c r="W508" s="13"/>
      <c r="X508" s="13"/>
      <c r="Y508" s="13"/>
      <c r="Z508" s="13"/>
      <c r="AA508" s="13"/>
      <c r="AB508" s="13"/>
      <c r="AC508" s="13"/>
      <c r="AD508" s="13"/>
      <c r="AE508" s="13"/>
      <c r="AT508" s="272" t="s">
        <v>263</v>
      </c>
      <c r="AU508" s="272" t="s">
        <v>91</v>
      </c>
      <c r="AV508" s="13" t="s">
        <v>91</v>
      </c>
      <c r="AW508" s="13" t="s">
        <v>36</v>
      </c>
      <c r="AX508" s="13" t="s">
        <v>82</v>
      </c>
      <c r="AY508" s="272" t="s">
        <v>250</v>
      </c>
    </row>
    <row r="509" s="13" customFormat="1">
      <c r="A509" s="13"/>
      <c r="B509" s="262"/>
      <c r="C509" s="263"/>
      <c r="D509" s="258" t="s">
        <v>263</v>
      </c>
      <c r="E509" s="264" t="s">
        <v>1</v>
      </c>
      <c r="F509" s="265" t="s">
        <v>2427</v>
      </c>
      <c r="G509" s="263"/>
      <c r="H509" s="266">
        <v>1.1519999999999999</v>
      </c>
      <c r="I509" s="267"/>
      <c r="J509" s="263"/>
      <c r="K509" s="263"/>
      <c r="L509" s="268"/>
      <c r="M509" s="269"/>
      <c r="N509" s="270"/>
      <c r="O509" s="270"/>
      <c r="P509" s="270"/>
      <c r="Q509" s="270"/>
      <c r="R509" s="270"/>
      <c r="S509" s="270"/>
      <c r="T509" s="271"/>
      <c r="U509" s="13"/>
      <c r="V509" s="13"/>
      <c r="W509" s="13"/>
      <c r="X509" s="13"/>
      <c r="Y509" s="13"/>
      <c r="Z509" s="13"/>
      <c r="AA509" s="13"/>
      <c r="AB509" s="13"/>
      <c r="AC509" s="13"/>
      <c r="AD509" s="13"/>
      <c r="AE509" s="13"/>
      <c r="AT509" s="272" t="s">
        <v>263</v>
      </c>
      <c r="AU509" s="272" t="s">
        <v>91</v>
      </c>
      <c r="AV509" s="13" t="s">
        <v>91</v>
      </c>
      <c r="AW509" s="13" t="s">
        <v>36</v>
      </c>
      <c r="AX509" s="13" t="s">
        <v>82</v>
      </c>
      <c r="AY509" s="272" t="s">
        <v>250</v>
      </c>
    </row>
    <row r="510" s="14" customFormat="1">
      <c r="A510" s="14"/>
      <c r="B510" s="273"/>
      <c r="C510" s="274"/>
      <c r="D510" s="258" t="s">
        <v>263</v>
      </c>
      <c r="E510" s="275" t="s">
        <v>2096</v>
      </c>
      <c r="F510" s="276" t="s">
        <v>265</v>
      </c>
      <c r="G510" s="274"/>
      <c r="H510" s="277">
        <v>8.5600000000000005</v>
      </c>
      <c r="I510" s="278"/>
      <c r="J510" s="274"/>
      <c r="K510" s="274"/>
      <c r="L510" s="279"/>
      <c r="M510" s="280"/>
      <c r="N510" s="281"/>
      <c r="O510" s="281"/>
      <c r="P510" s="281"/>
      <c r="Q510" s="281"/>
      <c r="R510" s="281"/>
      <c r="S510" s="281"/>
      <c r="T510" s="282"/>
      <c r="U510" s="14"/>
      <c r="V510" s="14"/>
      <c r="W510" s="14"/>
      <c r="X510" s="14"/>
      <c r="Y510" s="14"/>
      <c r="Z510" s="14"/>
      <c r="AA510" s="14"/>
      <c r="AB510" s="14"/>
      <c r="AC510" s="14"/>
      <c r="AD510" s="14"/>
      <c r="AE510" s="14"/>
      <c r="AT510" s="283" t="s">
        <v>263</v>
      </c>
      <c r="AU510" s="283" t="s">
        <v>91</v>
      </c>
      <c r="AV510" s="14" t="s">
        <v>256</v>
      </c>
      <c r="AW510" s="14" t="s">
        <v>36</v>
      </c>
      <c r="AX510" s="14" t="s">
        <v>82</v>
      </c>
      <c r="AY510" s="283" t="s">
        <v>250</v>
      </c>
    </row>
    <row r="511" s="13" customFormat="1">
      <c r="A511" s="13"/>
      <c r="B511" s="262"/>
      <c r="C511" s="263"/>
      <c r="D511" s="258" t="s">
        <v>263</v>
      </c>
      <c r="E511" s="264" t="s">
        <v>1</v>
      </c>
      <c r="F511" s="265" t="s">
        <v>2428</v>
      </c>
      <c r="G511" s="263"/>
      <c r="H511" s="266">
        <v>14.533</v>
      </c>
      <c r="I511" s="267"/>
      <c r="J511" s="263"/>
      <c r="K511" s="263"/>
      <c r="L511" s="268"/>
      <c r="M511" s="269"/>
      <c r="N511" s="270"/>
      <c r="O511" s="270"/>
      <c r="P511" s="270"/>
      <c r="Q511" s="270"/>
      <c r="R511" s="270"/>
      <c r="S511" s="270"/>
      <c r="T511" s="271"/>
      <c r="U511" s="13"/>
      <c r="V511" s="13"/>
      <c r="W511" s="13"/>
      <c r="X511" s="13"/>
      <c r="Y511" s="13"/>
      <c r="Z511" s="13"/>
      <c r="AA511" s="13"/>
      <c r="AB511" s="13"/>
      <c r="AC511" s="13"/>
      <c r="AD511" s="13"/>
      <c r="AE511" s="13"/>
      <c r="AT511" s="272" t="s">
        <v>263</v>
      </c>
      <c r="AU511" s="272" t="s">
        <v>91</v>
      </c>
      <c r="AV511" s="13" t="s">
        <v>91</v>
      </c>
      <c r="AW511" s="13" t="s">
        <v>36</v>
      </c>
      <c r="AX511" s="13" t="s">
        <v>82</v>
      </c>
      <c r="AY511" s="272" t="s">
        <v>250</v>
      </c>
    </row>
    <row r="512" s="14" customFormat="1">
      <c r="A512" s="14"/>
      <c r="B512" s="273"/>
      <c r="C512" s="274"/>
      <c r="D512" s="258" t="s">
        <v>263</v>
      </c>
      <c r="E512" s="275" t="s">
        <v>1</v>
      </c>
      <c r="F512" s="276" t="s">
        <v>265</v>
      </c>
      <c r="G512" s="274"/>
      <c r="H512" s="277">
        <v>14.533</v>
      </c>
      <c r="I512" s="278"/>
      <c r="J512" s="274"/>
      <c r="K512" s="274"/>
      <c r="L512" s="279"/>
      <c r="M512" s="280"/>
      <c r="N512" s="281"/>
      <c r="O512" s="281"/>
      <c r="P512" s="281"/>
      <c r="Q512" s="281"/>
      <c r="R512" s="281"/>
      <c r="S512" s="281"/>
      <c r="T512" s="282"/>
      <c r="U512" s="14"/>
      <c r="V512" s="14"/>
      <c r="W512" s="14"/>
      <c r="X512" s="14"/>
      <c r="Y512" s="14"/>
      <c r="Z512" s="14"/>
      <c r="AA512" s="14"/>
      <c r="AB512" s="14"/>
      <c r="AC512" s="14"/>
      <c r="AD512" s="14"/>
      <c r="AE512" s="14"/>
      <c r="AT512" s="283" t="s">
        <v>263</v>
      </c>
      <c r="AU512" s="283" t="s">
        <v>91</v>
      </c>
      <c r="AV512" s="14" t="s">
        <v>256</v>
      </c>
      <c r="AW512" s="14" t="s">
        <v>36</v>
      </c>
      <c r="AX512" s="14" t="s">
        <v>14</v>
      </c>
      <c r="AY512" s="283" t="s">
        <v>250</v>
      </c>
    </row>
    <row r="513" s="2" customFormat="1" ht="21.75" customHeight="1">
      <c r="A513" s="38"/>
      <c r="B513" s="39"/>
      <c r="C513" s="245" t="s">
        <v>520</v>
      </c>
      <c r="D513" s="245" t="s">
        <v>252</v>
      </c>
      <c r="E513" s="246" t="s">
        <v>2429</v>
      </c>
      <c r="F513" s="247" t="s">
        <v>2430</v>
      </c>
      <c r="G513" s="248" t="s">
        <v>208</v>
      </c>
      <c r="H513" s="249">
        <v>136.34999999999999</v>
      </c>
      <c r="I513" s="250"/>
      <c r="J513" s="251">
        <f>ROUND(I513*H513,2)</f>
        <v>0</v>
      </c>
      <c r="K513" s="247" t="s">
        <v>255</v>
      </c>
      <c r="L513" s="44"/>
      <c r="M513" s="252" t="s">
        <v>1</v>
      </c>
      <c r="N513" s="253" t="s">
        <v>47</v>
      </c>
      <c r="O513" s="91"/>
      <c r="P513" s="254">
        <f>O513*H513</f>
        <v>0</v>
      </c>
      <c r="Q513" s="254">
        <v>0</v>
      </c>
      <c r="R513" s="254">
        <f>Q513*H513</f>
        <v>0</v>
      </c>
      <c r="S513" s="254">
        <v>0</v>
      </c>
      <c r="T513" s="255">
        <f>S513*H513</f>
        <v>0</v>
      </c>
      <c r="U513" s="38"/>
      <c r="V513" s="38"/>
      <c r="W513" s="38"/>
      <c r="X513" s="38"/>
      <c r="Y513" s="38"/>
      <c r="Z513" s="38"/>
      <c r="AA513" s="38"/>
      <c r="AB513" s="38"/>
      <c r="AC513" s="38"/>
      <c r="AD513" s="38"/>
      <c r="AE513" s="38"/>
      <c r="AR513" s="256" t="s">
        <v>256</v>
      </c>
      <c r="AT513" s="256" t="s">
        <v>252</v>
      </c>
      <c r="AU513" s="256" t="s">
        <v>91</v>
      </c>
      <c r="AY513" s="17" t="s">
        <v>250</v>
      </c>
      <c r="BE513" s="257">
        <f>IF(N513="základní",J513,0)</f>
        <v>0</v>
      </c>
      <c r="BF513" s="257">
        <f>IF(N513="snížená",J513,0)</f>
        <v>0</v>
      </c>
      <c r="BG513" s="257">
        <f>IF(N513="zákl. přenesená",J513,0)</f>
        <v>0</v>
      </c>
      <c r="BH513" s="257">
        <f>IF(N513="sníž. přenesená",J513,0)</f>
        <v>0</v>
      </c>
      <c r="BI513" s="257">
        <f>IF(N513="nulová",J513,0)</f>
        <v>0</v>
      </c>
      <c r="BJ513" s="17" t="s">
        <v>14</v>
      </c>
      <c r="BK513" s="257">
        <f>ROUND(I513*H513,2)</f>
        <v>0</v>
      </c>
      <c r="BL513" s="17" t="s">
        <v>256</v>
      </c>
      <c r="BM513" s="256" t="s">
        <v>2431</v>
      </c>
    </row>
    <row r="514" s="2" customFormat="1">
      <c r="A514" s="38"/>
      <c r="B514" s="39"/>
      <c r="C514" s="40"/>
      <c r="D514" s="258" t="s">
        <v>261</v>
      </c>
      <c r="E514" s="40"/>
      <c r="F514" s="259" t="s">
        <v>2422</v>
      </c>
      <c r="G514" s="40"/>
      <c r="H514" s="40"/>
      <c r="I514" s="156"/>
      <c r="J514" s="40"/>
      <c r="K514" s="40"/>
      <c r="L514" s="44"/>
      <c r="M514" s="260"/>
      <c r="N514" s="261"/>
      <c r="O514" s="91"/>
      <c r="P514" s="91"/>
      <c r="Q514" s="91"/>
      <c r="R514" s="91"/>
      <c r="S514" s="91"/>
      <c r="T514" s="92"/>
      <c r="U514" s="38"/>
      <c r="V514" s="38"/>
      <c r="W514" s="38"/>
      <c r="X514" s="38"/>
      <c r="Y514" s="38"/>
      <c r="Z514" s="38"/>
      <c r="AA514" s="38"/>
      <c r="AB514" s="38"/>
      <c r="AC514" s="38"/>
      <c r="AD514" s="38"/>
      <c r="AE514" s="38"/>
      <c r="AT514" s="17" t="s">
        <v>261</v>
      </c>
      <c r="AU514" s="17" t="s">
        <v>91</v>
      </c>
    </row>
    <row r="515" s="13" customFormat="1">
      <c r="A515" s="13"/>
      <c r="B515" s="262"/>
      <c r="C515" s="263"/>
      <c r="D515" s="258" t="s">
        <v>263</v>
      </c>
      <c r="E515" s="264" t="s">
        <v>1</v>
      </c>
      <c r="F515" s="265" t="s">
        <v>2432</v>
      </c>
      <c r="G515" s="263"/>
      <c r="H515" s="266">
        <v>14.4</v>
      </c>
      <c r="I515" s="267"/>
      <c r="J515" s="263"/>
      <c r="K515" s="263"/>
      <c r="L515" s="268"/>
      <c r="M515" s="269"/>
      <c r="N515" s="270"/>
      <c r="O515" s="270"/>
      <c r="P515" s="270"/>
      <c r="Q515" s="270"/>
      <c r="R515" s="270"/>
      <c r="S515" s="270"/>
      <c r="T515" s="271"/>
      <c r="U515" s="13"/>
      <c r="V515" s="13"/>
      <c r="W515" s="13"/>
      <c r="X515" s="13"/>
      <c r="Y515" s="13"/>
      <c r="Z515" s="13"/>
      <c r="AA515" s="13"/>
      <c r="AB515" s="13"/>
      <c r="AC515" s="13"/>
      <c r="AD515" s="13"/>
      <c r="AE515" s="13"/>
      <c r="AT515" s="272" t="s">
        <v>263</v>
      </c>
      <c r="AU515" s="272" t="s">
        <v>91</v>
      </c>
      <c r="AV515" s="13" t="s">
        <v>91</v>
      </c>
      <c r="AW515" s="13" t="s">
        <v>36</v>
      </c>
      <c r="AX515" s="13" t="s">
        <v>82</v>
      </c>
      <c r="AY515" s="272" t="s">
        <v>250</v>
      </c>
    </row>
    <row r="516" s="13" customFormat="1">
      <c r="A516" s="13"/>
      <c r="B516" s="262"/>
      <c r="C516" s="263"/>
      <c r="D516" s="258" t="s">
        <v>263</v>
      </c>
      <c r="E516" s="264" t="s">
        <v>1</v>
      </c>
      <c r="F516" s="265" t="s">
        <v>2433</v>
      </c>
      <c r="G516" s="263"/>
      <c r="H516" s="266">
        <v>48.600000000000001</v>
      </c>
      <c r="I516" s="267"/>
      <c r="J516" s="263"/>
      <c r="K516" s="263"/>
      <c r="L516" s="268"/>
      <c r="M516" s="269"/>
      <c r="N516" s="270"/>
      <c r="O516" s="270"/>
      <c r="P516" s="270"/>
      <c r="Q516" s="270"/>
      <c r="R516" s="270"/>
      <c r="S516" s="270"/>
      <c r="T516" s="271"/>
      <c r="U516" s="13"/>
      <c r="V516" s="13"/>
      <c r="W516" s="13"/>
      <c r="X516" s="13"/>
      <c r="Y516" s="13"/>
      <c r="Z516" s="13"/>
      <c r="AA516" s="13"/>
      <c r="AB516" s="13"/>
      <c r="AC516" s="13"/>
      <c r="AD516" s="13"/>
      <c r="AE516" s="13"/>
      <c r="AT516" s="272" t="s">
        <v>263</v>
      </c>
      <c r="AU516" s="272" t="s">
        <v>91</v>
      </c>
      <c r="AV516" s="13" t="s">
        <v>91</v>
      </c>
      <c r="AW516" s="13" t="s">
        <v>36</v>
      </c>
      <c r="AX516" s="13" t="s">
        <v>82</v>
      </c>
      <c r="AY516" s="272" t="s">
        <v>250</v>
      </c>
    </row>
    <row r="517" s="13" customFormat="1">
      <c r="A517" s="13"/>
      <c r="B517" s="262"/>
      <c r="C517" s="263"/>
      <c r="D517" s="258" t="s">
        <v>263</v>
      </c>
      <c r="E517" s="264" t="s">
        <v>1</v>
      </c>
      <c r="F517" s="265" t="s">
        <v>2434</v>
      </c>
      <c r="G517" s="263"/>
      <c r="H517" s="266">
        <v>73.349999999999994</v>
      </c>
      <c r="I517" s="267"/>
      <c r="J517" s="263"/>
      <c r="K517" s="263"/>
      <c r="L517" s="268"/>
      <c r="M517" s="269"/>
      <c r="N517" s="270"/>
      <c r="O517" s="270"/>
      <c r="P517" s="270"/>
      <c r="Q517" s="270"/>
      <c r="R517" s="270"/>
      <c r="S517" s="270"/>
      <c r="T517" s="271"/>
      <c r="U517" s="13"/>
      <c r="V517" s="13"/>
      <c r="W517" s="13"/>
      <c r="X517" s="13"/>
      <c r="Y517" s="13"/>
      <c r="Z517" s="13"/>
      <c r="AA517" s="13"/>
      <c r="AB517" s="13"/>
      <c r="AC517" s="13"/>
      <c r="AD517" s="13"/>
      <c r="AE517" s="13"/>
      <c r="AT517" s="272" t="s">
        <v>263</v>
      </c>
      <c r="AU517" s="272" t="s">
        <v>91</v>
      </c>
      <c r="AV517" s="13" t="s">
        <v>91</v>
      </c>
      <c r="AW517" s="13" t="s">
        <v>36</v>
      </c>
      <c r="AX517" s="13" t="s">
        <v>82</v>
      </c>
      <c r="AY517" s="272" t="s">
        <v>250</v>
      </c>
    </row>
    <row r="518" s="14" customFormat="1">
      <c r="A518" s="14"/>
      <c r="B518" s="273"/>
      <c r="C518" s="274"/>
      <c r="D518" s="258" t="s">
        <v>263</v>
      </c>
      <c r="E518" s="275" t="s">
        <v>2064</v>
      </c>
      <c r="F518" s="276" t="s">
        <v>265</v>
      </c>
      <c r="G518" s="274"/>
      <c r="H518" s="277">
        <v>136.34999999999999</v>
      </c>
      <c r="I518" s="278"/>
      <c r="J518" s="274"/>
      <c r="K518" s="274"/>
      <c r="L518" s="279"/>
      <c r="M518" s="280"/>
      <c r="N518" s="281"/>
      <c r="O518" s="281"/>
      <c r="P518" s="281"/>
      <c r="Q518" s="281"/>
      <c r="R518" s="281"/>
      <c r="S518" s="281"/>
      <c r="T518" s="282"/>
      <c r="U518" s="14"/>
      <c r="V518" s="14"/>
      <c r="W518" s="14"/>
      <c r="X518" s="14"/>
      <c r="Y518" s="14"/>
      <c r="Z518" s="14"/>
      <c r="AA518" s="14"/>
      <c r="AB518" s="14"/>
      <c r="AC518" s="14"/>
      <c r="AD518" s="14"/>
      <c r="AE518" s="14"/>
      <c r="AT518" s="283" t="s">
        <v>263</v>
      </c>
      <c r="AU518" s="283" t="s">
        <v>91</v>
      </c>
      <c r="AV518" s="14" t="s">
        <v>256</v>
      </c>
      <c r="AW518" s="14" t="s">
        <v>36</v>
      </c>
      <c r="AX518" s="14" t="s">
        <v>14</v>
      </c>
      <c r="AY518" s="283" t="s">
        <v>250</v>
      </c>
    </row>
    <row r="519" s="2" customFormat="1" ht="21.75" customHeight="1">
      <c r="A519" s="38"/>
      <c r="B519" s="39"/>
      <c r="C519" s="245" t="s">
        <v>525</v>
      </c>
      <c r="D519" s="245" t="s">
        <v>252</v>
      </c>
      <c r="E519" s="246" t="s">
        <v>2435</v>
      </c>
      <c r="F519" s="247" t="s">
        <v>2436</v>
      </c>
      <c r="G519" s="248" t="s">
        <v>189</v>
      </c>
      <c r="H519" s="249">
        <v>14</v>
      </c>
      <c r="I519" s="250"/>
      <c r="J519" s="251">
        <f>ROUND(I519*H519,2)</f>
        <v>0</v>
      </c>
      <c r="K519" s="247" t="s">
        <v>255</v>
      </c>
      <c r="L519" s="44"/>
      <c r="M519" s="252" t="s">
        <v>1</v>
      </c>
      <c r="N519" s="253" t="s">
        <v>47</v>
      </c>
      <c r="O519" s="91"/>
      <c r="P519" s="254">
        <f>O519*H519</f>
        <v>0</v>
      </c>
      <c r="Q519" s="254">
        <v>0.0066</v>
      </c>
      <c r="R519" s="254">
        <f>Q519*H519</f>
        <v>0.092399999999999996</v>
      </c>
      <c r="S519" s="254">
        <v>0</v>
      </c>
      <c r="T519" s="255">
        <f>S519*H519</f>
        <v>0</v>
      </c>
      <c r="U519" s="38"/>
      <c r="V519" s="38"/>
      <c r="W519" s="38"/>
      <c r="X519" s="38"/>
      <c r="Y519" s="38"/>
      <c r="Z519" s="38"/>
      <c r="AA519" s="38"/>
      <c r="AB519" s="38"/>
      <c r="AC519" s="38"/>
      <c r="AD519" s="38"/>
      <c r="AE519" s="38"/>
      <c r="AR519" s="256" t="s">
        <v>256</v>
      </c>
      <c r="AT519" s="256" t="s">
        <v>252</v>
      </c>
      <c r="AU519" s="256" t="s">
        <v>91</v>
      </c>
      <c r="AY519" s="17" t="s">
        <v>250</v>
      </c>
      <c r="BE519" s="257">
        <f>IF(N519="základní",J519,0)</f>
        <v>0</v>
      </c>
      <c r="BF519" s="257">
        <f>IF(N519="snížená",J519,0)</f>
        <v>0</v>
      </c>
      <c r="BG519" s="257">
        <f>IF(N519="zákl. přenesená",J519,0)</f>
        <v>0</v>
      </c>
      <c r="BH519" s="257">
        <f>IF(N519="sníž. přenesená",J519,0)</f>
        <v>0</v>
      </c>
      <c r="BI519" s="257">
        <f>IF(N519="nulová",J519,0)</f>
        <v>0</v>
      </c>
      <c r="BJ519" s="17" t="s">
        <v>14</v>
      </c>
      <c r="BK519" s="257">
        <f>ROUND(I519*H519,2)</f>
        <v>0</v>
      </c>
      <c r="BL519" s="17" t="s">
        <v>256</v>
      </c>
      <c r="BM519" s="256" t="s">
        <v>2437</v>
      </c>
    </row>
    <row r="520" s="2" customFormat="1">
      <c r="A520" s="38"/>
      <c r="B520" s="39"/>
      <c r="C520" s="40"/>
      <c r="D520" s="258" t="s">
        <v>261</v>
      </c>
      <c r="E520" s="40"/>
      <c r="F520" s="259" t="s">
        <v>2438</v>
      </c>
      <c r="G520" s="40"/>
      <c r="H520" s="40"/>
      <c r="I520" s="156"/>
      <c r="J520" s="40"/>
      <c r="K520" s="40"/>
      <c r="L520" s="44"/>
      <c r="M520" s="260"/>
      <c r="N520" s="261"/>
      <c r="O520" s="91"/>
      <c r="P520" s="91"/>
      <c r="Q520" s="91"/>
      <c r="R520" s="91"/>
      <c r="S520" s="91"/>
      <c r="T520" s="92"/>
      <c r="U520" s="38"/>
      <c r="V520" s="38"/>
      <c r="W520" s="38"/>
      <c r="X520" s="38"/>
      <c r="Y520" s="38"/>
      <c r="Z520" s="38"/>
      <c r="AA520" s="38"/>
      <c r="AB520" s="38"/>
      <c r="AC520" s="38"/>
      <c r="AD520" s="38"/>
      <c r="AE520" s="38"/>
      <c r="AT520" s="17" t="s">
        <v>261</v>
      </c>
      <c r="AU520" s="17" t="s">
        <v>91</v>
      </c>
    </row>
    <row r="521" s="13" customFormat="1">
      <c r="A521" s="13"/>
      <c r="B521" s="262"/>
      <c r="C521" s="263"/>
      <c r="D521" s="258" t="s">
        <v>263</v>
      </c>
      <c r="E521" s="264" t="s">
        <v>1</v>
      </c>
      <c r="F521" s="265" t="s">
        <v>2439</v>
      </c>
      <c r="G521" s="263"/>
      <c r="H521" s="266">
        <v>6</v>
      </c>
      <c r="I521" s="267"/>
      <c r="J521" s="263"/>
      <c r="K521" s="263"/>
      <c r="L521" s="268"/>
      <c r="M521" s="269"/>
      <c r="N521" s="270"/>
      <c r="O521" s="270"/>
      <c r="P521" s="270"/>
      <c r="Q521" s="270"/>
      <c r="R521" s="270"/>
      <c r="S521" s="270"/>
      <c r="T521" s="271"/>
      <c r="U521" s="13"/>
      <c r="V521" s="13"/>
      <c r="W521" s="13"/>
      <c r="X521" s="13"/>
      <c r="Y521" s="13"/>
      <c r="Z521" s="13"/>
      <c r="AA521" s="13"/>
      <c r="AB521" s="13"/>
      <c r="AC521" s="13"/>
      <c r="AD521" s="13"/>
      <c r="AE521" s="13"/>
      <c r="AT521" s="272" t="s">
        <v>263</v>
      </c>
      <c r="AU521" s="272" t="s">
        <v>91</v>
      </c>
      <c r="AV521" s="13" t="s">
        <v>91</v>
      </c>
      <c r="AW521" s="13" t="s">
        <v>36</v>
      </c>
      <c r="AX521" s="13" t="s">
        <v>82</v>
      </c>
      <c r="AY521" s="272" t="s">
        <v>250</v>
      </c>
    </row>
    <row r="522" s="13" customFormat="1">
      <c r="A522" s="13"/>
      <c r="B522" s="262"/>
      <c r="C522" s="263"/>
      <c r="D522" s="258" t="s">
        <v>263</v>
      </c>
      <c r="E522" s="264" t="s">
        <v>1</v>
      </c>
      <c r="F522" s="265" t="s">
        <v>2440</v>
      </c>
      <c r="G522" s="263"/>
      <c r="H522" s="266">
        <v>1</v>
      </c>
      <c r="I522" s="267"/>
      <c r="J522" s="263"/>
      <c r="K522" s="263"/>
      <c r="L522" s="268"/>
      <c r="M522" s="269"/>
      <c r="N522" s="270"/>
      <c r="O522" s="270"/>
      <c r="P522" s="270"/>
      <c r="Q522" s="270"/>
      <c r="R522" s="270"/>
      <c r="S522" s="270"/>
      <c r="T522" s="271"/>
      <c r="U522" s="13"/>
      <c r="V522" s="13"/>
      <c r="W522" s="13"/>
      <c r="X522" s="13"/>
      <c r="Y522" s="13"/>
      <c r="Z522" s="13"/>
      <c r="AA522" s="13"/>
      <c r="AB522" s="13"/>
      <c r="AC522" s="13"/>
      <c r="AD522" s="13"/>
      <c r="AE522" s="13"/>
      <c r="AT522" s="272" t="s">
        <v>263</v>
      </c>
      <c r="AU522" s="272" t="s">
        <v>91</v>
      </c>
      <c r="AV522" s="13" t="s">
        <v>91</v>
      </c>
      <c r="AW522" s="13" t="s">
        <v>36</v>
      </c>
      <c r="AX522" s="13" t="s">
        <v>82</v>
      </c>
      <c r="AY522" s="272" t="s">
        <v>250</v>
      </c>
    </row>
    <row r="523" s="13" customFormat="1">
      <c r="A523" s="13"/>
      <c r="B523" s="262"/>
      <c r="C523" s="263"/>
      <c r="D523" s="258" t="s">
        <v>263</v>
      </c>
      <c r="E523" s="264" t="s">
        <v>1</v>
      </c>
      <c r="F523" s="265" t="s">
        <v>2441</v>
      </c>
      <c r="G523" s="263"/>
      <c r="H523" s="266">
        <v>4</v>
      </c>
      <c r="I523" s="267"/>
      <c r="J523" s="263"/>
      <c r="K523" s="263"/>
      <c r="L523" s="268"/>
      <c r="M523" s="269"/>
      <c r="N523" s="270"/>
      <c r="O523" s="270"/>
      <c r="P523" s="270"/>
      <c r="Q523" s="270"/>
      <c r="R523" s="270"/>
      <c r="S523" s="270"/>
      <c r="T523" s="271"/>
      <c r="U523" s="13"/>
      <c r="V523" s="13"/>
      <c r="W523" s="13"/>
      <c r="X523" s="13"/>
      <c r="Y523" s="13"/>
      <c r="Z523" s="13"/>
      <c r="AA523" s="13"/>
      <c r="AB523" s="13"/>
      <c r="AC523" s="13"/>
      <c r="AD523" s="13"/>
      <c r="AE523" s="13"/>
      <c r="AT523" s="272" t="s">
        <v>263</v>
      </c>
      <c r="AU523" s="272" t="s">
        <v>91</v>
      </c>
      <c r="AV523" s="13" t="s">
        <v>91</v>
      </c>
      <c r="AW523" s="13" t="s">
        <v>36</v>
      </c>
      <c r="AX523" s="13" t="s">
        <v>82</v>
      </c>
      <c r="AY523" s="272" t="s">
        <v>250</v>
      </c>
    </row>
    <row r="524" s="13" customFormat="1">
      <c r="A524" s="13"/>
      <c r="B524" s="262"/>
      <c r="C524" s="263"/>
      <c r="D524" s="258" t="s">
        <v>263</v>
      </c>
      <c r="E524" s="264" t="s">
        <v>1</v>
      </c>
      <c r="F524" s="265" t="s">
        <v>2442</v>
      </c>
      <c r="G524" s="263"/>
      <c r="H524" s="266">
        <v>1</v>
      </c>
      <c r="I524" s="267"/>
      <c r="J524" s="263"/>
      <c r="K524" s="263"/>
      <c r="L524" s="268"/>
      <c r="M524" s="269"/>
      <c r="N524" s="270"/>
      <c r="O524" s="270"/>
      <c r="P524" s="270"/>
      <c r="Q524" s="270"/>
      <c r="R524" s="270"/>
      <c r="S524" s="270"/>
      <c r="T524" s="271"/>
      <c r="U524" s="13"/>
      <c r="V524" s="13"/>
      <c r="W524" s="13"/>
      <c r="X524" s="13"/>
      <c r="Y524" s="13"/>
      <c r="Z524" s="13"/>
      <c r="AA524" s="13"/>
      <c r="AB524" s="13"/>
      <c r="AC524" s="13"/>
      <c r="AD524" s="13"/>
      <c r="AE524" s="13"/>
      <c r="AT524" s="272" t="s">
        <v>263</v>
      </c>
      <c r="AU524" s="272" t="s">
        <v>91</v>
      </c>
      <c r="AV524" s="13" t="s">
        <v>91</v>
      </c>
      <c r="AW524" s="13" t="s">
        <v>36</v>
      </c>
      <c r="AX524" s="13" t="s">
        <v>82</v>
      </c>
      <c r="AY524" s="272" t="s">
        <v>250</v>
      </c>
    </row>
    <row r="525" s="13" customFormat="1">
      <c r="A525" s="13"/>
      <c r="B525" s="262"/>
      <c r="C525" s="263"/>
      <c r="D525" s="258" t="s">
        <v>263</v>
      </c>
      <c r="E525" s="264" t="s">
        <v>1</v>
      </c>
      <c r="F525" s="265" t="s">
        <v>2443</v>
      </c>
      <c r="G525" s="263"/>
      <c r="H525" s="266">
        <v>1</v>
      </c>
      <c r="I525" s="267"/>
      <c r="J525" s="263"/>
      <c r="K525" s="263"/>
      <c r="L525" s="268"/>
      <c r="M525" s="269"/>
      <c r="N525" s="270"/>
      <c r="O525" s="270"/>
      <c r="P525" s="270"/>
      <c r="Q525" s="270"/>
      <c r="R525" s="270"/>
      <c r="S525" s="270"/>
      <c r="T525" s="271"/>
      <c r="U525" s="13"/>
      <c r="V525" s="13"/>
      <c r="W525" s="13"/>
      <c r="X525" s="13"/>
      <c r="Y525" s="13"/>
      <c r="Z525" s="13"/>
      <c r="AA525" s="13"/>
      <c r="AB525" s="13"/>
      <c r="AC525" s="13"/>
      <c r="AD525" s="13"/>
      <c r="AE525" s="13"/>
      <c r="AT525" s="272" t="s">
        <v>263</v>
      </c>
      <c r="AU525" s="272" t="s">
        <v>91</v>
      </c>
      <c r="AV525" s="13" t="s">
        <v>91</v>
      </c>
      <c r="AW525" s="13" t="s">
        <v>36</v>
      </c>
      <c r="AX525" s="13" t="s">
        <v>82</v>
      </c>
      <c r="AY525" s="272" t="s">
        <v>250</v>
      </c>
    </row>
    <row r="526" s="13" customFormat="1">
      <c r="A526" s="13"/>
      <c r="B526" s="262"/>
      <c r="C526" s="263"/>
      <c r="D526" s="258" t="s">
        <v>263</v>
      </c>
      <c r="E526" s="264" t="s">
        <v>1</v>
      </c>
      <c r="F526" s="265" t="s">
        <v>2444</v>
      </c>
      <c r="G526" s="263"/>
      <c r="H526" s="266">
        <v>1</v>
      </c>
      <c r="I526" s="267"/>
      <c r="J526" s="263"/>
      <c r="K526" s="263"/>
      <c r="L526" s="268"/>
      <c r="M526" s="269"/>
      <c r="N526" s="270"/>
      <c r="O526" s="270"/>
      <c r="P526" s="270"/>
      <c r="Q526" s="270"/>
      <c r="R526" s="270"/>
      <c r="S526" s="270"/>
      <c r="T526" s="271"/>
      <c r="U526" s="13"/>
      <c r="V526" s="13"/>
      <c r="W526" s="13"/>
      <c r="X526" s="13"/>
      <c r="Y526" s="13"/>
      <c r="Z526" s="13"/>
      <c r="AA526" s="13"/>
      <c r="AB526" s="13"/>
      <c r="AC526" s="13"/>
      <c r="AD526" s="13"/>
      <c r="AE526" s="13"/>
      <c r="AT526" s="272" t="s">
        <v>263</v>
      </c>
      <c r="AU526" s="272" t="s">
        <v>91</v>
      </c>
      <c r="AV526" s="13" t="s">
        <v>91</v>
      </c>
      <c r="AW526" s="13" t="s">
        <v>36</v>
      </c>
      <c r="AX526" s="13" t="s">
        <v>82</v>
      </c>
      <c r="AY526" s="272" t="s">
        <v>250</v>
      </c>
    </row>
    <row r="527" s="14" customFormat="1">
      <c r="A527" s="14"/>
      <c r="B527" s="273"/>
      <c r="C527" s="274"/>
      <c r="D527" s="258" t="s">
        <v>263</v>
      </c>
      <c r="E527" s="275" t="s">
        <v>1</v>
      </c>
      <c r="F527" s="276" t="s">
        <v>265</v>
      </c>
      <c r="G527" s="274"/>
      <c r="H527" s="277">
        <v>14</v>
      </c>
      <c r="I527" s="278"/>
      <c r="J527" s="274"/>
      <c r="K527" s="274"/>
      <c r="L527" s="279"/>
      <c r="M527" s="280"/>
      <c r="N527" s="281"/>
      <c r="O527" s="281"/>
      <c r="P527" s="281"/>
      <c r="Q527" s="281"/>
      <c r="R527" s="281"/>
      <c r="S527" s="281"/>
      <c r="T527" s="282"/>
      <c r="U527" s="14"/>
      <c r="V527" s="14"/>
      <c r="W527" s="14"/>
      <c r="X527" s="14"/>
      <c r="Y527" s="14"/>
      <c r="Z527" s="14"/>
      <c r="AA527" s="14"/>
      <c r="AB527" s="14"/>
      <c r="AC527" s="14"/>
      <c r="AD527" s="14"/>
      <c r="AE527" s="14"/>
      <c r="AT527" s="283" t="s">
        <v>263</v>
      </c>
      <c r="AU527" s="283" t="s">
        <v>91</v>
      </c>
      <c r="AV527" s="14" t="s">
        <v>256</v>
      </c>
      <c r="AW527" s="14" t="s">
        <v>36</v>
      </c>
      <c r="AX527" s="14" t="s">
        <v>14</v>
      </c>
      <c r="AY527" s="283" t="s">
        <v>250</v>
      </c>
    </row>
    <row r="528" s="2" customFormat="1" ht="21.75" customHeight="1">
      <c r="A528" s="38"/>
      <c r="B528" s="39"/>
      <c r="C528" s="294" t="s">
        <v>529</v>
      </c>
      <c r="D528" s="294" t="s">
        <v>643</v>
      </c>
      <c r="E528" s="295" t="s">
        <v>2445</v>
      </c>
      <c r="F528" s="296" t="s">
        <v>2446</v>
      </c>
      <c r="G528" s="297" t="s">
        <v>189</v>
      </c>
      <c r="H528" s="298">
        <v>1</v>
      </c>
      <c r="I528" s="299"/>
      <c r="J528" s="300">
        <f>ROUND(I528*H528,2)</f>
        <v>0</v>
      </c>
      <c r="K528" s="296" t="s">
        <v>1</v>
      </c>
      <c r="L528" s="301"/>
      <c r="M528" s="302" t="s">
        <v>1</v>
      </c>
      <c r="N528" s="303" t="s">
        <v>47</v>
      </c>
      <c r="O528" s="91"/>
      <c r="P528" s="254">
        <f>O528*H528</f>
        <v>0</v>
      </c>
      <c r="Q528" s="254">
        <v>0.028000000000000001</v>
      </c>
      <c r="R528" s="254">
        <f>Q528*H528</f>
        <v>0.028000000000000001</v>
      </c>
      <c r="S528" s="254">
        <v>0</v>
      </c>
      <c r="T528" s="255">
        <f>S528*H528</f>
        <v>0</v>
      </c>
      <c r="U528" s="38"/>
      <c r="V528" s="38"/>
      <c r="W528" s="38"/>
      <c r="X528" s="38"/>
      <c r="Y528" s="38"/>
      <c r="Z528" s="38"/>
      <c r="AA528" s="38"/>
      <c r="AB528" s="38"/>
      <c r="AC528" s="38"/>
      <c r="AD528" s="38"/>
      <c r="AE528" s="38"/>
      <c r="AR528" s="256" t="s">
        <v>285</v>
      </c>
      <c r="AT528" s="256" t="s">
        <v>643</v>
      </c>
      <c r="AU528" s="256" t="s">
        <v>91</v>
      </c>
      <c r="AY528" s="17" t="s">
        <v>250</v>
      </c>
      <c r="BE528" s="257">
        <f>IF(N528="základní",J528,0)</f>
        <v>0</v>
      </c>
      <c r="BF528" s="257">
        <f>IF(N528="snížená",J528,0)</f>
        <v>0</v>
      </c>
      <c r="BG528" s="257">
        <f>IF(N528="zákl. přenesená",J528,0)</f>
        <v>0</v>
      </c>
      <c r="BH528" s="257">
        <f>IF(N528="sníž. přenesená",J528,0)</f>
        <v>0</v>
      </c>
      <c r="BI528" s="257">
        <f>IF(N528="nulová",J528,0)</f>
        <v>0</v>
      </c>
      <c r="BJ528" s="17" t="s">
        <v>14</v>
      </c>
      <c r="BK528" s="257">
        <f>ROUND(I528*H528,2)</f>
        <v>0</v>
      </c>
      <c r="BL528" s="17" t="s">
        <v>256</v>
      </c>
      <c r="BM528" s="256" t="s">
        <v>2447</v>
      </c>
    </row>
    <row r="529" s="2" customFormat="1" ht="21.75" customHeight="1">
      <c r="A529" s="38"/>
      <c r="B529" s="39"/>
      <c r="C529" s="294" t="s">
        <v>534</v>
      </c>
      <c r="D529" s="294" t="s">
        <v>643</v>
      </c>
      <c r="E529" s="295" t="s">
        <v>2448</v>
      </c>
      <c r="F529" s="296" t="s">
        <v>2449</v>
      </c>
      <c r="G529" s="297" t="s">
        <v>189</v>
      </c>
      <c r="H529" s="298">
        <v>1</v>
      </c>
      <c r="I529" s="299"/>
      <c r="J529" s="300">
        <f>ROUND(I529*H529,2)</f>
        <v>0</v>
      </c>
      <c r="K529" s="296" t="s">
        <v>1</v>
      </c>
      <c r="L529" s="301"/>
      <c r="M529" s="302" t="s">
        <v>1</v>
      </c>
      <c r="N529" s="303" t="s">
        <v>47</v>
      </c>
      <c r="O529" s="91"/>
      <c r="P529" s="254">
        <f>O529*H529</f>
        <v>0</v>
      </c>
      <c r="Q529" s="254">
        <v>0.040000000000000001</v>
      </c>
      <c r="R529" s="254">
        <f>Q529*H529</f>
        <v>0.040000000000000001</v>
      </c>
      <c r="S529" s="254">
        <v>0</v>
      </c>
      <c r="T529" s="255">
        <f>S529*H529</f>
        <v>0</v>
      </c>
      <c r="U529" s="38"/>
      <c r="V529" s="38"/>
      <c r="W529" s="38"/>
      <c r="X529" s="38"/>
      <c r="Y529" s="38"/>
      <c r="Z529" s="38"/>
      <c r="AA529" s="38"/>
      <c r="AB529" s="38"/>
      <c r="AC529" s="38"/>
      <c r="AD529" s="38"/>
      <c r="AE529" s="38"/>
      <c r="AR529" s="256" t="s">
        <v>285</v>
      </c>
      <c r="AT529" s="256" t="s">
        <v>643</v>
      </c>
      <c r="AU529" s="256" t="s">
        <v>91</v>
      </c>
      <c r="AY529" s="17" t="s">
        <v>250</v>
      </c>
      <c r="BE529" s="257">
        <f>IF(N529="základní",J529,0)</f>
        <v>0</v>
      </c>
      <c r="BF529" s="257">
        <f>IF(N529="snížená",J529,0)</f>
        <v>0</v>
      </c>
      <c r="BG529" s="257">
        <f>IF(N529="zákl. přenesená",J529,0)</f>
        <v>0</v>
      </c>
      <c r="BH529" s="257">
        <f>IF(N529="sníž. přenesená",J529,0)</f>
        <v>0</v>
      </c>
      <c r="BI529" s="257">
        <f>IF(N529="nulová",J529,0)</f>
        <v>0</v>
      </c>
      <c r="BJ529" s="17" t="s">
        <v>14</v>
      </c>
      <c r="BK529" s="257">
        <f>ROUND(I529*H529,2)</f>
        <v>0</v>
      </c>
      <c r="BL529" s="17" t="s">
        <v>256</v>
      </c>
      <c r="BM529" s="256" t="s">
        <v>2450</v>
      </c>
    </row>
    <row r="530" s="2" customFormat="1" ht="21.75" customHeight="1">
      <c r="A530" s="38"/>
      <c r="B530" s="39"/>
      <c r="C530" s="294" t="s">
        <v>538</v>
      </c>
      <c r="D530" s="294" t="s">
        <v>643</v>
      </c>
      <c r="E530" s="295" t="s">
        <v>2451</v>
      </c>
      <c r="F530" s="296" t="s">
        <v>2452</v>
      </c>
      <c r="G530" s="297" t="s">
        <v>189</v>
      </c>
      <c r="H530" s="298">
        <v>1</v>
      </c>
      <c r="I530" s="299"/>
      <c r="J530" s="300">
        <f>ROUND(I530*H530,2)</f>
        <v>0</v>
      </c>
      <c r="K530" s="296" t="s">
        <v>1</v>
      </c>
      <c r="L530" s="301"/>
      <c r="M530" s="302" t="s">
        <v>1</v>
      </c>
      <c r="N530" s="303" t="s">
        <v>47</v>
      </c>
      <c r="O530" s="91"/>
      <c r="P530" s="254">
        <f>O530*H530</f>
        <v>0</v>
      </c>
      <c r="Q530" s="254">
        <v>0.040000000000000001</v>
      </c>
      <c r="R530" s="254">
        <f>Q530*H530</f>
        <v>0.040000000000000001</v>
      </c>
      <c r="S530" s="254">
        <v>0</v>
      </c>
      <c r="T530" s="255">
        <f>S530*H530</f>
        <v>0</v>
      </c>
      <c r="U530" s="38"/>
      <c r="V530" s="38"/>
      <c r="W530" s="38"/>
      <c r="X530" s="38"/>
      <c r="Y530" s="38"/>
      <c r="Z530" s="38"/>
      <c r="AA530" s="38"/>
      <c r="AB530" s="38"/>
      <c r="AC530" s="38"/>
      <c r="AD530" s="38"/>
      <c r="AE530" s="38"/>
      <c r="AR530" s="256" t="s">
        <v>285</v>
      </c>
      <c r="AT530" s="256" t="s">
        <v>643</v>
      </c>
      <c r="AU530" s="256" t="s">
        <v>91</v>
      </c>
      <c r="AY530" s="17" t="s">
        <v>250</v>
      </c>
      <c r="BE530" s="257">
        <f>IF(N530="základní",J530,0)</f>
        <v>0</v>
      </c>
      <c r="BF530" s="257">
        <f>IF(N530="snížená",J530,0)</f>
        <v>0</v>
      </c>
      <c r="BG530" s="257">
        <f>IF(N530="zákl. přenesená",J530,0)</f>
        <v>0</v>
      </c>
      <c r="BH530" s="257">
        <f>IF(N530="sníž. přenesená",J530,0)</f>
        <v>0</v>
      </c>
      <c r="BI530" s="257">
        <f>IF(N530="nulová",J530,0)</f>
        <v>0</v>
      </c>
      <c r="BJ530" s="17" t="s">
        <v>14</v>
      </c>
      <c r="BK530" s="257">
        <f>ROUND(I530*H530,2)</f>
        <v>0</v>
      </c>
      <c r="BL530" s="17" t="s">
        <v>256</v>
      </c>
      <c r="BM530" s="256" t="s">
        <v>2453</v>
      </c>
    </row>
    <row r="531" s="2" customFormat="1" ht="21.75" customHeight="1">
      <c r="A531" s="38"/>
      <c r="B531" s="39"/>
      <c r="C531" s="294" t="s">
        <v>542</v>
      </c>
      <c r="D531" s="294" t="s">
        <v>643</v>
      </c>
      <c r="E531" s="295" t="s">
        <v>2454</v>
      </c>
      <c r="F531" s="296" t="s">
        <v>2455</v>
      </c>
      <c r="G531" s="297" t="s">
        <v>189</v>
      </c>
      <c r="H531" s="298">
        <v>4</v>
      </c>
      <c r="I531" s="299"/>
      <c r="J531" s="300">
        <f>ROUND(I531*H531,2)</f>
        <v>0</v>
      </c>
      <c r="K531" s="296" t="s">
        <v>1</v>
      </c>
      <c r="L531" s="301"/>
      <c r="M531" s="302" t="s">
        <v>1</v>
      </c>
      <c r="N531" s="303" t="s">
        <v>47</v>
      </c>
      <c r="O531" s="91"/>
      <c r="P531" s="254">
        <f>O531*H531</f>
        <v>0</v>
      </c>
      <c r="Q531" s="254">
        <v>0.052999999999999998</v>
      </c>
      <c r="R531" s="254">
        <f>Q531*H531</f>
        <v>0.21199999999999999</v>
      </c>
      <c r="S531" s="254">
        <v>0</v>
      </c>
      <c r="T531" s="255">
        <f>S531*H531</f>
        <v>0</v>
      </c>
      <c r="U531" s="38"/>
      <c r="V531" s="38"/>
      <c r="W531" s="38"/>
      <c r="X531" s="38"/>
      <c r="Y531" s="38"/>
      <c r="Z531" s="38"/>
      <c r="AA531" s="38"/>
      <c r="AB531" s="38"/>
      <c r="AC531" s="38"/>
      <c r="AD531" s="38"/>
      <c r="AE531" s="38"/>
      <c r="AR531" s="256" t="s">
        <v>285</v>
      </c>
      <c r="AT531" s="256" t="s">
        <v>643</v>
      </c>
      <c r="AU531" s="256" t="s">
        <v>91</v>
      </c>
      <c r="AY531" s="17" t="s">
        <v>250</v>
      </c>
      <c r="BE531" s="257">
        <f>IF(N531="základní",J531,0)</f>
        <v>0</v>
      </c>
      <c r="BF531" s="257">
        <f>IF(N531="snížená",J531,0)</f>
        <v>0</v>
      </c>
      <c r="BG531" s="257">
        <f>IF(N531="zákl. přenesená",J531,0)</f>
        <v>0</v>
      </c>
      <c r="BH531" s="257">
        <f>IF(N531="sníž. přenesená",J531,0)</f>
        <v>0</v>
      </c>
      <c r="BI531" s="257">
        <f>IF(N531="nulová",J531,0)</f>
        <v>0</v>
      </c>
      <c r="BJ531" s="17" t="s">
        <v>14</v>
      </c>
      <c r="BK531" s="257">
        <f>ROUND(I531*H531,2)</f>
        <v>0</v>
      </c>
      <c r="BL531" s="17" t="s">
        <v>256</v>
      </c>
      <c r="BM531" s="256" t="s">
        <v>2456</v>
      </c>
    </row>
    <row r="532" s="2" customFormat="1" ht="21.75" customHeight="1">
      <c r="A532" s="38"/>
      <c r="B532" s="39"/>
      <c r="C532" s="294" t="s">
        <v>546</v>
      </c>
      <c r="D532" s="294" t="s">
        <v>643</v>
      </c>
      <c r="E532" s="295" t="s">
        <v>2457</v>
      </c>
      <c r="F532" s="296" t="s">
        <v>2458</v>
      </c>
      <c r="G532" s="297" t="s">
        <v>189</v>
      </c>
      <c r="H532" s="298">
        <v>1</v>
      </c>
      <c r="I532" s="299"/>
      <c r="J532" s="300">
        <f>ROUND(I532*H532,2)</f>
        <v>0</v>
      </c>
      <c r="K532" s="296" t="s">
        <v>1</v>
      </c>
      <c r="L532" s="301"/>
      <c r="M532" s="302" t="s">
        <v>1</v>
      </c>
      <c r="N532" s="303" t="s">
        <v>47</v>
      </c>
      <c r="O532" s="91"/>
      <c r="P532" s="254">
        <f>O532*H532</f>
        <v>0</v>
      </c>
      <c r="Q532" s="254">
        <v>0.052999999999999998</v>
      </c>
      <c r="R532" s="254">
        <f>Q532*H532</f>
        <v>0.052999999999999998</v>
      </c>
      <c r="S532" s="254">
        <v>0</v>
      </c>
      <c r="T532" s="255">
        <f>S532*H532</f>
        <v>0</v>
      </c>
      <c r="U532" s="38"/>
      <c r="V532" s="38"/>
      <c r="W532" s="38"/>
      <c r="X532" s="38"/>
      <c r="Y532" s="38"/>
      <c r="Z532" s="38"/>
      <c r="AA532" s="38"/>
      <c r="AB532" s="38"/>
      <c r="AC532" s="38"/>
      <c r="AD532" s="38"/>
      <c r="AE532" s="38"/>
      <c r="AR532" s="256" t="s">
        <v>285</v>
      </c>
      <c r="AT532" s="256" t="s">
        <v>643</v>
      </c>
      <c r="AU532" s="256" t="s">
        <v>91</v>
      </c>
      <c r="AY532" s="17" t="s">
        <v>250</v>
      </c>
      <c r="BE532" s="257">
        <f>IF(N532="základní",J532,0)</f>
        <v>0</v>
      </c>
      <c r="BF532" s="257">
        <f>IF(N532="snížená",J532,0)</f>
        <v>0</v>
      </c>
      <c r="BG532" s="257">
        <f>IF(N532="zákl. přenesená",J532,0)</f>
        <v>0</v>
      </c>
      <c r="BH532" s="257">
        <f>IF(N532="sníž. přenesená",J532,0)</f>
        <v>0</v>
      </c>
      <c r="BI532" s="257">
        <f>IF(N532="nulová",J532,0)</f>
        <v>0</v>
      </c>
      <c r="BJ532" s="17" t="s">
        <v>14</v>
      </c>
      <c r="BK532" s="257">
        <f>ROUND(I532*H532,2)</f>
        <v>0</v>
      </c>
      <c r="BL532" s="17" t="s">
        <v>256</v>
      </c>
      <c r="BM532" s="256" t="s">
        <v>2459</v>
      </c>
    </row>
    <row r="533" s="2" customFormat="1" ht="21.75" customHeight="1">
      <c r="A533" s="38"/>
      <c r="B533" s="39"/>
      <c r="C533" s="294" t="s">
        <v>550</v>
      </c>
      <c r="D533" s="294" t="s">
        <v>643</v>
      </c>
      <c r="E533" s="295" t="s">
        <v>2460</v>
      </c>
      <c r="F533" s="296" t="s">
        <v>2461</v>
      </c>
      <c r="G533" s="297" t="s">
        <v>189</v>
      </c>
      <c r="H533" s="298">
        <v>6</v>
      </c>
      <c r="I533" s="299"/>
      <c r="J533" s="300">
        <f>ROUND(I533*H533,2)</f>
        <v>0</v>
      </c>
      <c r="K533" s="296" t="s">
        <v>1</v>
      </c>
      <c r="L533" s="301"/>
      <c r="M533" s="302" t="s">
        <v>1</v>
      </c>
      <c r="N533" s="303" t="s">
        <v>47</v>
      </c>
      <c r="O533" s="91"/>
      <c r="P533" s="254">
        <f>O533*H533</f>
        <v>0</v>
      </c>
      <c r="Q533" s="254">
        <v>0.068000000000000005</v>
      </c>
      <c r="R533" s="254">
        <f>Q533*H533</f>
        <v>0.40800000000000003</v>
      </c>
      <c r="S533" s="254">
        <v>0</v>
      </c>
      <c r="T533" s="255">
        <f>S533*H533</f>
        <v>0</v>
      </c>
      <c r="U533" s="38"/>
      <c r="V533" s="38"/>
      <c r="W533" s="38"/>
      <c r="X533" s="38"/>
      <c r="Y533" s="38"/>
      <c r="Z533" s="38"/>
      <c r="AA533" s="38"/>
      <c r="AB533" s="38"/>
      <c r="AC533" s="38"/>
      <c r="AD533" s="38"/>
      <c r="AE533" s="38"/>
      <c r="AR533" s="256" t="s">
        <v>285</v>
      </c>
      <c r="AT533" s="256" t="s">
        <v>643</v>
      </c>
      <c r="AU533" s="256" t="s">
        <v>91</v>
      </c>
      <c r="AY533" s="17" t="s">
        <v>250</v>
      </c>
      <c r="BE533" s="257">
        <f>IF(N533="základní",J533,0)</f>
        <v>0</v>
      </c>
      <c r="BF533" s="257">
        <f>IF(N533="snížená",J533,0)</f>
        <v>0</v>
      </c>
      <c r="BG533" s="257">
        <f>IF(N533="zákl. přenesená",J533,0)</f>
        <v>0</v>
      </c>
      <c r="BH533" s="257">
        <f>IF(N533="sníž. přenesená",J533,0)</f>
        <v>0</v>
      </c>
      <c r="BI533" s="257">
        <f>IF(N533="nulová",J533,0)</f>
        <v>0</v>
      </c>
      <c r="BJ533" s="17" t="s">
        <v>14</v>
      </c>
      <c r="BK533" s="257">
        <f>ROUND(I533*H533,2)</f>
        <v>0</v>
      </c>
      <c r="BL533" s="17" t="s">
        <v>256</v>
      </c>
      <c r="BM533" s="256" t="s">
        <v>2462</v>
      </c>
    </row>
    <row r="534" s="2" customFormat="1" ht="21.75" customHeight="1">
      <c r="A534" s="38"/>
      <c r="B534" s="39"/>
      <c r="C534" s="245" t="s">
        <v>554</v>
      </c>
      <c r="D534" s="245" t="s">
        <v>252</v>
      </c>
      <c r="E534" s="246" t="s">
        <v>2463</v>
      </c>
      <c r="F534" s="247" t="s">
        <v>2464</v>
      </c>
      <c r="G534" s="248" t="s">
        <v>189</v>
      </c>
      <c r="H534" s="249">
        <v>2</v>
      </c>
      <c r="I534" s="250"/>
      <c r="J534" s="251">
        <f>ROUND(I534*H534,2)</f>
        <v>0</v>
      </c>
      <c r="K534" s="247" t="s">
        <v>255</v>
      </c>
      <c r="L534" s="44"/>
      <c r="M534" s="252" t="s">
        <v>1</v>
      </c>
      <c r="N534" s="253" t="s">
        <v>47</v>
      </c>
      <c r="O534" s="91"/>
      <c r="P534" s="254">
        <f>O534*H534</f>
        <v>0</v>
      </c>
      <c r="Q534" s="254">
        <v>0.0066</v>
      </c>
      <c r="R534" s="254">
        <f>Q534*H534</f>
        <v>0.0132</v>
      </c>
      <c r="S534" s="254">
        <v>0</v>
      </c>
      <c r="T534" s="255">
        <f>S534*H534</f>
        <v>0</v>
      </c>
      <c r="U534" s="38"/>
      <c r="V534" s="38"/>
      <c r="W534" s="38"/>
      <c r="X534" s="38"/>
      <c r="Y534" s="38"/>
      <c r="Z534" s="38"/>
      <c r="AA534" s="38"/>
      <c r="AB534" s="38"/>
      <c r="AC534" s="38"/>
      <c r="AD534" s="38"/>
      <c r="AE534" s="38"/>
      <c r="AR534" s="256" t="s">
        <v>256</v>
      </c>
      <c r="AT534" s="256" t="s">
        <v>252</v>
      </c>
      <c r="AU534" s="256" t="s">
        <v>91</v>
      </c>
      <c r="AY534" s="17" t="s">
        <v>250</v>
      </c>
      <c r="BE534" s="257">
        <f>IF(N534="základní",J534,0)</f>
        <v>0</v>
      </c>
      <c r="BF534" s="257">
        <f>IF(N534="snížená",J534,0)</f>
        <v>0</v>
      </c>
      <c r="BG534" s="257">
        <f>IF(N534="zákl. přenesená",J534,0)</f>
        <v>0</v>
      </c>
      <c r="BH534" s="257">
        <f>IF(N534="sníž. přenesená",J534,0)</f>
        <v>0</v>
      </c>
      <c r="BI534" s="257">
        <f>IF(N534="nulová",J534,0)</f>
        <v>0</v>
      </c>
      <c r="BJ534" s="17" t="s">
        <v>14</v>
      </c>
      <c r="BK534" s="257">
        <f>ROUND(I534*H534,2)</f>
        <v>0</v>
      </c>
      <c r="BL534" s="17" t="s">
        <v>256</v>
      </c>
      <c r="BM534" s="256" t="s">
        <v>2465</v>
      </c>
    </row>
    <row r="535" s="2" customFormat="1">
      <c r="A535" s="38"/>
      <c r="B535" s="39"/>
      <c r="C535" s="40"/>
      <c r="D535" s="258" t="s">
        <v>261</v>
      </c>
      <c r="E535" s="40"/>
      <c r="F535" s="259" t="s">
        <v>2438</v>
      </c>
      <c r="G535" s="40"/>
      <c r="H535" s="40"/>
      <c r="I535" s="156"/>
      <c r="J535" s="40"/>
      <c r="K535" s="40"/>
      <c r="L535" s="44"/>
      <c r="M535" s="260"/>
      <c r="N535" s="261"/>
      <c r="O535" s="91"/>
      <c r="P535" s="91"/>
      <c r="Q535" s="91"/>
      <c r="R535" s="91"/>
      <c r="S535" s="91"/>
      <c r="T535" s="92"/>
      <c r="U535" s="38"/>
      <c r="V535" s="38"/>
      <c r="W535" s="38"/>
      <c r="X535" s="38"/>
      <c r="Y535" s="38"/>
      <c r="Z535" s="38"/>
      <c r="AA535" s="38"/>
      <c r="AB535" s="38"/>
      <c r="AC535" s="38"/>
      <c r="AD535" s="38"/>
      <c r="AE535" s="38"/>
      <c r="AT535" s="17" t="s">
        <v>261</v>
      </c>
      <c r="AU535" s="17" t="s">
        <v>91</v>
      </c>
    </row>
    <row r="536" s="13" customFormat="1">
      <c r="A536" s="13"/>
      <c r="B536" s="262"/>
      <c r="C536" s="263"/>
      <c r="D536" s="258" t="s">
        <v>263</v>
      </c>
      <c r="E536" s="264" t="s">
        <v>1</v>
      </c>
      <c r="F536" s="265" t="s">
        <v>2466</v>
      </c>
      <c r="G536" s="263"/>
      <c r="H536" s="266">
        <v>2</v>
      </c>
      <c r="I536" s="267"/>
      <c r="J536" s="263"/>
      <c r="K536" s="263"/>
      <c r="L536" s="268"/>
      <c r="M536" s="269"/>
      <c r="N536" s="270"/>
      <c r="O536" s="270"/>
      <c r="P536" s="270"/>
      <c r="Q536" s="270"/>
      <c r="R536" s="270"/>
      <c r="S536" s="270"/>
      <c r="T536" s="271"/>
      <c r="U536" s="13"/>
      <c r="V536" s="13"/>
      <c r="W536" s="13"/>
      <c r="X536" s="13"/>
      <c r="Y536" s="13"/>
      <c r="Z536" s="13"/>
      <c r="AA536" s="13"/>
      <c r="AB536" s="13"/>
      <c r="AC536" s="13"/>
      <c r="AD536" s="13"/>
      <c r="AE536" s="13"/>
      <c r="AT536" s="272" t="s">
        <v>263</v>
      </c>
      <c r="AU536" s="272" t="s">
        <v>91</v>
      </c>
      <c r="AV536" s="13" t="s">
        <v>91</v>
      </c>
      <c r="AW536" s="13" t="s">
        <v>36</v>
      </c>
      <c r="AX536" s="13" t="s">
        <v>82</v>
      </c>
      <c r="AY536" s="272" t="s">
        <v>250</v>
      </c>
    </row>
    <row r="537" s="14" customFormat="1">
      <c r="A537" s="14"/>
      <c r="B537" s="273"/>
      <c r="C537" s="274"/>
      <c r="D537" s="258" t="s">
        <v>263</v>
      </c>
      <c r="E537" s="275" t="s">
        <v>1</v>
      </c>
      <c r="F537" s="276" t="s">
        <v>265</v>
      </c>
      <c r="G537" s="274"/>
      <c r="H537" s="277">
        <v>2</v>
      </c>
      <c r="I537" s="278"/>
      <c r="J537" s="274"/>
      <c r="K537" s="274"/>
      <c r="L537" s="279"/>
      <c r="M537" s="280"/>
      <c r="N537" s="281"/>
      <c r="O537" s="281"/>
      <c r="P537" s="281"/>
      <c r="Q537" s="281"/>
      <c r="R537" s="281"/>
      <c r="S537" s="281"/>
      <c r="T537" s="282"/>
      <c r="U537" s="14"/>
      <c r="V537" s="14"/>
      <c r="W537" s="14"/>
      <c r="X537" s="14"/>
      <c r="Y537" s="14"/>
      <c r="Z537" s="14"/>
      <c r="AA537" s="14"/>
      <c r="AB537" s="14"/>
      <c r="AC537" s="14"/>
      <c r="AD537" s="14"/>
      <c r="AE537" s="14"/>
      <c r="AT537" s="283" t="s">
        <v>263</v>
      </c>
      <c r="AU537" s="283" t="s">
        <v>91</v>
      </c>
      <c r="AV537" s="14" t="s">
        <v>256</v>
      </c>
      <c r="AW537" s="14" t="s">
        <v>36</v>
      </c>
      <c r="AX537" s="14" t="s">
        <v>14</v>
      </c>
      <c r="AY537" s="283" t="s">
        <v>250</v>
      </c>
    </row>
    <row r="538" s="2" customFormat="1" ht="21.75" customHeight="1">
      <c r="A538" s="38"/>
      <c r="B538" s="39"/>
      <c r="C538" s="294" t="s">
        <v>558</v>
      </c>
      <c r="D538" s="294" t="s">
        <v>643</v>
      </c>
      <c r="E538" s="295" t="s">
        <v>2467</v>
      </c>
      <c r="F538" s="296" t="s">
        <v>2468</v>
      </c>
      <c r="G538" s="297" t="s">
        <v>189</v>
      </c>
      <c r="H538" s="298">
        <v>2</v>
      </c>
      <c r="I538" s="299"/>
      <c r="J538" s="300">
        <f>ROUND(I538*H538,2)</f>
        <v>0</v>
      </c>
      <c r="K538" s="296" t="s">
        <v>1</v>
      </c>
      <c r="L538" s="301"/>
      <c r="M538" s="302" t="s">
        <v>1</v>
      </c>
      <c r="N538" s="303" t="s">
        <v>47</v>
      </c>
      <c r="O538" s="91"/>
      <c r="P538" s="254">
        <f>O538*H538</f>
        <v>0</v>
      </c>
      <c r="Q538" s="254">
        <v>0.081000000000000003</v>
      </c>
      <c r="R538" s="254">
        <f>Q538*H538</f>
        <v>0.16200000000000001</v>
      </c>
      <c r="S538" s="254">
        <v>0</v>
      </c>
      <c r="T538" s="255">
        <f>S538*H538</f>
        <v>0</v>
      </c>
      <c r="U538" s="38"/>
      <c r="V538" s="38"/>
      <c r="W538" s="38"/>
      <c r="X538" s="38"/>
      <c r="Y538" s="38"/>
      <c r="Z538" s="38"/>
      <c r="AA538" s="38"/>
      <c r="AB538" s="38"/>
      <c r="AC538" s="38"/>
      <c r="AD538" s="38"/>
      <c r="AE538" s="38"/>
      <c r="AR538" s="256" t="s">
        <v>285</v>
      </c>
      <c r="AT538" s="256" t="s">
        <v>643</v>
      </c>
      <c r="AU538" s="256" t="s">
        <v>91</v>
      </c>
      <c r="AY538" s="17" t="s">
        <v>250</v>
      </c>
      <c r="BE538" s="257">
        <f>IF(N538="základní",J538,0)</f>
        <v>0</v>
      </c>
      <c r="BF538" s="257">
        <f>IF(N538="snížená",J538,0)</f>
        <v>0</v>
      </c>
      <c r="BG538" s="257">
        <f>IF(N538="zákl. přenesená",J538,0)</f>
        <v>0</v>
      </c>
      <c r="BH538" s="257">
        <f>IF(N538="sníž. přenesená",J538,0)</f>
        <v>0</v>
      </c>
      <c r="BI538" s="257">
        <f>IF(N538="nulová",J538,0)</f>
        <v>0</v>
      </c>
      <c r="BJ538" s="17" t="s">
        <v>14</v>
      </c>
      <c r="BK538" s="257">
        <f>ROUND(I538*H538,2)</f>
        <v>0</v>
      </c>
      <c r="BL538" s="17" t="s">
        <v>256</v>
      </c>
      <c r="BM538" s="256" t="s">
        <v>2469</v>
      </c>
    </row>
    <row r="539" s="2" customFormat="1" ht="33" customHeight="1">
      <c r="A539" s="38"/>
      <c r="B539" s="39"/>
      <c r="C539" s="245" t="s">
        <v>562</v>
      </c>
      <c r="D539" s="245" t="s">
        <v>252</v>
      </c>
      <c r="E539" s="246" t="s">
        <v>2470</v>
      </c>
      <c r="F539" s="247" t="s">
        <v>2471</v>
      </c>
      <c r="G539" s="248" t="s">
        <v>208</v>
      </c>
      <c r="H539" s="249">
        <v>43.350000000000001</v>
      </c>
      <c r="I539" s="250"/>
      <c r="J539" s="251">
        <f>ROUND(I539*H539,2)</f>
        <v>0</v>
      </c>
      <c r="K539" s="247" t="s">
        <v>255</v>
      </c>
      <c r="L539" s="44"/>
      <c r="M539" s="252" t="s">
        <v>1</v>
      </c>
      <c r="N539" s="253" t="s">
        <v>47</v>
      </c>
      <c r="O539" s="91"/>
      <c r="P539" s="254">
        <f>O539*H539</f>
        <v>0</v>
      </c>
      <c r="Q539" s="254">
        <v>0</v>
      </c>
      <c r="R539" s="254">
        <f>Q539*H539</f>
        <v>0</v>
      </c>
      <c r="S539" s="254">
        <v>0</v>
      </c>
      <c r="T539" s="255">
        <f>S539*H539</f>
        <v>0</v>
      </c>
      <c r="U539" s="38"/>
      <c r="V539" s="38"/>
      <c r="W539" s="38"/>
      <c r="X539" s="38"/>
      <c r="Y539" s="38"/>
      <c r="Z539" s="38"/>
      <c r="AA539" s="38"/>
      <c r="AB539" s="38"/>
      <c r="AC539" s="38"/>
      <c r="AD539" s="38"/>
      <c r="AE539" s="38"/>
      <c r="AR539" s="256" t="s">
        <v>256</v>
      </c>
      <c r="AT539" s="256" t="s">
        <v>252</v>
      </c>
      <c r="AU539" s="256" t="s">
        <v>91</v>
      </c>
      <c r="AY539" s="17" t="s">
        <v>250</v>
      </c>
      <c r="BE539" s="257">
        <f>IF(N539="základní",J539,0)</f>
        <v>0</v>
      </c>
      <c r="BF539" s="257">
        <f>IF(N539="snížená",J539,0)</f>
        <v>0</v>
      </c>
      <c r="BG539" s="257">
        <f>IF(N539="zákl. přenesená",J539,0)</f>
        <v>0</v>
      </c>
      <c r="BH539" s="257">
        <f>IF(N539="sníž. přenesená",J539,0)</f>
        <v>0</v>
      </c>
      <c r="BI539" s="257">
        <f>IF(N539="nulová",J539,0)</f>
        <v>0</v>
      </c>
      <c r="BJ539" s="17" t="s">
        <v>14</v>
      </c>
      <c r="BK539" s="257">
        <f>ROUND(I539*H539,2)</f>
        <v>0</v>
      </c>
      <c r="BL539" s="17" t="s">
        <v>256</v>
      </c>
      <c r="BM539" s="256" t="s">
        <v>2472</v>
      </c>
    </row>
    <row r="540" s="2" customFormat="1">
      <c r="A540" s="38"/>
      <c r="B540" s="39"/>
      <c r="C540" s="40"/>
      <c r="D540" s="258" t="s">
        <v>261</v>
      </c>
      <c r="E540" s="40"/>
      <c r="F540" s="259" t="s">
        <v>2473</v>
      </c>
      <c r="G540" s="40"/>
      <c r="H540" s="40"/>
      <c r="I540" s="156"/>
      <c r="J540" s="40"/>
      <c r="K540" s="40"/>
      <c r="L540" s="44"/>
      <c r="M540" s="260"/>
      <c r="N540" s="261"/>
      <c r="O540" s="91"/>
      <c r="P540" s="91"/>
      <c r="Q540" s="91"/>
      <c r="R540" s="91"/>
      <c r="S540" s="91"/>
      <c r="T540" s="92"/>
      <c r="U540" s="38"/>
      <c r="V540" s="38"/>
      <c r="W540" s="38"/>
      <c r="X540" s="38"/>
      <c r="Y540" s="38"/>
      <c r="Z540" s="38"/>
      <c r="AA540" s="38"/>
      <c r="AB540" s="38"/>
      <c r="AC540" s="38"/>
      <c r="AD540" s="38"/>
      <c r="AE540" s="38"/>
      <c r="AT540" s="17" t="s">
        <v>261</v>
      </c>
      <c r="AU540" s="17" t="s">
        <v>91</v>
      </c>
    </row>
    <row r="541" s="15" customFormat="1">
      <c r="A541" s="15"/>
      <c r="B541" s="284"/>
      <c r="C541" s="285"/>
      <c r="D541" s="258" t="s">
        <v>263</v>
      </c>
      <c r="E541" s="286" t="s">
        <v>1</v>
      </c>
      <c r="F541" s="287" t="s">
        <v>2474</v>
      </c>
      <c r="G541" s="285"/>
      <c r="H541" s="286" t="s">
        <v>1</v>
      </c>
      <c r="I541" s="288"/>
      <c r="J541" s="285"/>
      <c r="K541" s="285"/>
      <c r="L541" s="289"/>
      <c r="M541" s="290"/>
      <c r="N541" s="291"/>
      <c r="O541" s="291"/>
      <c r="P541" s="291"/>
      <c r="Q541" s="291"/>
      <c r="R541" s="291"/>
      <c r="S541" s="291"/>
      <c r="T541" s="292"/>
      <c r="U541" s="15"/>
      <c r="V541" s="15"/>
      <c r="W541" s="15"/>
      <c r="X541" s="15"/>
      <c r="Y541" s="15"/>
      <c r="Z541" s="15"/>
      <c r="AA541" s="15"/>
      <c r="AB541" s="15"/>
      <c r="AC541" s="15"/>
      <c r="AD541" s="15"/>
      <c r="AE541" s="15"/>
      <c r="AT541" s="293" t="s">
        <v>263</v>
      </c>
      <c r="AU541" s="293" t="s">
        <v>91</v>
      </c>
      <c r="AV541" s="15" t="s">
        <v>14</v>
      </c>
      <c r="AW541" s="15" t="s">
        <v>36</v>
      </c>
      <c r="AX541" s="15" t="s">
        <v>82</v>
      </c>
      <c r="AY541" s="293" t="s">
        <v>250</v>
      </c>
    </row>
    <row r="542" s="13" customFormat="1">
      <c r="A542" s="13"/>
      <c r="B542" s="262"/>
      <c r="C542" s="263"/>
      <c r="D542" s="258" t="s">
        <v>263</v>
      </c>
      <c r="E542" s="264" t="s">
        <v>1</v>
      </c>
      <c r="F542" s="265" t="s">
        <v>2475</v>
      </c>
      <c r="G542" s="263"/>
      <c r="H542" s="266">
        <v>30.510000000000002</v>
      </c>
      <c r="I542" s="267"/>
      <c r="J542" s="263"/>
      <c r="K542" s="263"/>
      <c r="L542" s="268"/>
      <c r="M542" s="269"/>
      <c r="N542" s="270"/>
      <c r="O542" s="270"/>
      <c r="P542" s="270"/>
      <c r="Q542" s="270"/>
      <c r="R542" s="270"/>
      <c r="S542" s="270"/>
      <c r="T542" s="271"/>
      <c r="U542" s="13"/>
      <c r="V542" s="13"/>
      <c r="W542" s="13"/>
      <c r="X542" s="13"/>
      <c r="Y542" s="13"/>
      <c r="Z542" s="13"/>
      <c r="AA542" s="13"/>
      <c r="AB542" s="13"/>
      <c r="AC542" s="13"/>
      <c r="AD542" s="13"/>
      <c r="AE542" s="13"/>
      <c r="AT542" s="272" t="s">
        <v>263</v>
      </c>
      <c r="AU542" s="272" t="s">
        <v>91</v>
      </c>
      <c r="AV542" s="13" t="s">
        <v>91</v>
      </c>
      <c r="AW542" s="13" t="s">
        <v>36</v>
      </c>
      <c r="AX542" s="13" t="s">
        <v>82</v>
      </c>
      <c r="AY542" s="272" t="s">
        <v>250</v>
      </c>
    </row>
    <row r="543" s="15" customFormat="1">
      <c r="A543" s="15"/>
      <c r="B543" s="284"/>
      <c r="C543" s="285"/>
      <c r="D543" s="258" t="s">
        <v>263</v>
      </c>
      <c r="E543" s="286" t="s">
        <v>1</v>
      </c>
      <c r="F543" s="287" t="s">
        <v>2476</v>
      </c>
      <c r="G543" s="285"/>
      <c r="H543" s="286" t="s">
        <v>1</v>
      </c>
      <c r="I543" s="288"/>
      <c r="J543" s="285"/>
      <c r="K543" s="285"/>
      <c r="L543" s="289"/>
      <c r="M543" s="290"/>
      <c r="N543" s="291"/>
      <c r="O543" s="291"/>
      <c r="P543" s="291"/>
      <c r="Q543" s="291"/>
      <c r="R543" s="291"/>
      <c r="S543" s="291"/>
      <c r="T543" s="292"/>
      <c r="U543" s="15"/>
      <c r="V543" s="15"/>
      <c r="W543" s="15"/>
      <c r="X543" s="15"/>
      <c r="Y543" s="15"/>
      <c r="Z543" s="15"/>
      <c r="AA543" s="15"/>
      <c r="AB543" s="15"/>
      <c r="AC543" s="15"/>
      <c r="AD543" s="15"/>
      <c r="AE543" s="15"/>
      <c r="AT543" s="293" t="s">
        <v>263</v>
      </c>
      <c r="AU543" s="293" t="s">
        <v>91</v>
      </c>
      <c r="AV543" s="15" t="s">
        <v>14</v>
      </c>
      <c r="AW543" s="15" t="s">
        <v>36</v>
      </c>
      <c r="AX543" s="15" t="s">
        <v>82</v>
      </c>
      <c r="AY543" s="293" t="s">
        <v>250</v>
      </c>
    </row>
    <row r="544" s="13" customFormat="1">
      <c r="A544" s="13"/>
      <c r="B544" s="262"/>
      <c r="C544" s="263"/>
      <c r="D544" s="258" t="s">
        <v>263</v>
      </c>
      <c r="E544" s="264" t="s">
        <v>1</v>
      </c>
      <c r="F544" s="265" t="s">
        <v>2477</v>
      </c>
      <c r="G544" s="263"/>
      <c r="H544" s="266">
        <v>7.056</v>
      </c>
      <c r="I544" s="267"/>
      <c r="J544" s="263"/>
      <c r="K544" s="263"/>
      <c r="L544" s="268"/>
      <c r="M544" s="269"/>
      <c r="N544" s="270"/>
      <c r="O544" s="270"/>
      <c r="P544" s="270"/>
      <c r="Q544" s="270"/>
      <c r="R544" s="270"/>
      <c r="S544" s="270"/>
      <c r="T544" s="271"/>
      <c r="U544" s="13"/>
      <c r="V544" s="13"/>
      <c r="W544" s="13"/>
      <c r="X544" s="13"/>
      <c r="Y544" s="13"/>
      <c r="Z544" s="13"/>
      <c r="AA544" s="13"/>
      <c r="AB544" s="13"/>
      <c r="AC544" s="13"/>
      <c r="AD544" s="13"/>
      <c r="AE544" s="13"/>
      <c r="AT544" s="272" t="s">
        <v>263</v>
      </c>
      <c r="AU544" s="272" t="s">
        <v>91</v>
      </c>
      <c r="AV544" s="13" t="s">
        <v>91</v>
      </c>
      <c r="AW544" s="13" t="s">
        <v>36</v>
      </c>
      <c r="AX544" s="13" t="s">
        <v>82</v>
      </c>
      <c r="AY544" s="272" t="s">
        <v>250</v>
      </c>
    </row>
    <row r="545" s="13" customFormat="1">
      <c r="A545" s="13"/>
      <c r="B545" s="262"/>
      <c r="C545" s="263"/>
      <c r="D545" s="258" t="s">
        <v>263</v>
      </c>
      <c r="E545" s="264" t="s">
        <v>1</v>
      </c>
      <c r="F545" s="265" t="s">
        <v>2478</v>
      </c>
      <c r="G545" s="263"/>
      <c r="H545" s="266">
        <v>4.056</v>
      </c>
      <c r="I545" s="267"/>
      <c r="J545" s="263"/>
      <c r="K545" s="263"/>
      <c r="L545" s="268"/>
      <c r="M545" s="269"/>
      <c r="N545" s="270"/>
      <c r="O545" s="270"/>
      <c r="P545" s="270"/>
      <c r="Q545" s="270"/>
      <c r="R545" s="270"/>
      <c r="S545" s="270"/>
      <c r="T545" s="271"/>
      <c r="U545" s="13"/>
      <c r="V545" s="13"/>
      <c r="W545" s="13"/>
      <c r="X545" s="13"/>
      <c r="Y545" s="13"/>
      <c r="Z545" s="13"/>
      <c r="AA545" s="13"/>
      <c r="AB545" s="13"/>
      <c r="AC545" s="13"/>
      <c r="AD545" s="13"/>
      <c r="AE545" s="13"/>
      <c r="AT545" s="272" t="s">
        <v>263</v>
      </c>
      <c r="AU545" s="272" t="s">
        <v>91</v>
      </c>
      <c r="AV545" s="13" t="s">
        <v>91</v>
      </c>
      <c r="AW545" s="13" t="s">
        <v>36</v>
      </c>
      <c r="AX545" s="13" t="s">
        <v>82</v>
      </c>
      <c r="AY545" s="272" t="s">
        <v>250</v>
      </c>
    </row>
    <row r="546" s="13" customFormat="1">
      <c r="A546" s="13"/>
      <c r="B546" s="262"/>
      <c r="C546" s="263"/>
      <c r="D546" s="258" t="s">
        <v>263</v>
      </c>
      <c r="E546" s="264" t="s">
        <v>1</v>
      </c>
      <c r="F546" s="265" t="s">
        <v>2479</v>
      </c>
      <c r="G546" s="263"/>
      <c r="H546" s="266">
        <v>1.728</v>
      </c>
      <c r="I546" s="267"/>
      <c r="J546" s="263"/>
      <c r="K546" s="263"/>
      <c r="L546" s="268"/>
      <c r="M546" s="269"/>
      <c r="N546" s="270"/>
      <c r="O546" s="270"/>
      <c r="P546" s="270"/>
      <c r="Q546" s="270"/>
      <c r="R546" s="270"/>
      <c r="S546" s="270"/>
      <c r="T546" s="271"/>
      <c r="U546" s="13"/>
      <c r="V546" s="13"/>
      <c r="W546" s="13"/>
      <c r="X546" s="13"/>
      <c r="Y546" s="13"/>
      <c r="Z546" s="13"/>
      <c r="AA546" s="13"/>
      <c r="AB546" s="13"/>
      <c r="AC546" s="13"/>
      <c r="AD546" s="13"/>
      <c r="AE546" s="13"/>
      <c r="AT546" s="272" t="s">
        <v>263</v>
      </c>
      <c r="AU546" s="272" t="s">
        <v>91</v>
      </c>
      <c r="AV546" s="13" t="s">
        <v>91</v>
      </c>
      <c r="AW546" s="13" t="s">
        <v>36</v>
      </c>
      <c r="AX546" s="13" t="s">
        <v>82</v>
      </c>
      <c r="AY546" s="272" t="s">
        <v>250</v>
      </c>
    </row>
    <row r="547" s="14" customFormat="1">
      <c r="A547" s="14"/>
      <c r="B547" s="273"/>
      <c r="C547" s="274"/>
      <c r="D547" s="258" t="s">
        <v>263</v>
      </c>
      <c r="E547" s="275" t="s">
        <v>2081</v>
      </c>
      <c r="F547" s="276" t="s">
        <v>265</v>
      </c>
      <c r="G547" s="274"/>
      <c r="H547" s="277">
        <v>43.350000000000001</v>
      </c>
      <c r="I547" s="278"/>
      <c r="J547" s="274"/>
      <c r="K547" s="274"/>
      <c r="L547" s="279"/>
      <c r="M547" s="280"/>
      <c r="N547" s="281"/>
      <c r="O547" s="281"/>
      <c r="P547" s="281"/>
      <c r="Q547" s="281"/>
      <c r="R547" s="281"/>
      <c r="S547" s="281"/>
      <c r="T547" s="282"/>
      <c r="U547" s="14"/>
      <c r="V547" s="14"/>
      <c r="W547" s="14"/>
      <c r="X547" s="14"/>
      <c r="Y547" s="14"/>
      <c r="Z547" s="14"/>
      <c r="AA547" s="14"/>
      <c r="AB547" s="14"/>
      <c r="AC547" s="14"/>
      <c r="AD547" s="14"/>
      <c r="AE547" s="14"/>
      <c r="AT547" s="283" t="s">
        <v>263</v>
      </c>
      <c r="AU547" s="283" t="s">
        <v>91</v>
      </c>
      <c r="AV547" s="14" t="s">
        <v>256</v>
      </c>
      <c r="AW547" s="14" t="s">
        <v>36</v>
      </c>
      <c r="AX547" s="14" t="s">
        <v>14</v>
      </c>
      <c r="AY547" s="283" t="s">
        <v>250</v>
      </c>
    </row>
    <row r="548" s="2" customFormat="1" ht="33" customHeight="1">
      <c r="A548" s="38"/>
      <c r="B548" s="39"/>
      <c r="C548" s="245" t="s">
        <v>566</v>
      </c>
      <c r="D548" s="245" t="s">
        <v>252</v>
      </c>
      <c r="E548" s="246" t="s">
        <v>2480</v>
      </c>
      <c r="F548" s="247" t="s">
        <v>2481</v>
      </c>
      <c r="G548" s="248" t="s">
        <v>208</v>
      </c>
      <c r="H548" s="249">
        <v>8.9589999999999996</v>
      </c>
      <c r="I548" s="250"/>
      <c r="J548" s="251">
        <f>ROUND(I548*H548,2)</f>
        <v>0</v>
      </c>
      <c r="K548" s="247" t="s">
        <v>255</v>
      </c>
      <c r="L548" s="44"/>
      <c r="M548" s="252" t="s">
        <v>1</v>
      </c>
      <c r="N548" s="253" t="s">
        <v>47</v>
      </c>
      <c r="O548" s="91"/>
      <c r="P548" s="254">
        <f>O548*H548</f>
        <v>0</v>
      </c>
      <c r="Q548" s="254">
        <v>0</v>
      </c>
      <c r="R548" s="254">
        <f>Q548*H548</f>
        <v>0</v>
      </c>
      <c r="S548" s="254">
        <v>0</v>
      </c>
      <c r="T548" s="255">
        <f>S548*H548</f>
        <v>0</v>
      </c>
      <c r="U548" s="38"/>
      <c r="V548" s="38"/>
      <c r="W548" s="38"/>
      <c r="X548" s="38"/>
      <c r="Y548" s="38"/>
      <c r="Z548" s="38"/>
      <c r="AA548" s="38"/>
      <c r="AB548" s="38"/>
      <c r="AC548" s="38"/>
      <c r="AD548" s="38"/>
      <c r="AE548" s="38"/>
      <c r="AR548" s="256" t="s">
        <v>256</v>
      </c>
      <c r="AT548" s="256" t="s">
        <v>252</v>
      </c>
      <c r="AU548" s="256" t="s">
        <v>91</v>
      </c>
      <c r="AY548" s="17" t="s">
        <v>250</v>
      </c>
      <c r="BE548" s="257">
        <f>IF(N548="základní",J548,0)</f>
        <v>0</v>
      </c>
      <c r="BF548" s="257">
        <f>IF(N548="snížená",J548,0)</f>
        <v>0</v>
      </c>
      <c r="BG548" s="257">
        <f>IF(N548="zákl. přenesená",J548,0)</f>
        <v>0</v>
      </c>
      <c r="BH548" s="257">
        <f>IF(N548="sníž. přenesená",J548,0)</f>
        <v>0</v>
      </c>
      <c r="BI548" s="257">
        <f>IF(N548="nulová",J548,0)</f>
        <v>0</v>
      </c>
      <c r="BJ548" s="17" t="s">
        <v>14</v>
      </c>
      <c r="BK548" s="257">
        <f>ROUND(I548*H548,2)</f>
        <v>0</v>
      </c>
      <c r="BL548" s="17" t="s">
        <v>256</v>
      </c>
      <c r="BM548" s="256" t="s">
        <v>2482</v>
      </c>
    </row>
    <row r="549" s="2" customFormat="1">
      <c r="A549" s="38"/>
      <c r="B549" s="39"/>
      <c r="C549" s="40"/>
      <c r="D549" s="258" t="s">
        <v>261</v>
      </c>
      <c r="E549" s="40"/>
      <c r="F549" s="259" t="s">
        <v>2473</v>
      </c>
      <c r="G549" s="40"/>
      <c r="H549" s="40"/>
      <c r="I549" s="156"/>
      <c r="J549" s="40"/>
      <c r="K549" s="40"/>
      <c r="L549" s="44"/>
      <c r="M549" s="260"/>
      <c r="N549" s="261"/>
      <c r="O549" s="91"/>
      <c r="P549" s="91"/>
      <c r="Q549" s="91"/>
      <c r="R549" s="91"/>
      <c r="S549" s="91"/>
      <c r="T549" s="92"/>
      <c r="U549" s="38"/>
      <c r="V549" s="38"/>
      <c r="W549" s="38"/>
      <c r="X549" s="38"/>
      <c r="Y549" s="38"/>
      <c r="Z549" s="38"/>
      <c r="AA549" s="38"/>
      <c r="AB549" s="38"/>
      <c r="AC549" s="38"/>
      <c r="AD549" s="38"/>
      <c r="AE549" s="38"/>
      <c r="AT549" s="17" t="s">
        <v>261</v>
      </c>
      <c r="AU549" s="17" t="s">
        <v>91</v>
      </c>
    </row>
    <row r="550" s="15" customFormat="1">
      <c r="A550" s="15"/>
      <c r="B550" s="284"/>
      <c r="C550" s="285"/>
      <c r="D550" s="258" t="s">
        <v>263</v>
      </c>
      <c r="E550" s="286" t="s">
        <v>1</v>
      </c>
      <c r="F550" s="287" t="s">
        <v>2085</v>
      </c>
      <c r="G550" s="285"/>
      <c r="H550" s="286" t="s">
        <v>1</v>
      </c>
      <c r="I550" s="288"/>
      <c r="J550" s="285"/>
      <c r="K550" s="285"/>
      <c r="L550" s="289"/>
      <c r="M550" s="290"/>
      <c r="N550" s="291"/>
      <c r="O550" s="291"/>
      <c r="P550" s="291"/>
      <c r="Q550" s="291"/>
      <c r="R550" s="291"/>
      <c r="S550" s="291"/>
      <c r="T550" s="292"/>
      <c r="U550" s="15"/>
      <c r="V550" s="15"/>
      <c r="W550" s="15"/>
      <c r="X550" s="15"/>
      <c r="Y550" s="15"/>
      <c r="Z550" s="15"/>
      <c r="AA550" s="15"/>
      <c r="AB550" s="15"/>
      <c r="AC550" s="15"/>
      <c r="AD550" s="15"/>
      <c r="AE550" s="15"/>
      <c r="AT550" s="293" t="s">
        <v>263</v>
      </c>
      <c r="AU550" s="293" t="s">
        <v>91</v>
      </c>
      <c r="AV550" s="15" t="s">
        <v>14</v>
      </c>
      <c r="AW550" s="15" t="s">
        <v>36</v>
      </c>
      <c r="AX550" s="15" t="s">
        <v>82</v>
      </c>
      <c r="AY550" s="293" t="s">
        <v>250</v>
      </c>
    </row>
    <row r="551" s="13" customFormat="1">
      <c r="A551" s="13"/>
      <c r="B551" s="262"/>
      <c r="C551" s="263"/>
      <c r="D551" s="258" t="s">
        <v>263</v>
      </c>
      <c r="E551" s="264" t="s">
        <v>1</v>
      </c>
      <c r="F551" s="265" t="s">
        <v>2483</v>
      </c>
      <c r="G551" s="263"/>
      <c r="H551" s="266">
        <v>8.9589999999999996</v>
      </c>
      <c r="I551" s="267"/>
      <c r="J551" s="263"/>
      <c r="K551" s="263"/>
      <c r="L551" s="268"/>
      <c r="M551" s="269"/>
      <c r="N551" s="270"/>
      <c r="O551" s="270"/>
      <c r="P551" s="270"/>
      <c r="Q551" s="270"/>
      <c r="R551" s="270"/>
      <c r="S551" s="270"/>
      <c r="T551" s="271"/>
      <c r="U551" s="13"/>
      <c r="V551" s="13"/>
      <c r="W551" s="13"/>
      <c r="X551" s="13"/>
      <c r="Y551" s="13"/>
      <c r="Z551" s="13"/>
      <c r="AA551" s="13"/>
      <c r="AB551" s="13"/>
      <c r="AC551" s="13"/>
      <c r="AD551" s="13"/>
      <c r="AE551" s="13"/>
      <c r="AT551" s="272" t="s">
        <v>263</v>
      </c>
      <c r="AU551" s="272" t="s">
        <v>91</v>
      </c>
      <c r="AV551" s="13" t="s">
        <v>91</v>
      </c>
      <c r="AW551" s="13" t="s">
        <v>36</v>
      </c>
      <c r="AX551" s="13" t="s">
        <v>82</v>
      </c>
      <c r="AY551" s="272" t="s">
        <v>250</v>
      </c>
    </row>
    <row r="552" s="14" customFormat="1">
      <c r="A552" s="14"/>
      <c r="B552" s="273"/>
      <c r="C552" s="274"/>
      <c r="D552" s="258" t="s">
        <v>263</v>
      </c>
      <c r="E552" s="275" t="s">
        <v>2084</v>
      </c>
      <c r="F552" s="276" t="s">
        <v>265</v>
      </c>
      <c r="G552" s="274"/>
      <c r="H552" s="277">
        <v>8.9589999999999996</v>
      </c>
      <c r="I552" s="278"/>
      <c r="J552" s="274"/>
      <c r="K552" s="274"/>
      <c r="L552" s="279"/>
      <c r="M552" s="280"/>
      <c r="N552" s="281"/>
      <c r="O552" s="281"/>
      <c r="P552" s="281"/>
      <c r="Q552" s="281"/>
      <c r="R552" s="281"/>
      <c r="S552" s="281"/>
      <c r="T552" s="282"/>
      <c r="U552" s="14"/>
      <c r="V552" s="14"/>
      <c r="W552" s="14"/>
      <c r="X552" s="14"/>
      <c r="Y552" s="14"/>
      <c r="Z552" s="14"/>
      <c r="AA552" s="14"/>
      <c r="AB552" s="14"/>
      <c r="AC552" s="14"/>
      <c r="AD552" s="14"/>
      <c r="AE552" s="14"/>
      <c r="AT552" s="283" t="s">
        <v>263</v>
      </c>
      <c r="AU552" s="283" t="s">
        <v>91</v>
      </c>
      <c r="AV552" s="14" t="s">
        <v>256</v>
      </c>
      <c r="AW552" s="14" t="s">
        <v>36</v>
      </c>
      <c r="AX552" s="14" t="s">
        <v>14</v>
      </c>
      <c r="AY552" s="283" t="s">
        <v>250</v>
      </c>
    </row>
    <row r="553" s="2" customFormat="1" ht="33" customHeight="1">
      <c r="A553" s="38"/>
      <c r="B553" s="39"/>
      <c r="C553" s="245" t="s">
        <v>570</v>
      </c>
      <c r="D553" s="245" t="s">
        <v>252</v>
      </c>
      <c r="E553" s="246" t="s">
        <v>2484</v>
      </c>
      <c r="F553" s="247" t="s">
        <v>2485</v>
      </c>
      <c r="G553" s="248" t="s">
        <v>168</v>
      </c>
      <c r="H553" s="249">
        <v>52.283000000000001</v>
      </c>
      <c r="I553" s="250"/>
      <c r="J553" s="251">
        <f>ROUND(I553*H553,2)</f>
        <v>0</v>
      </c>
      <c r="K553" s="247" t="s">
        <v>255</v>
      </c>
      <c r="L553" s="44"/>
      <c r="M553" s="252" t="s">
        <v>1</v>
      </c>
      <c r="N553" s="253" t="s">
        <v>47</v>
      </c>
      <c r="O553" s="91"/>
      <c r="P553" s="254">
        <f>O553*H553</f>
        <v>0</v>
      </c>
      <c r="Q553" s="254">
        <v>0.0063200000000000001</v>
      </c>
      <c r="R553" s="254">
        <f>Q553*H553</f>
        <v>0.33042856000000004</v>
      </c>
      <c r="S553" s="254">
        <v>0</v>
      </c>
      <c r="T553" s="255">
        <f>S553*H553</f>
        <v>0</v>
      </c>
      <c r="U553" s="38"/>
      <c r="V553" s="38"/>
      <c r="W553" s="38"/>
      <c r="X553" s="38"/>
      <c r="Y553" s="38"/>
      <c r="Z553" s="38"/>
      <c r="AA553" s="38"/>
      <c r="AB553" s="38"/>
      <c r="AC553" s="38"/>
      <c r="AD553" s="38"/>
      <c r="AE553" s="38"/>
      <c r="AR553" s="256" t="s">
        <v>256</v>
      </c>
      <c r="AT553" s="256" t="s">
        <v>252</v>
      </c>
      <c r="AU553" s="256" t="s">
        <v>91</v>
      </c>
      <c r="AY553" s="17" t="s">
        <v>250</v>
      </c>
      <c r="BE553" s="257">
        <f>IF(N553="základní",J553,0)</f>
        <v>0</v>
      </c>
      <c r="BF553" s="257">
        <f>IF(N553="snížená",J553,0)</f>
        <v>0</v>
      </c>
      <c r="BG553" s="257">
        <f>IF(N553="zákl. přenesená",J553,0)</f>
        <v>0</v>
      </c>
      <c r="BH553" s="257">
        <f>IF(N553="sníž. přenesená",J553,0)</f>
        <v>0</v>
      </c>
      <c r="BI553" s="257">
        <f>IF(N553="nulová",J553,0)</f>
        <v>0</v>
      </c>
      <c r="BJ553" s="17" t="s">
        <v>14</v>
      </c>
      <c r="BK553" s="257">
        <f>ROUND(I553*H553,2)</f>
        <v>0</v>
      </c>
      <c r="BL553" s="17" t="s">
        <v>256</v>
      </c>
      <c r="BM553" s="256" t="s">
        <v>2486</v>
      </c>
    </row>
    <row r="554" s="15" customFormat="1">
      <c r="A554" s="15"/>
      <c r="B554" s="284"/>
      <c r="C554" s="285"/>
      <c r="D554" s="258" t="s">
        <v>263</v>
      </c>
      <c r="E554" s="286" t="s">
        <v>1</v>
      </c>
      <c r="F554" s="287" t="s">
        <v>2474</v>
      </c>
      <c r="G554" s="285"/>
      <c r="H554" s="286" t="s">
        <v>1</v>
      </c>
      <c r="I554" s="288"/>
      <c r="J554" s="285"/>
      <c r="K554" s="285"/>
      <c r="L554" s="289"/>
      <c r="M554" s="290"/>
      <c r="N554" s="291"/>
      <c r="O554" s="291"/>
      <c r="P554" s="291"/>
      <c r="Q554" s="291"/>
      <c r="R554" s="291"/>
      <c r="S554" s="291"/>
      <c r="T554" s="292"/>
      <c r="U554" s="15"/>
      <c r="V554" s="15"/>
      <c r="W554" s="15"/>
      <c r="X554" s="15"/>
      <c r="Y554" s="15"/>
      <c r="Z554" s="15"/>
      <c r="AA554" s="15"/>
      <c r="AB554" s="15"/>
      <c r="AC554" s="15"/>
      <c r="AD554" s="15"/>
      <c r="AE554" s="15"/>
      <c r="AT554" s="293" t="s">
        <v>263</v>
      </c>
      <c r="AU554" s="293" t="s">
        <v>91</v>
      </c>
      <c r="AV554" s="15" t="s">
        <v>14</v>
      </c>
      <c r="AW554" s="15" t="s">
        <v>36</v>
      </c>
      <c r="AX554" s="15" t="s">
        <v>82</v>
      </c>
      <c r="AY554" s="293" t="s">
        <v>250</v>
      </c>
    </row>
    <row r="555" s="13" customFormat="1">
      <c r="A555" s="13"/>
      <c r="B555" s="262"/>
      <c r="C555" s="263"/>
      <c r="D555" s="258" t="s">
        <v>263</v>
      </c>
      <c r="E555" s="264" t="s">
        <v>1</v>
      </c>
      <c r="F555" s="265" t="s">
        <v>2487</v>
      </c>
      <c r="G555" s="263"/>
      <c r="H555" s="266">
        <v>30.510000000000002</v>
      </c>
      <c r="I555" s="267"/>
      <c r="J555" s="263"/>
      <c r="K555" s="263"/>
      <c r="L555" s="268"/>
      <c r="M555" s="269"/>
      <c r="N555" s="270"/>
      <c r="O555" s="270"/>
      <c r="P555" s="270"/>
      <c r="Q555" s="270"/>
      <c r="R555" s="270"/>
      <c r="S555" s="270"/>
      <c r="T555" s="271"/>
      <c r="U555" s="13"/>
      <c r="V555" s="13"/>
      <c r="W555" s="13"/>
      <c r="X555" s="13"/>
      <c r="Y555" s="13"/>
      <c r="Z555" s="13"/>
      <c r="AA555" s="13"/>
      <c r="AB555" s="13"/>
      <c r="AC555" s="13"/>
      <c r="AD555" s="13"/>
      <c r="AE555" s="13"/>
      <c r="AT555" s="272" t="s">
        <v>263</v>
      </c>
      <c r="AU555" s="272" t="s">
        <v>91</v>
      </c>
      <c r="AV555" s="13" t="s">
        <v>91</v>
      </c>
      <c r="AW555" s="13" t="s">
        <v>36</v>
      </c>
      <c r="AX555" s="13" t="s">
        <v>82</v>
      </c>
      <c r="AY555" s="272" t="s">
        <v>250</v>
      </c>
    </row>
    <row r="556" s="15" customFormat="1">
      <c r="A556" s="15"/>
      <c r="B556" s="284"/>
      <c r="C556" s="285"/>
      <c r="D556" s="258" t="s">
        <v>263</v>
      </c>
      <c r="E556" s="286" t="s">
        <v>1</v>
      </c>
      <c r="F556" s="287" t="s">
        <v>2085</v>
      </c>
      <c r="G556" s="285"/>
      <c r="H556" s="286" t="s">
        <v>1</v>
      </c>
      <c r="I556" s="288"/>
      <c r="J556" s="285"/>
      <c r="K556" s="285"/>
      <c r="L556" s="289"/>
      <c r="M556" s="290"/>
      <c r="N556" s="291"/>
      <c r="O556" s="291"/>
      <c r="P556" s="291"/>
      <c r="Q556" s="291"/>
      <c r="R556" s="291"/>
      <c r="S556" s="291"/>
      <c r="T556" s="292"/>
      <c r="U556" s="15"/>
      <c r="V556" s="15"/>
      <c r="W556" s="15"/>
      <c r="X556" s="15"/>
      <c r="Y556" s="15"/>
      <c r="Z556" s="15"/>
      <c r="AA556" s="15"/>
      <c r="AB556" s="15"/>
      <c r="AC556" s="15"/>
      <c r="AD556" s="15"/>
      <c r="AE556" s="15"/>
      <c r="AT556" s="293" t="s">
        <v>263</v>
      </c>
      <c r="AU556" s="293" t="s">
        <v>91</v>
      </c>
      <c r="AV556" s="15" t="s">
        <v>14</v>
      </c>
      <c r="AW556" s="15" t="s">
        <v>36</v>
      </c>
      <c r="AX556" s="15" t="s">
        <v>82</v>
      </c>
      <c r="AY556" s="293" t="s">
        <v>250</v>
      </c>
    </row>
    <row r="557" s="13" customFormat="1">
      <c r="A557" s="13"/>
      <c r="B557" s="262"/>
      <c r="C557" s="263"/>
      <c r="D557" s="258" t="s">
        <v>263</v>
      </c>
      <c r="E557" s="264" t="s">
        <v>1</v>
      </c>
      <c r="F557" s="265" t="s">
        <v>2488</v>
      </c>
      <c r="G557" s="263"/>
      <c r="H557" s="266">
        <v>2.573</v>
      </c>
      <c r="I557" s="267"/>
      <c r="J557" s="263"/>
      <c r="K557" s="263"/>
      <c r="L557" s="268"/>
      <c r="M557" s="269"/>
      <c r="N557" s="270"/>
      <c r="O557" s="270"/>
      <c r="P557" s="270"/>
      <c r="Q557" s="270"/>
      <c r="R557" s="270"/>
      <c r="S557" s="270"/>
      <c r="T557" s="271"/>
      <c r="U557" s="13"/>
      <c r="V557" s="13"/>
      <c r="W557" s="13"/>
      <c r="X557" s="13"/>
      <c r="Y557" s="13"/>
      <c r="Z557" s="13"/>
      <c r="AA557" s="13"/>
      <c r="AB557" s="13"/>
      <c r="AC557" s="13"/>
      <c r="AD557" s="13"/>
      <c r="AE557" s="13"/>
      <c r="AT557" s="272" t="s">
        <v>263</v>
      </c>
      <c r="AU557" s="272" t="s">
        <v>91</v>
      </c>
      <c r="AV557" s="13" t="s">
        <v>91</v>
      </c>
      <c r="AW557" s="13" t="s">
        <v>36</v>
      </c>
      <c r="AX557" s="13" t="s">
        <v>82</v>
      </c>
      <c r="AY557" s="272" t="s">
        <v>250</v>
      </c>
    </row>
    <row r="558" s="15" customFormat="1">
      <c r="A558" s="15"/>
      <c r="B558" s="284"/>
      <c r="C558" s="285"/>
      <c r="D558" s="258" t="s">
        <v>263</v>
      </c>
      <c r="E558" s="286" t="s">
        <v>1</v>
      </c>
      <c r="F558" s="287" t="s">
        <v>2489</v>
      </c>
      <c r="G558" s="285"/>
      <c r="H558" s="286" t="s">
        <v>1</v>
      </c>
      <c r="I558" s="288"/>
      <c r="J558" s="285"/>
      <c r="K558" s="285"/>
      <c r="L558" s="289"/>
      <c r="M558" s="290"/>
      <c r="N558" s="291"/>
      <c r="O558" s="291"/>
      <c r="P558" s="291"/>
      <c r="Q558" s="291"/>
      <c r="R558" s="291"/>
      <c r="S558" s="291"/>
      <c r="T558" s="292"/>
      <c r="U558" s="15"/>
      <c r="V558" s="15"/>
      <c r="W558" s="15"/>
      <c r="X558" s="15"/>
      <c r="Y558" s="15"/>
      <c r="Z558" s="15"/>
      <c r="AA558" s="15"/>
      <c r="AB558" s="15"/>
      <c r="AC558" s="15"/>
      <c r="AD558" s="15"/>
      <c r="AE558" s="15"/>
      <c r="AT558" s="293" t="s">
        <v>263</v>
      </c>
      <c r="AU558" s="293" t="s">
        <v>91</v>
      </c>
      <c r="AV558" s="15" t="s">
        <v>14</v>
      </c>
      <c r="AW558" s="15" t="s">
        <v>36</v>
      </c>
      <c r="AX558" s="15" t="s">
        <v>82</v>
      </c>
      <c r="AY558" s="293" t="s">
        <v>250</v>
      </c>
    </row>
    <row r="559" s="13" customFormat="1">
      <c r="A559" s="13"/>
      <c r="B559" s="262"/>
      <c r="C559" s="263"/>
      <c r="D559" s="258" t="s">
        <v>263</v>
      </c>
      <c r="E559" s="264" t="s">
        <v>1</v>
      </c>
      <c r="F559" s="265" t="s">
        <v>2490</v>
      </c>
      <c r="G559" s="263"/>
      <c r="H559" s="266">
        <v>10.08</v>
      </c>
      <c r="I559" s="267"/>
      <c r="J559" s="263"/>
      <c r="K559" s="263"/>
      <c r="L559" s="268"/>
      <c r="M559" s="269"/>
      <c r="N559" s="270"/>
      <c r="O559" s="270"/>
      <c r="P559" s="270"/>
      <c r="Q559" s="270"/>
      <c r="R559" s="270"/>
      <c r="S559" s="270"/>
      <c r="T559" s="271"/>
      <c r="U559" s="13"/>
      <c r="V559" s="13"/>
      <c r="W559" s="13"/>
      <c r="X559" s="13"/>
      <c r="Y559" s="13"/>
      <c r="Z559" s="13"/>
      <c r="AA559" s="13"/>
      <c r="AB559" s="13"/>
      <c r="AC559" s="13"/>
      <c r="AD559" s="13"/>
      <c r="AE559" s="13"/>
      <c r="AT559" s="272" t="s">
        <v>263</v>
      </c>
      <c r="AU559" s="272" t="s">
        <v>91</v>
      </c>
      <c r="AV559" s="13" t="s">
        <v>91</v>
      </c>
      <c r="AW559" s="13" t="s">
        <v>36</v>
      </c>
      <c r="AX559" s="13" t="s">
        <v>82</v>
      </c>
      <c r="AY559" s="272" t="s">
        <v>250</v>
      </c>
    </row>
    <row r="560" s="13" customFormat="1">
      <c r="A560" s="13"/>
      <c r="B560" s="262"/>
      <c r="C560" s="263"/>
      <c r="D560" s="258" t="s">
        <v>263</v>
      </c>
      <c r="E560" s="264" t="s">
        <v>1</v>
      </c>
      <c r="F560" s="265" t="s">
        <v>2491</v>
      </c>
      <c r="G560" s="263"/>
      <c r="H560" s="266">
        <v>6.2400000000000002</v>
      </c>
      <c r="I560" s="267"/>
      <c r="J560" s="263"/>
      <c r="K560" s="263"/>
      <c r="L560" s="268"/>
      <c r="M560" s="269"/>
      <c r="N560" s="270"/>
      <c r="O560" s="270"/>
      <c r="P560" s="270"/>
      <c r="Q560" s="270"/>
      <c r="R560" s="270"/>
      <c r="S560" s="270"/>
      <c r="T560" s="271"/>
      <c r="U560" s="13"/>
      <c r="V560" s="13"/>
      <c r="W560" s="13"/>
      <c r="X560" s="13"/>
      <c r="Y560" s="13"/>
      <c r="Z560" s="13"/>
      <c r="AA560" s="13"/>
      <c r="AB560" s="13"/>
      <c r="AC560" s="13"/>
      <c r="AD560" s="13"/>
      <c r="AE560" s="13"/>
      <c r="AT560" s="272" t="s">
        <v>263</v>
      </c>
      <c r="AU560" s="272" t="s">
        <v>91</v>
      </c>
      <c r="AV560" s="13" t="s">
        <v>91</v>
      </c>
      <c r="AW560" s="13" t="s">
        <v>36</v>
      </c>
      <c r="AX560" s="13" t="s">
        <v>82</v>
      </c>
      <c r="AY560" s="272" t="s">
        <v>250</v>
      </c>
    </row>
    <row r="561" s="13" customFormat="1">
      <c r="A561" s="13"/>
      <c r="B561" s="262"/>
      <c r="C561" s="263"/>
      <c r="D561" s="258" t="s">
        <v>263</v>
      </c>
      <c r="E561" s="264" t="s">
        <v>1</v>
      </c>
      <c r="F561" s="265" t="s">
        <v>2492</v>
      </c>
      <c r="G561" s="263"/>
      <c r="H561" s="266">
        <v>2.8799999999999999</v>
      </c>
      <c r="I561" s="267"/>
      <c r="J561" s="263"/>
      <c r="K561" s="263"/>
      <c r="L561" s="268"/>
      <c r="M561" s="269"/>
      <c r="N561" s="270"/>
      <c r="O561" s="270"/>
      <c r="P561" s="270"/>
      <c r="Q561" s="270"/>
      <c r="R561" s="270"/>
      <c r="S561" s="270"/>
      <c r="T561" s="271"/>
      <c r="U561" s="13"/>
      <c r="V561" s="13"/>
      <c r="W561" s="13"/>
      <c r="X561" s="13"/>
      <c r="Y561" s="13"/>
      <c r="Z561" s="13"/>
      <c r="AA561" s="13"/>
      <c r="AB561" s="13"/>
      <c r="AC561" s="13"/>
      <c r="AD561" s="13"/>
      <c r="AE561" s="13"/>
      <c r="AT561" s="272" t="s">
        <v>263</v>
      </c>
      <c r="AU561" s="272" t="s">
        <v>91</v>
      </c>
      <c r="AV561" s="13" t="s">
        <v>91</v>
      </c>
      <c r="AW561" s="13" t="s">
        <v>36</v>
      </c>
      <c r="AX561" s="13" t="s">
        <v>82</v>
      </c>
      <c r="AY561" s="272" t="s">
        <v>250</v>
      </c>
    </row>
    <row r="562" s="14" customFormat="1">
      <c r="A562" s="14"/>
      <c r="B562" s="273"/>
      <c r="C562" s="274"/>
      <c r="D562" s="258" t="s">
        <v>263</v>
      </c>
      <c r="E562" s="275" t="s">
        <v>1</v>
      </c>
      <c r="F562" s="276" t="s">
        <v>265</v>
      </c>
      <c r="G562" s="274"/>
      <c r="H562" s="277">
        <v>52.283000000000001</v>
      </c>
      <c r="I562" s="278"/>
      <c r="J562" s="274"/>
      <c r="K562" s="274"/>
      <c r="L562" s="279"/>
      <c r="M562" s="280"/>
      <c r="N562" s="281"/>
      <c r="O562" s="281"/>
      <c r="P562" s="281"/>
      <c r="Q562" s="281"/>
      <c r="R562" s="281"/>
      <c r="S562" s="281"/>
      <c r="T562" s="282"/>
      <c r="U562" s="14"/>
      <c r="V562" s="14"/>
      <c r="W562" s="14"/>
      <c r="X562" s="14"/>
      <c r="Y562" s="14"/>
      <c r="Z562" s="14"/>
      <c r="AA562" s="14"/>
      <c r="AB562" s="14"/>
      <c r="AC562" s="14"/>
      <c r="AD562" s="14"/>
      <c r="AE562" s="14"/>
      <c r="AT562" s="283" t="s">
        <v>263</v>
      </c>
      <c r="AU562" s="283" t="s">
        <v>91</v>
      </c>
      <c r="AV562" s="14" t="s">
        <v>256</v>
      </c>
      <c r="AW562" s="14" t="s">
        <v>36</v>
      </c>
      <c r="AX562" s="14" t="s">
        <v>14</v>
      </c>
      <c r="AY562" s="283" t="s">
        <v>250</v>
      </c>
    </row>
    <row r="563" s="2" customFormat="1" ht="33" customHeight="1">
      <c r="A563" s="38"/>
      <c r="B563" s="39"/>
      <c r="C563" s="245" t="s">
        <v>574</v>
      </c>
      <c r="D563" s="245" t="s">
        <v>252</v>
      </c>
      <c r="E563" s="246" t="s">
        <v>2493</v>
      </c>
      <c r="F563" s="247" t="s">
        <v>2494</v>
      </c>
      <c r="G563" s="248" t="s">
        <v>157</v>
      </c>
      <c r="H563" s="249">
        <v>1.3440000000000001</v>
      </c>
      <c r="I563" s="250"/>
      <c r="J563" s="251">
        <f>ROUND(I563*H563,2)</f>
        <v>0</v>
      </c>
      <c r="K563" s="247" t="s">
        <v>255</v>
      </c>
      <c r="L563" s="44"/>
      <c r="M563" s="252" t="s">
        <v>1</v>
      </c>
      <c r="N563" s="253" t="s">
        <v>47</v>
      </c>
      <c r="O563" s="91"/>
      <c r="P563" s="254">
        <f>O563*H563</f>
        <v>0</v>
      </c>
      <c r="Q563" s="254">
        <v>1.06071</v>
      </c>
      <c r="R563" s="254">
        <f>Q563*H563</f>
        <v>1.4255942400000001</v>
      </c>
      <c r="S563" s="254">
        <v>0</v>
      </c>
      <c r="T563" s="255">
        <f>S563*H563</f>
        <v>0</v>
      </c>
      <c r="U563" s="38"/>
      <c r="V563" s="38"/>
      <c r="W563" s="38"/>
      <c r="X563" s="38"/>
      <c r="Y563" s="38"/>
      <c r="Z563" s="38"/>
      <c r="AA563" s="38"/>
      <c r="AB563" s="38"/>
      <c r="AC563" s="38"/>
      <c r="AD563" s="38"/>
      <c r="AE563" s="38"/>
      <c r="AR563" s="256" t="s">
        <v>256</v>
      </c>
      <c r="AT563" s="256" t="s">
        <v>252</v>
      </c>
      <c r="AU563" s="256" t="s">
        <v>91</v>
      </c>
      <c r="AY563" s="17" t="s">
        <v>250</v>
      </c>
      <c r="BE563" s="257">
        <f>IF(N563="základní",J563,0)</f>
        <v>0</v>
      </c>
      <c r="BF563" s="257">
        <f>IF(N563="snížená",J563,0)</f>
        <v>0</v>
      </c>
      <c r="BG563" s="257">
        <f>IF(N563="zákl. přenesená",J563,0)</f>
        <v>0</v>
      </c>
      <c r="BH563" s="257">
        <f>IF(N563="sníž. přenesená",J563,0)</f>
        <v>0</v>
      </c>
      <c r="BI563" s="257">
        <f>IF(N563="nulová",J563,0)</f>
        <v>0</v>
      </c>
      <c r="BJ563" s="17" t="s">
        <v>14</v>
      </c>
      <c r="BK563" s="257">
        <f>ROUND(I563*H563,2)</f>
        <v>0</v>
      </c>
      <c r="BL563" s="17" t="s">
        <v>256</v>
      </c>
      <c r="BM563" s="256" t="s">
        <v>2495</v>
      </c>
    </row>
    <row r="564" s="15" customFormat="1">
      <c r="A564" s="15"/>
      <c r="B564" s="284"/>
      <c r="C564" s="285"/>
      <c r="D564" s="258" t="s">
        <v>263</v>
      </c>
      <c r="E564" s="286" t="s">
        <v>1</v>
      </c>
      <c r="F564" s="287" t="s">
        <v>2496</v>
      </c>
      <c r="G564" s="285"/>
      <c r="H564" s="286" t="s">
        <v>1</v>
      </c>
      <c r="I564" s="288"/>
      <c r="J564" s="285"/>
      <c r="K564" s="285"/>
      <c r="L564" s="289"/>
      <c r="M564" s="290"/>
      <c r="N564" s="291"/>
      <c r="O564" s="291"/>
      <c r="P564" s="291"/>
      <c r="Q564" s="291"/>
      <c r="R564" s="291"/>
      <c r="S564" s="291"/>
      <c r="T564" s="292"/>
      <c r="U564" s="15"/>
      <c r="V564" s="15"/>
      <c r="W564" s="15"/>
      <c r="X564" s="15"/>
      <c r="Y564" s="15"/>
      <c r="Z564" s="15"/>
      <c r="AA564" s="15"/>
      <c r="AB564" s="15"/>
      <c r="AC564" s="15"/>
      <c r="AD564" s="15"/>
      <c r="AE564" s="15"/>
      <c r="AT564" s="293" t="s">
        <v>263</v>
      </c>
      <c r="AU564" s="293" t="s">
        <v>91</v>
      </c>
      <c r="AV564" s="15" t="s">
        <v>14</v>
      </c>
      <c r="AW564" s="15" t="s">
        <v>36</v>
      </c>
      <c r="AX564" s="15" t="s">
        <v>82</v>
      </c>
      <c r="AY564" s="293" t="s">
        <v>250</v>
      </c>
    </row>
    <row r="565" s="13" customFormat="1">
      <c r="A565" s="13"/>
      <c r="B565" s="262"/>
      <c r="C565" s="263"/>
      <c r="D565" s="258" t="s">
        <v>263</v>
      </c>
      <c r="E565" s="264" t="s">
        <v>1</v>
      </c>
      <c r="F565" s="265" t="s">
        <v>2497</v>
      </c>
      <c r="G565" s="263"/>
      <c r="H565" s="266">
        <v>1.3440000000000001</v>
      </c>
      <c r="I565" s="267"/>
      <c r="J565" s="263"/>
      <c r="K565" s="263"/>
      <c r="L565" s="268"/>
      <c r="M565" s="269"/>
      <c r="N565" s="270"/>
      <c r="O565" s="270"/>
      <c r="P565" s="270"/>
      <c r="Q565" s="270"/>
      <c r="R565" s="270"/>
      <c r="S565" s="270"/>
      <c r="T565" s="271"/>
      <c r="U565" s="13"/>
      <c r="V565" s="13"/>
      <c r="W565" s="13"/>
      <c r="X565" s="13"/>
      <c r="Y565" s="13"/>
      <c r="Z565" s="13"/>
      <c r="AA565" s="13"/>
      <c r="AB565" s="13"/>
      <c r="AC565" s="13"/>
      <c r="AD565" s="13"/>
      <c r="AE565" s="13"/>
      <c r="AT565" s="272" t="s">
        <v>263</v>
      </c>
      <c r="AU565" s="272" t="s">
        <v>91</v>
      </c>
      <c r="AV565" s="13" t="s">
        <v>91</v>
      </c>
      <c r="AW565" s="13" t="s">
        <v>36</v>
      </c>
      <c r="AX565" s="13" t="s">
        <v>82</v>
      </c>
      <c r="AY565" s="272" t="s">
        <v>250</v>
      </c>
    </row>
    <row r="566" s="14" customFormat="1">
      <c r="A566" s="14"/>
      <c r="B566" s="273"/>
      <c r="C566" s="274"/>
      <c r="D566" s="258" t="s">
        <v>263</v>
      </c>
      <c r="E566" s="275" t="s">
        <v>1</v>
      </c>
      <c r="F566" s="276" t="s">
        <v>265</v>
      </c>
      <c r="G566" s="274"/>
      <c r="H566" s="277">
        <v>1.3440000000000001</v>
      </c>
      <c r="I566" s="278"/>
      <c r="J566" s="274"/>
      <c r="K566" s="274"/>
      <c r="L566" s="279"/>
      <c r="M566" s="280"/>
      <c r="N566" s="281"/>
      <c r="O566" s="281"/>
      <c r="P566" s="281"/>
      <c r="Q566" s="281"/>
      <c r="R566" s="281"/>
      <c r="S566" s="281"/>
      <c r="T566" s="282"/>
      <c r="U566" s="14"/>
      <c r="V566" s="14"/>
      <c r="W566" s="14"/>
      <c r="X566" s="14"/>
      <c r="Y566" s="14"/>
      <c r="Z566" s="14"/>
      <c r="AA566" s="14"/>
      <c r="AB566" s="14"/>
      <c r="AC566" s="14"/>
      <c r="AD566" s="14"/>
      <c r="AE566" s="14"/>
      <c r="AT566" s="283" t="s">
        <v>263</v>
      </c>
      <c r="AU566" s="283" t="s">
        <v>91</v>
      </c>
      <c r="AV566" s="14" t="s">
        <v>256</v>
      </c>
      <c r="AW566" s="14" t="s">
        <v>36</v>
      </c>
      <c r="AX566" s="14" t="s">
        <v>14</v>
      </c>
      <c r="AY566" s="283" t="s">
        <v>250</v>
      </c>
    </row>
    <row r="567" s="12" customFormat="1" ht="22.8" customHeight="1">
      <c r="A567" s="12"/>
      <c r="B567" s="229"/>
      <c r="C567" s="230"/>
      <c r="D567" s="231" t="s">
        <v>81</v>
      </c>
      <c r="E567" s="243" t="s">
        <v>273</v>
      </c>
      <c r="F567" s="243" t="s">
        <v>859</v>
      </c>
      <c r="G567" s="230"/>
      <c r="H567" s="230"/>
      <c r="I567" s="233"/>
      <c r="J567" s="244">
        <f>BK567</f>
        <v>0</v>
      </c>
      <c r="K567" s="230"/>
      <c r="L567" s="235"/>
      <c r="M567" s="236"/>
      <c r="N567" s="237"/>
      <c r="O567" s="237"/>
      <c r="P567" s="238">
        <f>SUM(P568:P575)</f>
        <v>0</v>
      </c>
      <c r="Q567" s="237"/>
      <c r="R567" s="238">
        <f>SUM(R568:R575)</f>
        <v>2.5747293600000001</v>
      </c>
      <c r="S567" s="237"/>
      <c r="T567" s="239">
        <f>SUM(T568:T575)</f>
        <v>0</v>
      </c>
      <c r="U567" s="12"/>
      <c r="V567" s="12"/>
      <c r="W567" s="12"/>
      <c r="X567" s="12"/>
      <c r="Y567" s="12"/>
      <c r="Z567" s="12"/>
      <c r="AA567" s="12"/>
      <c r="AB567" s="12"/>
      <c r="AC567" s="12"/>
      <c r="AD567" s="12"/>
      <c r="AE567" s="12"/>
      <c r="AR567" s="240" t="s">
        <v>14</v>
      </c>
      <c r="AT567" s="241" t="s">
        <v>81</v>
      </c>
      <c r="AU567" s="241" t="s">
        <v>14</v>
      </c>
      <c r="AY567" s="240" t="s">
        <v>250</v>
      </c>
      <c r="BK567" s="242">
        <f>SUM(BK568:BK575)</f>
        <v>0</v>
      </c>
    </row>
    <row r="568" s="2" customFormat="1" ht="44.25" customHeight="1">
      <c r="A568" s="38"/>
      <c r="B568" s="39"/>
      <c r="C568" s="245" t="s">
        <v>578</v>
      </c>
      <c r="D568" s="245" t="s">
        <v>252</v>
      </c>
      <c r="E568" s="246" t="s">
        <v>2498</v>
      </c>
      <c r="F568" s="247" t="s">
        <v>2499</v>
      </c>
      <c r="G568" s="248" t="s">
        <v>168</v>
      </c>
      <c r="H568" s="249">
        <v>4.1760000000000002</v>
      </c>
      <c r="I568" s="250"/>
      <c r="J568" s="251">
        <f>ROUND(I568*H568,2)</f>
        <v>0</v>
      </c>
      <c r="K568" s="247" t="s">
        <v>255</v>
      </c>
      <c r="L568" s="44"/>
      <c r="M568" s="252" t="s">
        <v>1</v>
      </c>
      <c r="N568" s="253" t="s">
        <v>47</v>
      </c>
      <c r="O568" s="91"/>
      <c r="P568" s="254">
        <f>O568*H568</f>
        <v>0</v>
      </c>
      <c r="Q568" s="254">
        <v>0.19536000000000001</v>
      </c>
      <c r="R568" s="254">
        <f>Q568*H568</f>
        <v>0.81582336000000011</v>
      </c>
      <c r="S568" s="254">
        <v>0</v>
      </c>
      <c r="T568" s="255">
        <f>S568*H568</f>
        <v>0</v>
      </c>
      <c r="U568" s="38"/>
      <c r="V568" s="38"/>
      <c r="W568" s="38"/>
      <c r="X568" s="38"/>
      <c r="Y568" s="38"/>
      <c r="Z568" s="38"/>
      <c r="AA568" s="38"/>
      <c r="AB568" s="38"/>
      <c r="AC568" s="38"/>
      <c r="AD568" s="38"/>
      <c r="AE568" s="38"/>
      <c r="AR568" s="256" t="s">
        <v>256</v>
      </c>
      <c r="AT568" s="256" t="s">
        <v>252</v>
      </c>
      <c r="AU568" s="256" t="s">
        <v>91</v>
      </c>
      <c r="AY568" s="17" t="s">
        <v>250</v>
      </c>
      <c r="BE568" s="257">
        <f>IF(N568="základní",J568,0)</f>
        <v>0</v>
      </c>
      <c r="BF568" s="257">
        <f>IF(N568="snížená",J568,0)</f>
        <v>0</v>
      </c>
      <c r="BG568" s="257">
        <f>IF(N568="zákl. přenesená",J568,0)</f>
        <v>0</v>
      </c>
      <c r="BH568" s="257">
        <f>IF(N568="sníž. přenesená",J568,0)</f>
        <v>0</v>
      </c>
      <c r="BI568" s="257">
        <f>IF(N568="nulová",J568,0)</f>
        <v>0</v>
      </c>
      <c r="BJ568" s="17" t="s">
        <v>14</v>
      </c>
      <c r="BK568" s="257">
        <f>ROUND(I568*H568,2)</f>
        <v>0</v>
      </c>
      <c r="BL568" s="17" t="s">
        <v>256</v>
      </c>
      <c r="BM568" s="256" t="s">
        <v>2500</v>
      </c>
    </row>
    <row r="569" s="2" customFormat="1">
      <c r="A569" s="38"/>
      <c r="B569" s="39"/>
      <c r="C569" s="40"/>
      <c r="D569" s="258" t="s">
        <v>261</v>
      </c>
      <c r="E569" s="40"/>
      <c r="F569" s="259" t="s">
        <v>2501</v>
      </c>
      <c r="G569" s="40"/>
      <c r="H569" s="40"/>
      <c r="I569" s="156"/>
      <c r="J569" s="40"/>
      <c r="K569" s="40"/>
      <c r="L569" s="44"/>
      <c r="M569" s="260"/>
      <c r="N569" s="261"/>
      <c r="O569" s="91"/>
      <c r="P569" s="91"/>
      <c r="Q569" s="91"/>
      <c r="R569" s="91"/>
      <c r="S569" s="91"/>
      <c r="T569" s="92"/>
      <c r="U569" s="38"/>
      <c r="V569" s="38"/>
      <c r="W569" s="38"/>
      <c r="X569" s="38"/>
      <c r="Y569" s="38"/>
      <c r="Z569" s="38"/>
      <c r="AA569" s="38"/>
      <c r="AB569" s="38"/>
      <c r="AC569" s="38"/>
      <c r="AD569" s="38"/>
      <c r="AE569" s="38"/>
      <c r="AT569" s="17" t="s">
        <v>261</v>
      </c>
      <c r="AU569" s="17" t="s">
        <v>91</v>
      </c>
    </row>
    <row r="570" s="15" customFormat="1">
      <c r="A570" s="15"/>
      <c r="B570" s="284"/>
      <c r="C570" s="285"/>
      <c r="D570" s="258" t="s">
        <v>263</v>
      </c>
      <c r="E570" s="286" t="s">
        <v>1</v>
      </c>
      <c r="F570" s="287" t="s">
        <v>2502</v>
      </c>
      <c r="G570" s="285"/>
      <c r="H570" s="286" t="s">
        <v>1</v>
      </c>
      <c r="I570" s="288"/>
      <c r="J570" s="285"/>
      <c r="K570" s="285"/>
      <c r="L570" s="289"/>
      <c r="M570" s="290"/>
      <c r="N570" s="291"/>
      <c r="O570" s="291"/>
      <c r="P570" s="291"/>
      <c r="Q570" s="291"/>
      <c r="R570" s="291"/>
      <c r="S570" s="291"/>
      <c r="T570" s="292"/>
      <c r="U570" s="15"/>
      <c r="V570" s="15"/>
      <c r="W570" s="15"/>
      <c r="X570" s="15"/>
      <c r="Y570" s="15"/>
      <c r="Z570" s="15"/>
      <c r="AA570" s="15"/>
      <c r="AB570" s="15"/>
      <c r="AC570" s="15"/>
      <c r="AD570" s="15"/>
      <c r="AE570" s="15"/>
      <c r="AT570" s="293" t="s">
        <v>263</v>
      </c>
      <c r="AU570" s="293" t="s">
        <v>91</v>
      </c>
      <c r="AV570" s="15" t="s">
        <v>14</v>
      </c>
      <c r="AW570" s="15" t="s">
        <v>36</v>
      </c>
      <c r="AX570" s="15" t="s">
        <v>82</v>
      </c>
      <c r="AY570" s="293" t="s">
        <v>250</v>
      </c>
    </row>
    <row r="571" s="13" customFormat="1">
      <c r="A571" s="13"/>
      <c r="B571" s="262"/>
      <c r="C571" s="263"/>
      <c r="D571" s="258" t="s">
        <v>263</v>
      </c>
      <c r="E571" s="264" t="s">
        <v>1</v>
      </c>
      <c r="F571" s="265" t="s">
        <v>2503</v>
      </c>
      <c r="G571" s="263"/>
      <c r="H571" s="266">
        <v>4.1760000000000002</v>
      </c>
      <c r="I571" s="267"/>
      <c r="J571" s="263"/>
      <c r="K571" s="263"/>
      <c r="L571" s="268"/>
      <c r="M571" s="269"/>
      <c r="N571" s="270"/>
      <c r="O571" s="270"/>
      <c r="P571" s="270"/>
      <c r="Q571" s="270"/>
      <c r="R571" s="270"/>
      <c r="S571" s="270"/>
      <c r="T571" s="271"/>
      <c r="U571" s="13"/>
      <c r="V571" s="13"/>
      <c r="W571" s="13"/>
      <c r="X571" s="13"/>
      <c r="Y571" s="13"/>
      <c r="Z571" s="13"/>
      <c r="AA571" s="13"/>
      <c r="AB571" s="13"/>
      <c r="AC571" s="13"/>
      <c r="AD571" s="13"/>
      <c r="AE571" s="13"/>
      <c r="AT571" s="272" t="s">
        <v>263</v>
      </c>
      <c r="AU571" s="272" t="s">
        <v>91</v>
      </c>
      <c r="AV571" s="13" t="s">
        <v>91</v>
      </c>
      <c r="AW571" s="13" t="s">
        <v>36</v>
      </c>
      <c r="AX571" s="13" t="s">
        <v>82</v>
      </c>
      <c r="AY571" s="272" t="s">
        <v>250</v>
      </c>
    </row>
    <row r="572" s="14" customFormat="1">
      <c r="A572" s="14"/>
      <c r="B572" s="273"/>
      <c r="C572" s="274"/>
      <c r="D572" s="258" t="s">
        <v>263</v>
      </c>
      <c r="E572" s="275" t="s">
        <v>1</v>
      </c>
      <c r="F572" s="276" t="s">
        <v>265</v>
      </c>
      <c r="G572" s="274"/>
      <c r="H572" s="277">
        <v>4.1760000000000002</v>
      </c>
      <c r="I572" s="278"/>
      <c r="J572" s="274"/>
      <c r="K572" s="274"/>
      <c r="L572" s="279"/>
      <c r="M572" s="280"/>
      <c r="N572" s="281"/>
      <c r="O572" s="281"/>
      <c r="P572" s="281"/>
      <c r="Q572" s="281"/>
      <c r="R572" s="281"/>
      <c r="S572" s="281"/>
      <c r="T572" s="282"/>
      <c r="U572" s="14"/>
      <c r="V572" s="14"/>
      <c r="W572" s="14"/>
      <c r="X572" s="14"/>
      <c r="Y572" s="14"/>
      <c r="Z572" s="14"/>
      <c r="AA572" s="14"/>
      <c r="AB572" s="14"/>
      <c r="AC572" s="14"/>
      <c r="AD572" s="14"/>
      <c r="AE572" s="14"/>
      <c r="AT572" s="283" t="s">
        <v>263</v>
      </c>
      <c r="AU572" s="283" t="s">
        <v>91</v>
      </c>
      <c r="AV572" s="14" t="s">
        <v>256</v>
      </c>
      <c r="AW572" s="14" t="s">
        <v>36</v>
      </c>
      <c r="AX572" s="14" t="s">
        <v>14</v>
      </c>
      <c r="AY572" s="283" t="s">
        <v>250</v>
      </c>
    </row>
    <row r="573" s="2" customFormat="1" ht="16.5" customHeight="1">
      <c r="A573" s="38"/>
      <c r="B573" s="39"/>
      <c r="C573" s="294" t="s">
        <v>582</v>
      </c>
      <c r="D573" s="294" t="s">
        <v>643</v>
      </c>
      <c r="E573" s="295" t="s">
        <v>2504</v>
      </c>
      <c r="F573" s="296" t="s">
        <v>2505</v>
      </c>
      <c r="G573" s="297" t="s">
        <v>168</v>
      </c>
      <c r="H573" s="298">
        <v>4.218</v>
      </c>
      <c r="I573" s="299"/>
      <c r="J573" s="300">
        <f>ROUND(I573*H573,2)</f>
        <v>0</v>
      </c>
      <c r="K573" s="296" t="s">
        <v>255</v>
      </c>
      <c r="L573" s="301"/>
      <c r="M573" s="302" t="s">
        <v>1</v>
      </c>
      <c r="N573" s="303" t="s">
        <v>47</v>
      </c>
      <c r="O573" s="91"/>
      <c r="P573" s="254">
        <f>O573*H573</f>
        <v>0</v>
      </c>
      <c r="Q573" s="254">
        <v>0.41699999999999998</v>
      </c>
      <c r="R573" s="254">
        <f>Q573*H573</f>
        <v>1.7589059999999999</v>
      </c>
      <c r="S573" s="254">
        <v>0</v>
      </c>
      <c r="T573" s="255">
        <f>S573*H573</f>
        <v>0</v>
      </c>
      <c r="U573" s="38"/>
      <c r="V573" s="38"/>
      <c r="W573" s="38"/>
      <c r="X573" s="38"/>
      <c r="Y573" s="38"/>
      <c r="Z573" s="38"/>
      <c r="AA573" s="38"/>
      <c r="AB573" s="38"/>
      <c r="AC573" s="38"/>
      <c r="AD573" s="38"/>
      <c r="AE573" s="38"/>
      <c r="AR573" s="256" t="s">
        <v>285</v>
      </c>
      <c r="AT573" s="256" t="s">
        <v>643</v>
      </c>
      <c r="AU573" s="256" t="s">
        <v>91</v>
      </c>
      <c r="AY573" s="17" t="s">
        <v>250</v>
      </c>
      <c r="BE573" s="257">
        <f>IF(N573="základní",J573,0)</f>
        <v>0</v>
      </c>
      <c r="BF573" s="257">
        <f>IF(N573="snížená",J573,0)</f>
        <v>0</v>
      </c>
      <c r="BG573" s="257">
        <f>IF(N573="zákl. přenesená",J573,0)</f>
        <v>0</v>
      </c>
      <c r="BH573" s="257">
        <f>IF(N573="sníž. přenesená",J573,0)</f>
        <v>0</v>
      </c>
      <c r="BI573" s="257">
        <f>IF(N573="nulová",J573,0)</f>
        <v>0</v>
      </c>
      <c r="BJ573" s="17" t="s">
        <v>14</v>
      </c>
      <c r="BK573" s="257">
        <f>ROUND(I573*H573,2)</f>
        <v>0</v>
      </c>
      <c r="BL573" s="17" t="s">
        <v>256</v>
      </c>
      <c r="BM573" s="256" t="s">
        <v>2506</v>
      </c>
    </row>
    <row r="574" s="2" customFormat="1">
      <c r="A574" s="38"/>
      <c r="B574" s="39"/>
      <c r="C574" s="40"/>
      <c r="D574" s="258" t="s">
        <v>628</v>
      </c>
      <c r="E574" s="40"/>
      <c r="F574" s="259" t="s">
        <v>629</v>
      </c>
      <c r="G574" s="40"/>
      <c r="H574" s="40"/>
      <c r="I574" s="156"/>
      <c r="J574" s="40"/>
      <c r="K574" s="40"/>
      <c r="L574" s="44"/>
      <c r="M574" s="260"/>
      <c r="N574" s="261"/>
      <c r="O574" s="91"/>
      <c r="P574" s="91"/>
      <c r="Q574" s="91"/>
      <c r="R574" s="91"/>
      <c r="S574" s="91"/>
      <c r="T574" s="92"/>
      <c r="U574" s="38"/>
      <c r="V574" s="38"/>
      <c r="W574" s="38"/>
      <c r="X574" s="38"/>
      <c r="Y574" s="38"/>
      <c r="Z574" s="38"/>
      <c r="AA574" s="38"/>
      <c r="AB574" s="38"/>
      <c r="AC574" s="38"/>
      <c r="AD574" s="38"/>
      <c r="AE574" s="38"/>
      <c r="AT574" s="17" t="s">
        <v>628</v>
      </c>
      <c r="AU574" s="17" t="s">
        <v>91</v>
      </c>
    </row>
    <row r="575" s="13" customFormat="1">
      <c r="A575" s="13"/>
      <c r="B575" s="262"/>
      <c r="C575" s="263"/>
      <c r="D575" s="258" t="s">
        <v>263</v>
      </c>
      <c r="E575" s="263"/>
      <c r="F575" s="265" t="s">
        <v>2507</v>
      </c>
      <c r="G575" s="263"/>
      <c r="H575" s="266">
        <v>4.218</v>
      </c>
      <c r="I575" s="267"/>
      <c r="J575" s="263"/>
      <c r="K575" s="263"/>
      <c r="L575" s="268"/>
      <c r="M575" s="269"/>
      <c r="N575" s="270"/>
      <c r="O575" s="270"/>
      <c r="P575" s="270"/>
      <c r="Q575" s="270"/>
      <c r="R575" s="270"/>
      <c r="S575" s="270"/>
      <c r="T575" s="271"/>
      <c r="U575" s="13"/>
      <c r="V575" s="13"/>
      <c r="W575" s="13"/>
      <c r="X575" s="13"/>
      <c r="Y575" s="13"/>
      <c r="Z575" s="13"/>
      <c r="AA575" s="13"/>
      <c r="AB575" s="13"/>
      <c r="AC575" s="13"/>
      <c r="AD575" s="13"/>
      <c r="AE575" s="13"/>
      <c r="AT575" s="272" t="s">
        <v>263</v>
      </c>
      <c r="AU575" s="272" t="s">
        <v>91</v>
      </c>
      <c r="AV575" s="13" t="s">
        <v>91</v>
      </c>
      <c r="AW575" s="13" t="s">
        <v>4</v>
      </c>
      <c r="AX575" s="13" t="s">
        <v>14</v>
      </c>
      <c r="AY575" s="272" t="s">
        <v>250</v>
      </c>
    </row>
    <row r="576" s="12" customFormat="1" ht="22.8" customHeight="1">
      <c r="A576" s="12"/>
      <c r="B576" s="229"/>
      <c r="C576" s="230"/>
      <c r="D576" s="231" t="s">
        <v>81</v>
      </c>
      <c r="E576" s="243" t="s">
        <v>285</v>
      </c>
      <c r="F576" s="243" t="s">
        <v>922</v>
      </c>
      <c r="G576" s="230"/>
      <c r="H576" s="230"/>
      <c r="I576" s="233"/>
      <c r="J576" s="244">
        <f>BK576</f>
        <v>0</v>
      </c>
      <c r="K576" s="230"/>
      <c r="L576" s="235"/>
      <c r="M576" s="236"/>
      <c r="N576" s="237"/>
      <c r="O576" s="237"/>
      <c r="P576" s="238">
        <f>SUM(P577:P696)</f>
        <v>0</v>
      </c>
      <c r="Q576" s="237"/>
      <c r="R576" s="238">
        <f>SUM(R577:R696)</f>
        <v>75.449842919999995</v>
      </c>
      <c r="S576" s="237"/>
      <c r="T576" s="239">
        <f>SUM(T577:T696)</f>
        <v>0</v>
      </c>
      <c r="U576" s="12"/>
      <c r="V576" s="12"/>
      <c r="W576" s="12"/>
      <c r="X576" s="12"/>
      <c r="Y576" s="12"/>
      <c r="Z576" s="12"/>
      <c r="AA576" s="12"/>
      <c r="AB576" s="12"/>
      <c r="AC576" s="12"/>
      <c r="AD576" s="12"/>
      <c r="AE576" s="12"/>
      <c r="AR576" s="240" t="s">
        <v>14</v>
      </c>
      <c r="AT576" s="241" t="s">
        <v>81</v>
      </c>
      <c r="AU576" s="241" t="s">
        <v>14</v>
      </c>
      <c r="AY576" s="240" t="s">
        <v>250</v>
      </c>
      <c r="BK576" s="242">
        <f>SUM(BK577:BK696)</f>
        <v>0</v>
      </c>
    </row>
    <row r="577" s="2" customFormat="1" ht="21.75" customHeight="1">
      <c r="A577" s="38"/>
      <c r="B577" s="39"/>
      <c r="C577" s="245" t="s">
        <v>590</v>
      </c>
      <c r="D577" s="245" t="s">
        <v>252</v>
      </c>
      <c r="E577" s="246" t="s">
        <v>2508</v>
      </c>
      <c r="F577" s="247" t="s">
        <v>2509</v>
      </c>
      <c r="G577" s="248" t="s">
        <v>179</v>
      </c>
      <c r="H577" s="249">
        <v>90</v>
      </c>
      <c r="I577" s="250"/>
      <c r="J577" s="251">
        <f>ROUND(I577*H577,2)</f>
        <v>0</v>
      </c>
      <c r="K577" s="247" t="s">
        <v>255</v>
      </c>
      <c r="L577" s="44"/>
      <c r="M577" s="252" t="s">
        <v>1</v>
      </c>
      <c r="N577" s="253" t="s">
        <v>47</v>
      </c>
      <c r="O577" s="91"/>
      <c r="P577" s="254">
        <f>O577*H577</f>
        <v>0</v>
      </c>
      <c r="Q577" s="254">
        <v>3.0000000000000001E-05</v>
      </c>
      <c r="R577" s="254">
        <f>Q577*H577</f>
        <v>0.0027000000000000001</v>
      </c>
      <c r="S577" s="254">
        <v>0</v>
      </c>
      <c r="T577" s="255">
        <f>S577*H577</f>
        <v>0</v>
      </c>
      <c r="U577" s="38"/>
      <c r="V577" s="38"/>
      <c r="W577" s="38"/>
      <c r="X577" s="38"/>
      <c r="Y577" s="38"/>
      <c r="Z577" s="38"/>
      <c r="AA577" s="38"/>
      <c r="AB577" s="38"/>
      <c r="AC577" s="38"/>
      <c r="AD577" s="38"/>
      <c r="AE577" s="38"/>
      <c r="AR577" s="256" t="s">
        <v>256</v>
      </c>
      <c r="AT577" s="256" t="s">
        <v>252</v>
      </c>
      <c r="AU577" s="256" t="s">
        <v>91</v>
      </c>
      <c r="AY577" s="17" t="s">
        <v>250</v>
      </c>
      <c r="BE577" s="257">
        <f>IF(N577="základní",J577,0)</f>
        <v>0</v>
      </c>
      <c r="BF577" s="257">
        <f>IF(N577="snížená",J577,0)</f>
        <v>0</v>
      </c>
      <c r="BG577" s="257">
        <f>IF(N577="zákl. přenesená",J577,0)</f>
        <v>0</v>
      </c>
      <c r="BH577" s="257">
        <f>IF(N577="sníž. přenesená",J577,0)</f>
        <v>0</v>
      </c>
      <c r="BI577" s="257">
        <f>IF(N577="nulová",J577,0)</f>
        <v>0</v>
      </c>
      <c r="BJ577" s="17" t="s">
        <v>14</v>
      </c>
      <c r="BK577" s="257">
        <f>ROUND(I577*H577,2)</f>
        <v>0</v>
      </c>
      <c r="BL577" s="17" t="s">
        <v>256</v>
      </c>
      <c r="BM577" s="256" t="s">
        <v>2510</v>
      </c>
    </row>
    <row r="578" s="2" customFormat="1">
      <c r="A578" s="38"/>
      <c r="B578" s="39"/>
      <c r="C578" s="40"/>
      <c r="D578" s="258" t="s">
        <v>261</v>
      </c>
      <c r="E578" s="40"/>
      <c r="F578" s="259" t="s">
        <v>2511</v>
      </c>
      <c r="G578" s="40"/>
      <c r="H578" s="40"/>
      <c r="I578" s="156"/>
      <c r="J578" s="40"/>
      <c r="K578" s="40"/>
      <c r="L578" s="44"/>
      <c r="M578" s="260"/>
      <c r="N578" s="261"/>
      <c r="O578" s="91"/>
      <c r="P578" s="91"/>
      <c r="Q578" s="91"/>
      <c r="R578" s="91"/>
      <c r="S578" s="91"/>
      <c r="T578" s="92"/>
      <c r="U578" s="38"/>
      <c r="V578" s="38"/>
      <c r="W578" s="38"/>
      <c r="X578" s="38"/>
      <c r="Y578" s="38"/>
      <c r="Z578" s="38"/>
      <c r="AA578" s="38"/>
      <c r="AB578" s="38"/>
      <c r="AC578" s="38"/>
      <c r="AD578" s="38"/>
      <c r="AE578" s="38"/>
      <c r="AT578" s="17" t="s">
        <v>261</v>
      </c>
      <c r="AU578" s="17" t="s">
        <v>91</v>
      </c>
    </row>
    <row r="579" s="13" customFormat="1">
      <c r="A579" s="13"/>
      <c r="B579" s="262"/>
      <c r="C579" s="263"/>
      <c r="D579" s="258" t="s">
        <v>263</v>
      </c>
      <c r="E579" s="264" t="s">
        <v>1</v>
      </c>
      <c r="F579" s="265" t="s">
        <v>2021</v>
      </c>
      <c r="G579" s="263"/>
      <c r="H579" s="266">
        <v>90</v>
      </c>
      <c r="I579" s="267"/>
      <c r="J579" s="263"/>
      <c r="K579" s="263"/>
      <c r="L579" s="268"/>
      <c r="M579" s="269"/>
      <c r="N579" s="270"/>
      <c r="O579" s="270"/>
      <c r="P579" s="270"/>
      <c r="Q579" s="270"/>
      <c r="R579" s="270"/>
      <c r="S579" s="270"/>
      <c r="T579" s="271"/>
      <c r="U579" s="13"/>
      <c r="V579" s="13"/>
      <c r="W579" s="13"/>
      <c r="X579" s="13"/>
      <c r="Y579" s="13"/>
      <c r="Z579" s="13"/>
      <c r="AA579" s="13"/>
      <c r="AB579" s="13"/>
      <c r="AC579" s="13"/>
      <c r="AD579" s="13"/>
      <c r="AE579" s="13"/>
      <c r="AT579" s="272" t="s">
        <v>263</v>
      </c>
      <c r="AU579" s="272" t="s">
        <v>91</v>
      </c>
      <c r="AV579" s="13" t="s">
        <v>91</v>
      </c>
      <c r="AW579" s="13" t="s">
        <v>36</v>
      </c>
      <c r="AX579" s="13" t="s">
        <v>82</v>
      </c>
      <c r="AY579" s="272" t="s">
        <v>250</v>
      </c>
    </row>
    <row r="580" s="14" customFormat="1">
      <c r="A580" s="14"/>
      <c r="B580" s="273"/>
      <c r="C580" s="274"/>
      <c r="D580" s="258" t="s">
        <v>263</v>
      </c>
      <c r="E580" s="275" t="s">
        <v>1</v>
      </c>
      <c r="F580" s="276" t="s">
        <v>265</v>
      </c>
      <c r="G580" s="274"/>
      <c r="H580" s="277">
        <v>90</v>
      </c>
      <c r="I580" s="278"/>
      <c r="J580" s="274"/>
      <c r="K580" s="274"/>
      <c r="L580" s="279"/>
      <c r="M580" s="280"/>
      <c r="N580" s="281"/>
      <c r="O580" s="281"/>
      <c r="P580" s="281"/>
      <c r="Q580" s="281"/>
      <c r="R580" s="281"/>
      <c r="S580" s="281"/>
      <c r="T580" s="282"/>
      <c r="U580" s="14"/>
      <c r="V580" s="14"/>
      <c r="W580" s="14"/>
      <c r="X580" s="14"/>
      <c r="Y580" s="14"/>
      <c r="Z580" s="14"/>
      <c r="AA580" s="14"/>
      <c r="AB580" s="14"/>
      <c r="AC580" s="14"/>
      <c r="AD580" s="14"/>
      <c r="AE580" s="14"/>
      <c r="AT580" s="283" t="s">
        <v>263</v>
      </c>
      <c r="AU580" s="283" t="s">
        <v>91</v>
      </c>
      <c r="AV580" s="14" t="s">
        <v>256</v>
      </c>
      <c r="AW580" s="14" t="s">
        <v>36</v>
      </c>
      <c r="AX580" s="14" t="s">
        <v>14</v>
      </c>
      <c r="AY580" s="283" t="s">
        <v>250</v>
      </c>
    </row>
    <row r="581" s="2" customFormat="1" ht="21.75" customHeight="1">
      <c r="A581" s="38"/>
      <c r="B581" s="39"/>
      <c r="C581" s="294" t="s">
        <v>594</v>
      </c>
      <c r="D581" s="294" t="s">
        <v>643</v>
      </c>
      <c r="E581" s="295" t="s">
        <v>2512</v>
      </c>
      <c r="F581" s="296" t="s">
        <v>2513</v>
      </c>
      <c r="G581" s="297" t="s">
        <v>179</v>
      </c>
      <c r="H581" s="298">
        <v>91.349999999999994</v>
      </c>
      <c r="I581" s="299"/>
      <c r="J581" s="300">
        <f>ROUND(I581*H581,2)</f>
        <v>0</v>
      </c>
      <c r="K581" s="296" t="s">
        <v>1</v>
      </c>
      <c r="L581" s="301"/>
      <c r="M581" s="302" t="s">
        <v>1</v>
      </c>
      <c r="N581" s="303" t="s">
        <v>47</v>
      </c>
      <c r="O581" s="91"/>
      <c r="P581" s="254">
        <f>O581*H581</f>
        <v>0</v>
      </c>
      <c r="Q581" s="254">
        <v>0.0091999999999999998</v>
      </c>
      <c r="R581" s="254">
        <f>Q581*H581</f>
        <v>0.84041999999999994</v>
      </c>
      <c r="S581" s="254">
        <v>0</v>
      </c>
      <c r="T581" s="255">
        <f>S581*H581</f>
        <v>0</v>
      </c>
      <c r="U581" s="38"/>
      <c r="V581" s="38"/>
      <c r="W581" s="38"/>
      <c r="X581" s="38"/>
      <c r="Y581" s="38"/>
      <c r="Z581" s="38"/>
      <c r="AA581" s="38"/>
      <c r="AB581" s="38"/>
      <c r="AC581" s="38"/>
      <c r="AD581" s="38"/>
      <c r="AE581" s="38"/>
      <c r="AR581" s="256" t="s">
        <v>285</v>
      </c>
      <c r="AT581" s="256" t="s">
        <v>643</v>
      </c>
      <c r="AU581" s="256" t="s">
        <v>91</v>
      </c>
      <c r="AY581" s="17" t="s">
        <v>250</v>
      </c>
      <c r="BE581" s="257">
        <f>IF(N581="základní",J581,0)</f>
        <v>0</v>
      </c>
      <c r="BF581" s="257">
        <f>IF(N581="snížená",J581,0)</f>
        <v>0</v>
      </c>
      <c r="BG581" s="257">
        <f>IF(N581="zákl. přenesená",J581,0)</f>
        <v>0</v>
      </c>
      <c r="BH581" s="257">
        <f>IF(N581="sníž. přenesená",J581,0)</f>
        <v>0</v>
      </c>
      <c r="BI581" s="257">
        <f>IF(N581="nulová",J581,0)</f>
        <v>0</v>
      </c>
      <c r="BJ581" s="17" t="s">
        <v>14</v>
      </c>
      <c r="BK581" s="257">
        <f>ROUND(I581*H581,2)</f>
        <v>0</v>
      </c>
      <c r="BL581" s="17" t="s">
        <v>256</v>
      </c>
      <c r="BM581" s="256" t="s">
        <v>2514</v>
      </c>
    </row>
    <row r="582" s="13" customFormat="1">
      <c r="A582" s="13"/>
      <c r="B582" s="262"/>
      <c r="C582" s="263"/>
      <c r="D582" s="258" t="s">
        <v>263</v>
      </c>
      <c r="E582" s="264" t="s">
        <v>1</v>
      </c>
      <c r="F582" s="265" t="s">
        <v>2515</v>
      </c>
      <c r="G582" s="263"/>
      <c r="H582" s="266">
        <v>91.349999999999994</v>
      </c>
      <c r="I582" s="267"/>
      <c r="J582" s="263"/>
      <c r="K582" s="263"/>
      <c r="L582" s="268"/>
      <c r="M582" s="269"/>
      <c r="N582" s="270"/>
      <c r="O582" s="270"/>
      <c r="P582" s="270"/>
      <c r="Q582" s="270"/>
      <c r="R582" s="270"/>
      <c r="S582" s="270"/>
      <c r="T582" s="271"/>
      <c r="U582" s="13"/>
      <c r="V582" s="13"/>
      <c r="W582" s="13"/>
      <c r="X582" s="13"/>
      <c r="Y582" s="13"/>
      <c r="Z582" s="13"/>
      <c r="AA582" s="13"/>
      <c r="AB582" s="13"/>
      <c r="AC582" s="13"/>
      <c r="AD582" s="13"/>
      <c r="AE582" s="13"/>
      <c r="AT582" s="272" t="s">
        <v>263</v>
      </c>
      <c r="AU582" s="272" t="s">
        <v>91</v>
      </c>
      <c r="AV582" s="13" t="s">
        <v>91</v>
      </c>
      <c r="AW582" s="13" t="s">
        <v>36</v>
      </c>
      <c r="AX582" s="13" t="s">
        <v>82</v>
      </c>
      <c r="AY582" s="272" t="s">
        <v>250</v>
      </c>
    </row>
    <row r="583" s="14" customFormat="1">
      <c r="A583" s="14"/>
      <c r="B583" s="273"/>
      <c r="C583" s="274"/>
      <c r="D583" s="258" t="s">
        <v>263</v>
      </c>
      <c r="E583" s="275" t="s">
        <v>1</v>
      </c>
      <c r="F583" s="276" t="s">
        <v>265</v>
      </c>
      <c r="G583" s="274"/>
      <c r="H583" s="277">
        <v>91.349999999999994</v>
      </c>
      <c r="I583" s="278"/>
      <c r="J583" s="274"/>
      <c r="K583" s="274"/>
      <c r="L583" s="279"/>
      <c r="M583" s="280"/>
      <c r="N583" s="281"/>
      <c r="O583" s="281"/>
      <c r="P583" s="281"/>
      <c r="Q583" s="281"/>
      <c r="R583" s="281"/>
      <c r="S583" s="281"/>
      <c r="T583" s="282"/>
      <c r="U583" s="14"/>
      <c r="V583" s="14"/>
      <c r="W583" s="14"/>
      <c r="X583" s="14"/>
      <c r="Y583" s="14"/>
      <c r="Z583" s="14"/>
      <c r="AA583" s="14"/>
      <c r="AB583" s="14"/>
      <c r="AC583" s="14"/>
      <c r="AD583" s="14"/>
      <c r="AE583" s="14"/>
      <c r="AT583" s="283" t="s">
        <v>263</v>
      </c>
      <c r="AU583" s="283" t="s">
        <v>91</v>
      </c>
      <c r="AV583" s="14" t="s">
        <v>256</v>
      </c>
      <c r="AW583" s="14" t="s">
        <v>36</v>
      </c>
      <c r="AX583" s="14" t="s">
        <v>14</v>
      </c>
      <c r="AY583" s="283" t="s">
        <v>250</v>
      </c>
    </row>
    <row r="584" s="2" customFormat="1" ht="21.75" customHeight="1">
      <c r="A584" s="38"/>
      <c r="B584" s="39"/>
      <c r="C584" s="245" t="s">
        <v>598</v>
      </c>
      <c r="D584" s="245" t="s">
        <v>252</v>
      </c>
      <c r="E584" s="246" t="s">
        <v>2516</v>
      </c>
      <c r="F584" s="247" t="s">
        <v>2517</v>
      </c>
      <c r="G584" s="248" t="s">
        <v>179</v>
      </c>
      <c r="H584" s="249">
        <v>180</v>
      </c>
      <c r="I584" s="250"/>
      <c r="J584" s="251">
        <f>ROUND(I584*H584,2)</f>
        <v>0</v>
      </c>
      <c r="K584" s="247" t="s">
        <v>255</v>
      </c>
      <c r="L584" s="44"/>
      <c r="M584" s="252" t="s">
        <v>1</v>
      </c>
      <c r="N584" s="253" t="s">
        <v>47</v>
      </c>
      <c r="O584" s="91"/>
      <c r="P584" s="254">
        <f>O584*H584</f>
        <v>0</v>
      </c>
      <c r="Q584" s="254">
        <v>4.0000000000000003E-05</v>
      </c>
      <c r="R584" s="254">
        <f>Q584*H584</f>
        <v>0.0072000000000000007</v>
      </c>
      <c r="S584" s="254">
        <v>0</v>
      </c>
      <c r="T584" s="255">
        <f>S584*H584</f>
        <v>0</v>
      </c>
      <c r="U584" s="38"/>
      <c r="V584" s="38"/>
      <c r="W584" s="38"/>
      <c r="X584" s="38"/>
      <c r="Y584" s="38"/>
      <c r="Z584" s="38"/>
      <c r="AA584" s="38"/>
      <c r="AB584" s="38"/>
      <c r="AC584" s="38"/>
      <c r="AD584" s="38"/>
      <c r="AE584" s="38"/>
      <c r="AR584" s="256" t="s">
        <v>256</v>
      </c>
      <c r="AT584" s="256" t="s">
        <v>252</v>
      </c>
      <c r="AU584" s="256" t="s">
        <v>91</v>
      </c>
      <c r="AY584" s="17" t="s">
        <v>250</v>
      </c>
      <c r="BE584" s="257">
        <f>IF(N584="základní",J584,0)</f>
        <v>0</v>
      </c>
      <c r="BF584" s="257">
        <f>IF(N584="snížená",J584,0)</f>
        <v>0</v>
      </c>
      <c r="BG584" s="257">
        <f>IF(N584="zákl. přenesená",J584,0)</f>
        <v>0</v>
      </c>
      <c r="BH584" s="257">
        <f>IF(N584="sníž. přenesená",J584,0)</f>
        <v>0</v>
      </c>
      <c r="BI584" s="257">
        <f>IF(N584="nulová",J584,0)</f>
        <v>0</v>
      </c>
      <c r="BJ584" s="17" t="s">
        <v>14</v>
      </c>
      <c r="BK584" s="257">
        <f>ROUND(I584*H584,2)</f>
        <v>0</v>
      </c>
      <c r="BL584" s="17" t="s">
        <v>256</v>
      </c>
      <c r="BM584" s="256" t="s">
        <v>2518</v>
      </c>
    </row>
    <row r="585" s="2" customFormat="1">
      <c r="A585" s="38"/>
      <c r="B585" s="39"/>
      <c r="C585" s="40"/>
      <c r="D585" s="258" t="s">
        <v>261</v>
      </c>
      <c r="E585" s="40"/>
      <c r="F585" s="259" t="s">
        <v>2511</v>
      </c>
      <c r="G585" s="40"/>
      <c r="H585" s="40"/>
      <c r="I585" s="156"/>
      <c r="J585" s="40"/>
      <c r="K585" s="40"/>
      <c r="L585" s="44"/>
      <c r="M585" s="260"/>
      <c r="N585" s="261"/>
      <c r="O585" s="91"/>
      <c r="P585" s="91"/>
      <c r="Q585" s="91"/>
      <c r="R585" s="91"/>
      <c r="S585" s="91"/>
      <c r="T585" s="92"/>
      <c r="U585" s="38"/>
      <c r="V585" s="38"/>
      <c r="W585" s="38"/>
      <c r="X585" s="38"/>
      <c r="Y585" s="38"/>
      <c r="Z585" s="38"/>
      <c r="AA585" s="38"/>
      <c r="AB585" s="38"/>
      <c r="AC585" s="38"/>
      <c r="AD585" s="38"/>
      <c r="AE585" s="38"/>
      <c r="AT585" s="17" t="s">
        <v>261</v>
      </c>
      <c r="AU585" s="17" t="s">
        <v>91</v>
      </c>
    </row>
    <row r="586" s="13" customFormat="1">
      <c r="A586" s="13"/>
      <c r="B586" s="262"/>
      <c r="C586" s="263"/>
      <c r="D586" s="258" t="s">
        <v>263</v>
      </c>
      <c r="E586" s="264" t="s">
        <v>1</v>
      </c>
      <c r="F586" s="265" t="s">
        <v>2023</v>
      </c>
      <c r="G586" s="263"/>
      <c r="H586" s="266">
        <v>180</v>
      </c>
      <c r="I586" s="267"/>
      <c r="J586" s="263"/>
      <c r="K586" s="263"/>
      <c r="L586" s="268"/>
      <c r="M586" s="269"/>
      <c r="N586" s="270"/>
      <c r="O586" s="270"/>
      <c r="P586" s="270"/>
      <c r="Q586" s="270"/>
      <c r="R586" s="270"/>
      <c r="S586" s="270"/>
      <c r="T586" s="271"/>
      <c r="U586" s="13"/>
      <c r="V586" s="13"/>
      <c r="W586" s="13"/>
      <c r="X586" s="13"/>
      <c r="Y586" s="13"/>
      <c r="Z586" s="13"/>
      <c r="AA586" s="13"/>
      <c r="AB586" s="13"/>
      <c r="AC586" s="13"/>
      <c r="AD586" s="13"/>
      <c r="AE586" s="13"/>
      <c r="AT586" s="272" t="s">
        <v>263</v>
      </c>
      <c r="AU586" s="272" t="s">
        <v>91</v>
      </c>
      <c r="AV586" s="13" t="s">
        <v>91</v>
      </c>
      <c r="AW586" s="13" t="s">
        <v>36</v>
      </c>
      <c r="AX586" s="13" t="s">
        <v>82</v>
      </c>
      <c r="AY586" s="272" t="s">
        <v>250</v>
      </c>
    </row>
    <row r="587" s="14" customFormat="1">
      <c r="A587" s="14"/>
      <c r="B587" s="273"/>
      <c r="C587" s="274"/>
      <c r="D587" s="258" t="s">
        <v>263</v>
      </c>
      <c r="E587" s="275" t="s">
        <v>1</v>
      </c>
      <c r="F587" s="276" t="s">
        <v>265</v>
      </c>
      <c r="G587" s="274"/>
      <c r="H587" s="277">
        <v>180</v>
      </c>
      <c r="I587" s="278"/>
      <c r="J587" s="274"/>
      <c r="K587" s="274"/>
      <c r="L587" s="279"/>
      <c r="M587" s="280"/>
      <c r="N587" s="281"/>
      <c r="O587" s="281"/>
      <c r="P587" s="281"/>
      <c r="Q587" s="281"/>
      <c r="R587" s="281"/>
      <c r="S587" s="281"/>
      <c r="T587" s="282"/>
      <c r="U587" s="14"/>
      <c r="V587" s="14"/>
      <c r="W587" s="14"/>
      <c r="X587" s="14"/>
      <c r="Y587" s="14"/>
      <c r="Z587" s="14"/>
      <c r="AA587" s="14"/>
      <c r="AB587" s="14"/>
      <c r="AC587" s="14"/>
      <c r="AD587" s="14"/>
      <c r="AE587" s="14"/>
      <c r="AT587" s="283" t="s">
        <v>263</v>
      </c>
      <c r="AU587" s="283" t="s">
        <v>91</v>
      </c>
      <c r="AV587" s="14" t="s">
        <v>256</v>
      </c>
      <c r="AW587" s="14" t="s">
        <v>36</v>
      </c>
      <c r="AX587" s="14" t="s">
        <v>14</v>
      </c>
      <c r="AY587" s="283" t="s">
        <v>250</v>
      </c>
    </row>
    <row r="588" s="2" customFormat="1" ht="21.75" customHeight="1">
      <c r="A588" s="38"/>
      <c r="B588" s="39"/>
      <c r="C588" s="294" t="s">
        <v>604</v>
      </c>
      <c r="D588" s="294" t="s">
        <v>643</v>
      </c>
      <c r="E588" s="295" t="s">
        <v>2519</v>
      </c>
      <c r="F588" s="296" t="s">
        <v>2520</v>
      </c>
      <c r="G588" s="297" t="s">
        <v>179</v>
      </c>
      <c r="H588" s="298">
        <v>182.69999999999999</v>
      </c>
      <c r="I588" s="299"/>
      <c r="J588" s="300">
        <f>ROUND(I588*H588,2)</f>
        <v>0</v>
      </c>
      <c r="K588" s="296" t="s">
        <v>1</v>
      </c>
      <c r="L588" s="301"/>
      <c r="M588" s="302" t="s">
        <v>1</v>
      </c>
      <c r="N588" s="303" t="s">
        <v>47</v>
      </c>
      <c r="O588" s="91"/>
      <c r="P588" s="254">
        <f>O588*H588</f>
        <v>0</v>
      </c>
      <c r="Q588" s="254">
        <v>0.02027</v>
      </c>
      <c r="R588" s="254">
        <f>Q588*H588</f>
        <v>3.7033289999999996</v>
      </c>
      <c r="S588" s="254">
        <v>0</v>
      </c>
      <c r="T588" s="255">
        <f>S588*H588</f>
        <v>0</v>
      </c>
      <c r="U588" s="38"/>
      <c r="V588" s="38"/>
      <c r="W588" s="38"/>
      <c r="X588" s="38"/>
      <c r="Y588" s="38"/>
      <c r="Z588" s="38"/>
      <c r="AA588" s="38"/>
      <c r="AB588" s="38"/>
      <c r="AC588" s="38"/>
      <c r="AD588" s="38"/>
      <c r="AE588" s="38"/>
      <c r="AR588" s="256" t="s">
        <v>285</v>
      </c>
      <c r="AT588" s="256" t="s">
        <v>643</v>
      </c>
      <c r="AU588" s="256" t="s">
        <v>91</v>
      </c>
      <c r="AY588" s="17" t="s">
        <v>250</v>
      </c>
      <c r="BE588" s="257">
        <f>IF(N588="základní",J588,0)</f>
        <v>0</v>
      </c>
      <c r="BF588" s="257">
        <f>IF(N588="snížená",J588,0)</f>
        <v>0</v>
      </c>
      <c r="BG588" s="257">
        <f>IF(N588="zákl. přenesená",J588,0)</f>
        <v>0</v>
      </c>
      <c r="BH588" s="257">
        <f>IF(N588="sníž. přenesená",J588,0)</f>
        <v>0</v>
      </c>
      <c r="BI588" s="257">
        <f>IF(N588="nulová",J588,0)</f>
        <v>0</v>
      </c>
      <c r="BJ588" s="17" t="s">
        <v>14</v>
      </c>
      <c r="BK588" s="257">
        <f>ROUND(I588*H588,2)</f>
        <v>0</v>
      </c>
      <c r="BL588" s="17" t="s">
        <v>256</v>
      </c>
      <c r="BM588" s="256" t="s">
        <v>2521</v>
      </c>
    </row>
    <row r="589" s="13" customFormat="1">
      <c r="A589" s="13"/>
      <c r="B589" s="262"/>
      <c r="C589" s="263"/>
      <c r="D589" s="258" t="s">
        <v>263</v>
      </c>
      <c r="E589" s="264" t="s">
        <v>1</v>
      </c>
      <c r="F589" s="265" t="s">
        <v>2522</v>
      </c>
      <c r="G589" s="263"/>
      <c r="H589" s="266">
        <v>182.69999999999999</v>
      </c>
      <c r="I589" s="267"/>
      <c r="J589" s="263"/>
      <c r="K589" s="263"/>
      <c r="L589" s="268"/>
      <c r="M589" s="269"/>
      <c r="N589" s="270"/>
      <c r="O589" s="270"/>
      <c r="P589" s="270"/>
      <c r="Q589" s="270"/>
      <c r="R589" s="270"/>
      <c r="S589" s="270"/>
      <c r="T589" s="271"/>
      <c r="U589" s="13"/>
      <c r="V589" s="13"/>
      <c r="W589" s="13"/>
      <c r="X589" s="13"/>
      <c r="Y589" s="13"/>
      <c r="Z589" s="13"/>
      <c r="AA589" s="13"/>
      <c r="AB589" s="13"/>
      <c r="AC589" s="13"/>
      <c r="AD589" s="13"/>
      <c r="AE589" s="13"/>
      <c r="AT589" s="272" t="s">
        <v>263</v>
      </c>
      <c r="AU589" s="272" t="s">
        <v>91</v>
      </c>
      <c r="AV589" s="13" t="s">
        <v>91</v>
      </c>
      <c r="AW589" s="13" t="s">
        <v>36</v>
      </c>
      <c r="AX589" s="13" t="s">
        <v>82</v>
      </c>
      <c r="AY589" s="272" t="s">
        <v>250</v>
      </c>
    </row>
    <row r="590" s="14" customFormat="1">
      <c r="A590" s="14"/>
      <c r="B590" s="273"/>
      <c r="C590" s="274"/>
      <c r="D590" s="258" t="s">
        <v>263</v>
      </c>
      <c r="E590" s="275" t="s">
        <v>1</v>
      </c>
      <c r="F590" s="276" t="s">
        <v>265</v>
      </c>
      <c r="G590" s="274"/>
      <c r="H590" s="277">
        <v>182.69999999999999</v>
      </c>
      <c r="I590" s="278"/>
      <c r="J590" s="274"/>
      <c r="K590" s="274"/>
      <c r="L590" s="279"/>
      <c r="M590" s="280"/>
      <c r="N590" s="281"/>
      <c r="O590" s="281"/>
      <c r="P590" s="281"/>
      <c r="Q590" s="281"/>
      <c r="R590" s="281"/>
      <c r="S590" s="281"/>
      <c r="T590" s="282"/>
      <c r="U590" s="14"/>
      <c r="V590" s="14"/>
      <c r="W590" s="14"/>
      <c r="X590" s="14"/>
      <c r="Y590" s="14"/>
      <c r="Z590" s="14"/>
      <c r="AA590" s="14"/>
      <c r="AB590" s="14"/>
      <c r="AC590" s="14"/>
      <c r="AD590" s="14"/>
      <c r="AE590" s="14"/>
      <c r="AT590" s="283" t="s">
        <v>263</v>
      </c>
      <c r="AU590" s="283" t="s">
        <v>91</v>
      </c>
      <c r="AV590" s="14" t="s">
        <v>256</v>
      </c>
      <c r="AW590" s="14" t="s">
        <v>36</v>
      </c>
      <c r="AX590" s="14" t="s">
        <v>14</v>
      </c>
      <c r="AY590" s="283" t="s">
        <v>250</v>
      </c>
    </row>
    <row r="591" s="2" customFormat="1" ht="21.75" customHeight="1">
      <c r="A591" s="38"/>
      <c r="B591" s="39"/>
      <c r="C591" s="245" t="s">
        <v>199</v>
      </c>
      <c r="D591" s="245" t="s">
        <v>252</v>
      </c>
      <c r="E591" s="246" t="s">
        <v>2523</v>
      </c>
      <c r="F591" s="247" t="s">
        <v>2524</v>
      </c>
      <c r="G591" s="248" t="s">
        <v>179</v>
      </c>
      <c r="H591" s="249">
        <v>146.69999999999999</v>
      </c>
      <c r="I591" s="250"/>
      <c r="J591" s="251">
        <f>ROUND(I591*H591,2)</f>
        <v>0</v>
      </c>
      <c r="K591" s="247" t="s">
        <v>255</v>
      </c>
      <c r="L591" s="44"/>
      <c r="M591" s="252" t="s">
        <v>1</v>
      </c>
      <c r="N591" s="253" t="s">
        <v>47</v>
      </c>
      <c r="O591" s="91"/>
      <c r="P591" s="254">
        <f>O591*H591</f>
        <v>0</v>
      </c>
      <c r="Q591" s="254">
        <v>6.0000000000000002E-05</v>
      </c>
      <c r="R591" s="254">
        <f>Q591*H591</f>
        <v>0.0088019999999999991</v>
      </c>
      <c r="S591" s="254">
        <v>0</v>
      </c>
      <c r="T591" s="255">
        <f>S591*H591</f>
        <v>0</v>
      </c>
      <c r="U591" s="38"/>
      <c r="V591" s="38"/>
      <c r="W591" s="38"/>
      <c r="X591" s="38"/>
      <c r="Y591" s="38"/>
      <c r="Z591" s="38"/>
      <c r="AA591" s="38"/>
      <c r="AB591" s="38"/>
      <c r="AC591" s="38"/>
      <c r="AD591" s="38"/>
      <c r="AE591" s="38"/>
      <c r="AR591" s="256" t="s">
        <v>256</v>
      </c>
      <c r="AT591" s="256" t="s">
        <v>252</v>
      </c>
      <c r="AU591" s="256" t="s">
        <v>91</v>
      </c>
      <c r="AY591" s="17" t="s">
        <v>250</v>
      </c>
      <c r="BE591" s="257">
        <f>IF(N591="základní",J591,0)</f>
        <v>0</v>
      </c>
      <c r="BF591" s="257">
        <f>IF(N591="snížená",J591,0)</f>
        <v>0</v>
      </c>
      <c r="BG591" s="257">
        <f>IF(N591="zákl. přenesená",J591,0)</f>
        <v>0</v>
      </c>
      <c r="BH591" s="257">
        <f>IF(N591="sníž. přenesená",J591,0)</f>
        <v>0</v>
      </c>
      <c r="BI591" s="257">
        <f>IF(N591="nulová",J591,0)</f>
        <v>0</v>
      </c>
      <c r="BJ591" s="17" t="s">
        <v>14</v>
      </c>
      <c r="BK591" s="257">
        <f>ROUND(I591*H591,2)</f>
        <v>0</v>
      </c>
      <c r="BL591" s="17" t="s">
        <v>256</v>
      </c>
      <c r="BM591" s="256" t="s">
        <v>2525</v>
      </c>
    </row>
    <row r="592" s="2" customFormat="1">
      <c r="A592" s="38"/>
      <c r="B592" s="39"/>
      <c r="C592" s="40"/>
      <c r="D592" s="258" t="s">
        <v>261</v>
      </c>
      <c r="E592" s="40"/>
      <c r="F592" s="259" t="s">
        <v>2511</v>
      </c>
      <c r="G592" s="40"/>
      <c r="H592" s="40"/>
      <c r="I592" s="156"/>
      <c r="J592" s="40"/>
      <c r="K592" s="40"/>
      <c r="L592" s="44"/>
      <c r="M592" s="260"/>
      <c r="N592" s="261"/>
      <c r="O592" s="91"/>
      <c r="P592" s="91"/>
      <c r="Q592" s="91"/>
      <c r="R592" s="91"/>
      <c r="S592" s="91"/>
      <c r="T592" s="92"/>
      <c r="U592" s="38"/>
      <c r="V592" s="38"/>
      <c r="W592" s="38"/>
      <c r="X592" s="38"/>
      <c r="Y592" s="38"/>
      <c r="Z592" s="38"/>
      <c r="AA592" s="38"/>
      <c r="AB592" s="38"/>
      <c r="AC592" s="38"/>
      <c r="AD592" s="38"/>
      <c r="AE592" s="38"/>
      <c r="AT592" s="17" t="s">
        <v>261</v>
      </c>
      <c r="AU592" s="17" t="s">
        <v>91</v>
      </c>
    </row>
    <row r="593" s="13" customFormat="1">
      <c r="A593" s="13"/>
      <c r="B593" s="262"/>
      <c r="C593" s="263"/>
      <c r="D593" s="258" t="s">
        <v>263</v>
      </c>
      <c r="E593" s="264" t="s">
        <v>1</v>
      </c>
      <c r="F593" s="265" t="s">
        <v>2025</v>
      </c>
      <c r="G593" s="263"/>
      <c r="H593" s="266">
        <v>146.69999999999999</v>
      </c>
      <c r="I593" s="267"/>
      <c r="J593" s="263"/>
      <c r="K593" s="263"/>
      <c r="L593" s="268"/>
      <c r="M593" s="269"/>
      <c r="N593" s="270"/>
      <c r="O593" s="270"/>
      <c r="P593" s="270"/>
      <c r="Q593" s="270"/>
      <c r="R593" s="270"/>
      <c r="S593" s="270"/>
      <c r="T593" s="271"/>
      <c r="U593" s="13"/>
      <c r="V593" s="13"/>
      <c r="W593" s="13"/>
      <c r="X593" s="13"/>
      <c r="Y593" s="13"/>
      <c r="Z593" s="13"/>
      <c r="AA593" s="13"/>
      <c r="AB593" s="13"/>
      <c r="AC593" s="13"/>
      <c r="AD593" s="13"/>
      <c r="AE593" s="13"/>
      <c r="AT593" s="272" t="s">
        <v>263</v>
      </c>
      <c r="AU593" s="272" t="s">
        <v>91</v>
      </c>
      <c r="AV593" s="13" t="s">
        <v>91</v>
      </c>
      <c r="AW593" s="13" t="s">
        <v>36</v>
      </c>
      <c r="AX593" s="13" t="s">
        <v>82</v>
      </c>
      <c r="AY593" s="272" t="s">
        <v>250</v>
      </c>
    </row>
    <row r="594" s="14" customFormat="1">
      <c r="A594" s="14"/>
      <c r="B594" s="273"/>
      <c r="C594" s="274"/>
      <c r="D594" s="258" t="s">
        <v>263</v>
      </c>
      <c r="E594" s="275" t="s">
        <v>1</v>
      </c>
      <c r="F594" s="276" t="s">
        <v>265</v>
      </c>
      <c r="G594" s="274"/>
      <c r="H594" s="277">
        <v>146.69999999999999</v>
      </c>
      <c r="I594" s="278"/>
      <c r="J594" s="274"/>
      <c r="K594" s="274"/>
      <c r="L594" s="279"/>
      <c r="M594" s="280"/>
      <c r="N594" s="281"/>
      <c r="O594" s="281"/>
      <c r="P594" s="281"/>
      <c r="Q594" s="281"/>
      <c r="R594" s="281"/>
      <c r="S594" s="281"/>
      <c r="T594" s="282"/>
      <c r="U594" s="14"/>
      <c r="V594" s="14"/>
      <c r="W594" s="14"/>
      <c r="X594" s="14"/>
      <c r="Y594" s="14"/>
      <c r="Z594" s="14"/>
      <c r="AA594" s="14"/>
      <c r="AB594" s="14"/>
      <c r="AC594" s="14"/>
      <c r="AD594" s="14"/>
      <c r="AE594" s="14"/>
      <c r="AT594" s="283" t="s">
        <v>263</v>
      </c>
      <c r="AU594" s="283" t="s">
        <v>91</v>
      </c>
      <c r="AV594" s="14" t="s">
        <v>256</v>
      </c>
      <c r="AW594" s="14" t="s">
        <v>36</v>
      </c>
      <c r="AX594" s="14" t="s">
        <v>14</v>
      </c>
      <c r="AY594" s="283" t="s">
        <v>250</v>
      </c>
    </row>
    <row r="595" s="2" customFormat="1" ht="21.75" customHeight="1">
      <c r="A595" s="38"/>
      <c r="B595" s="39"/>
      <c r="C595" s="294" t="s">
        <v>612</v>
      </c>
      <c r="D595" s="294" t="s">
        <v>643</v>
      </c>
      <c r="E595" s="295" t="s">
        <v>2526</v>
      </c>
      <c r="F595" s="296" t="s">
        <v>2527</v>
      </c>
      <c r="G595" s="297" t="s">
        <v>179</v>
      </c>
      <c r="H595" s="298">
        <v>148.90100000000001</v>
      </c>
      <c r="I595" s="299"/>
      <c r="J595" s="300">
        <f>ROUND(I595*H595,2)</f>
        <v>0</v>
      </c>
      <c r="K595" s="296" t="s">
        <v>1</v>
      </c>
      <c r="L595" s="301"/>
      <c r="M595" s="302" t="s">
        <v>1</v>
      </c>
      <c r="N595" s="303" t="s">
        <v>47</v>
      </c>
      <c r="O595" s="91"/>
      <c r="P595" s="254">
        <f>O595*H595</f>
        <v>0</v>
      </c>
      <c r="Q595" s="254">
        <v>0.039</v>
      </c>
      <c r="R595" s="254">
        <f>Q595*H595</f>
        <v>5.8071390000000003</v>
      </c>
      <c r="S595" s="254">
        <v>0</v>
      </c>
      <c r="T595" s="255">
        <f>S595*H595</f>
        <v>0</v>
      </c>
      <c r="U595" s="38"/>
      <c r="V595" s="38"/>
      <c r="W595" s="38"/>
      <c r="X595" s="38"/>
      <c r="Y595" s="38"/>
      <c r="Z595" s="38"/>
      <c r="AA595" s="38"/>
      <c r="AB595" s="38"/>
      <c r="AC595" s="38"/>
      <c r="AD595" s="38"/>
      <c r="AE595" s="38"/>
      <c r="AR595" s="256" t="s">
        <v>285</v>
      </c>
      <c r="AT595" s="256" t="s">
        <v>643</v>
      </c>
      <c r="AU595" s="256" t="s">
        <v>91</v>
      </c>
      <c r="AY595" s="17" t="s">
        <v>250</v>
      </c>
      <c r="BE595" s="257">
        <f>IF(N595="základní",J595,0)</f>
        <v>0</v>
      </c>
      <c r="BF595" s="257">
        <f>IF(N595="snížená",J595,0)</f>
        <v>0</v>
      </c>
      <c r="BG595" s="257">
        <f>IF(N595="zákl. přenesená",J595,0)</f>
        <v>0</v>
      </c>
      <c r="BH595" s="257">
        <f>IF(N595="sníž. přenesená",J595,0)</f>
        <v>0</v>
      </c>
      <c r="BI595" s="257">
        <f>IF(N595="nulová",J595,0)</f>
        <v>0</v>
      </c>
      <c r="BJ595" s="17" t="s">
        <v>14</v>
      </c>
      <c r="BK595" s="257">
        <f>ROUND(I595*H595,2)</f>
        <v>0</v>
      </c>
      <c r="BL595" s="17" t="s">
        <v>256</v>
      </c>
      <c r="BM595" s="256" t="s">
        <v>2528</v>
      </c>
    </row>
    <row r="596" s="13" customFormat="1">
      <c r="A596" s="13"/>
      <c r="B596" s="262"/>
      <c r="C596" s="263"/>
      <c r="D596" s="258" t="s">
        <v>263</v>
      </c>
      <c r="E596" s="264" t="s">
        <v>1</v>
      </c>
      <c r="F596" s="265" t="s">
        <v>2529</v>
      </c>
      <c r="G596" s="263"/>
      <c r="H596" s="266">
        <v>148.90100000000001</v>
      </c>
      <c r="I596" s="267"/>
      <c r="J596" s="263"/>
      <c r="K596" s="263"/>
      <c r="L596" s="268"/>
      <c r="M596" s="269"/>
      <c r="N596" s="270"/>
      <c r="O596" s="270"/>
      <c r="P596" s="270"/>
      <c r="Q596" s="270"/>
      <c r="R596" s="270"/>
      <c r="S596" s="270"/>
      <c r="T596" s="271"/>
      <c r="U596" s="13"/>
      <c r="V596" s="13"/>
      <c r="W596" s="13"/>
      <c r="X596" s="13"/>
      <c r="Y596" s="13"/>
      <c r="Z596" s="13"/>
      <c r="AA596" s="13"/>
      <c r="AB596" s="13"/>
      <c r="AC596" s="13"/>
      <c r="AD596" s="13"/>
      <c r="AE596" s="13"/>
      <c r="AT596" s="272" t="s">
        <v>263</v>
      </c>
      <c r="AU596" s="272" t="s">
        <v>91</v>
      </c>
      <c r="AV596" s="13" t="s">
        <v>91</v>
      </c>
      <c r="AW596" s="13" t="s">
        <v>36</v>
      </c>
      <c r="AX596" s="13" t="s">
        <v>82</v>
      </c>
      <c r="AY596" s="272" t="s">
        <v>250</v>
      </c>
    </row>
    <row r="597" s="14" customFormat="1">
      <c r="A597" s="14"/>
      <c r="B597" s="273"/>
      <c r="C597" s="274"/>
      <c r="D597" s="258" t="s">
        <v>263</v>
      </c>
      <c r="E597" s="275" t="s">
        <v>1</v>
      </c>
      <c r="F597" s="276" t="s">
        <v>265</v>
      </c>
      <c r="G597" s="274"/>
      <c r="H597" s="277">
        <v>148.90100000000001</v>
      </c>
      <c r="I597" s="278"/>
      <c r="J597" s="274"/>
      <c r="K597" s="274"/>
      <c r="L597" s="279"/>
      <c r="M597" s="280"/>
      <c r="N597" s="281"/>
      <c r="O597" s="281"/>
      <c r="P597" s="281"/>
      <c r="Q597" s="281"/>
      <c r="R597" s="281"/>
      <c r="S597" s="281"/>
      <c r="T597" s="282"/>
      <c r="U597" s="14"/>
      <c r="V597" s="14"/>
      <c r="W597" s="14"/>
      <c r="X597" s="14"/>
      <c r="Y597" s="14"/>
      <c r="Z597" s="14"/>
      <c r="AA597" s="14"/>
      <c r="AB597" s="14"/>
      <c r="AC597" s="14"/>
      <c r="AD597" s="14"/>
      <c r="AE597" s="14"/>
      <c r="AT597" s="283" t="s">
        <v>263</v>
      </c>
      <c r="AU597" s="283" t="s">
        <v>91</v>
      </c>
      <c r="AV597" s="14" t="s">
        <v>256</v>
      </c>
      <c r="AW597" s="14" t="s">
        <v>36</v>
      </c>
      <c r="AX597" s="14" t="s">
        <v>14</v>
      </c>
      <c r="AY597" s="283" t="s">
        <v>250</v>
      </c>
    </row>
    <row r="598" s="2" customFormat="1" ht="21.75" customHeight="1">
      <c r="A598" s="38"/>
      <c r="B598" s="39"/>
      <c r="C598" s="245" t="s">
        <v>620</v>
      </c>
      <c r="D598" s="245" t="s">
        <v>252</v>
      </c>
      <c r="E598" s="246" t="s">
        <v>2530</v>
      </c>
      <c r="F598" s="247" t="s">
        <v>2531</v>
      </c>
      <c r="G598" s="248" t="s">
        <v>179</v>
      </c>
      <c r="H598" s="249">
        <v>416.69999999999999</v>
      </c>
      <c r="I598" s="250"/>
      <c r="J598" s="251">
        <f>ROUND(I598*H598,2)</f>
        <v>0</v>
      </c>
      <c r="K598" s="247" t="s">
        <v>1</v>
      </c>
      <c r="L598" s="44"/>
      <c r="M598" s="252" t="s">
        <v>1</v>
      </c>
      <c r="N598" s="253" t="s">
        <v>47</v>
      </c>
      <c r="O598" s="91"/>
      <c r="P598" s="254">
        <f>O598*H598</f>
        <v>0</v>
      </c>
      <c r="Q598" s="254">
        <v>0</v>
      </c>
      <c r="R598" s="254">
        <f>Q598*H598</f>
        <v>0</v>
      </c>
      <c r="S598" s="254">
        <v>0</v>
      </c>
      <c r="T598" s="255">
        <f>S598*H598</f>
        <v>0</v>
      </c>
      <c r="U598" s="38"/>
      <c r="V598" s="38"/>
      <c r="W598" s="38"/>
      <c r="X598" s="38"/>
      <c r="Y598" s="38"/>
      <c r="Z598" s="38"/>
      <c r="AA598" s="38"/>
      <c r="AB598" s="38"/>
      <c r="AC598" s="38"/>
      <c r="AD598" s="38"/>
      <c r="AE598" s="38"/>
      <c r="AR598" s="256" t="s">
        <v>256</v>
      </c>
      <c r="AT598" s="256" t="s">
        <v>252</v>
      </c>
      <c r="AU598" s="256" t="s">
        <v>91</v>
      </c>
      <c r="AY598" s="17" t="s">
        <v>250</v>
      </c>
      <c r="BE598" s="257">
        <f>IF(N598="základní",J598,0)</f>
        <v>0</v>
      </c>
      <c r="BF598" s="257">
        <f>IF(N598="snížená",J598,0)</f>
        <v>0</v>
      </c>
      <c r="BG598" s="257">
        <f>IF(N598="zákl. přenesená",J598,0)</f>
        <v>0</v>
      </c>
      <c r="BH598" s="257">
        <f>IF(N598="sníž. přenesená",J598,0)</f>
        <v>0</v>
      </c>
      <c r="BI598" s="257">
        <f>IF(N598="nulová",J598,0)</f>
        <v>0</v>
      </c>
      <c r="BJ598" s="17" t="s">
        <v>14</v>
      </c>
      <c r="BK598" s="257">
        <f>ROUND(I598*H598,2)</f>
        <v>0</v>
      </c>
      <c r="BL598" s="17" t="s">
        <v>256</v>
      </c>
      <c r="BM598" s="256" t="s">
        <v>2532</v>
      </c>
    </row>
    <row r="599" s="13" customFormat="1">
      <c r="A599" s="13"/>
      <c r="B599" s="262"/>
      <c r="C599" s="263"/>
      <c r="D599" s="258" t="s">
        <v>263</v>
      </c>
      <c r="E599" s="264" t="s">
        <v>1</v>
      </c>
      <c r="F599" s="265" t="s">
        <v>2021</v>
      </c>
      <c r="G599" s="263"/>
      <c r="H599" s="266">
        <v>90</v>
      </c>
      <c r="I599" s="267"/>
      <c r="J599" s="263"/>
      <c r="K599" s="263"/>
      <c r="L599" s="268"/>
      <c r="M599" s="269"/>
      <c r="N599" s="270"/>
      <c r="O599" s="270"/>
      <c r="P599" s="270"/>
      <c r="Q599" s="270"/>
      <c r="R599" s="270"/>
      <c r="S599" s="270"/>
      <c r="T599" s="271"/>
      <c r="U599" s="13"/>
      <c r="V599" s="13"/>
      <c r="W599" s="13"/>
      <c r="X599" s="13"/>
      <c r="Y599" s="13"/>
      <c r="Z599" s="13"/>
      <c r="AA599" s="13"/>
      <c r="AB599" s="13"/>
      <c r="AC599" s="13"/>
      <c r="AD599" s="13"/>
      <c r="AE599" s="13"/>
      <c r="AT599" s="272" t="s">
        <v>263</v>
      </c>
      <c r="AU599" s="272" t="s">
        <v>91</v>
      </c>
      <c r="AV599" s="13" t="s">
        <v>91</v>
      </c>
      <c r="AW599" s="13" t="s">
        <v>36</v>
      </c>
      <c r="AX599" s="13" t="s">
        <v>82</v>
      </c>
      <c r="AY599" s="272" t="s">
        <v>250</v>
      </c>
    </row>
    <row r="600" s="13" customFormat="1">
      <c r="A600" s="13"/>
      <c r="B600" s="262"/>
      <c r="C600" s="263"/>
      <c r="D600" s="258" t="s">
        <v>263</v>
      </c>
      <c r="E600" s="264" t="s">
        <v>1</v>
      </c>
      <c r="F600" s="265" t="s">
        <v>2023</v>
      </c>
      <c r="G600" s="263"/>
      <c r="H600" s="266">
        <v>180</v>
      </c>
      <c r="I600" s="267"/>
      <c r="J600" s="263"/>
      <c r="K600" s="263"/>
      <c r="L600" s="268"/>
      <c r="M600" s="269"/>
      <c r="N600" s="270"/>
      <c r="O600" s="270"/>
      <c r="P600" s="270"/>
      <c r="Q600" s="270"/>
      <c r="R600" s="270"/>
      <c r="S600" s="270"/>
      <c r="T600" s="271"/>
      <c r="U600" s="13"/>
      <c r="V600" s="13"/>
      <c r="W600" s="13"/>
      <c r="X600" s="13"/>
      <c r="Y600" s="13"/>
      <c r="Z600" s="13"/>
      <c r="AA600" s="13"/>
      <c r="AB600" s="13"/>
      <c r="AC600" s="13"/>
      <c r="AD600" s="13"/>
      <c r="AE600" s="13"/>
      <c r="AT600" s="272" t="s">
        <v>263</v>
      </c>
      <c r="AU600" s="272" t="s">
        <v>91</v>
      </c>
      <c r="AV600" s="13" t="s">
        <v>91</v>
      </c>
      <c r="AW600" s="13" t="s">
        <v>36</v>
      </c>
      <c r="AX600" s="13" t="s">
        <v>82</v>
      </c>
      <c r="AY600" s="272" t="s">
        <v>250</v>
      </c>
    </row>
    <row r="601" s="13" customFormat="1">
      <c r="A601" s="13"/>
      <c r="B601" s="262"/>
      <c r="C601" s="263"/>
      <c r="D601" s="258" t="s">
        <v>263</v>
      </c>
      <c r="E601" s="264" t="s">
        <v>1</v>
      </c>
      <c r="F601" s="265" t="s">
        <v>2025</v>
      </c>
      <c r="G601" s="263"/>
      <c r="H601" s="266">
        <v>146.69999999999999</v>
      </c>
      <c r="I601" s="267"/>
      <c r="J601" s="263"/>
      <c r="K601" s="263"/>
      <c r="L601" s="268"/>
      <c r="M601" s="269"/>
      <c r="N601" s="270"/>
      <c r="O601" s="270"/>
      <c r="P601" s="270"/>
      <c r="Q601" s="270"/>
      <c r="R601" s="270"/>
      <c r="S601" s="270"/>
      <c r="T601" s="271"/>
      <c r="U601" s="13"/>
      <c r="V601" s="13"/>
      <c r="W601" s="13"/>
      <c r="X601" s="13"/>
      <c r="Y601" s="13"/>
      <c r="Z601" s="13"/>
      <c r="AA601" s="13"/>
      <c r="AB601" s="13"/>
      <c r="AC601" s="13"/>
      <c r="AD601" s="13"/>
      <c r="AE601" s="13"/>
      <c r="AT601" s="272" t="s">
        <v>263</v>
      </c>
      <c r="AU601" s="272" t="s">
        <v>91</v>
      </c>
      <c r="AV601" s="13" t="s">
        <v>91</v>
      </c>
      <c r="AW601" s="13" t="s">
        <v>36</v>
      </c>
      <c r="AX601" s="13" t="s">
        <v>82</v>
      </c>
      <c r="AY601" s="272" t="s">
        <v>250</v>
      </c>
    </row>
    <row r="602" s="14" customFormat="1">
      <c r="A602" s="14"/>
      <c r="B602" s="273"/>
      <c r="C602" s="274"/>
      <c r="D602" s="258" t="s">
        <v>263</v>
      </c>
      <c r="E602" s="275" t="s">
        <v>1</v>
      </c>
      <c r="F602" s="276" t="s">
        <v>265</v>
      </c>
      <c r="G602" s="274"/>
      <c r="H602" s="277">
        <v>416.69999999999999</v>
      </c>
      <c r="I602" s="278"/>
      <c r="J602" s="274"/>
      <c r="K602" s="274"/>
      <c r="L602" s="279"/>
      <c r="M602" s="280"/>
      <c r="N602" s="281"/>
      <c r="O602" s="281"/>
      <c r="P602" s="281"/>
      <c r="Q602" s="281"/>
      <c r="R602" s="281"/>
      <c r="S602" s="281"/>
      <c r="T602" s="282"/>
      <c r="U602" s="14"/>
      <c r="V602" s="14"/>
      <c r="W602" s="14"/>
      <c r="X602" s="14"/>
      <c r="Y602" s="14"/>
      <c r="Z602" s="14"/>
      <c r="AA602" s="14"/>
      <c r="AB602" s="14"/>
      <c r="AC602" s="14"/>
      <c r="AD602" s="14"/>
      <c r="AE602" s="14"/>
      <c r="AT602" s="283" t="s">
        <v>263</v>
      </c>
      <c r="AU602" s="283" t="s">
        <v>91</v>
      </c>
      <c r="AV602" s="14" t="s">
        <v>256</v>
      </c>
      <c r="AW602" s="14" t="s">
        <v>36</v>
      </c>
      <c r="AX602" s="14" t="s">
        <v>14</v>
      </c>
      <c r="AY602" s="283" t="s">
        <v>250</v>
      </c>
    </row>
    <row r="603" s="2" customFormat="1" ht="33" customHeight="1">
      <c r="A603" s="38"/>
      <c r="B603" s="39"/>
      <c r="C603" s="245" t="s">
        <v>624</v>
      </c>
      <c r="D603" s="245" t="s">
        <v>252</v>
      </c>
      <c r="E603" s="246" t="s">
        <v>2533</v>
      </c>
      <c r="F603" s="247" t="s">
        <v>2534</v>
      </c>
      <c r="G603" s="248" t="s">
        <v>189</v>
      </c>
      <c r="H603" s="249">
        <v>4</v>
      </c>
      <c r="I603" s="250"/>
      <c r="J603" s="251">
        <f>ROUND(I603*H603,2)</f>
        <v>0</v>
      </c>
      <c r="K603" s="247" t="s">
        <v>255</v>
      </c>
      <c r="L603" s="44"/>
      <c r="M603" s="252" t="s">
        <v>1</v>
      </c>
      <c r="N603" s="253" t="s">
        <v>47</v>
      </c>
      <c r="O603" s="91"/>
      <c r="P603" s="254">
        <f>O603*H603</f>
        <v>0</v>
      </c>
      <c r="Q603" s="254">
        <v>0.00010000000000000001</v>
      </c>
      <c r="R603" s="254">
        <f>Q603*H603</f>
        <v>0.00040000000000000002</v>
      </c>
      <c r="S603" s="254">
        <v>0</v>
      </c>
      <c r="T603" s="255">
        <f>S603*H603</f>
        <v>0</v>
      </c>
      <c r="U603" s="38"/>
      <c r="V603" s="38"/>
      <c r="W603" s="38"/>
      <c r="X603" s="38"/>
      <c r="Y603" s="38"/>
      <c r="Z603" s="38"/>
      <c r="AA603" s="38"/>
      <c r="AB603" s="38"/>
      <c r="AC603" s="38"/>
      <c r="AD603" s="38"/>
      <c r="AE603" s="38"/>
      <c r="AR603" s="256" t="s">
        <v>256</v>
      </c>
      <c r="AT603" s="256" t="s">
        <v>252</v>
      </c>
      <c r="AU603" s="256" t="s">
        <v>91</v>
      </c>
      <c r="AY603" s="17" t="s">
        <v>250</v>
      </c>
      <c r="BE603" s="257">
        <f>IF(N603="základní",J603,0)</f>
        <v>0</v>
      </c>
      <c r="BF603" s="257">
        <f>IF(N603="snížená",J603,0)</f>
        <v>0</v>
      </c>
      <c r="BG603" s="257">
        <f>IF(N603="zákl. přenesená",J603,0)</f>
        <v>0</v>
      </c>
      <c r="BH603" s="257">
        <f>IF(N603="sníž. přenesená",J603,0)</f>
        <v>0</v>
      </c>
      <c r="BI603" s="257">
        <f>IF(N603="nulová",J603,0)</f>
        <v>0</v>
      </c>
      <c r="BJ603" s="17" t="s">
        <v>14</v>
      </c>
      <c r="BK603" s="257">
        <f>ROUND(I603*H603,2)</f>
        <v>0</v>
      </c>
      <c r="BL603" s="17" t="s">
        <v>256</v>
      </c>
      <c r="BM603" s="256" t="s">
        <v>2535</v>
      </c>
    </row>
    <row r="604" s="2" customFormat="1">
      <c r="A604" s="38"/>
      <c r="B604" s="39"/>
      <c r="C604" s="40"/>
      <c r="D604" s="258" t="s">
        <v>261</v>
      </c>
      <c r="E604" s="40"/>
      <c r="F604" s="259" t="s">
        <v>2536</v>
      </c>
      <c r="G604" s="40"/>
      <c r="H604" s="40"/>
      <c r="I604" s="156"/>
      <c r="J604" s="40"/>
      <c r="K604" s="40"/>
      <c r="L604" s="44"/>
      <c r="M604" s="260"/>
      <c r="N604" s="261"/>
      <c r="O604" s="91"/>
      <c r="P604" s="91"/>
      <c r="Q604" s="91"/>
      <c r="R604" s="91"/>
      <c r="S604" s="91"/>
      <c r="T604" s="92"/>
      <c r="U604" s="38"/>
      <c r="V604" s="38"/>
      <c r="W604" s="38"/>
      <c r="X604" s="38"/>
      <c r="Y604" s="38"/>
      <c r="Z604" s="38"/>
      <c r="AA604" s="38"/>
      <c r="AB604" s="38"/>
      <c r="AC604" s="38"/>
      <c r="AD604" s="38"/>
      <c r="AE604" s="38"/>
      <c r="AT604" s="17" t="s">
        <v>261</v>
      </c>
      <c r="AU604" s="17" t="s">
        <v>91</v>
      </c>
    </row>
    <row r="605" s="2" customFormat="1" ht="16.5" customHeight="1">
      <c r="A605" s="38"/>
      <c r="B605" s="39"/>
      <c r="C605" s="294" t="s">
        <v>632</v>
      </c>
      <c r="D605" s="294" t="s">
        <v>643</v>
      </c>
      <c r="E605" s="295" t="s">
        <v>2537</v>
      </c>
      <c r="F605" s="296" t="s">
        <v>2538</v>
      </c>
      <c r="G605" s="297" t="s">
        <v>189</v>
      </c>
      <c r="H605" s="298">
        <v>4</v>
      </c>
      <c r="I605" s="299"/>
      <c r="J605" s="300">
        <f>ROUND(I605*H605,2)</f>
        <v>0</v>
      </c>
      <c r="K605" s="296" t="s">
        <v>1</v>
      </c>
      <c r="L605" s="301"/>
      <c r="M605" s="302" t="s">
        <v>1</v>
      </c>
      <c r="N605" s="303" t="s">
        <v>47</v>
      </c>
      <c r="O605" s="91"/>
      <c r="P605" s="254">
        <f>O605*H605</f>
        <v>0</v>
      </c>
      <c r="Q605" s="254">
        <v>0.0025000000000000001</v>
      </c>
      <c r="R605" s="254">
        <f>Q605*H605</f>
        <v>0.01</v>
      </c>
      <c r="S605" s="254">
        <v>0</v>
      </c>
      <c r="T605" s="255">
        <f>S605*H605</f>
        <v>0</v>
      </c>
      <c r="U605" s="38"/>
      <c r="V605" s="38"/>
      <c r="W605" s="38"/>
      <c r="X605" s="38"/>
      <c r="Y605" s="38"/>
      <c r="Z605" s="38"/>
      <c r="AA605" s="38"/>
      <c r="AB605" s="38"/>
      <c r="AC605" s="38"/>
      <c r="AD605" s="38"/>
      <c r="AE605" s="38"/>
      <c r="AR605" s="256" t="s">
        <v>285</v>
      </c>
      <c r="AT605" s="256" t="s">
        <v>643</v>
      </c>
      <c r="AU605" s="256" t="s">
        <v>91</v>
      </c>
      <c r="AY605" s="17" t="s">
        <v>250</v>
      </c>
      <c r="BE605" s="257">
        <f>IF(N605="základní",J605,0)</f>
        <v>0</v>
      </c>
      <c r="BF605" s="257">
        <f>IF(N605="snížená",J605,0)</f>
        <v>0</v>
      </c>
      <c r="BG605" s="257">
        <f>IF(N605="zákl. přenesená",J605,0)</f>
        <v>0</v>
      </c>
      <c r="BH605" s="257">
        <f>IF(N605="sníž. přenesená",J605,0)</f>
        <v>0</v>
      </c>
      <c r="BI605" s="257">
        <f>IF(N605="nulová",J605,0)</f>
        <v>0</v>
      </c>
      <c r="BJ605" s="17" t="s">
        <v>14</v>
      </c>
      <c r="BK605" s="257">
        <f>ROUND(I605*H605,2)</f>
        <v>0</v>
      </c>
      <c r="BL605" s="17" t="s">
        <v>256</v>
      </c>
      <c r="BM605" s="256" t="s">
        <v>2539</v>
      </c>
    </row>
    <row r="606" s="2" customFormat="1" ht="33" customHeight="1">
      <c r="A606" s="38"/>
      <c r="B606" s="39"/>
      <c r="C606" s="245" t="s">
        <v>637</v>
      </c>
      <c r="D606" s="245" t="s">
        <v>252</v>
      </c>
      <c r="E606" s="246" t="s">
        <v>2540</v>
      </c>
      <c r="F606" s="247" t="s">
        <v>2541</v>
      </c>
      <c r="G606" s="248" t="s">
        <v>189</v>
      </c>
      <c r="H606" s="249">
        <v>4</v>
      </c>
      <c r="I606" s="250"/>
      <c r="J606" s="251">
        <f>ROUND(I606*H606,2)</f>
        <v>0</v>
      </c>
      <c r="K606" s="247" t="s">
        <v>255</v>
      </c>
      <c r="L606" s="44"/>
      <c r="M606" s="252" t="s">
        <v>1</v>
      </c>
      <c r="N606" s="253" t="s">
        <v>47</v>
      </c>
      <c r="O606" s="91"/>
      <c r="P606" s="254">
        <f>O606*H606</f>
        <v>0</v>
      </c>
      <c r="Q606" s="254">
        <v>0.00010000000000000001</v>
      </c>
      <c r="R606" s="254">
        <f>Q606*H606</f>
        <v>0.00040000000000000002</v>
      </c>
      <c r="S606" s="254">
        <v>0</v>
      </c>
      <c r="T606" s="255">
        <f>S606*H606</f>
        <v>0</v>
      </c>
      <c r="U606" s="38"/>
      <c r="V606" s="38"/>
      <c r="W606" s="38"/>
      <c r="X606" s="38"/>
      <c r="Y606" s="38"/>
      <c r="Z606" s="38"/>
      <c r="AA606" s="38"/>
      <c r="AB606" s="38"/>
      <c r="AC606" s="38"/>
      <c r="AD606" s="38"/>
      <c r="AE606" s="38"/>
      <c r="AR606" s="256" t="s">
        <v>256</v>
      </c>
      <c r="AT606" s="256" t="s">
        <v>252</v>
      </c>
      <c r="AU606" s="256" t="s">
        <v>91</v>
      </c>
      <c r="AY606" s="17" t="s">
        <v>250</v>
      </c>
      <c r="BE606" s="257">
        <f>IF(N606="základní",J606,0)</f>
        <v>0</v>
      </c>
      <c r="BF606" s="257">
        <f>IF(N606="snížená",J606,0)</f>
        <v>0</v>
      </c>
      <c r="BG606" s="257">
        <f>IF(N606="zákl. přenesená",J606,0)</f>
        <v>0</v>
      </c>
      <c r="BH606" s="257">
        <f>IF(N606="sníž. přenesená",J606,0)</f>
        <v>0</v>
      </c>
      <c r="BI606" s="257">
        <f>IF(N606="nulová",J606,0)</f>
        <v>0</v>
      </c>
      <c r="BJ606" s="17" t="s">
        <v>14</v>
      </c>
      <c r="BK606" s="257">
        <f>ROUND(I606*H606,2)</f>
        <v>0</v>
      </c>
      <c r="BL606" s="17" t="s">
        <v>256</v>
      </c>
      <c r="BM606" s="256" t="s">
        <v>2542</v>
      </c>
    </row>
    <row r="607" s="2" customFormat="1">
      <c r="A607" s="38"/>
      <c r="B607" s="39"/>
      <c r="C607" s="40"/>
      <c r="D607" s="258" t="s">
        <v>261</v>
      </c>
      <c r="E607" s="40"/>
      <c r="F607" s="259" t="s">
        <v>2536</v>
      </c>
      <c r="G607" s="40"/>
      <c r="H607" s="40"/>
      <c r="I607" s="156"/>
      <c r="J607" s="40"/>
      <c r="K607" s="40"/>
      <c r="L607" s="44"/>
      <c r="M607" s="260"/>
      <c r="N607" s="261"/>
      <c r="O607" s="91"/>
      <c r="P607" s="91"/>
      <c r="Q607" s="91"/>
      <c r="R607" s="91"/>
      <c r="S607" s="91"/>
      <c r="T607" s="92"/>
      <c r="U607" s="38"/>
      <c r="V607" s="38"/>
      <c r="W607" s="38"/>
      <c r="X607" s="38"/>
      <c r="Y607" s="38"/>
      <c r="Z607" s="38"/>
      <c r="AA607" s="38"/>
      <c r="AB607" s="38"/>
      <c r="AC607" s="38"/>
      <c r="AD607" s="38"/>
      <c r="AE607" s="38"/>
      <c r="AT607" s="17" t="s">
        <v>261</v>
      </c>
      <c r="AU607" s="17" t="s">
        <v>91</v>
      </c>
    </row>
    <row r="608" s="2" customFormat="1" ht="16.5" customHeight="1">
      <c r="A608" s="38"/>
      <c r="B608" s="39"/>
      <c r="C608" s="294" t="s">
        <v>642</v>
      </c>
      <c r="D608" s="294" t="s">
        <v>643</v>
      </c>
      <c r="E608" s="295" t="s">
        <v>2543</v>
      </c>
      <c r="F608" s="296" t="s">
        <v>2544</v>
      </c>
      <c r="G608" s="297" t="s">
        <v>189</v>
      </c>
      <c r="H608" s="298">
        <v>4</v>
      </c>
      <c r="I608" s="299"/>
      <c r="J608" s="300">
        <f>ROUND(I608*H608,2)</f>
        <v>0</v>
      </c>
      <c r="K608" s="296" t="s">
        <v>1</v>
      </c>
      <c r="L608" s="301"/>
      <c r="M608" s="302" t="s">
        <v>1</v>
      </c>
      <c r="N608" s="303" t="s">
        <v>47</v>
      </c>
      <c r="O608" s="91"/>
      <c r="P608" s="254">
        <f>O608*H608</f>
        <v>0</v>
      </c>
      <c r="Q608" s="254">
        <v>0.0023999999999999998</v>
      </c>
      <c r="R608" s="254">
        <f>Q608*H608</f>
        <v>0.0095999999999999992</v>
      </c>
      <c r="S608" s="254">
        <v>0</v>
      </c>
      <c r="T608" s="255">
        <f>S608*H608</f>
        <v>0</v>
      </c>
      <c r="U608" s="38"/>
      <c r="V608" s="38"/>
      <c r="W608" s="38"/>
      <c r="X608" s="38"/>
      <c r="Y608" s="38"/>
      <c r="Z608" s="38"/>
      <c r="AA608" s="38"/>
      <c r="AB608" s="38"/>
      <c r="AC608" s="38"/>
      <c r="AD608" s="38"/>
      <c r="AE608" s="38"/>
      <c r="AR608" s="256" t="s">
        <v>285</v>
      </c>
      <c r="AT608" s="256" t="s">
        <v>643</v>
      </c>
      <c r="AU608" s="256" t="s">
        <v>91</v>
      </c>
      <c r="AY608" s="17" t="s">
        <v>250</v>
      </c>
      <c r="BE608" s="257">
        <f>IF(N608="základní",J608,0)</f>
        <v>0</v>
      </c>
      <c r="BF608" s="257">
        <f>IF(N608="snížená",J608,0)</f>
        <v>0</v>
      </c>
      <c r="BG608" s="257">
        <f>IF(N608="zákl. přenesená",J608,0)</f>
        <v>0</v>
      </c>
      <c r="BH608" s="257">
        <f>IF(N608="sníž. přenesená",J608,0)</f>
        <v>0</v>
      </c>
      <c r="BI608" s="257">
        <f>IF(N608="nulová",J608,0)</f>
        <v>0</v>
      </c>
      <c r="BJ608" s="17" t="s">
        <v>14</v>
      </c>
      <c r="BK608" s="257">
        <f>ROUND(I608*H608,2)</f>
        <v>0</v>
      </c>
      <c r="BL608" s="17" t="s">
        <v>256</v>
      </c>
      <c r="BM608" s="256" t="s">
        <v>2545</v>
      </c>
    </row>
    <row r="609" s="2" customFormat="1" ht="33" customHeight="1">
      <c r="A609" s="38"/>
      <c r="B609" s="39"/>
      <c r="C609" s="245" t="s">
        <v>649</v>
      </c>
      <c r="D609" s="245" t="s">
        <v>252</v>
      </c>
      <c r="E609" s="246" t="s">
        <v>2546</v>
      </c>
      <c r="F609" s="247" t="s">
        <v>2547</v>
      </c>
      <c r="G609" s="248" t="s">
        <v>189</v>
      </c>
      <c r="H609" s="249">
        <v>8</v>
      </c>
      <c r="I609" s="250"/>
      <c r="J609" s="251">
        <f>ROUND(I609*H609,2)</f>
        <v>0</v>
      </c>
      <c r="K609" s="247" t="s">
        <v>255</v>
      </c>
      <c r="L609" s="44"/>
      <c r="M609" s="252" t="s">
        <v>1</v>
      </c>
      <c r="N609" s="253" t="s">
        <v>47</v>
      </c>
      <c r="O609" s="91"/>
      <c r="P609" s="254">
        <f>O609*H609</f>
        <v>0</v>
      </c>
      <c r="Q609" s="254">
        <v>0.00011</v>
      </c>
      <c r="R609" s="254">
        <f>Q609*H609</f>
        <v>0.00088000000000000003</v>
      </c>
      <c r="S609" s="254">
        <v>0</v>
      </c>
      <c r="T609" s="255">
        <f>S609*H609</f>
        <v>0</v>
      </c>
      <c r="U609" s="38"/>
      <c r="V609" s="38"/>
      <c r="W609" s="38"/>
      <c r="X609" s="38"/>
      <c r="Y609" s="38"/>
      <c r="Z609" s="38"/>
      <c r="AA609" s="38"/>
      <c r="AB609" s="38"/>
      <c r="AC609" s="38"/>
      <c r="AD609" s="38"/>
      <c r="AE609" s="38"/>
      <c r="AR609" s="256" t="s">
        <v>256</v>
      </c>
      <c r="AT609" s="256" t="s">
        <v>252</v>
      </c>
      <c r="AU609" s="256" t="s">
        <v>91</v>
      </c>
      <c r="AY609" s="17" t="s">
        <v>250</v>
      </c>
      <c r="BE609" s="257">
        <f>IF(N609="základní",J609,0)</f>
        <v>0</v>
      </c>
      <c r="BF609" s="257">
        <f>IF(N609="snížená",J609,0)</f>
        <v>0</v>
      </c>
      <c r="BG609" s="257">
        <f>IF(N609="zákl. přenesená",J609,0)</f>
        <v>0</v>
      </c>
      <c r="BH609" s="257">
        <f>IF(N609="sníž. přenesená",J609,0)</f>
        <v>0</v>
      </c>
      <c r="BI609" s="257">
        <f>IF(N609="nulová",J609,0)</f>
        <v>0</v>
      </c>
      <c r="BJ609" s="17" t="s">
        <v>14</v>
      </c>
      <c r="BK609" s="257">
        <f>ROUND(I609*H609,2)</f>
        <v>0</v>
      </c>
      <c r="BL609" s="17" t="s">
        <v>256</v>
      </c>
      <c r="BM609" s="256" t="s">
        <v>2548</v>
      </c>
    </row>
    <row r="610" s="2" customFormat="1">
      <c r="A610" s="38"/>
      <c r="B610" s="39"/>
      <c r="C610" s="40"/>
      <c r="D610" s="258" t="s">
        <v>261</v>
      </c>
      <c r="E610" s="40"/>
      <c r="F610" s="259" t="s">
        <v>2536</v>
      </c>
      <c r="G610" s="40"/>
      <c r="H610" s="40"/>
      <c r="I610" s="156"/>
      <c r="J610" s="40"/>
      <c r="K610" s="40"/>
      <c r="L610" s="44"/>
      <c r="M610" s="260"/>
      <c r="N610" s="261"/>
      <c r="O610" s="91"/>
      <c r="P610" s="91"/>
      <c r="Q610" s="91"/>
      <c r="R610" s="91"/>
      <c r="S610" s="91"/>
      <c r="T610" s="92"/>
      <c r="U610" s="38"/>
      <c r="V610" s="38"/>
      <c r="W610" s="38"/>
      <c r="X610" s="38"/>
      <c r="Y610" s="38"/>
      <c r="Z610" s="38"/>
      <c r="AA610" s="38"/>
      <c r="AB610" s="38"/>
      <c r="AC610" s="38"/>
      <c r="AD610" s="38"/>
      <c r="AE610" s="38"/>
      <c r="AT610" s="17" t="s">
        <v>261</v>
      </c>
      <c r="AU610" s="17" t="s">
        <v>91</v>
      </c>
    </row>
    <row r="611" s="2" customFormat="1" ht="16.5" customHeight="1">
      <c r="A611" s="38"/>
      <c r="B611" s="39"/>
      <c r="C611" s="294" t="s">
        <v>657</v>
      </c>
      <c r="D611" s="294" t="s">
        <v>643</v>
      </c>
      <c r="E611" s="295" t="s">
        <v>2549</v>
      </c>
      <c r="F611" s="296" t="s">
        <v>2550</v>
      </c>
      <c r="G611" s="297" t="s">
        <v>189</v>
      </c>
      <c r="H611" s="298">
        <v>8</v>
      </c>
      <c r="I611" s="299"/>
      <c r="J611" s="300">
        <f>ROUND(I611*H611,2)</f>
        <v>0</v>
      </c>
      <c r="K611" s="296" t="s">
        <v>1</v>
      </c>
      <c r="L611" s="301"/>
      <c r="M611" s="302" t="s">
        <v>1</v>
      </c>
      <c r="N611" s="303" t="s">
        <v>47</v>
      </c>
      <c r="O611" s="91"/>
      <c r="P611" s="254">
        <f>O611*H611</f>
        <v>0</v>
      </c>
      <c r="Q611" s="254">
        <v>0.0063</v>
      </c>
      <c r="R611" s="254">
        <f>Q611*H611</f>
        <v>0.0504</v>
      </c>
      <c r="S611" s="254">
        <v>0</v>
      </c>
      <c r="T611" s="255">
        <f>S611*H611</f>
        <v>0</v>
      </c>
      <c r="U611" s="38"/>
      <c r="V611" s="38"/>
      <c r="W611" s="38"/>
      <c r="X611" s="38"/>
      <c r="Y611" s="38"/>
      <c r="Z611" s="38"/>
      <c r="AA611" s="38"/>
      <c r="AB611" s="38"/>
      <c r="AC611" s="38"/>
      <c r="AD611" s="38"/>
      <c r="AE611" s="38"/>
      <c r="AR611" s="256" t="s">
        <v>285</v>
      </c>
      <c r="AT611" s="256" t="s">
        <v>643</v>
      </c>
      <c r="AU611" s="256" t="s">
        <v>91</v>
      </c>
      <c r="AY611" s="17" t="s">
        <v>250</v>
      </c>
      <c r="BE611" s="257">
        <f>IF(N611="základní",J611,0)</f>
        <v>0</v>
      </c>
      <c r="BF611" s="257">
        <f>IF(N611="snížená",J611,0)</f>
        <v>0</v>
      </c>
      <c r="BG611" s="257">
        <f>IF(N611="zákl. přenesená",J611,0)</f>
        <v>0</v>
      </c>
      <c r="BH611" s="257">
        <f>IF(N611="sníž. přenesená",J611,0)</f>
        <v>0</v>
      </c>
      <c r="BI611" s="257">
        <f>IF(N611="nulová",J611,0)</f>
        <v>0</v>
      </c>
      <c r="BJ611" s="17" t="s">
        <v>14</v>
      </c>
      <c r="BK611" s="257">
        <f>ROUND(I611*H611,2)</f>
        <v>0</v>
      </c>
      <c r="BL611" s="17" t="s">
        <v>256</v>
      </c>
      <c r="BM611" s="256" t="s">
        <v>2551</v>
      </c>
    </row>
    <row r="612" s="2" customFormat="1" ht="33" customHeight="1">
      <c r="A612" s="38"/>
      <c r="B612" s="39"/>
      <c r="C612" s="245" t="s">
        <v>661</v>
      </c>
      <c r="D612" s="245" t="s">
        <v>252</v>
      </c>
      <c r="E612" s="246" t="s">
        <v>2552</v>
      </c>
      <c r="F612" s="247" t="s">
        <v>2553</v>
      </c>
      <c r="G612" s="248" t="s">
        <v>189</v>
      </c>
      <c r="H612" s="249">
        <v>8</v>
      </c>
      <c r="I612" s="250"/>
      <c r="J612" s="251">
        <f>ROUND(I612*H612,2)</f>
        <v>0</v>
      </c>
      <c r="K612" s="247" t="s">
        <v>255</v>
      </c>
      <c r="L612" s="44"/>
      <c r="M612" s="252" t="s">
        <v>1</v>
      </c>
      <c r="N612" s="253" t="s">
        <v>47</v>
      </c>
      <c r="O612" s="91"/>
      <c r="P612" s="254">
        <f>O612*H612</f>
        <v>0</v>
      </c>
      <c r="Q612" s="254">
        <v>0.00011</v>
      </c>
      <c r="R612" s="254">
        <f>Q612*H612</f>
        <v>0.00088000000000000003</v>
      </c>
      <c r="S612" s="254">
        <v>0</v>
      </c>
      <c r="T612" s="255">
        <f>S612*H612</f>
        <v>0</v>
      </c>
      <c r="U612" s="38"/>
      <c r="V612" s="38"/>
      <c r="W612" s="38"/>
      <c r="X612" s="38"/>
      <c r="Y612" s="38"/>
      <c r="Z612" s="38"/>
      <c r="AA612" s="38"/>
      <c r="AB612" s="38"/>
      <c r="AC612" s="38"/>
      <c r="AD612" s="38"/>
      <c r="AE612" s="38"/>
      <c r="AR612" s="256" t="s">
        <v>256</v>
      </c>
      <c r="AT612" s="256" t="s">
        <v>252</v>
      </c>
      <c r="AU612" s="256" t="s">
        <v>91</v>
      </c>
      <c r="AY612" s="17" t="s">
        <v>250</v>
      </c>
      <c r="BE612" s="257">
        <f>IF(N612="základní",J612,0)</f>
        <v>0</v>
      </c>
      <c r="BF612" s="257">
        <f>IF(N612="snížená",J612,0)</f>
        <v>0</v>
      </c>
      <c r="BG612" s="257">
        <f>IF(N612="zákl. přenesená",J612,0)</f>
        <v>0</v>
      </c>
      <c r="BH612" s="257">
        <f>IF(N612="sníž. přenesená",J612,0)</f>
        <v>0</v>
      </c>
      <c r="BI612" s="257">
        <f>IF(N612="nulová",J612,0)</f>
        <v>0</v>
      </c>
      <c r="BJ612" s="17" t="s">
        <v>14</v>
      </c>
      <c r="BK612" s="257">
        <f>ROUND(I612*H612,2)</f>
        <v>0</v>
      </c>
      <c r="BL612" s="17" t="s">
        <v>256</v>
      </c>
      <c r="BM612" s="256" t="s">
        <v>2554</v>
      </c>
    </row>
    <row r="613" s="2" customFormat="1">
      <c r="A613" s="38"/>
      <c r="B613" s="39"/>
      <c r="C613" s="40"/>
      <c r="D613" s="258" t="s">
        <v>261</v>
      </c>
      <c r="E613" s="40"/>
      <c r="F613" s="259" t="s">
        <v>2536</v>
      </c>
      <c r="G613" s="40"/>
      <c r="H613" s="40"/>
      <c r="I613" s="156"/>
      <c r="J613" s="40"/>
      <c r="K613" s="40"/>
      <c r="L613" s="44"/>
      <c r="M613" s="260"/>
      <c r="N613" s="261"/>
      <c r="O613" s="91"/>
      <c r="P613" s="91"/>
      <c r="Q613" s="91"/>
      <c r="R613" s="91"/>
      <c r="S613" s="91"/>
      <c r="T613" s="92"/>
      <c r="U613" s="38"/>
      <c r="V613" s="38"/>
      <c r="W613" s="38"/>
      <c r="X613" s="38"/>
      <c r="Y613" s="38"/>
      <c r="Z613" s="38"/>
      <c r="AA613" s="38"/>
      <c r="AB613" s="38"/>
      <c r="AC613" s="38"/>
      <c r="AD613" s="38"/>
      <c r="AE613" s="38"/>
      <c r="AT613" s="17" t="s">
        <v>261</v>
      </c>
      <c r="AU613" s="17" t="s">
        <v>91</v>
      </c>
    </row>
    <row r="614" s="2" customFormat="1" ht="16.5" customHeight="1">
      <c r="A614" s="38"/>
      <c r="B614" s="39"/>
      <c r="C614" s="294" t="s">
        <v>667</v>
      </c>
      <c r="D614" s="294" t="s">
        <v>643</v>
      </c>
      <c r="E614" s="295" t="s">
        <v>2555</v>
      </c>
      <c r="F614" s="296" t="s">
        <v>2556</v>
      </c>
      <c r="G614" s="297" t="s">
        <v>189</v>
      </c>
      <c r="H614" s="298">
        <v>8</v>
      </c>
      <c r="I614" s="299"/>
      <c r="J614" s="300">
        <f>ROUND(I614*H614,2)</f>
        <v>0</v>
      </c>
      <c r="K614" s="296" t="s">
        <v>1</v>
      </c>
      <c r="L614" s="301"/>
      <c r="M614" s="302" t="s">
        <v>1</v>
      </c>
      <c r="N614" s="303" t="s">
        <v>47</v>
      </c>
      <c r="O614" s="91"/>
      <c r="P614" s="254">
        <f>O614*H614</f>
        <v>0</v>
      </c>
      <c r="Q614" s="254">
        <v>0.0047999999999999996</v>
      </c>
      <c r="R614" s="254">
        <f>Q614*H614</f>
        <v>0.038399999999999997</v>
      </c>
      <c r="S614" s="254">
        <v>0</v>
      </c>
      <c r="T614" s="255">
        <f>S614*H614</f>
        <v>0</v>
      </c>
      <c r="U614" s="38"/>
      <c r="V614" s="38"/>
      <c r="W614" s="38"/>
      <c r="X614" s="38"/>
      <c r="Y614" s="38"/>
      <c r="Z614" s="38"/>
      <c r="AA614" s="38"/>
      <c r="AB614" s="38"/>
      <c r="AC614" s="38"/>
      <c r="AD614" s="38"/>
      <c r="AE614" s="38"/>
      <c r="AR614" s="256" t="s">
        <v>285</v>
      </c>
      <c r="AT614" s="256" t="s">
        <v>643</v>
      </c>
      <c r="AU614" s="256" t="s">
        <v>91</v>
      </c>
      <c r="AY614" s="17" t="s">
        <v>250</v>
      </c>
      <c r="BE614" s="257">
        <f>IF(N614="základní",J614,0)</f>
        <v>0</v>
      </c>
      <c r="BF614" s="257">
        <f>IF(N614="snížená",J614,0)</f>
        <v>0</v>
      </c>
      <c r="BG614" s="257">
        <f>IF(N614="zákl. přenesená",J614,0)</f>
        <v>0</v>
      </c>
      <c r="BH614" s="257">
        <f>IF(N614="sníž. přenesená",J614,0)</f>
        <v>0</v>
      </c>
      <c r="BI614" s="257">
        <f>IF(N614="nulová",J614,0)</f>
        <v>0</v>
      </c>
      <c r="BJ614" s="17" t="s">
        <v>14</v>
      </c>
      <c r="BK614" s="257">
        <f>ROUND(I614*H614,2)</f>
        <v>0</v>
      </c>
      <c r="BL614" s="17" t="s">
        <v>256</v>
      </c>
      <c r="BM614" s="256" t="s">
        <v>2557</v>
      </c>
    </row>
    <row r="615" s="2" customFormat="1" ht="33" customHeight="1">
      <c r="A615" s="38"/>
      <c r="B615" s="39"/>
      <c r="C615" s="245" t="s">
        <v>672</v>
      </c>
      <c r="D615" s="245" t="s">
        <v>252</v>
      </c>
      <c r="E615" s="246" t="s">
        <v>2558</v>
      </c>
      <c r="F615" s="247" t="s">
        <v>2559</v>
      </c>
      <c r="G615" s="248" t="s">
        <v>189</v>
      </c>
      <c r="H615" s="249">
        <v>11</v>
      </c>
      <c r="I615" s="250"/>
      <c r="J615" s="251">
        <f>ROUND(I615*H615,2)</f>
        <v>0</v>
      </c>
      <c r="K615" s="247" t="s">
        <v>255</v>
      </c>
      <c r="L615" s="44"/>
      <c r="M615" s="252" t="s">
        <v>1</v>
      </c>
      <c r="N615" s="253" t="s">
        <v>47</v>
      </c>
      <c r="O615" s="91"/>
      <c r="P615" s="254">
        <f>O615*H615</f>
        <v>0</v>
      </c>
      <c r="Q615" s="254">
        <v>0.00011</v>
      </c>
      <c r="R615" s="254">
        <f>Q615*H615</f>
        <v>0.0012100000000000001</v>
      </c>
      <c r="S615" s="254">
        <v>0</v>
      </c>
      <c r="T615" s="255">
        <f>S615*H615</f>
        <v>0</v>
      </c>
      <c r="U615" s="38"/>
      <c r="V615" s="38"/>
      <c r="W615" s="38"/>
      <c r="X615" s="38"/>
      <c r="Y615" s="38"/>
      <c r="Z615" s="38"/>
      <c r="AA615" s="38"/>
      <c r="AB615" s="38"/>
      <c r="AC615" s="38"/>
      <c r="AD615" s="38"/>
      <c r="AE615" s="38"/>
      <c r="AR615" s="256" t="s">
        <v>256</v>
      </c>
      <c r="AT615" s="256" t="s">
        <v>252</v>
      </c>
      <c r="AU615" s="256" t="s">
        <v>91</v>
      </c>
      <c r="AY615" s="17" t="s">
        <v>250</v>
      </c>
      <c r="BE615" s="257">
        <f>IF(N615="základní",J615,0)</f>
        <v>0</v>
      </c>
      <c r="BF615" s="257">
        <f>IF(N615="snížená",J615,0)</f>
        <v>0</v>
      </c>
      <c r="BG615" s="257">
        <f>IF(N615="zákl. přenesená",J615,0)</f>
        <v>0</v>
      </c>
      <c r="BH615" s="257">
        <f>IF(N615="sníž. přenesená",J615,0)</f>
        <v>0</v>
      </c>
      <c r="BI615" s="257">
        <f>IF(N615="nulová",J615,0)</f>
        <v>0</v>
      </c>
      <c r="BJ615" s="17" t="s">
        <v>14</v>
      </c>
      <c r="BK615" s="257">
        <f>ROUND(I615*H615,2)</f>
        <v>0</v>
      </c>
      <c r="BL615" s="17" t="s">
        <v>256</v>
      </c>
      <c r="BM615" s="256" t="s">
        <v>2560</v>
      </c>
    </row>
    <row r="616" s="2" customFormat="1">
      <c r="A616" s="38"/>
      <c r="B616" s="39"/>
      <c r="C616" s="40"/>
      <c r="D616" s="258" t="s">
        <v>261</v>
      </c>
      <c r="E616" s="40"/>
      <c r="F616" s="259" t="s">
        <v>2536</v>
      </c>
      <c r="G616" s="40"/>
      <c r="H616" s="40"/>
      <c r="I616" s="156"/>
      <c r="J616" s="40"/>
      <c r="K616" s="40"/>
      <c r="L616" s="44"/>
      <c r="M616" s="260"/>
      <c r="N616" s="261"/>
      <c r="O616" s="91"/>
      <c r="P616" s="91"/>
      <c r="Q616" s="91"/>
      <c r="R616" s="91"/>
      <c r="S616" s="91"/>
      <c r="T616" s="92"/>
      <c r="U616" s="38"/>
      <c r="V616" s="38"/>
      <c r="W616" s="38"/>
      <c r="X616" s="38"/>
      <c r="Y616" s="38"/>
      <c r="Z616" s="38"/>
      <c r="AA616" s="38"/>
      <c r="AB616" s="38"/>
      <c r="AC616" s="38"/>
      <c r="AD616" s="38"/>
      <c r="AE616" s="38"/>
      <c r="AT616" s="17" t="s">
        <v>261</v>
      </c>
      <c r="AU616" s="17" t="s">
        <v>91</v>
      </c>
    </row>
    <row r="617" s="2" customFormat="1" ht="16.5" customHeight="1">
      <c r="A617" s="38"/>
      <c r="B617" s="39"/>
      <c r="C617" s="294" t="s">
        <v>677</v>
      </c>
      <c r="D617" s="294" t="s">
        <v>643</v>
      </c>
      <c r="E617" s="295" t="s">
        <v>2561</v>
      </c>
      <c r="F617" s="296" t="s">
        <v>2562</v>
      </c>
      <c r="G617" s="297" t="s">
        <v>189</v>
      </c>
      <c r="H617" s="298">
        <v>11</v>
      </c>
      <c r="I617" s="299"/>
      <c r="J617" s="300">
        <f>ROUND(I617*H617,2)</f>
        <v>0</v>
      </c>
      <c r="K617" s="296" t="s">
        <v>1</v>
      </c>
      <c r="L617" s="301"/>
      <c r="M617" s="302" t="s">
        <v>1</v>
      </c>
      <c r="N617" s="303" t="s">
        <v>47</v>
      </c>
      <c r="O617" s="91"/>
      <c r="P617" s="254">
        <f>O617*H617</f>
        <v>0</v>
      </c>
      <c r="Q617" s="254">
        <v>0.0054000000000000003</v>
      </c>
      <c r="R617" s="254">
        <f>Q617*H617</f>
        <v>0.059400000000000001</v>
      </c>
      <c r="S617" s="254">
        <v>0</v>
      </c>
      <c r="T617" s="255">
        <f>S617*H617</f>
        <v>0</v>
      </c>
      <c r="U617" s="38"/>
      <c r="V617" s="38"/>
      <c r="W617" s="38"/>
      <c r="X617" s="38"/>
      <c r="Y617" s="38"/>
      <c r="Z617" s="38"/>
      <c r="AA617" s="38"/>
      <c r="AB617" s="38"/>
      <c r="AC617" s="38"/>
      <c r="AD617" s="38"/>
      <c r="AE617" s="38"/>
      <c r="AR617" s="256" t="s">
        <v>285</v>
      </c>
      <c r="AT617" s="256" t="s">
        <v>643</v>
      </c>
      <c r="AU617" s="256" t="s">
        <v>91</v>
      </c>
      <c r="AY617" s="17" t="s">
        <v>250</v>
      </c>
      <c r="BE617" s="257">
        <f>IF(N617="základní",J617,0)</f>
        <v>0</v>
      </c>
      <c r="BF617" s="257">
        <f>IF(N617="snížená",J617,0)</f>
        <v>0</v>
      </c>
      <c r="BG617" s="257">
        <f>IF(N617="zákl. přenesená",J617,0)</f>
        <v>0</v>
      </c>
      <c r="BH617" s="257">
        <f>IF(N617="sníž. přenesená",J617,0)</f>
        <v>0</v>
      </c>
      <c r="BI617" s="257">
        <f>IF(N617="nulová",J617,0)</f>
        <v>0</v>
      </c>
      <c r="BJ617" s="17" t="s">
        <v>14</v>
      </c>
      <c r="BK617" s="257">
        <f>ROUND(I617*H617,2)</f>
        <v>0</v>
      </c>
      <c r="BL617" s="17" t="s">
        <v>256</v>
      </c>
      <c r="BM617" s="256" t="s">
        <v>2563</v>
      </c>
    </row>
    <row r="618" s="2" customFormat="1" ht="33" customHeight="1">
      <c r="A618" s="38"/>
      <c r="B618" s="39"/>
      <c r="C618" s="245" t="s">
        <v>680</v>
      </c>
      <c r="D618" s="245" t="s">
        <v>252</v>
      </c>
      <c r="E618" s="246" t="s">
        <v>2564</v>
      </c>
      <c r="F618" s="247" t="s">
        <v>2565</v>
      </c>
      <c r="G618" s="248" t="s">
        <v>189</v>
      </c>
      <c r="H618" s="249">
        <v>11</v>
      </c>
      <c r="I618" s="250"/>
      <c r="J618" s="251">
        <f>ROUND(I618*H618,2)</f>
        <v>0</v>
      </c>
      <c r="K618" s="247" t="s">
        <v>255</v>
      </c>
      <c r="L618" s="44"/>
      <c r="M618" s="252" t="s">
        <v>1</v>
      </c>
      <c r="N618" s="253" t="s">
        <v>47</v>
      </c>
      <c r="O618" s="91"/>
      <c r="P618" s="254">
        <f>O618*H618</f>
        <v>0</v>
      </c>
      <c r="Q618" s="254">
        <v>0.00011</v>
      </c>
      <c r="R618" s="254">
        <f>Q618*H618</f>
        <v>0.0012100000000000001</v>
      </c>
      <c r="S618" s="254">
        <v>0</v>
      </c>
      <c r="T618" s="255">
        <f>S618*H618</f>
        <v>0</v>
      </c>
      <c r="U618" s="38"/>
      <c r="V618" s="38"/>
      <c r="W618" s="38"/>
      <c r="X618" s="38"/>
      <c r="Y618" s="38"/>
      <c r="Z618" s="38"/>
      <c r="AA618" s="38"/>
      <c r="AB618" s="38"/>
      <c r="AC618" s="38"/>
      <c r="AD618" s="38"/>
      <c r="AE618" s="38"/>
      <c r="AR618" s="256" t="s">
        <v>256</v>
      </c>
      <c r="AT618" s="256" t="s">
        <v>252</v>
      </c>
      <c r="AU618" s="256" t="s">
        <v>91</v>
      </c>
      <c r="AY618" s="17" t="s">
        <v>250</v>
      </c>
      <c r="BE618" s="257">
        <f>IF(N618="základní",J618,0)</f>
        <v>0</v>
      </c>
      <c r="BF618" s="257">
        <f>IF(N618="snížená",J618,0)</f>
        <v>0</v>
      </c>
      <c r="BG618" s="257">
        <f>IF(N618="zákl. přenesená",J618,0)</f>
        <v>0</v>
      </c>
      <c r="BH618" s="257">
        <f>IF(N618="sníž. přenesená",J618,0)</f>
        <v>0</v>
      </c>
      <c r="BI618" s="257">
        <f>IF(N618="nulová",J618,0)</f>
        <v>0</v>
      </c>
      <c r="BJ618" s="17" t="s">
        <v>14</v>
      </c>
      <c r="BK618" s="257">
        <f>ROUND(I618*H618,2)</f>
        <v>0</v>
      </c>
      <c r="BL618" s="17" t="s">
        <v>256</v>
      </c>
      <c r="BM618" s="256" t="s">
        <v>2566</v>
      </c>
    </row>
    <row r="619" s="2" customFormat="1">
      <c r="A619" s="38"/>
      <c r="B619" s="39"/>
      <c r="C619" s="40"/>
      <c r="D619" s="258" t="s">
        <v>261</v>
      </c>
      <c r="E619" s="40"/>
      <c r="F619" s="259" t="s">
        <v>2536</v>
      </c>
      <c r="G619" s="40"/>
      <c r="H619" s="40"/>
      <c r="I619" s="156"/>
      <c r="J619" s="40"/>
      <c r="K619" s="40"/>
      <c r="L619" s="44"/>
      <c r="M619" s="260"/>
      <c r="N619" s="261"/>
      <c r="O619" s="91"/>
      <c r="P619" s="91"/>
      <c r="Q619" s="91"/>
      <c r="R619" s="91"/>
      <c r="S619" s="91"/>
      <c r="T619" s="92"/>
      <c r="U619" s="38"/>
      <c r="V619" s="38"/>
      <c r="W619" s="38"/>
      <c r="X619" s="38"/>
      <c r="Y619" s="38"/>
      <c r="Z619" s="38"/>
      <c r="AA619" s="38"/>
      <c r="AB619" s="38"/>
      <c r="AC619" s="38"/>
      <c r="AD619" s="38"/>
      <c r="AE619" s="38"/>
      <c r="AT619" s="17" t="s">
        <v>261</v>
      </c>
      <c r="AU619" s="17" t="s">
        <v>91</v>
      </c>
    </row>
    <row r="620" s="2" customFormat="1" ht="16.5" customHeight="1">
      <c r="A620" s="38"/>
      <c r="B620" s="39"/>
      <c r="C620" s="294" t="s">
        <v>685</v>
      </c>
      <c r="D620" s="294" t="s">
        <v>643</v>
      </c>
      <c r="E620" s="295" t="s">
        <v>2567</v>
      </c>
      <c r="F620" s="296" t="s">
        <v>2568</v>
      </c>
      <c r="G620" s="297" t="s">
        <v>189</v>
      </c>
      <c r="H620" s="298">
        <v>11</v>
      </c>
      <c r="I620" s="299"/>
      <c r="J620" s="300">
        <f>ROUND(I620*H620,2)</f>
        <v>0</v>
      </c>
      <c r="K620" s="296" t="s">
        <v>1</v>
      </c>
      <c r="L620" s="301"/>
      <c r="M620" s="302" t="s">
        <v>1</v>
      </c>
      <c r="N620" s="303" t="s">
        <v>47</v>
      </c>
      <c r="O620" s="91"/>
      <c r="P620" s="254">
        <f>O620*H620</f>
        <v>0</v>
      </c>
      <c r="Q620" s="254">
        <v>0.010200000000000001</v>
      </c>
      <c r="R620" s="254">
        <f>Q620*H620</f>
        <v>0.11220000000000001</v>
      </c>
      <c r="S620" s="254">
        <v>0</v>
      </c>
      <c r="T620" s="255">
        <f>S620*H620</f>
        <v>0</v>
      </c>
      <c r="U620" s="38"/>
      <c r="V620" s="38"/>
      <c r="W620" s="38"/>
      <c r="X620" s="38"/>
      <c r="Y620" s="38"/>
      <c r="Z620" s="38"/>
      <c r="AA620" s="38"/>
      <c r="AB620" s="38"/>
      <c r="AC620" s="38"/>
      <c r="AD620" s="38"/>
      <c r="AE620" s="38"/>
      <c r="AR620" s="256" t="s">
        <v>285</v>
      </c>
      <c r="AT620" s="256" t="s">
        <v>643</v>
      </c>
      <c r="AU620" s="256" t="s">
        <v>91</v>
      </c>
      <c r="AY620" s="17" t="s">
        <v>250</v>
      </c>
      <c r="BE620" s="257">
        <f>IF(N620="základní",J620,0)</f>
        <v>0</v>
      </c>
      <c r="BF620" s="257">
        <f>IF(N620="snížená",J620,0)</f>
        <v>0</v>
      </c>
      <c r="BG620" s="257">
        <f>IF(N620="zákl. přenesená",J620,0)</f>
        <v>0</v>
      </c>
      <c r="BH620" s="257">
        <f>IF(N620="sníž. přenesená",J620,0)</f>
        <v>0</v>
      </c>
      <c r="BI620" s="257">
        <f>IF(N620="nulová",J620,0)</f>
        <v>0</v>
      </c>
      <c r="BJ620" s="17" t="s">
        <v>14</v>
      </c>
      <c r="BK620" s="257">
        <f>ROUND(I620*H620,2)</f>
        <v>0</v>
      </c>
      <c r="BL620" s="17" t="s">
        <v>256</v>
      </c>
      <c r="BM620" s="256" t="s">
        <v>2569</v>
      </c>
    </row>
    <row r="621" s="2" customFormat="1" ht="16.5" customHeight="1">
      <c r="A621" s="38"/>
      <c r="B621" s="39"/>
      <c r="C621" s="245" t="s">
        <v>690</v>
      </c>
      <c r="D621" s="245" t="s">
        <v>252</v>
      </c>
      <c r="E621" s="246" t="s">
        <v>2570</v>
      </c>
      <c r="F621" s="247" t="s">
        <v>2571</v>
      </c>
      <c r="G621" s="248" t="s">
        <v>189</v>
      </c>
      <c r="H621" s="249">
        <v>1</v>
      </c>
      <c r="I621" s="250"/>
      <c r="J621" s="251">
        <f>ROUND(I621*H621,2)</f>
        <v>0</v>
      </c>
      <c r="K621" s="247" t="s">
        <v>1</v>
      </c>
      <c r="L621" s="44"/>
      <c r="M621" s="252" t="s">
        <v>1</v>
      </c>
      <c r="N621" s="253" t="s">
        <v>47</v>
      </c>
      <c r="O621" s="91"/>
      <c r="P621" s="254">
        <f>O621*H621</f>
        <v>0</v>
      </c>
      <c r="Q621" s="254">
        <v>6.7000000000000002</v>
      </c>
      <c r="R621" s="254">
        <f>Q621*H621</f>
        <v>6.7000000000000002</v>
      </c>
      <c r="S621" s="254">
        <v>0</v>
      </c>
      <c r="T621" s="255">
        <f>S621*H621</f>
        <v>0</v>
      </c>
      <c r="U621" s="38"/>
      <c r="V621" s="38"/>
      <c r="W621" s="38"/>
      <c r="X621" s="38"/>
      <c r="Y621" s="38"/>
      <c r="Z621" s="38"/>
      <c r="AA621" s="38"/>
      <c r="AB621" s="38"/>
      <c r="AC621" s="38"/>
      <c r="AD621" s="38"/>
      <c r="AE621" s="38"/>
      <c r="AR621" s="256" t="s">
        <v>256</v>
      </c>
      <c r="AT621" s="256" t="s">
        <v>252</v>
      </c>
      <c r="AU621" s="256" t="s">
        <v>91</v>
      </c>
      <c r="AY621" s="17" t="s">
        <v>250</v>
      </c>
      <c r="BE621" s="257">
        <f>IF(N621="základní",J621,0)</f>
        <v>0</v>
      </c>
      <c r="BF621" s="257">
        <f>IF(N621="snížená",J621,0)</f>
        <v>0</v>
      </c>
      <c r="BG621" s="257">
        <f>IF(N621="zákl. přenesená",J621,0)</f>
        <v>0</v>
      </c>
      <c r="BH621" s="257">
        <f>IF(N621="sníž. přenesená",J621,0)</f>
        <v>0</v>
      </c>
      <c r="BI621" s="257">
        <f>IF(N621="nulová",J621,0)</f>
        <v>0</v>
      </c>
      <c r="BJ621" s="17" t="s">
        <v>14</v>
      </c>
      <c r="BK621" s="257">
        <f>ROUND(I621*H621,2)</f>
        <v>0</v>
      </c>
      <c r="BL621" s="17" t="s">
        <v>256</v>
      </c>
      <c r="BM621" s="256" t="s">
        <v>2572</v>
      </c>
    </row>
    <row r="622" s="2" customFormat="1">
      <c r="A622" s="38"/>
      <c r="B622" s="39"/>
      <c r="C622" s="40"/>
      <c r="D622" s="258" t="s">
        <v>628</v>
      </c>
      <c r="E622" s="40"/>
      <c r="F622" s="259" t="s">
        <v>2573</v>
      </c>
      <c r="G622" s="40"/>
      <c r="H622" s="40"/>
      <c r="I622" s="156"/>
      <c r="J622" s="40"/>
      <c r="K622" s="40"/>
      <c r="L622" s="44"/>
      <c r="M622" s="260"/>
      <c r="N622" s="261"/>
      <c r="O622" s="91"/>
      <c r="P622" s="91"/>
      <c r="Q622" s="91"/>
      <c r="R622" s="91"/>
      <c r="S622" s="91"/>
      <c r="T622" s="92"/>
      <c r="U622" s="38"/>
      <c r="V622" s="38"/>
      <c r="W622" s="38"/>
      <c r="X622" s="38"/>
      <c r="Y622" s="38"/>
      <c r="Z622" s="38"/>
      <c r="AA622" s="38"/>
      <c r="AB622" s="38"/>
      <c r="AC622" s="38"/>
      <c r="AD622" s="38"/>
      <c r="AE622" s="38"/>
      <c r="AT622" s="17" t="s">
        <v>628</v>
      </c>
      <c r="AU622" s="17" t="s">
        <v>91</v>
      </c>
    </row>
    <row r="623" s="2" customFormat="1" ht="16.5" customHeight="1">
      <c r="A623" s="38"/>
      <c r="B623" s="39"/>
      <c r="C623" s="245" t="s">
        <v>694</v>
      </c>
      <c r="D623" s="245" t="s">
        <v>252</v>
      </c>
      <c r="E623" s="246" t="s">
        <v>2574</v>
      </c>
      <c r="F623" s="247" t="s">
        <v>2575</v>
      </c>
      <c r="G623" s="248" t="s">
        <v>189</v>
      </c>
      <c r="H623" s="249">
        <v>12</v>
      </c>
      <c r="I623" s="250"/>
      <c r="J623" s="251">
        <f>ROUND(I623*H623,2)</f>
        <v>0</v>
      </c>
      <c r="K623" s="247" t="s">
        <v>1</v>
      </c>
      <c r="L623" s="44"/>
      <c r="M623" s="252" t="s">
        <v>1</v>
      </c>
      <c r="N623" s="253" t="s">
        <v>47</v>
      </c>
      <c r="O623" s="91"/>
      <c r="P623" s="254">
        <f>O623*H623</f>
        <v>0</v>
      </c>
      <c r="Q623" s="254">
        <v>0.0089999999999999993</v>
      </c>
      <c r="R623" s="254">
        <f>Q623*H623</f>
        <v>0.10799999999999999</v>
      </c>
      <c r="S623" s="254">
        <v>0</v>
      </c>
      <c r="T623" s="255">
        <f>S623*H623</f>
        <v>0</v>
      </c>
      <c r="U623" s="38"/>
      <c r="V623" s="38"/>
      <c r="W623" s="38"/>
      <c r="X623" s="38"/>
      <c r="Y623" s="38"/>
      <c r="Z623" s="38"/>
      <c r="AA623" s="38"/>
      <c r="AB623" s="38"/>
      <c r="AC623" s="38"/>
      <c r="AD623" s="38"/>
      <c r="AE623" s="38"/>
      <c r="AR623" s="256" t="s">
        <v>256</v>
      </c>
      <c r="AT623" s="256" t="s">
        <v>252</v>
      </c>
      <c r="AU623" s="256" t="s">
        <v>91</v>
      </c>
      <c r="AY623" s="17" t="s">
        <v>250</v>
      </c>
      <c r="BE623" s="257">
        <f>IF(N623="základní",J623,0)</f>
        <v>0</v>
      </c>
      <c r="BF623" s="257">
        <f>IF(N623="snížená",J623,0)</f>
        <v>0</v>
      </c>
      <c r="BG623" s="257">
        <f>IF(N623="zákl. přenesená",J623,0)</f>
        <v>0</v>
      </c>
      <c r="BH623" s="257">
        <f>IF(N623="sníž. přenesená",J623,0)</f>
        <v>0</v>
      </c>
      <c r="BI623" s="257">
        <f>IF(N623="nulová",J623,0)</f>
        <v>0</v>
      </c>
      <c r="BJ623" s="17" t="s">
        <v>14</v>
      </c>
      <c r="BK623" s="257">
        <f>ROUND(I623*H623,2)</f>
        <v>0</v>
      </c>
      <c r="BL623" s="17" t="s">
        <v>256</v>
      </c>
      <c r="BM623" s="256" t="s">
        <v>2576</v>
      </c>
    </row>
    <row r="624" s="2" customFormat="1" ht="21.75" customHeight="1">
      <c r="A624" s="38"/>
      <c r="B624" s="39"/>
      <c r="C624" s="245" t="s">
        <v>698</v>
      </c>
      <c r="D624" s="245" t="s">
        <v>252</v>
      </c>
      <c r="E624" s="246" t="s">
        <v>2577</v>
      </c>
      <c r="F624" s="247" t="s">
        <v>2578</v>
      </c>
      <c r="G624" s="248" t="s">
        <v>2579</v>
      </c>
      <c r="H624" s="249">
        <v>2</v>
      </c>
      <c r="I624" s="250"/>
      <c r="J624" s="251">
        <f>ROUND(I624*H624,2)</f>
        <v>0</v>
      </c>
      <c r="K624" s="247" t="s">
        <v>255</v>
      </c>
      <c r="L624" s="44"/>
      <c r="M624" s="252" t="s">
        <v>1</v>
      </c>
      <c r="N624" s="253" t="s">
        <v>47</v>
      </c>
      <c r="O624" s="91"/>
      <c r="P624" s="254">
        <f>O624*H624</f>
        <v>0</v>
      </c>
      <c r="Q624" s="254">
        <v>0.00025000000000000001</v>
      </c>
      <c r="R624" s="254">
        <f>Q624*H624</f>
        <v>0.00050000000000000001</v>
      </c>
      <c r="S624" s="254">
        <v>0</v>
      </c>
      <c r="T624" s="255">
        <f>S624*H624</f>
        <v>0</v>
      </c>
      <c r="U624" s="38"/>
      <c r="V624" s="38"/>
      <c r="W624" s="38"/>
      <c r="X624" s="38"/>
      <c r="Y624" s="38"/>
      <c r="Z624" s="38"/>
      <c r="AA624" s="38"/>
      <c r="AB624" s="38"/>
      <c r="AC624" s="38"/>
      <c r="AD624" s="38"/>
      <c r="AE624" s="38"/>
      <c r="AR624" s="256" t="s">
        <v>256</v>
      </c>
      <c r="AT624" s="256" t="s">
        <v>252</v>
      </c>
      <c r="AU624" s="256" t="s">
        <v>91</v>
      </c>
      <c r="AY624" s="17" t="s">
        <v>250</v>
      </c>
      <c r="BE624" s="257">
        <f>IF(N624="základní",J624,0)</f>
        <v>0</v>
      </c>
      <c r="BF624" s="257">
        <f>IF(N624="snížená",J624,0)</f>
        <v>0</v>
      </c>
      <c r="BG624" s="257">
        <f>IF(N624="zákl. přenesená",J624,0)</f>
        <v>0</v>
      </c>
      <c r="BH624" s="257">
        <f>IF(N624="sníž. přenesená",J624,0)</f>
        <v>0</v>
      </c>
      <c r="BI624" s="257">
        <f>IF(N624="nulová",J624,0)</f>
        <v>0</v>
      </c>
      <c r="BJ624" s="17" t="s">
        <v>14</v>
      </c>
      <c r="BK624" s="257">
        <f>ROUND(I624*H624,2)</f>
        <v>0</v>
      </c>
      <c r="BL624" s="17" t="s">
        <v>256</v>
      </c>
      <c r="BM624" s="256" t="s">
        <v>2580</v>
      </c>
    </row>
    <row r="625" s="2" customFormat="1">
      <c r="A625" s="38"/>
      <c r="B625" s="39"/>
      <c r="C625" s="40"/>
      <c r="D625" s="258" t="s">
        <v>261</v>
      </c>
      <c r="E625" s="40"/>
      <c r="F625" s="259" t="s">
        <v>2581</v>
      </c>
      <c r="G625" s="40"/>
      <c r="H625" s="40"/>
      <c r="I625" s="156"/>
      <c r="J625" s="40"/>
      <c r="K625" s="40"/>
      <c r="L625" s="44"/>
      <c r="M625" s="260"/>
      <c r="N625" s="261"/>
      <c r="O625" s="91"/>
      <c r="P625" s="91"/>
      <c r="Q625" s="91"/>
      <c r="R625" s="91"/>
      <c r="S625" s="91"/>
      <c r="T625" s="92"/>
      <c r="U625" s="38"/>
      <c r="V625" s="38"/>
      <c r="W625" s="38"/>
      <c r="X625" s="38"/>
      <c r="Y625" s="38"/>
      <c r="Z625" s="38"/>
      <c r="AA625" s="38"/>
      <c r="AB625" s="38"/>
      <c r="AC625" s="38"/>
      <c r="AD625" s="38"/>
      <c r="AE625" s="38"/>
      <c r="AT625" s="17" t="s">
        <v>261</v>
      </c>
      <c r="AU625" s="17" t="s">
        <v>91</v>
      </c>
    </row>
    <row r="626" s="2" customFormat="1" ht="21.75" customHeight="1">
      <c r="A626" s="38"/>
      <c r="B626" s="39"/>
      <c r="C626" s="245" t="s">
        <v>702</v>
      </c>
      <c r="D626" s="245" t="s">
        <v>252</v>
      </c>
      <c r="E626" s="246" t="s">
        <v>2582</v>
      </c>
      <c r="F626" s="247" t="s">
        <v>2583</v>
      </c>
      <c r="G626" s="248" t="s">
        <v>2579</v>
      </c>
      <c r="H626" s="249">
        <v>4</v>
      </c>
      <c r="I626" s="250"/>
      <c r="J626" s="251">
        <f>ROUND(I626*H626,2)</f>
        <v>0</v>
      </c>
      <c r="K626" s="247" t="s">
        <v>255</v>
      </c>
      <c r="L626" s="44"/>
      <c r="M626" s="252" t="s">
        <v>1</v>
      </c>
      <c r="N626" s="253" t="s">
        <v>47</v>
      </c>
      <c r="O626" s="91"/>
      <c r="P626" s="254">
        <f>O626*H626</f>
        <v>0</v>
      </c>
      <c r="Q626" s="254">
        <v>0.00042999999999999999</v>
      </c>
      <c r="R626" s="254">
        <f>Q626*H626</f>
        <v>0.00172</v>
      </c>
      <c r="S626" s="254">
        <v>0</v>
      </c>
      <c r="T626" s="255">
        <f>S626*H626</f>
        <v>0</v>
      </c>
      <c r="U626" s="38"/>
      <c r="V626" s="38"/>
      <c r="W626" s="38"/>
      <c r="X626" s="38"/>
      <c r="Y626" s="38"/>
      <c r="Z626" s="38"/>
      <c r="AA626" s="38"/>
      <c r="AB626" s="38"/>
      <c r="AC626" s="38"/>
      <c r="AD626" s="38"/>
      <c r="AE626" s="38"/>
      <c r="AR626" s="256" t="s">
        <v>256</v>
      </c>
      <c r="AT626" s="256" t="s">
        <v>252</v>
      </c>
      <c r="AU626" s="256" t="s">
        <v>91</v>
      </c>
      <c r="AY626" s="17" t="s">
        <v>250</v>
      </c>
      <c r="BE626" s="257">
        <f>IF(N626="základní",J626,0)</f>
        <v>0</v>
      </c>
      <c r="BF626" s="257">
        <f>IF(N626="snížená",J626,0)</f>
        <v>0</v>
      </c>
      <c r="BG626" s="257">
        <f>IF(N626="zákl. přenesená",J626,0)</f>
        <v>0</v>
      </c>
      <c r="BH626" s="257">
        <f>IF(N626="sníž. přenesená",J626,0)</f>
        <v>0</v>
      </c>
      <c r="BI626" s="257">
        <f>IF(N626="nulová",J626,0)</f>
        <v>0</v>
      </c>
      <c r="BJ626" s="17" t="s">
        <v>14</v>
      </c>
      <c r="BK626" s="257">
        <f>ROUND(I626*H626,2)</f>
        <v>0</v>
      </c>
      <c r="BL626" s="17" t="s">
        <v>256</v>
      </c>
      <c r="BM626" s="256" t="s">
        <v>2584</v>
      </c>
    </row>
    <row r="627" s="2" customFormat="1">
      <c r="A627" s="38"/>
      <c r="B627" s="39"/>
      <c r="C627" s="40"/>
      <c r="D627" s="258" t="s">
        <v>261</v>
      </c>
      <c r="E627" s="40"/>
      <c r="F627" s="259" t="s">
        <v>2581</v>
      </c>
      <c r="G627" s="40"/>
      <c r="H627" s="40"/>
      <c r="I627" s="156"/>
      <c r="J627" s="40"/>
      <c r="K627" s="40"/>
      <c r="L627" s="44"/>
      <c r="M627" s="260"/>
      <c r="N627" s="261"/>
      <c r="O627" s="91"/>
      <c r="P627" s="91"/>
      <c r="Q627" s="91"/>
      <c r="R627" s="91"/>
      <c r="S627" s="91"/>
      <c r="T627" s="92"/>
      <c r="U627" s="38"/>
      <c r="V627" s="38"/>
      <c r="W627" s="38"/>
      <c r="X627" s="38"/>
      <c r="Y627" s="38"/>
      <c r="Z627" s="38"/>
      <c r="AA627" s="38"/>
      <c r="AB627" s="38"/>
      <c r="AC627" s="38"/>
      <c r="AD627" s="38"/>
      <c r="AE627" s="38"/>
      <c r="AT627" s="17" t="s">
        <v>261</v>
      </c>
      <c r="AU627" s="17" t="s">
        <v>91</v>
      </c>
    </row>
    <row r="628" s="2" customFormat="1" ht="21.75" customHeight="1">
      <c r="A628" s="38"/>
      <c r="B628" s="39"/>
      <c r="C628" s="245" t="s">
        <v>707</v>
      </c>
      <c r="D628" s="245" t="s">
        <v>252</v>
      </c>
      <c r="E628" s="246" t="s">
        <v>2585</v>
      </c>
      <c r="F628" s="247" t="s">
        <v>2586</v>
      </c>
      <c r="G628" s="248" t="s">
        <v>2579</v>
      </c>
      <c r="H628" s="249">
        <v>7</v>
      </c>
      <c r="I628" s="250"/>
      <c r="J628" s="251">
        <f>ROUND(I628*H628,2)</f>
        <v>0</v>
      </c>
      <c r="K628" s="247" t="s">
        <v>255</v>
      </c>
      <c r="L628" s="44"/>
      <c r="M628" s="252" t="s">
        <v>1</v>
      </c>
      <c r="N628" s="253" t="s">
        <v>47</v>
      </c>
      <c r="O628" s="91"/>
      <c r="P628" s="254">
        <f>O628*H628</f>
        <v>0</v>
      </c>
      <c r="Q628" s="254">
        <v>0.0011999999999999999</v>
      </c>
      <c r="R628" s="254">
        <f>Q628*H628</f>
        <v>0.0083999999999999995</v>
      </c>
      <c r="S628" s="254">
        <v>0</v>
      </c>
      <c r="T628" s="255">
        <f>S628*H628</f>
        <v>0</v>
      </c>
      <c r="U628" s="38"/>
      <c r="V628" s="38"/>
      <c r="W628" s="38"/>
      <c r="X628" s="38"/>
      <c r="Y628" s="38"/>
      <c r="Z628" s="38"/>
      <c r="AA628" s="38"/>
      <c r="AB628" s="38"/>
      <c r="AC628" s="38"/>
      <c r="AD628" s="38"/>
      <c r="AE628" s="38"/>
      <c r="AR628" s="256" t="s">
        <v>256</v>
      </c>
      <c r="AT628" s="256" t="s">
        <v>252</v>
      </c>
      <c r="AU628" s="256" t="s">
        <v>91</v>
      </c>
      <c r="AY628" s="17" t="s">
        <v>250</v>
      </c>
      <c r="BE628" s="257">
        <f>IF(N628="základní",J628,0)</f>
        <v>0</v>
      </c>
      <c r="BF628" s="257">
        <f>IF(N628="snížená",J628,0)</f>
        <v>0</v>
      </c>
      <c r="BG628" s="257">
        <f>IF(N628="zákl. přenesená",J628,0)</f>
        <v>0</v>
      </c>
      <c r="BH628" s="257">
        <f>IF(N628="sníž. přenesená",J628,0)</f>
        <v>0</v>
      </c>
      <c r="BI628" s="257">
        <f>IF(N628="nulová",J628,0)</f>
        <v>0</v>
      </c>
      <c r="BJ628" s="17" t="s">
        <v>14</v>
      </c>
      <c r="BK628" s="257">
        <f>ROUND(I628*H628,2)</f>
        <v>0</v>
      </c>
      <c r="BL628" s="17" t="s">
        <v>256</v>
      </c>
      <c r="BM628" s="256" t="s">
        <v>2587</v>
      </c>
    </row>
    <row r="629" s="2" customFormat="1">
      <c r="A629" s="38"/>
      <c r="B629" s="39"/>
      <c r="C629" s="40"/>
      <c r="D629" s="258" t="s">
        <v>261</v>
      </c>
      <c r="E629" s="40"/>
      <c r="F629" s="259" t="s">
        <v>2581</v>
      </c>
      <c r="G629" s="40"/>
      <c r="H629" s="40"/>
      <c r="I629" s="156"/>
      <c r="J629" s="40"/>
      <c r="K629" s="40"/>
      <c r="L629" s="44"/>
      <c r="M629" s="260"/>
      <c r="N629" s="261"/>
      <c r="O629" s="91"/>
      <c r="P629" s="91"/>
      <c r="Q629" s="91"/>
      <c r="R629" s="91"/>
      <c r="S629" s="91"/>
      <c r="T629" s="92"/>
      <c r="U629" s="38"/>
      <c r="V629" s="38"/>
      <c r="W629" s="38"/>
      <c r="X629" s="38"/>
      <c r="Y629" s="38"/>
      <c r="Z629" s="38"/>
      <c r="AA629" s="38"/>
      <c r="AB629" s="38"/>
      <c r="AC629" s="38"/>
      <c r="AD629" s="38"/>
      <c r="AE629" s="38"/>
      <c r="AT629" s="17" t="s">
        <v>261</v>
      </c>
      <c r="AU629" s="17" t="s">
        <v>91</v>
      </c>
    </row>
    <row r="630" s="2" customFormat="1" ht="21.75" customHeight="1">
      <c r="A630" s="38"/>
      <c r="B630" s="39"/>
      <c r="C630" s="245" t="s">
        <v>712</v>
      </c>
      <c r="D630" s="245" t="s">
        <v>252</v>
      </c>
      <c r="E630" s="246" t="s">
        <v>2588</v>
      </c>
      <c r="F630" s="247" t="s">
        <v>2589</v>
      </c>
      <c r="G630" s="248" t="s">
        <v>189</v>
      </c>
      <c r="H630" s="249">
        <v>20</v>
      </c>
      <c r="I630" s="250"/>
      <c r="J630" s="251">
        <f>ROUND(I630*H630,2)</f>
        <v>0</v>
      </c>
      <c r="K630" s="247" t="s">
        <v>255</v>
      </c>
      <c r="L630" s="44"/>
      <c r="M630" s="252" t="s">
        <v>1</v>
      </c>
      <c r="N630" s="253" t="s">
        <v>47</v>
      </c>
      <c r="O630" s="91"/>
      <c r="P630" s="254">
        <f>O630*H630</f>
        <v>0</v>
      </c>
      <c r="Q630" s="254">
        <v>0.010189999999999999</v>
      </c>
      <c r="R630" s="254">
        <f>Q630*H630</f>
        <v>0.20379999999999998</v>
      </c>
      <c r="S630" s="254">
        <v>0</v>
      </c>
      <c r="T630" s="255">
        <f>S630*H630</f>
        <v>0</v>
      </c>
      <c r="U630" s="38"/>
      <c r="V630" s="38"/>
      <c r="W630" s="38"/>
      <c r="X630" s="38"/>
      <c r="Y630" s="38"/>
      <c r="Z630" s="38"/>
      <c r="AA630" s="38"/>
      <c r="AB630" s="38"/>
      <c r="AC630" s="38"/>
      <c r="AD630" s="38"/>
      <c r="AE630" s="38"/>
      <c r="AR630" s="256" t="s">
        <v>256</v>
      </c>
      <c r="AT630" s="256" t="s">
        <v>252</v>
      </c>
      <c r="AU630" s="256" t="s">
        <v>91</v>
      </c>
      <c r="AY630" s="17" t="s">
        <v>250</v>
      </c>
      <c r="BE630" s="257">
        <f>IF(N630="základní",J630,0)</f>
        <v>0</v>
      </c>
      <c r="BF630" s="257">
        <f>IF(N630="snížená",J630,0)</f>
        <v>0</v>
      </c>
      <c r="BG630" s="257">
        <f>IF(N630="zákl. přenesená",J630,0)</f>
        <v>0</v>
      </c>
      <c r="BH630" s="257">
        <f>IF(N630="sníž. přenesená",J630,0)</f>
        <v>0</v>
      </c>
      <c r="BI630" s="257">
        <f>IF(N630="nulová",J630,0)</f>
        <v>0</v>
      </c>
      <c r="BJ630" s="17" t="s">
        <v>14</v>
      </c>
      <c r="BK630" s="257">
        <f>ROUND(I630*H630,2)</f>
        <v>0</v>
      </c>
      <c r="BL630" s="17" t="s">
        <v>256</v>
      </c>
      <c r="BM630" s="256" t="s">
        <v>2590</v>
      </c>
    </row>
    <row r="631" s="2" customFormat="1">
      <c r="A631" s="38"/>
      <c r="B631" s="39"/>
      <c r="C631" s="40"/>
      <c r="D631" s="258" t="s">
        <v>261</v>
      </c>
      <c r="E631" s="40"/>
      <c r="F631" s="259" t="s">
        <v>2591</v>
      </c>
      <c r="G631" s="40"/>
      <c r="H631" s="40"/>
      <c r="I631" s="156"/>
      <c r="J631" s="40"/>
      <c r="K631" s="40"/>
      <c r="L631" s="44"/>
      <c r="M631" s="260"/>
      <c r="N631" s="261"/>
      <c r="O631" s="91"/>
      <c r="P631" s="91"/>
      <c r="Q631" s="91"/>
      <c r="R631" s="91"/>
      <c r="S631" s="91"/>
      <c r="T631" s="92"/>
      <c r="U631" s="38"/>
      <c r="V631" s="38"/>
      <c r="W631" s="38"/>
      <c r="X631" s="38"/>
      <c r="Y631" s="38"/>
      <c r="Z631" s="38"/>
      <c r="AA631" s="38"/>
      <c r="AB631" s="38"/>
      <c r="AC631" s="38"/>
      <c r="AD631" s="38"/>
      <c r="AE631" s="38"/>
      <c r="AT631" s="17" t="s">
        <v>261</v>
      </c>
      <c r="AU631" s="17" t="s">
        <v>91</v>
      </c>
    </row>
    <row r="632" s="13" customFormat="1">
      <c r="A632" s="13"/>
      <c r="B632" s="262"/>
      <c r="C632" s="263"/>
      <c r="D632" s="258" t="s">
        <v>263</v>
      </c>
      <c r="E632" s="264" t="s">
        <v>1</v>
      </c>
      <c r="F632" s="265" t="s">
        <v>2592</v>
      </c>
      <c r="G632" s="263"/>
      <c r="H632" s="266">
        <v>6</v>
      </c>
      <c r="I632" s="267"/>
      <c r="J632" s="263"/>
      <c r="K632" s="263"/>
      <c r="L632" s="268"/>
      <c r="M632" s="269"/>
      <c r="N632" s="270"/>
      <c r="O632" s="270"/>
      <c r="P632" s="270"/>
      <c r="Q632" s="270"/>
      <c r="R632" s="270"/>
      <c r="S632" s="270"/>
      <c r="T632" s="271"/>
      <c r="U632" s="13"/>
      <c r="V632" s="13"/>
      <c r="W632" s="13"/>
      <c r="X632" s="13"/>
      <c r="Y632" s="13"/>
      <c r="Z632" s="13"/>
      <c r="AA632" s="13"/>
      <c r="AB632" s="13"/>
      <c r="AC632" s="13"/>
      <c r="AD632" s="13"/>
      <c r="AE632" s="13"/>
      <c r="AT632" s="272" t="s">
        <v>263</v>
      </c>
      <c r="AU632" s="272" t="s">
        <v>91</v>
      </c>
      <c r="AV632" s="13" t="s">
        <v>91</v>
      </c>
      <c r="AW632" s="13" t="s">
        <v>36</v>
      </c>
      <c r="AX632" s="13" t="s">
        <v>82</v>
      </c>
      <c r="AY632" s="272" t="s">
        <v>250</v>
      </c>
    </row>
    <row r="633" s="13" customFormat="1">
      <c r="A633" s="13"/>
      <c r="B633" s="262"/>
      <c r="C633" s="263"/>
      <c r="D633" s="258" t="s">
        <v>263</v>
      </c>
      <c r="E633" s="264" t="s">
        <v>1</v>
      </c>
      <c r="F633" s="265" t="s">
        <v>2593</v>
      </c>
      <c r="G633" s="263"/>
      <c r="H633" s="266">
        <v>5</v>
      </c>
      <c r="I633" s="267"/>
      <c r="J633" s="263"/>
      <c r="K633" s="263"/>
      <c r="L633" s="268"/>
      <c r="M633" s="269"/>
      <c r="N633" s="270"/>
      <c r="O633" s="270"/>
      <c r="P633" s="270"/>
      <c r="Q633" s="270"/>
      <c r="R633" s="270"/>
      <c r="S633" s="270"/>
      <c r="T633" s="271"/>
      <c r="U633" s="13"/>
      <c r="V633" s="13"/>
      <c r="W633" s="13"/>
      <c r="X633" s="13"/>
      <c r="Y633" s="13"/>
      <c r="Z633" s="13"/>
      <c r="AA633" s="13"/>
      <c r="AB633" s="13"/>
      <c r="AC633" s="13"/>
      <c r="AD633" s="13"/>
      <c r="AE633" s="13"/>
      <c r="AT633" s="272" t="s">
        <v>263</v>
      </c>
      <c r="AU633" s="272" t="s">
        <v>91</v>
      </c>
      <c r="AV633" s="13" t="s">
        <v>91</v>
      </c>
      <c r="AW633" s="13" t="s">
        <v>36</v>
      </c>
      <c r="AX633" s="13" t="s">
        <v>82</v>
      </c>
      <c r="AY633" s="272" t="s">
        <v>250</v>
      </c>
    </row>
    <row r="634" s="13" customFormat="1">
      <c r="A634" s="13"/>
      <c r="B634" s="262"/>
      <c r="C634" s="263"/>
      <c r="D634" s="258" t="s">
        <v>263</v>
      </c>
      <c r="E634" s="264" t="s">
        <v>1</v>
      </c>
      <c r="F634" s="265" t="s">
        <v>2594</v>
      </c>
      <c r="G634" s="263"/>
      <c r="H634" s="266">
        <v>5</v>
      </c>
      <c r="I634" s="267"/>
      <c r="J634" s="263"/>
      <c r="K634" s="263"/>
      <c r="L634" s="268"/>
      <c r="M634" s="269"/>
      <c r="N634" s="270"/>
      <c r="O634" s="270"/>
      <c r="P634" s="270"/>
      <c r="Q634" s="270"/>
      <c r="R634" s="270"/>
      <c r="S634" s="270"/>
      <c r="T634" s="271"/>
      <c r="U634" s="13"/>
      <c r="V634" s="13"/>
      <c r="W634" s="13"/>
      <c r="X634" s="13"/>
      <c r="Y634" s="13"/>
      <c r="Z634" s="13"/>
      <c r="AA634" s="13"/>
      <c r="AB634" s="13"/>
      <c r="AC634" s="13"/>
      <c r="AD634" s="13"/>
      <c r="AE634" s="13"/>
      <c r="AT634" s="272" t="s">
        <v>263</v>
      </c>
      <c r="AU634" s="272" t="s">
        <v>91</v>
      </c>
      <c r="AV634" s="13" t="s">
        <v>91</v>
      </c>
      <c r="AW634" s="13" t="s">
        <v>36</v>
      </c>
      <c r="AX634" s="13" t="s">
        <v>82</v>
      </c>
      <c r="AY634" s="272" t="s">
        <v>250</v>
      </c>
    </row>
    <row r="635" s="13" customFormat="1">
      <c r="A635" s="13"/>
      <c r="B635" s="262"/>
      <c r="C635" s="263"/>
      <c r="D635" s="258" t="s">
        <v>263</v>
      </c>
      <c r="E635" s="264" t="s">
        <v>1</v>
      </c>
      <c r="F635" s="265" t="s">
        <v>2595</v>
      </c>
      <c r="G635" s="263"/>
      <c r="H635" s="266">
        <v>1</v>
      </c>
      <c r="I635" s="267"/>
      <c r="J635" s="263"/>
      <c r="K635" s="263"/>
      <c r="L635" s="268"/>
      <c r="M635" s="269"/>
      <c r="N635" s="270"/>
      <c r="O635" s="270"/>
      <c r="P635" s="270"/>
      <c r="Q635" s="270"/>
      <c r="R635" s="270"/>
      <c r="S635" s="270"/>
      <c r="T635" s="271"/>
      <c r="U635" s="13"/>
      <c r="V635" s="13"/>
      <c r="W635" s="13"/>
      <c r="X635" s="13"/>
      <c r="Y635" s="13"/>
      <c r="Z635" s="13"/>
      <c r="AA635" s="13"/>
      <c r="AB635" s="13"/>
      <c r="AC635" s="13"/>
      <c r="AD635" s="13"/>
      <c r="AE635" s="13"/>
      <c r="AT635" s="272" t="s">
        <v>263</v>
      </c>
      <c r="AU635" s="272" t="s">
        <v>91</v>
      </c>
      <c r="AV635" s="13" t="s">
        <v>91</v>
      </c>
      <c r="AW635" s="13" t="s">
        <v>36</v>
      </c>
      <c r="AX635" s="13" t="s">
        <v>82</v>
      </c>
      <c r="AY635" s="272" t="s">
        <v>250</v>
      </c>
    </row>
    <row r="636" s="13" customFormat="1">
      <c r="A636" s="13"/>
      <c r="B636" s="262"/>
      <c r="C636" s="263"/>
      <c r="D636" s="258" t="s">
        <v>263</v>
      </c>
      <c r="E636" s="264" t="s">
        <v>1</v>
      </c>
      <c r="F636" s="265" t="s">
        <v>2596</v>
      </c>
      <c r="G636" s="263"/>
      <c r="H636" s="266">
        <v>3</v>
      </c>
      <c r="I636" s="267"/>
      <c r="J636" s="263"/>
      <c r="K636" s="263"/>
      <c r="L636" s="268"/>
      <c r="M636" s="269"/>
      <c r="N636" s="270"/>
      <c r="O636" s="270"/>
      <c r="P636" s="270"/>
      <c r="Q636" s="270"/>
      <c r="R636" s="270"/>
      <c r="S636" s="270"/>
      <c r="T636" s="271"/>
      <c r="U636" s="13"/>
      <c r="V636" s="13"/>
      <c r="W636" s="13"/>
      <c r="X636" s="13"/>
      <c r="Y636" s="13"/>
      <c r="Z636" s="13"/>
      <c r="AA636" s="13"/>
      <c r="AB636" s="13"/>
      <c r="AC636" s="13"/>
      <c r="AD636" s="13"/>
      <c r="AE636" s="13"/>
      <c r="AT636" s="272" t="s">
        <v>263</v>
      </c>
      <c r="AU636" s="272" t="s">
        <v>91</v>
      </c>
      <c r="AV636" s="13" t="s">
        <v>91</v>
      </c>
      <c r="AW636" s="13" t="s">
        <v>36</v>
      </c>
      <c r="AX636" s="13" t="s">
        <v>82</v>
      </c>
      <c r="AY636" s="272" t="s">
        <v>250</v>
      </c>
    </row>
    <row r="637" s="14" customFormat="1">
      <c r="A637" s="14"/>
      <c r="B637" s="273"/>
      <c r="C637" s="274"/>
      <c r="D637" s="258" t="s">
        <v>263</v>
      </c>
      <c r="E637" s="275" t="s">
        <v>1</v>
      </c>
      <c r="F637" s="276" t="s">
        <v>265</v>
      </c>
      <c r="G637" s="274"/>
      <c r="H637" s="277">
        <v>20</v>
      </c>
      <c r="I637" s="278"/>
      <c r="J637" s="274"/>
      <c r="K637" s="274"/>
      <c r="L637" s="279"/>
      <c r="M637" s="280"/>
      <c r="N637" s="281"/>
      <c r="O637" s="281"/>
      <c r="P637" s="281"/>
      <c r="Q637" s="281"/>
      <c r="R637" s="281"/>
      <c r="S637" s="281"/>
      <c r="T637" s="282"/>
      <c r="U637" s="14"/>
      <c r="V637" s="14"/>
      <c r="W637" s="14"/>
      <c r="X637" s="14"/>
      <c r="Y637" s="14"/>
      <c r="Z637" s="14"/>
      <c r="AA637" s="14"/>
      <c r="AB637" s="14"/>
      <c r="AC637" s="14"/>
      <c r="AD637" s="14"/>
      <c r="AE637" s="14"/>
      <c r="AT637" s="283" t="s">
        <v>263</v>
      </c>
      <c r="AU637" s="283" t="s">
        <v>91</v>
      </c>
      <c r="AV637" s="14" t="s">
        <v>256</v>
      </c>
      <c r="AW637" s="14" t="s">
        <v>36</v>
      </c>
      <c r="AX637" s="14" t="s">
        <v>14</v>
      </c>
      <c r="AY637" s="283" t="s">
        <v>250</v>
      </c>
    </row>
    <row r="638" s="2" customFormat="1" ht="16.5" customHeight="1">
      <c r="A638" s="38"/>
      <c r="B638" s="39"/>
      <c r="C638" s="294" t="s">
        <v>716</v>
      </c>
      <c r="D638" s="294" t="s">
        <v>643</v>
      </c>
      <c r="E638" s="295" t="s">
        <v>2597</v>
      </c>
      <c r="F638" s="296" t="s">
        <v>2598</v>
      </c>
      <c r="G638" s="297" t="s">
        <v>189</v>
      </c>
      <c r="H638" s="298">
        <v>6</v>
      </c>
      <c r="I638" s="299"/>
      <c r="J638" s="300">
        <f>ROUND(I638*H638,2)</f>
        <v>0</v>
      </c>
      <c r="K638" s="296" t="s">
        <v>1</v>
      </c>
      <c r="L638" s="301"/>
      <c r="M638" s="302" t="s">
        <v>1</v>
      </c>
      <c r="N638" s="303" t="s">
        <v>47</v>
      </c>
      <c r="O638" s="91"/>
      <c r="P638" s="254">
        <f>O638*H638</f>
        <v>0</v>
      </c>
      <c r="Q638" s="254">
        <v>0.23999999999999999</v>
      </c>
      <c r="R638" s="254">
        <f>Q638*H638</f>
        <v>1.44</v>
      </c>
      <c r="S638" s="254">
        <v>0</v>
      </c>
      <c r="T638" s="255">
        <f>S638*H638</f>
        <v>0</v>
      </c>
      <c r="U638" s="38"/>
      <c r="V638" s="38"/>
      <c r="W638" s="38"/>
      <c r="X638" s="38"/>
      <c r="Y638" s="38"/>
      <c r="Z638" s="38"/>
      <c r="AA638" s="38"/>
      <c r="AB638" s="38"/>
      <c r="AC638" s="38"/>
      <c r="AD638" s="38"/>
      <c r="AE638" s="38"/>
      <c r="AR638" s="256" t="s">
        <v>285</v>
      </c>
      <c r="AT638" s="256" t="s">
        <v>643</v>
      </c>
      <c r="AU638" s="256" t="s">
        <v>91</v>
      </c>
      <c r="AY638" s="17" t="s">
        <v>250</v>
      </c>
      <c r="BE638" s="257">
        <f>IF(N638="základní",J638,0)</f>
        <v>0</v>
      </c>
      <c r="BF638" s="257">
        <f>IF(N638="snížená",J638,0)</f>
        <v>0</v>
      </c>
      <c r="BG638" s="257">
        <f>IF(N638="zákl. přenesená",J638,0)</f>
        <v>0</v>
      </c>
      <c r="BH638" s="257">
        <f>IF(N638="sníž. přenesená",J638,0)</f>
        <v>0</v>
      </c>
      <c r="BI638" s="257">
        <f>IF(N638="nulová",J638,0)</f>
        <v>0</v>
      </c>
      <c r="BJ638" s="17" t="s">
        <v>14</v>
      </c>
      <c r="BK638" s="257">
        <f>ROUND(I638*H638,2)</f>
        <v>0</v>
      </c>
      <c r="BL638" s="17" t="s">
        <v>256</v>
      </c>
      <c r="BM638" s="256" t="s">
        <v>2599</v>
      </c>
    </row>
    <row r="639" s="2" customFormat="1" ht="16.5" customHeight="1">
      <c r="A639" s="38"/>
      <c r="B639" s="39"/>
      <c r="C639" s="294" t="s">
        <v>720</v>
      </c>
      <c r="D639" s="294" t="s">
        <v>643</v>
      </c>
      <c r="E639" s="295" t="s">
        <v>2600</v>
      </c>
      <c r="F639" s="296" t="s">
        <v>2601</v>
      </c>
      <c r="G639" s="297" t="s">
        <v>189</v>
      </c>
      <c r="H639" s="298">
        <v>5</v>
      </c>
      <c r="I639" s="299"/>
      <c r="J639" s="300">
        <f>ROUND(I639*H639,2)</f>
        <v>0</v>
      </c>
      <c r="K639" s="296" t="s">
        <v>1</v>
      </c>
      <c r="L639" s="301"/>
      <c r="M639" s="302" t="s">
        <v>1</v>
      </c>
      <c r="N639" s="303" t="s">
        <v>47</v>
      </c>
      <c r="O639" s="91"/>
      <c r="P639" s="254">
        <f>O639*H639</f>
        <v>0</v>
      </c>
      <c r="Q639" s="254">
        <v>0.495</v>
      </c>
      <c r="R639" s="254">
        <f>Q639*H639</f>
        <v>2.4750000000000001</v>
      </c>
      <c r="S639" s="254">
        <v>0</v>
      </c>
      <c r="T639" s="255">
        <f>S639*H639</f>
        <v>0</v>
      </c>
      <c r="U639" s="38"/>
      <c r="V639" s="38"/>
      <c r="W639" s="38"/>
      <c r="X639" s="38"/>
      <c r="Y639" s="38"/>
      <c r="Z639" s="38"/>
      <c r="AA639" s="38"/>
      <c r="AB639" s="38"/>
      <c r="AC639" s="38"/>
      <c r="AD639" s="38"/>
      <c r="AE639" s="38"/>
      <c r="AR639" s="256" t="s">
        <v>285</v>
      </c>
      <c r="AT639" s="256" t="s">
        <v>643</v>
      </c>
      <c r="AU639" s="256" t="s">
        <v>91</v>
      </c>
      <c r="AY639" s="17" t="s">
        <v>250</v>
      </c>
      <c r="BE639" s="257">
        <f>IF(N639="základní",J639,0)</f>
        <v>0</v>
      </c>
      <c r="BF639" s="257">
        <f>IF(N639="snížená",J639,0)</f>
        <v>0</v>
      </c>
      <c r="BG639" s="257">
        <f>IF(N639="zákl. přenesená",J639,0)</f>
        <v>0</v>
      </c>
      <c r="BH639" s="257">
        <f>IF(N639="sníž. přenesená",J639,0)</f>
        <v>0</v>
      </c>
      <c r="BI639" s="257">
        <f>IF(N639="nulová",J639,0)</f>
        <v>0</v>
      </c>
      <c r="BJ639" s="17" t="s">
        <v>14</v>
      </c>
      <c r="BK639" s="257">
        <f>ROUND(I639*H639,2)</f>
        <v>0</v>
      </c>
      <c r="BL639" s="17" t="s">
        <v>256</v>
      </c>
      <c r="BM639" s="256" t="s">
        <v>2602</v>
      </c>
    </row>
    <row r="640" s="2" customFormat="1" ht="21.75" customHeight="1">
      <c r="A640" s="38"/>
      <c r="B640" s="39"/>
      <c r="C640" s="294" t="s">
        <v>724</v>
      </c>
      <c r="D640" s="294" t="s">
        <v>643</v>
      </c>
      <c r="E640" s="295" t="s">
        <v>2603</v>
      </c>
      <c r="F640" s="296" t="s">
        <v>2604</v>
      </c>
      <c r="G640" s="297" t="s">
        <v>189</v>
      </c>
      <c r="H640" s="298">
        <v>5</v>
      </c>
      <c r="I640" s="299"/>
      <c r="J640" s="300">
        <f>ROUND(I640*H640,2)</f>
        <v>0</v>
      </c>
      <c r="K640" s="296" t="s">
        <v>1</v>
      </c>
      <c r="L640" s="301"/>
      <c r="M640" s="302" t="s">
        <v>1</v>
      </c>
      <c r="N640" s="303" t="s">
        <v>47</v>
      </c>
      <c r="O640" s="91"/>
      <c r="P640" s="254">
        <f>O640*H640</f>
        <v>0</v>
      </c>
      <c r="Q640" s="254">
        <v>1.0149999999999999</v>
      </c>
      <c r="R640" s="254">
        <f>Q640*H640</f>
        <v>5.0749999999999993</v>
      </c>
      <c r="S640" s="254">
        <v>0</v>
      </c>
      <c r="T640" s="255">
        <f>S640*H640</f>
        <v>0</v>
      </c>
      <c r="U640" s="38"/>
      <c r="V640" s="38"/>
      <c r="W640" s="38"/>
      <c r="X640" s="38"/>
      <c r="Y640" s="38"/>
      <c r="Z640" s="38"/>
      <c r="AA640" s="38"/>
      <c r="AB640" s="38"/>
      <c r="AC640" s="38"/>
      <c r="AD640" s="38"/>
      <c r="AE640" s="38"/>
      <c r="AR640" s="256" t="s">
        <v>285</v>
      </c>
      <c r="AT640" s="256" t="s">
        <v>643</v>
      </c>
      <c r="AU640" s="256" t="s">
        <v>91</v>
      </c>
      <c r="AY640" s="17" t="s">
        <v>250</v>
      </c>
      <c r="BE640" s="257">
        <f>IF(N640="základní",J640,0)</f>
        <v>0</v>
      </c>
      <c r="BF640" s="257">
        <f>IF(N640="snížená",J640,0)</f>
        <v>0</v>
      </c>
      <c r="BG640" s="257">
        <f>IF(N640="zákl. přenesená",J640,0)</f>
        <v>0</v>
      </c>
      <c r="BH640" s="257">
        <f>IF(N640="sníž. přenesená",J640,0)</f>
        <v>0</v>
      </c>
      <c r="BI640" s="257">
        <f>IF(N640="nulová",J640,0)</f>
        <v>0</v>
      </c>
      <c r="BJ640" s="17" t="s">
        <v>14</v>
      </c>
      <c r="BK640" s="257">
        <f>ROUND(I640*H640,2)</f>
        <v>0</v>
      </c>
      <c r="BL640" s="17" t="s">
        <v>256</v>
      </c>
      <c r="BM640" s="256" t="s">
        <v>2605</v>
      </c>
    </row>
    <row r="641" s="2" customFormat="1" ht="16.5" customHeight="1">
      <c r="A641" s="38"/>
      <c r="B641" s="39"/>
      <c r="C641" s="294" t="s">
        <v>728</v>
      </c>
      <c r="D641" s="294" t="s">
        <v>643</v>
      </c>
      <c r="E641" s="295" t="s">
        <v>2606</v>
      </c>
      <c r="F641" s="296" t="s">
        <v>2607</v>
      </c>
      <c r="G641" s="297" t="s">
        <v>189</v>
      </c>
      <c r="H641" s="298">
        <v>3</v>
      </c>
      <c r="I641" s="299"/>
      <c r="J641" s="300">
        <f>ROUND(I641*H641,2)</f>
        <v>0</v>
      </c>
      <c r="K641" s="296" t="s">
        <v>1</v>
      </c>
      <c r="L641" s="301"/>
      <c r="M641" s="302" t="s">
        <v>1</v>
      </c>
      <c r="N641" s="303" t="s">
        <v>47</v>
      </c>
      <c r="O641" s="91"/>
      <c r="P641" s="254">
        <f>O641*H641</f>
        <v>0</v>
      </c>
      <c r="Q641" s="254">
        <v>0.35999999999999999</v>
      </c>
      <c r="R641" s="254">
        <f>Q641*H641</f>
        <v>1.0800000000000001</v>
      </c>
      <c r="S641" s="254">
        <v>0</v>
      </c>
      <c r="T641" s="255">
        <f>S641*H641</f>
        <v>0</v>
      </c>
      <c r="U641" s="38"/>
      <c r="V641" s="38"/>
      <c r="W641" s="38"/>
      <c r="X641" s="38"/>
      <c r="Y641" s="38"/>
      <c r="Z641" s="38"/>
      <c r="AA641" s="38"/>
      <c r="AB641" s="38"/>
      <c r="AC641" s="38"/>
      <c r="AD641" s="38"/>
      <c r="AE641" s="38"/>
      <c r="AR641" s="256" t="s">
        <v>285</v>
      </c>
      <c r="AT641" s="256" t="s">
        <v>643</v>
      </c>
      <c r="AU641" s="256" t="s">
        <v>91</v>
      </c>
      <c r="AY641" s="17" t="s">
        <v>250</v>
      </c>
      <c r="BE641" s="257">
        <f>IF(N641="základní",J641,0)</f>
        <v>0</v>
      </c>
      <c r="BF641" s="257">
        <f>IF(N641="snížená",J641,0)</f>
        <v>0</v>
      </c>
      <c r="BG641" s="257">
        <f>IF(N641="zákl. přenesená",J641,0)</f>
        <v>0</v>
      </c>
      <c r="BH641" s="257">
        <f>IF(N641="sníž. přenesená",J641,0)</f>
        <v>0</v>
      </c>
      <c r="BI641" s="257">
        <f>IF(N641="nulová",J641,0)</f>
        <v>0</v>
      </c>
      <c r="BJ641" s="17" t="s">
        <v>14</v>
      </c>
      <c r="BK641" s="257">
        <f>ROUND(I641*H641,2)</f>
        <v>0</v>
      </c>
      <c r="BL641" s="17" t="s">
        <v>256</v>
      </c>
      <c r="BM641" s="256" t="s">
        <v>2608</v>
      </c>
    </row>
    <row r="642" s="2" customFormat="1" ht="16.5" customHeight="1">
      <c r="A642" s="38"/>
      <c r="B642" s="39"/>
      <c r="C642" s="294" t="s">
        <v>732</v>
      </c>
      <c r="D642" s="294" t="s">
        <v>643</v>
      </c>
      <c r="E642" s="295" t="s">
        <v>2609</v>
      </c>
      <c r="F642" s="296" t="s">
        <v>2610</v>
      </c>
      <c r="G642" s="297" t="s">
        <v>189</v>
      </c>
      <c r="H642" s="298">
        <v>1</v>
      </c>
      <c r="I642" s="299"/>
      <c r="J642" s="300">
        <f>ROUND(I642*H642,2)</f>
        <v>0</v>
      </c>
      <c r="K642" s="296" t="s">
        <v>1</v>
      </c>
      <c r="L642" s="301"/>
      <c r="M642" s="302" t="s">
        <v>1</v>
      </c>
      <c r="N642" s="303" t="s">
        <v>47</v>
      </c>
      <c r="O642" s="91"/>
      <c r="P642" s="254">
        <f>O642*H642</f>
        <v>0</v>
      </c>
      <c r="Q642" s="254">
        <v>0.35999999999999999</v>
      </c>
      <c r="R642" s="254">
        <f>Q642*H642</f>
        <v>0.35999999999999999</v>
      </c>
      <c r="S642" s="254">
        <v>0</v>
      </c>
      <c r="T642" s="255">
        <f>S642*H642</f>
        <v>0</v>
      </c>
      <c r="U642" s="38"/>
      <c r="V642" s="38"/>
      <c r="W642" s="38"/>
      <c r="X642" s="38"/>
      <c r="Y642" s="38"/>
      <c r="Z642" s="38"/>
      <c r="AA642" s="38"/>
      <c r="AB642" s="38"/>
      <c r="AC642" s="38"/>
      <c r="AD642" s="38"/>
      <c r="AE642" s="38"/>
      <c r="AR642" s="256" t="s">
        <v>285</v>
      </c>
      <c r="AT642" s="256" t="s">
        <v>643</v>
      </c>
      <c r="AU642" s="256" t="s">
        <v>91</v>
      </c>
      <c r="AY642" s="17" t="s">
        <v>250</v>
      </c>
      <c r="BE642" s="257">
        <f>IF(N642="základní",J642,0)</f>
        <v>0</v>
      </c>
      <c r="BF642" s="257">
        <f>IF(N642="snížená",J642,0)</f>
        <v>0</v>
      </c>
      <c r="BG642" s="257">
        <f>IF(N642="zákl. přenesená",J642,0)</f>
        <v>0</v>
      </c>
      <c r="BH642" s="257">
        <f>IF(N642="sníž. přenesená",J642,0)</f>
        <v>0</v>
      </c>
      <c r="BI642" s="257">
        <f>IF(N642="nulová",J642,0)</f>
        <v>0</v>
      </c>
      <c r="BJ642" s="17" t="s">
        <v>14</v>
      </c>
      <c r="BK642" s="257">
        <f>ROUND(I642*H642,2)</f>
        <v>0</v>
      </c>
      <c r="BL642" s="17" t="s">
        <v>256</v>
      </c>
      <c r="BM642" s="256" t="s">
        <v>2611</v>
      </c>
    </row>
    <row r="643" s="2" customFormat="1" ht="21.75" customHeight="1">
      <c r="A643" s="38"/>
      <c r="B643" s="39"/>
      <c r="C643" s="245" t="s">
        <v>736</v>
      </c>
      <c r="D643" s="245" t="s">
        <v>252</v>
      </c>
      <c r="E643" s="246" t="s">
        <v>2612</v>
      </c>
      <c r="F643" s="247" t="s">
        <v>2613</v>
      </c>
      <c r="G643" s="248" t="s">
        <v>189</v>
      </c>
      <c r="H643" s="249">
        <v>14</v>
      </c>
      <c r="I643" s="250"/>
      <c r="J643" s="251">
        <f>ROUND(I643*H643,2)</f>
        <v>0</v>
      </c>
      <c r="K643" s="247" t="s">
        <v>255</v>
      </c>
      <c r="L643" s="44"/>
      <c r="M643" s="252" t="s">
        <v>1</v>
      </c>
      <c r="N643" s="253" t="s">
        <v>47</v>
      </c>
      <c r="O643" s="91"/>
      <c r="P643" s="254">
        <f>O643*H643</f>
        <v>0</v>
      </c>
      <c r="Q643" s="254">
        <v>0.01248</v>
      </c>
      <c r="R643" s="254">
        <f>Q643*H643</f>
        <v>0.17471999999999999</v>
      </c>
      <c r="S643" s="254">
        <v>0</v>
      </c>
      <c r="T643" s="255">
        <f>S643*H643</f>
        <v>0</v>
      </c>
      <c r="U643" s="38"/>
      <c r="V643" s="38"/>
      <c r="W643" s="38"/>
      <c r="X643" s="38"/>
      <c r="Y643" s="38"/>
      <c r="Z643" s="38"/>
      <c r="AA643" s="38"/>
      <c r="AB643" s="38"/>
      <c r="AC643" s="38"/>
      <c r="AD643" s="38"/>
      <c r="AE643" s="38"/>
      <c r="AR643" s="256" t="s">
        <v>256</v>
      </c>
      <c r="AT643" s="256" t="s">
        <v>252</v>
      </c>
      <c r="AU643" s="256" t="s">
        <v>91</v>
      </c>
      <c r="AY643" s="17" t="s">
        <v>250</v>
      </c>
      <c r="BE643" s="257">
        <f>IF(N643="základní",J643,0)</f>
        <v>0</v>
      </c>
      <c r="BF643" s="257">
        <f>IF(N643="snížená",J643,0)</f>
        <v>0</v>
      </c>
      <c r="BG643" s="257">
        <f>IF(N643="zákl. přenesená",J643,0)</f>
        <v>0</v>
      </c>
      <c r="BH643" s="257">
        <f>IF(N643="sníž. přenesená",J643,0)</f>
        <v>0</v>
      </c>
      <c r="BI643" s="257">
        <f>IF(N643="nulová",J643,0)</f>
        <v>0</v>
      </c>
      <c r="BJ643" s="17" t="s">
        <v>14</v>
      </c>
      <c r="BK643" s="257">
        <f>ROUND(I643*H643,2)</f>
        <v>0</v>
      </c>
      <c r="BL643" s="17" t="s">
        <v>256</v>
      </c>
      <c r="BM643" s="256" t="s">
        <v>2614</v>
      </c>
    </row>
    <row r="644" s="2" customFormat="1">
      <c r="A644" s="38"/>
      <c r="B644" s="39"/>
      <c r="C644" s="40"/>
      <c r="D644" s="258" t="s">
        <v>261</v>
      </c>
      <c r="E644" s="40"/>
      <c r="F644" s="259" t="s">
        <v>2591</v>
      </c>
      <c r="G644" s="40"/>
      <c r="H644" s="40"/>
      <c r="I644" s="156"/>
      <c r="J644" s="40"/>
      <c r="K644" s="40"/>
      <c r="L644" s="44"/>
      <c r="M644" s="260"/>
      <c r="N644" s="261"/>
      <c r="O644" s="91"/>
      <c r="P644" s="91"/>
      <c r="Q644" s="91"/>
      <c r="R644" s="91"/>
      <c r="S644" s="91"/>
      <c r="T644" s="92"/>
      <c r="U644" s="38"/>
      <c r="V644" s="38"/>
      <c r="W644" s="38"/>
      <c r="X644" s="38"/>
      <c r="Y644" s="38"/>
      <c r="Z644" s="38"/>
      <c r="AA644" s="38"/>
      <c r="AB644" s="38"/>
      <c r="AC644" s="38"/>
      <c r="AD644" s="38"/>
      <c r="AE644" s="38"/>
      <c r="AT644" s="17" t="s">
        <v>261</v>
      </c>
      <c r="AU644" s="17" t="s">
        <v>91</v>
      </c>
    </row>
    <row r="645" s="13" customFormat="1">
      <c r="A645" s="13"/>
      <c r="B645" s="262"/>
      <c r="C645" s="263"/>
      <c r="D645" s="258" t="s">
        <v>263</v>
      </c>
      <c r="E645" s="264" t="s">
        <v>1</v>
      </c>
      <c r="F645" s="265" t="s">
        <v>2615</v>
      </c>
      <c r="G645" s="263"/>
      <c r="H645" s="266">
        <v>2</v>
      </c>
      <c r="I645" s="267"/>
      <c r="J645" s="263"/>
      <c r="K645" s="263"/>
      <c r="L645" s="268"/>
      <c r="M645" s="269"/>
      <c r="N645" s="270"/>
      <c r="O645" s="270"/>
      <c r="P645" s="270"/>
      <c r="Q645" s="270"/>
      <c r="R645" s="270"/>
      <c r="S645" s="270"/>
      <c r="T645" s="271"/>
      <c r="U645" s="13"/>
      <c r="V645" s="13"/>
      <c r="W645" s="13"/>
      <c r="X645" s="13"/>
      <c r="Y645" s="13"/>
      <c r="Z645" s="13"/>
      <c r="AA645" s="13"/>
      <c r="AB645" s="13"/>
      <c r="AC645" s="13"/>
      <c r="AD645" s="13"/>
      <c r="AE645" s="13"/>
      <c r="AT645" s="272" t="s">
        <v>263</v>
      </c>
      <c r="AU645" s="272" t="s">
        <v>91</v>
      </c>
      <c r="AV645" s="13" t="s">
        <v>91</v>
      </c>
      <c r="AW645" s="13" t="s">
        <v>36</v>
      </c>
      <c r="AX645" s="13" t="s">
        <v>82</v>
      </c>
      <c r="AY645" s="272" t="s">
        <v>250</v>
      </c>
    </row>
    <row r="646" s="13" customFormat="1">
      <c r="A646" s="13"/>
      <c r="B646" s="262"/>
      <c r="C646" s="263"/>
      <c r="D646" s="258" t="s">
        <v>263</v>
      </c>
      <c r="E646" s="264" t="s">
        <v>1</v>
      </c>
      <c r="F646" s="265" t="s">
        <v>2616</v>
      </c>
      <c r="G646" s="263"/>
      <c r="H646" s="266">
        <v>1</v>
      </c>
      <c r="I646" s="267"/>
      <c r="J646" s="263"/>
      <c r="K646" s="263"/>
      <c r="L646" s="268"/>
      <c r="M646" s="269"/>
      <c r="N646" s="270"/>
      <c r="O646" s="270"/>
      <c r="P646" s="270"/>
      <c r="Q646" s="270"/>
      <c r="R646" s="270"/>
      <c r="S646" s="270"/>
      <c r="T646" s="271"/>
      <c r="U646" s="13"/>
      <c r="V646" s="13"/>
      <c r="W646" s="13"/>
      <c r="X646" s="13"/>
      <c r="Y646" s="13"/>
      <c r="Z646" s="13"/>
      <c r="AA646" s="13"/>
      <c r="AB646" s="13"/>
      <c r="AC646" s="13"/>
      <c r="AD646" s="13"/>
      <c r="AE646" s="13"/>
      <c r="AT646" s="272" t="s">
        <v>263</v>
      </c>
      <c r="AU646" s="272" t="s">
        <v>91</v>
      </c>
      <c r="AV646" s="13" t="s">
        <v>91</v>
      </c>
      <c r="AW646" s="13" t="s">
        <v>36</v>
      </c>
      <c r="AX646" s="13" t="s">
        <v>82</v>
      </c>
      <c r="AY646" s="272" t="s">
        <v>250</v>
      </c>
    </row>
    <row r="647" s="13" customFormat="1">
      <c r="A647" s="13"/>
      <c r="B647" s="262"/>
      <c r="C647" s="263"/>
      <c r="D647" s="258" t="s">
        <v>263</v>
      </c>
      <c r="E647" s="264" t="s">
        <v>1</v>
      </c>
      <c r="F647" s="265" t="s">
        <v>2617</v>
      </c>
      <c r="G647" s="263"/>
      <c r="H647" s="266">
        <v>3</v>
      </c>
      <c r="I647" s="267"/>
      <c r="J647" s="263"/>
      <c r="K647" s="263"/>
      <c r="L647" s="268"/>
      <c r="M647" s="269"/>
      <c r="N647" s="270"/>
      <c r="O647" s="270"/>
      <c r="P647" s="270"/>
      <c r="Q647" s="270"/>
      <c r="R647" s="270"/>
      <c r="S647" s="270"/>
      <c r="T647" s="271"/>
      <c r="U647" s="13"/>
      <c r="V647" s="13"/>
      <c r="W647" s="13"/>
      <c r="X647" s="13"/>
      <c r="Y647" s="13"/>
      <c r="Z647" s="13"/>
      <c r="AA647" s="13"/>
      <c r="AB647" s="13"/>
      <c r="AC647" s="13"/>
      <c r="AD647" s="13"/>
      <c r="AE647" s="13"/>
      <c r="AT647" s="272" t="s">
        <v>263</v>
      </c>
      <c r="AU647" s="272" t="s">
        <v>91</v>
      </c>
      <c r="AV647" s="13" t="s">
        <v>91</v>
      </c>
      <c r="AW647" s="13" t="s">
        <v>36</v>
      </c>
      <c r="AX647" s="13" t="s">
        <v>82</v>
      </c>
      <c r="AY647" s="272" t="s">
        <v>250</v>
      </c>
    </row>
    <row r="648" s="13" customFormat="1">
      <c r="A648" s="13"/>
      <c r="B648" s="262"/>
      <c r="C648" s="263"/>
      <c r="D648" s="258" t="s">
        <v>263</v>
      </c>
      <c r="E648" s="264" t="s">
        <v>1</v>
      </c>
      <c r="F648" s="265" t="s">
        <v>2618</v>
      </c>
      <c r="G648" s="263"/>
      <c r="H648" s="266">
        <v>8</v>
      </c>
      <c r="I648" s="267"/>
      <c r="J648" s="263"/>
      <c r="K648" s="263"/>
      <c r="L648" s="268"/>
      <c r="M648" s="269"/>
      <c r="N648" s="270"/>
      <c r="O648" s="270"/>
      <c r="P648" s="270"/>
      <c r="Q648" s="270"/>
      <c r="R648" s="270"/>
      <c r="S648" s="270"/>
      <c r="T648" s="271"/>
      <c r="U648" s="13"/>
      <c r="V648" s="13"/>
      <c r="W648" s="13"/>
      <c r="X648" s="13"/>
      <c r="Y648" s="13"/>
      <c r="Z648" s="13"/>
      <c r="AA648" s="13"/>
      <c r="AB648" s="13"/>
      <c r="AC648" s="13"/>
      <c r="AD648" s="13"/>
      <c r="AE648" s="13"/>
      <c r="AT648" s="272" t="s">
        <v>263</v>
      </c>
      <c r="AU648" s="272" t="s">
        <v>91</v>
      </c>
      <c r="AV648" s="13" t="s">
        <v>91</v>
      </c>
      <c r="AW648" s="13" t="s">
        <v>36</v>
      </c>
      <c r="AX648" s="13" t="s">
        <v>82</v>
      </c>
      <c r="AY648" s="272" t="s">
        <v>250</v>
      </c>
    </row>
    <row r="649" s="14" customFormat="1">
      <c r="A649" s="14"/>
      <c r="B649" s="273"/>
      <c r="C649" s="274"/>
      <c r="D649" s="258" t="s">
        <v>263</v>
      </c>
      <c r="E649" s="275" t="s">
        <v>1</v>
      </c>
      <c r="F649" s="276" t="s">
        <v>265</v>
      </c>
      <c r="G649" s="274"/>
      <c r="H649" s="277">
        <v>14</v>
      </c>
      <c r="I649" s="278"/>
      <c r="J649" s="274"/>
      <c r="K649" s="274"/>
      <c r="L649" s="279"/>
      <c r="M649" s="280"/>
      <c r="N649" s="281"/>
      <c r="O649" s="281"/>
      <c r="P649" s="281"/>
      <c r="Q649" s="281"/>
      <c r="R649" s="281"/>
      <c r="S649" s="281"/>
      <c r="T649" s="282"/>
      <c r="U649" s="14"/>
      <c r="V649" s="14"/>
      <c r="W649" s="14"/>
      <c r="X649" s="14"/>
      <c r="Y649" s="14"/>
      <c r="Z649" s="14"/>
      <c r="AA649" s="14"/>
      <c r="AB649" s="14"/>
      <c r="AC649" s="14"/>
      <c r="AD649" s="14"/>
      <c r="AE649" s="14"/>
      <c r="AT649" s="283" t="s">
        <v>263</v>
      </c>
      <c r="AU649" s="283" t="s">
        <v>91</v>
      </c>
      <c r="AV649" s="14" t="s">
        <v>256</v>
      </c>
      <c r="AW649" s="14" t="s">
        <v>36</v>
      </c>
      <c r="AX649" s="14" t="s">
        <v>14</v>
      </c>
      <c r="AY649" s="283" t="s">
        <v>250</v>
      </c>
    </row>
    <row r="650" s="2" customFormat="1" ht="21.75" customHeight="1">
      <c r="A650" s="38"/>
      <c r="B650" s="39"/>
      <c r="C650" s="294" t="s">
        <v>741</v>
      </c>
      <c r="D650" s="294" t="s">
        <v>643</v>
      </c>
      <c r="E650" s="295" t="s">
        <v>2619</v>
      </c>
      <c r="F650" s="296" t="s">
        <v>2620</v>
      </c>
      <c r="G650" s="297" t="s">
        <v>189</v>
      </c>
      <c r="H650" s="298">
        <v>2</v>
      </c>
      <c r="I650" s="299"/>
      <c r="J650" s="300">
        <f>ROUND(I650*H650,2)</f>
        <v>0</v>
      </c>
      <c r="K650" s="296" t="s">
        <v>1</v>
      </c>
      <c r="L650" s="301"/>
      <c r="M650" s="302" t="s">
        <v>1</v>
      </c>
      <c r="N650" s="303" t="s">
        <v>47</v>
      </c>
      <c r="O650" s="91"/>
      <c r="P650" s="254">
        <f>O650*H650</f>
        <v>0</v>
      </c>
      <c r="Q650" s="254">
        <v>0.56000000000000005</v>
      </c>
      <c r="R650" s="254">
        <f>Q650*H650</f>
        <v>1.1200000000000001</v>
      </c>
      <c r="S650" s="254">
        <v>0</v>
      </c>
      <c r="T650" s="255">
        <f>S650*H650</f>
        <v>0</v>
      </c>
      <c r="U650" s="38"/>
      <c r="V650" s="38"/>
      <c r="W650" s="38"/>
      <c r="X650" s="38"/>
      <c r="Y650" s="38"/>
      <c r="Z650" s="38"/>
      <c r="AA650" s="38"/>
      <c r="AB650" s="38"/>
      <c r="AC650" s="38"/>
      <c r="AD650" s="38"/>
      <c r="AE650" s="38"/>
      <c r="AR650" s="256" t="s">
        <v>285</v>
      </c>
      <c r="AT650" s="256" t="s">
        <v>643</v>
      </c>
      <c r="AU650" s="256" t="s">
        <v>91</v>
      </c>
      <c r="AY650" s="17" t="s">
        <v>250</v>
      </c>
      <c r="BE650" s="257">
        <f>IF(N650="základní",J650,0)</f>
        <v>0</v>
      </c>
      <c r="BF650" s="257">
        <f>IF(N650="snížená",J650,0)</f>
        <v>0</v>
      </c>
      <c r="BG650" s="257">
        <f>IF(N650="zákl. přenesená",J650,0)</f>
        <v>0</v>
      </c>
      <c r="BH650" s="257">
        <f>IF(N650="sníž. přenesená",J650,0)</f>
        <v>0</v>
      </c>
      <c r="BI650" s="257">
        <f>IF(N650="nulová",J650,0)</f>
        <v>0</v>
      </c>
      <c r="BJ650" s="17" t="s">
        <v>14</v>
      </c>
      <c r="BK650" s="257">
        <f>ROUND(I650*H650,2)</f>
        <v>0</v>
      </c>
      <c r="BL650" s="17" t="s">
        <v>256</v>
      </c>
      <c r="BM650" s="256" t="s">
        <v>2621</v>
      </c>
    </row>
    <row r="651" s="2" customFormat="1" ht="21.75" customHeight="1">
      <c r="A651" s="38"/>
      <c r="B651" s="39"/>
      <c r="C651" s="294" t="s">
        <v>745</v>
      </c>
      <c r="D651" s="294" t="s">
        <v>643</v>
      </c>
      <c r="E651" s="295" t="s">
        <v>2622</v>
      </c>
      <c r="F651" s="296" t="s">
        <v>2623</v>
      </c>
      <c r="G651" s="297" t="s">
        <v>189</v>
      </c>
      <c r="H651" s="298">
        <v>1</v>
      </c>
      <c r="I651" s="299"/>
      <c r="J651" s="300">
        <f>ROUND(I651*H651,2)</f>
        <v>0</v>
      </c>
      <c r="K651" s="296" t="s">
        <v>1</v>
      </c>
      <c r="L651" s="301"/>
      <c r="M651" s="302" t="s">
        <v>1</v>
      </c>
      <c r="N651" s="303" t="s">
        <v>47</v>
      </c>
      <c r="O651" s="91"/>
      <c r="P651" s="254">
        <f>O651*H651</f>
        <v>0</v>
      </c>
      <c r="Q651" s="254">
        <v>0.65000000000000002</v>
      </c>
      <c r="R651" s="254">
        <f>Q651*H651</f>
        <v>0.65000000000000002</v>
      </c>
      <c r="S651" s="254">
        <v>0</v>
      </c>
      <c r="T651" s="255">
        <f>S651*H651</f>
        <v>0</v>
      </c>
      <c r="U651" s="38"/>
      <c r="V651" s="38"/>
      <c r="W651" s="38"/>
      <c r="X651" s="38"/>
      <c r="Y651" s="38"/>
      <c r="Z651" s="38"/>
      <c r="AA651" s="38"/>
      <c r="AB651" s="38"/>
      <c r="AC651" s="38"/>
      <c r="AD651" s="38"/>
      <c r="AE651" s="38"/>
      <c r="AR651" s="256" t="s">
        <v>285</v>
      </c>
      <c r="AT651" s="256" t="s">
        <v>643</v>
      </c>
      <c r="AU651" s="256" t="s">
        <v>91</v>
      </c>
      <c r="AY651" s="17" t="s">
        <v>250</v>
      </c>
      <c r="BE651" s="257">
        <f>IF(N651="základní",J651,0)</f>
        <v>0</v>
      </c>
      <c r="BF651" s="257">
        <f>IF(N651="snížená",J651,0)</f>
        <v>0</v>
      </c>
      <c r="BG651" s="257">
        <f>IF(N651="zákl. přenesená",J651,0)</f>
        <v>0</v>
      </c>
      <c r="BH651" s="257">
        <f>IF(N651="sníž. přenesená",J651,0)</f>
        <v>0</v>
      </c>
      <c r="BI651" s="257">
        <f>IF(N651="nulová",J651,0)</f>
        <v>0</v>
      </c>
      <c r="BJ651" s="17" t="s">
        <v>14</v>
      </c>
      <c r="BK651" s="257">
        <f>ROUND(I651*H651,2)</f>
        <v>0</v>
      </c>
      <c r="BL651" s="17" t="s">
        <v>256</v>
      </c>
      <c r="BM651" s="256" t="s">
        <v>2624</v>
      </c>
    </row>
    <row r="652" s="2" customFormat="1" ht="21.75" customHeight="1">
      <c r="A652" s="38"/>
      <c r="B652" s="39"/>
      <c r="C652" s="294" t="s">
        <v>749</v>
      </c>
      <c r="D652" s="294" t="s">
        <v>643</v>
      </c>
      <c r="E652" s="295" t="s">
        <v>2625</v>
      </c>
      <c r="F652" s="296" t="s">
        <v>2626</v>
      </c>
      <c r="G652" s="297" t="s">
        <v>189</v>
      </c>
      <c r="H652" s="298">
        <v>3</v>
      </c>
      <c r="I652" s="299"/>
      <c r="J652" s="300">
        <f>ROUND(I652*H652,2)</f>
        <v>0</v>
      </c>
      <c r="K652" s="296" t="s">
        <v>1</v>
      </c>
      <c r="L652" s="301"/>
      <c r="M652" s="302" t="s">
        <v>1</v>
      </c>
      <c r="N652" s="303" t="s">
        <v>47</v>
      </c>
      <c r="O652" s="91"/>
      <c r="P652" s="254">
        <f>O652*H652</f>
        <v>0</v>
      </c>
      <c r="Q652" s="254">
        <v>0.77500000000000002</v>
      </c>
      <c r="R652" s="254">
        <f>Q652*H652</f>
        <v>2.3250000000000002</v>
      </c>
      <c r="S652" s="254">
        <v>0</v>
      </c>
      <c r="T652" s="255">
        <f>S652*H652</f>
        <v>0</v>
      </c>
      <c r="U652" s="38"/>
      <c r="V652" s="38"/>
      <c r="W652" s="38"/>
      <c r="X652" s="38"/>
      <c r="Y652" s="38"/>
      <c r="Z652" s="38"/>
      <c r="AA652" s="38"/>
      <c r="AB652" s="38"/>
      <c r="AC652" s="38"/>
      <c r="AD652" s="38"/>
      <c r="AE652" s="38"/>
      <c r="AR652" s="256" t="s">
        <v>285</v>
      </c>
      <c r="AT652" s="256" t="s">
        <v>643</v>
      </c>
      <c r="AU652" s="256" t="s">
        <v>91</v>
      </c>
      <c r="AY652" s="17" t="s">
        <v>250</v>
      </c>
      <c r="BE652" s="257">
        <f>IF(N652="základní",J652,0)</f>
        <v>0</v>
      </c>
      <c r="BF652" s="257">
        <f>IF(N652="snížená",J652,0)</f>
        <v>0</v>
      </c>
      <c r="BG652" s="257">
        <f>IF(N652="zákl. přenesená",J652,0)</f>
        <v>0</v>
      </c>
      <c r="BH652" s="257">
        <f>IF(N652="sníž. přenesená",J652,0)</f>
        <v>0</v>
      </c>
      <c r="BI652" s="257">
        <f>IF(N652="nulová",J652,0)</f>
        <v>0</v>
      </c>
      <c r="BJ652" s="17" t="s">
        <v>14</v>
      </c>
      <c r="BK652" s="257">
        <f>ROUND(I652*H652,2)</f>
        <v>0</v>
      </c>
      <c r="BL652" s="17" t="s">
        <v>256</v>
      </c>
      <c r="BM652" s="256" t="s">
        <v>2627</v>
      </c>
    </row>
    <row r="653" s="2" customFormat="1" ht="21.75" customHeight="1">
      <c r="A653" s="38"/>
      <c r="B653" s="39"/>
      <c r="C653" s="294" t="s">
        <v>753</v>
      </c>
      <c r="D653" s="294" t="s">
        <v>643</v>
      </c>
      <c r="E653" s="295" t="s">
        <v>2628</v>
      </c>
      <c r="F653" s="296" t="s">
        <v>2629</v>
      </c>
      <c r="G653" s="297" t="s">
        <v>189</v>
      </c>
      <c r="H653" s="298">
        <v>8</v>
      </c>
      <c r="I653" s="299"/>
      <c r="J653" s="300">
        <f>ROUND(I653*H653,2)</f>
        <v>0</v>
      </c>
      <c r="K653" s="296" t="s">
        <v>1</v>
      </c>
      <c r="L653" s="301"/>
      <c r="M653" s="302" t="s">
        <v>1</v>
      </c>
      <c r="N653" s="303" t="s">
        <v>47</v>
      </c>
      <c r="O653" s="91"/>
      <c r="P653" s="254">
        <f>O653*H653</f>
        <v>0</v>
      </c>
      <c r="Q653" s="254">
        <v>0.59499999999999997</v>
      </c>
      <c r="R653" s="254">
        <f>Q653*H653</f>
        <v>4.7599999999999998</v>
      </c>
      <c r="S653" s="254">
        <v>0</v>
      </c>
      <c r="T653" s="255">
        <f>S653*H653</f>
        <v>0</v>
      </c>
      <c r="U653" s="38"/>
      <c r="V653" s="38"/>
      <c r="W653" s="38"/>
      <c r="X653" s="38"/>
      <c r="Y653" s="38"/>
      <c r="Z653" s="38"/>
      <c r="AA653" s="38"/>
      <c r="AB653" s="38"/>
      <c r="AC653" s="38"/>
      <c r="AD653" s="38"/>
      <c r="AE653" s="38"/>
      <c r="AR653" s="256" t="s">
        <v>285</v>
      </c>
      <c r="AT653" s="256" t="s">
        <v>643</v>
      </c>
      <c r="AU653" s="256" t="s">
        <v>91</v>
      </c>
      <c r="AY653" s="17" t="s">
        <v>250</v>
      </c>
      <c r="BE653" s="257">
        <f>IF(N653="základní",J653,0)</f>
        <v>0</v>
      </c>
      <c r="BF653" s="257">
        <f>IF(N653="snížená",J653,0)</f>
        <v>0</v>
      </c>
      <c r="BG653" s="257">
        <f>IF(N653="zákl. přenesená",J653,0)</f>
        <v>0</v>
      </c>
      <c r="BH653" s="257">
        <f>IF(N653="sníž. přenesená",J653,0)</f>
        <v>0</v>
      </c>
      <c r="BI653" s="257">
        <f>IF(N653="nulová",J653,0)</f>
        <v>0</v>
      </c>
      <c r="BJ653" s="17" t="s">
        <v>14</v>
      </c>
      <c r="BK653" s="257">
        <f>ROUND(I653*H653,2)</f>
        <v>0</v>
      </c>
      <c r="BL653" s="17" t="s">
        <v>256</v>
      </c>
      <c r="BM653" s="256" t="s">
        <v>2630</v>
      </c>
    </row>
    <row r="654" s="2" customFormat="1" ht="21.75" customHeight="1">
      <c r="A654" s="38"/>
      <c r="B654" s="39"/>
      <c r="C654" s="245" t="s">
        <v>757</v>
      </c>
      <c r="D654" s="245" t="s">
        <v>252</v>
      </c>
      <c r="E654" s="246" t="s">
        <v>2631</v>
      </c>
      <c r="F654" s="247" t="s">
        <v>2632</v>
      </c>
      <c r="G654" s="248" t="s">
        <v>189</v>
      </c>
      <c r="H654" s="249">
        <v>12</v>
      </c>
      <c r="I654" s="250"/>
      <c r="J654" s="251">
        <f>ROUND(I654*H654,2)</f>
        <v>0</v>
      </c>
      <c r="K654" s="247" t="s">
        <v>255</v>
      </c>
      <c r="L654" s="44"/>
      <c r="M654" s="252" t="s">
        <v>1</v>
      </c>
      <c r="N654" s="253" t="s">
        <v>47</v>
      </c>
      <c r="O654" s="91"/>
      <c r="P654" s="254">
        <f>O654*H654</f>
        <v>0</v>
      </c>
      <c r="Q654" s="254">
        <v>0.028539999999999999</v>
      </c>
      <c r="R654" s="254">
        <f>Q654*H654</f>
        <v>0.34248000000000001</v>
      </c>
      <c r="S654" s="254">
        <v>0</v>
      </c>
      <c r="T654" s="255">
        <f>S654*H654</f>
        <v>0</v>
      </c>
      <c r="U654" s="38"/>
      <c r="V654" s="38"/>
      <c r="W654" s="38"/>
      <c r="X654" s="38"/>
      <c r="Y654" s="38"/>
      <c r="Z654" s="38"/>
      <c r="AA654" s="38"/>
      <c r="AB654" s="38"/>
      <c r="AC654" s="38"/>
      <c r="AD654" s="38"/>
      <c r="AE654" s="38"/>
      <c r="AR654" s="256" t="s">
        <v>256</v>
      </c>
      <c r="AT654" s="256" t="s">
        <v>252</v>
      </c>
      <c r="AU654" s="256" t="s">
        <v>91</v>
      </c>
      <c r="AY654" s="17" t="s">
        <v>250</v>
      </c>
      <c r="BE654" s="257">
        <f>IF(N654="základní",J654,0)</f>
        <v>0</v>
      </c>
      <c r="BF654" s="257">
        <f>IF(N654="snížená",J654,0)</f>
        <v>0</v>
      </c>
      <c r="BG654" s="257">
        <f>IF(N654="zákl. přenesená",J654,0)</f>
        <v>0</v>
      </c>
      <c r="BH654" s="257">
        <f>IF(N654="sníž. přenesená",J654,0)</f>
        <v>0</v>
      </c>
      <c r="BI654" s="257">
        <f>IF(N654="nulová",J654,0)</f>
        <v>0</v>
      </c>
      <c r="BJ654" s="17" t="s">
        <v>14</v>
      </c>
      <c r="BK654" s="257">
        <f>ROUND(I654*H654,2)</f>
        <v>0</v>
      </c>
      <c r="BL654" s="17" t="s">
        <v>256</v>
      </c>
      <c r="BM654" s="256" t="s">
        <v>2633</v>
      </c>
    </row>
    <row r="655" s="2" customFormat="1">
      <c r="A655" s="38"/>
      <c r="B655" s="39"/>
      <c r="C655" s="40"/>
      <c r="D655" s="258" t="s">
        <v>261</v>
      </c>
      <c r="E655" s="40"/>
      <c r="F655" s="259" t="s">
        <v>2591</v>
      </c>
      <c r="G655" s="40"/>
      <c r="H655" s="40"/>
      <c r="I655" s="156"/>
      <c r="J655" s="40"/>
      <c r="K655" s="40"/>
      <c r="L655" s="44"/>
      <c r="M655" s="260"/>
      <c r="N655" s="261"/>
      <c r="O655" s="91"/>
      <c r="P655" s="91"/>
      <c r="Q655" s="91"/>
      <c r="R655" s="91"/>
      <c r="S655" s="91"/>
      <c r="T655" s="92"/>
      <c r="U655" s="38"/>
      <c r="V655" s="38"/>
      <c r="W655" s="38"/>
      <c r="X655" s="38"/>
      <c r="Y655" s="38"/>
      <c r="Z655" s="38"/>
      <c r="AA655" s="38"/>
      <c r="AB655" s="38"/>
      <c r="AC655" s="38"/>
      <c r="AD655" s="38"/>
      <c r="AE655" s="38"/>
      <c r="AT655" s="17" t="s">
        <v>261</v>
      </c>
      <c r="AU655" s="17" t="s">
        <v>91</v>
      </c>
    </row>
    <row r="656" s="15" customFormat="1">
      <c r="A656" s="15"/>
      <c r="B656" s="284"/>
      <c r="C656" s="285"/>
      <c r="D656" s="258" t="s">
        <v>263</v>
      </c>
      <c r="E656" s="286" t="s">
        <v>1</v>
      </c>
      <c r="F656" s="287" t="s">
        <v>2634</v>
      </c>
      <c r="G656" s="285"/>
      <c r="H656" s="286" t="s">
        <v>1</v>
      </c>
      <c r="I656" s="288"/>
      <c r="J656" s="285"/>
      <c r="K656" s="285"/>
      <c r="L656" s="289"/>
      <c r="M656" s="290"/>
      <c r="N656" s="291"/>
      <c r="O656" s="291"/>
      <c r="P656" s="291"/>
      <c r="Q656" s="291"/>
      <c r="R656" s="291"/>
      <c r="S656" s="291"/>
      <c r="T656" s="292"/>
      <c r="U656" s="15"/>
      <c r="V656" s="15"/>
      <c r="W656" s="15"/>
      <c r="X656" s="15"/>
      <c r="Y656" s="15"/>
      <c r="Z656" s="15"/>
      <c r="AA656" s="15"/>
      <c r="AB656" s="15"/>
      <c r="AC656" s="15"/>
      <c r="AD656" s="15"/>
      <c r="AE656" s="15"/>
      <c r="AT656" s="293" t="s">
        <v>263</v>
      </c>
      <c r="AU656" s="293" t="s">
        <v>91</v>
      </c>
      <c r="AV656" s="15" t="s">
        <v>14</v>
      </c>
      <c r="AW656" s="15" t="s">
        <v>36</v>
      </c>
      <c r="AX656" s="15" t="s">
        <v>82</v>
      </c>
      <c r="AY656" s="293" t="s">
        <v>250</v>
      </c>
    </row>
    <row r="657" s="13" customFormat="1">
      <c r="A657" s="13"/>
      <c r="B657" s="262"/>
      <c r="C657" s="263"/>
      <c r="D657" s="258" t="s">
        <v>263</v>
      </c>
      <c r="E657" s="264" t="s">
        <v>1</v>
      </c>
      <c r="F657" s="265" t="s">
        <v>2635</v>
      </c>
      <c r="G657" s="263"/>
      <c r="H657" s="266">
        <v>2</v>
      </c>
      <c r="I657" s="267"/>
      <c r="J657" s="263"/>
      <c r="K657" s="263"/>
      <c r="L657" s="268"/>
      <c r="M657" s="269"/>
      <c r="N657" s="270"/>
      <c r="O657" s="270"/>
      <c r="P657" s="270"/>
      <c r="Q657" s="270"/>
      <c r="R657" s="270"/>
      <c r="S657" s="270"/>
      <c r="T657" s="271"/>
      <c r="U657" s="13"/>
      <c r="V657" s="13"/>
      <c r="W657" s="13"/>
      <c r="X657" s="13"/>
      <c r="Y657" s="13"/>
      <c r="Z657" s="13"/>
      <c r="AA657" s="13"/>
      <c r="AB657" s="13"/>
      <c r="AC657" s="13"/>
      <c r="AD657" s="13"/>
      <c r="AE657" s="13"/>
      <c r="AT657" s="272" t="s">
        <v>263</v>
      </c>
      <c r="AU657" s="272" t="s">
        <v>91</v>
      </c>
      <c r="AV657" s="13" t="s">
        <v>91</v>
      </c>
      <c r="AW657" s="13" t="s">
        <v>36</v>
      </c>
      <c r="AX657" s="13" t="s">
        <v>82</v>
      </c>
      <c r="AY657" s="272" t="s">
        <v>250</v>
      </c>
    </row>
    <row r="658" s="13" customFormat="1">
      <c r="A658" s="13"/>
      <c r="B658" s="262"/>
      <c r="C658" s="263"/>
      <c r="D658" s="258" t="s">
        <v>263</v>
      </c>
      <c r="E658" s="264" t="s">
        <v>1</v>
      </c>
      <c r="F658" s="265" t="s">
        <v>2636</v>
      </c>
      <c r="G658" s="263"/>
      <c r="H658" s="266">
        <v>4</v>
      </c>
      <c r="I658" s="267"/>
      <c r="J658" s="263"/>
      <c r="K658" s="263"/>
      <c r="L658" s="268"/>
      <c r="M658" s="269"/>
      <c r="N658" s="270"/>
      <c r="O658" s="270"/>
      <c r="P658" s="270"/>
      <c r="Q658" s="270"/>
      <c r="R658" s="270"/>
      <c r="S658" s="270"/>
      <c r="T658" s="271"/>
      <c r="U658" s="13"/>
      <c r="V658" s="13"/>
      <c r="W658" s="13"/>
      <c r="X658" s="13"/>
      <c r="Y658" s="13"/>
      <c r="Z658" s="13"/>
      <c r="AA658" s="13"/>
      <c r="AB658" s="13"/>
      <c r="AC658" s="13"/>
      <c r="AD658" s="13"/>
      <c r="AE658" s="13"/>
      <c r="AT658" s="272" t="s">
        <v>263</v>
      </c>
      <c r="AU658" s="272" t="s">
        <v>91</v>
      </c>
      <c r="AV658" s="13" t="s">
        <v>91</v>
      </c>
      <c r="AW658" s="13" t="s">
        <v>36</v>
      </c>
      <c r="AX658" s="13" t="s">
        <v>82</v>
      </c>
      <c r="AY658" s="272" t="s">
        <v>250</v>
      </c>
    </row>
    <row r="659" s="13" customFormat="1">
      <c r="A659" s="13"/>
      <c r="B659" s="262"/>
      <c r="C659" s="263"/>
      <c r="D659" s="258" t="s">
        <v>263</v>
      </c>
      <c r="E659" s="264" t="s">
        <v>1</v>
      </c>
      <c r="F659" s="265" t="s">
        <v>2637</v>
      </c>
      <c r="G659" s="263"/>
      <c r="H659" s="266">
        <v>1</v>
      </c>
      <c r="I659" s="267"/>
      <c r="J659" s="263"/>
      <c r="K659" s="263"/>
      <c r="L659" s="268"/>
      <c r="M659" s="269"/>
      <c r="N659" s="270"/>
      <c r="O659" s="270"/>
      <c r="P659" s="270"/>
      <c r="Q659" s="270"/>
      <c r="R659" s="270"/>
      <c r="S659" s="270"/>
      <c r="T659" s="271"/>
      <c r="U659" s="13"/>
      <c r="V659" s="13"/>
      <c r="W659" s="13"/>
      <c r="X659" s="13"/>
      <c r="Y659" s="13"/>
      <c r="Z659" s="13"/>
      <c r="AA659" s="13"/>
      <c r="AB659" s="13"/>
      <c r="AC659" s="13"/>
      <c r="AD659" s="13"/>
      <c r="AE659" s="13"/>
      <c r="AT659" s="272" t="s">
        <v>263</v>
      </c>
      <c r="AU659" s="272" t="s">
        <v>91</v>
      </c>
      <c r="AV659" s="13" t="s">
        <v>91</v>
      </c>
      <c r="AW659" s="13" t="s">
        <v>36</v>
      </c>
      <c r="AX659" s="13" t="s">
        <v>82</v>
      </c>
      <c r="AY659" s="272" t="s">
        <v>250</v>
      </c>
    </row>
    <row r="660" s="13" customFormat="1">
      <c r="A660" s="13"/>
      <c r="B660" s="262"/>
      <c r="C660" s="263"/>
      <c r="D660" s="258" t="s">
        <v>263</v>
      </c>
      <c r="E660" s="264" t="s">
        <v>1</v>
      </c>
      <c r="F660" s="265" t="s">
        <v>2638</v>
      </c>
      <c r="G660" s="263"/>
      <c r="H660" s="266">
        <v>5</v>
      </c>
      <c r="I660" s="267"/>
      <c r="J660" s="263"/>
      <c r="K660" s="263"/>
      <c r="L660" s="268"/>
      <c r="M660" s="269"/>
      <c r="N660" s="270"/>
      <c r="O660" s="270"/>
      <c r="P660" s="270"/>
      <c r="Q660" s="270"/>
      <c r="R660" s="270"/>
      <c r="S660" s="270"/>
      <c r="T660" s="271"/>
      <c r="U660" s="13"/>
      <c r="V660" s="13"/>
      <c r="W660" s="13"/>
      <c r="X660" s="13"/>
      <c r="Y660" s="13"/>
      <c r="Z660" s="13"/>
      <c r="AA660" s="13"/>
      <c r="AB660" s="13"/>
      <c r="AC660" s="13"/>
      <c r="AD660" s="13"/>
      <c r="AE660" s="13"/>
      <c r="AT660" s="272" t="s">
        <v>263</v>
      </c>
      <c r="AU660" s="272" t="s">
        <v>91</v>
      </c>
      <c r="AV660" s="13" t="s">
        <v>91</v>
      </c>
      <c r="AW660" s="13" t="s">
        <v>36</v>
      </c>
      <c r="AX660" s="13" t="s">
        <v>82</v>
      </c>
      <c r="AY660" s="272" t="s">
        <v>250</v>
      </c>
    </row>
    <row r="661" s="14" customFormat="1">
      <c r="A661" s="14"/>
      <c r="B661" s="273"/>
      <c r="C661" s="274"/>
      <c r="D661" s="258" t="s">
        <v>263</v>
      </c>
      <c r="E661" s="275" t="s">
        <v>1</v>
      </c>
      <c r="F661" s="276" t="s">
        <v>265</v>
      </c>
      <c r="G661" s="274"/>
      <c r="H661" s="277">
        <v>12</v>
      </c>
      <c r="I661" s="278"/>
      <c r="J661" s="274"/>
      <c r="K661" s="274"/>
      <c r="L661" s="279"/>
      <c r="M661" s="280"/>
      <c r="N661" s="281"/>
      <c r="O661" s="281"/>
      <c r="P661" s="281"/>
      <c r="Q661" s="281"/>
      <c r="R661" s="281"/>
      <c r="S661" s="281"/>
      <c r="T661" s="282"/>
      <c r="U661" s="14"/>
      <c r="V661" s="14"/>
      <c r="W661" s="14"/>
      <c r="X661" s="14"/>
      <c r="Y661" s="14"/>
      <c r="Z661" s="14"/>
      <c r="AA661" s="14"/>
      <c r="AB661" s="14"/>
      <c r="AC661" s="14"/>
      <c r="AD661" s="14"/>
      <c r="AE661" s="14"/>
      <c r="AT661" s="283" t="s">
        <v>263</v>
      </c>
      <c r="AU661" s="283" t="s">
        <v>91</v>
      </c>
      <c r="AV661" s="14" t="s">
        <v>256</v>
      </c>
      <c r="AW661" s="14" t="s">
        <v>36</v>
      </c>
      <c r="AX661" s="14" t="s">
        <v>14</v>
      </c>
      <c r="AY661" s="283" t="s">
        <v>250</v>
      </c>
    </row>
    <row r="662" s="2" customFormat="1" ht="16.5" customHeight="1">
      <c r="A662" s="38"/>
      <c r="B662" s="39"/>
      <c r="C662" s="294" t="s">
        <v>762</v>
      </c>
      <c r="D662" s="294" t="s">
        <v>643</v>
      </c>
      <c r="E662" s="295" t="s">
        <v>2639</v>
      </c>
      <c r="F662" s="296" t="s">
        <v>2640</v>
      </c>
      <c r="G662" s="297" t="s">
        <v>189</v>
      </c>
      <c r="H662" s="298">
        <v>2</v>
      </c>
      <c r="I662" s="299"/>
      <c r="J662" s="300">
        <f>ROUND(I662*H662,2)</f>
        <v>0</v>
      </c>
      <c r="K662" s="296" t="s">
        <v>1</v>
      </c>
      <c r="L662" s="301"/>
      <c r="M662" s="302" t="s">
        <v>1</v>
      </c>
      <c r="N662" s="303" t="s">
        <v>47</v>
      </c>
      <c r="O662" s="91"/>
      <c r="P662" s="254">
        <f>O662*H662</f>
        <v>0</v>
      </c>
      <c r="Q662" s="254">
        <v>1.8300000000000001</v>
      </c>
      <c r="R662" s="254">
        <f>Q662*H662</f>
        <v>3.6600000000000001</v>
      </c>
      <c r="S662" s="254">
        <v>0</v>
      </c>
      <c r="T662" s="255">
        <f>S662*H662</f>
        <v>0</v>
      </c>
      <c r="U662" s="38"/>
      <c r="V662" s="38"/>
      <c r="W662" s="38"/>
      <c r="X662" s="38"/>
      <c r="Y662" s="38"/>
      <c r="Z662" s="38"/>
      <c r="AA662" s="38"/>
      <c r="AB662" s="38"/>
      <c r="AC662" s="38"/>
      <c r="AD662" s="38"/>
      <c r="AE662" s="38"/>
      <c r="AR662" s="256" t="s">
        <v>285</v>
      </c>
      <c r="AT662" s="256" t="s">
        <v>643</v>
      </c>
      <c r="AU662" s="256" t="s">
        <v>91</v>
      </c>
      <c r="AY662" s="17" t="s">
        <v>250</v>
      </c>
      <c r="BE662" s="257">
        <f>IF(N662="základní",J662,0)</f>
        <v>0</v>
      </c>
      <c r="BF662" s="257">
        <f>IF(N662="snížená",J662,0)</f>
        <v>0</v>
      </c>
      <c r="BG662" s="257">
        <f>IF(N662="zákl. přenesená",J662,0)</f>
        <v>0</v>
      </c>
      <c r="BH662" s="257">
        <f>IF(N662="sníž. přenesená",J662,0)</f>
        <v>0</v>
      </c>
      <c r="BI662" s="257">
        <f>IF(N662="nulová",J662,0)</f>
        <v>0</v>
      </c>
      <c r="BJ662" s="17" t="s">
        <v>14</v>
      </c>
      <c r="BK662" s="257">
        <f>ROUND(I662*H662,2)</f>
        <v>0</v>
      </c>
      <c r="BL662" s="17" t="s">
        <v>256</v>
      </c>
      <c r="BM662" s="256" t="s">
        <v>2641</v>
      </c>
    </row>
    <row r="663" s="2" customFormat="1" ht="16.5" customHeight="1">
      <c r="A663" s="38"/>
      <c r="B663" s="39"/>
      <c r="C663" s="294" t="s">
        <v>767</v>
      </c>
      <c r="D663" s="294" t="s">
        <v>643</v>
      </c>
      <c r="E663" s="295" t="s">
        <v>2642</v>
      </c>
      <c r="F663" s="296" t="s">
        <v>2643</v>
      </c>
      <c r="G663" s="297" t="s">
        <v>189</v>
      </c>
      <c r="H663" s="298">
        <v>4</v>
      </c>
      <c r="I663" s="299"/>
      <c r="J663" s="300">
        <f>ROUND(I663*H663,2)</f>
        <v>0</v>
      </c>
      <c r="K663" s="296" t="s">
        <v>1</v>
      </c>
      <c r="L663" s="301"/>
      <c r="M663" s="302" t="s">
        <v>1</v>
      </c>
      <c r="N663" s="303" t="s">
        <v>47</v>
      </c>
      <c r="O663" s="91"/>
      <c r="P663" s="254">
        <f>O663*H663</f>
        <v>0</v>
      </c>
      <c r="Q663" s="254">
        <v>2.3100000000000001</v>
      </c>
      <c r="R663" s="254">
        <f>Q663*H663</f>
        <v>9.2400000000000002</v>
      </c>
      <c r="S663" s="254">
        <v>0</v>
      </c>
      <c r="T663" s="255">
        <f>S663*H663</f>
        <v>0</v>
      </c>
      <c r="U663" s="38"/>
      <c r="V663" s="38"/>
      <c r="W663" s="38"/>
      <c r="X663" s="38"/>
      <c r="Y663" s="38"/>
      <c r="Z663" s="38"/>
      <c r="AA663" s="38"/>
      <c r="AB663" s="38"/>
      <c r="AC663" s="38"/>
      <c r="AD663" s="38"/>
      <c r="AE663" s="38"/>
      <c r="AR663" s="256" t="s">
        <v>285</v>
      </c>
      <c r="AT663" s="256" t="s">
        <v>643</v>
      </c>
      <c r="AU663" s="256" t="s">
        <v>91</v>
      </c>
      <c r="AY663" s="17" t="s">
        <v>250</v>
      </c>
      <c r="BE663" s="257">
        <f>IF(N663="základní",J663,0)</f>
        <v>0</v>
      </c>
      <c r="BF663" s="257">
        <f>IF(N663="snížená",J663,0)</f>
        <v>0</v>
      </c>
      <c r="BG663" s="257">
        <f>IF(N663="zákl. přenesená",J663,0)</f>
        <v>0</v>
      </c>
      <c r="BH663" s="257">
        <f>IF(N663="sníž. přenesená",J663,0)</f>
        <v>0</v>
      </c>
      <c r="BI663" s="257">
        <f>IF(N663="nulová",J663,0)</f>
        <v>0</v>
      </c>
      <c r="BJ663" s="17" t="s">
        <v>14</v>
      </c>
      <c r="BK663" s="257">
        <f>ROUND(I663*H663,2)</f>
        <v>0</v>
      </c>
      <c r="BL663" s="17" t="s">
        <v>256</v>
      </c>
      <c r="BM663" s="256" t="s">
        <v>2644</v>
      </c>
    </row>
    <row r="664" s="2" customFormat="1" ht="16.5" customHeight="1">
      <c r="A664" s="38"/>
      <c r="B664" s="39"/>
      <c r="C664" s="294" t="s">
        <v>773</v>
      </c>
      <c r="D664" s="294" t="s">
        <v>643</v>
      </c>
      <c r="E664" s="295" t="s">
        <v>2645</v>
      </c>
      <c r="F664" s="296" t="s">
        <v>2646</v>
      </c>
      <c r="G664" s="297" t="s">
        <v>189</v>
      </c>
      <c r="H664" s="298">
        <v>5</v>
      </c>
      <c r="I664" s="299"/>
      <c r="J664" s="300">
        <f>ROUND(I664*H664,2)</f>
        <v>0</v>
      </c>
      <c r="K664" s="296" t="s">
        <v>1</v>
      </c>
      <c r="L664" s="301"/>
      <c r="M664" s="302" t="s">
        <v>1</v>
      </c>
      <c r="N664" s="303" t="s">
        <v>47</v>
      </c>
      <c r="O664" s="91"/>
      <c r="P664" s="254">
        <f>O664*H664</f>
        <v>0</v>
      </c>
      <c r="Q664" s="254">
        <v>3.3500000000000001</v>
      </c>
      <c r="R664" s="254">
        <f>Q664*H664</f>
        <v>16.75</v>
      </c>
      <c r="S664" s="254">
        <v>0</v>
      </c>
      <c r="T664" s="255">
        <f>S664*H664</f>
        <v>0</v>
      </c>
      <c r="U664" s="38"/>
      <c r="V664" s="38"/>
      <c r="W664" s="38"/>
      <c r="X664" s="38"/>
      <c r="Y664" s="38"/>
      <c r="Z664" s="38"/>
      <c r="AA664" s="38"/>
      <c r="AB664" s="38"/>
      <c r="AC664" s="38"/>
      <c r="AD664" s="38"/>
      <c r="AE664" s="38"/>
      <c r="AR664" s="256" t="s">
        <v>285</v>
      </c>
      <c r="AT664" s="256" t="s">
        <v>643</v>
      </c>
      <c r="AU664" s="256" t="s">
        <v>91</v>
      </c>
      <c r="AY664" s="17" t="s">
        <v>250</v>
      </c>
      <c r="BE664" s="257">
        <f>IF(N664="základní",J664,0)</f>
        <v>0</v>
      </c>
      <c r="BF664" s="257">
        <f>IF(N664="snížená",J664,0)</f>
        <v>0</v>
      </c>
      <c r="BG664" s="257">
        <f>IF(N664="zákl. přenesená",J664,0)</f>
        <v>0</v>
      </c>
      <c r="BH664" s="257">
        <f>IF(N664="sníž. přenesená",J664,0)</f>
        <v>0</v>
      </c>
      <c r="BI664" s="257">
        <f>IF(N664="nulová",J664,0)</f>
        <v>0</v>
      </c>
      <c r="BJ664" s="17" t="s">
        <v>14</v>
      </c>
      <c r="BK664" s="257">
        <f>ROUND(I664*H664,2)</f>
        <v>0</v>
      </c>
      <c r="BL664" s="17" t="s">
        <v>256</v>
      </c>
      <c r="BM664" s="256" t="s">
        <v>2647</v>
      </c>
    </row>
    <row r="665" s="2" customFormat="1" ht="16.5" customHeight="1">
      <c r="A665" s="38"/>
      <c r="B665" s="39"/>
      <c r="C665" s="294" t="s">
        <v>778</v>
      </c>
      <c r="D665" s="294" t="s">
        <v>643</v>
      </c>
      <c r="E665" s="295" t="s">
        <v>2648</v>
      </c>
      <c r="F665" s="296" t="s">
        <v>2649</v>
      </c>
      <c r="G665" s="297" t="s">
        <v>189</v>
      </c>
      <c r="H665" s="298">
        <v>1</v>
      </c>
      <c r="I665" s="299"/>
      <c r="J665" s="300">
        <f>ROUND(I665*H665,2)</f>
        <v>0</v>
      </c>
      <c r="K665" s="296" t="s">
        <v>1</v>
      </c>
      <c r="L665" s="301"/>
      <c r="M665" s="302" t="s">
        <v>1</v>
      </c>
      <c r="N665" s="303" t="s">
        <v>47</v>
      </c>
      <c r="O665" s="91"/>
      <c r="P665" s="254">
        <f>O665*H665</f>
        <v>0</v>
      </c>
      <c r="Q665" s="254">
        <v>3.3500000000000001</v>
      </c>
      <c r="R665" s="254">
        <f>Q665*H665</f>
        <v>3.3500000000000001</v>
      </c>
      <c r="S665" s="254">
        <v>0</v>
      </c>
      <c r="T665" s="255">
        <f>S665*H665</f>
        <v>0</v>
      </c>
      <c r="U665" s="38"/>
      <c r="V665" s="38"/>
      <c r="W665" s="38"/>
      <c r="X665" s="38"/>
      <c r="Y665" s="38"/>
      <c r="Z665" s="38"/>
      <c r="AA665" s="38"/>
      <c r="AB665" s="38"/>
      <c r="AC665" s="38"/>
      <c r="AD665" s="38"/>
      <c r="AE665" s="38"/>
      <c r="AR665" s="256" t="s">
        <v>285</v>
      </c>
      <c r="AT665" s="256" t="s">
        <v>643</v>
      </c>
      <c r="AU665" s="256" t="s">
        <v>91</v>
      </c>
      <c r="AY665" s="17" t="s">
        <v>250</v>
      </c>
      <c r="BE665" s="257">
        <f>IF(N665="základní",J665,0)</f>
        <v>0</v>
      </c>
      <c r="BF665" s="257">
        <f>IF(N665="snížená",J665,0)</f>
        <v>0</v>
      </c>
      <c r="BG665" s="257">
        <f>IF(N665="zákl. přenesená",J665,0)</f>
        <v>0</v>
      </c>
      <c r="BH665" s="257">
        <f>IF(N665="sníž. přenesená",J665,0)</f>
        <v>0</v>
      </c>
      <c r="BI665" s="257">
        <f>IF(N665="nulová",J665,0)</f>
        <v>0</v>
      </c>
      <c r="BJ665" s="17" t="s">
        <v>14</v>
      </c>
      <c r="BK665" s="257">
        <f>ROUND(I665*H665,2)</f>
        <v>0</v>
      </c>
      <c r="BL665" s="17" t="s">
        <v>256</v>
      </c>
      <c r="BM665" s="256" t="s">
        <v>2650</v>
      </c>
    </row>
    <row r="666" s="2" customFormat="1" ht="16.5" customHeight="1">
      <c r="A666" s="38"/>
      <c r="B666" s="39"/>
      <c r="C666" s="294" t="s">
        <v>783</v>
      </c>
      <c r="D666" s="294" t="s">
        <v>643</v>
      </c>
      <c r="E666" s="295" t="s">
        <v>2651</v>
      </c>
      <c r="F666" s="296" t="s">
        <v>2652</v>
      </c>
      <c r="G666" s="297" t="s">
        <v>189</v>
      </c>
      <c r="H666" s="298">
        <v>19</v>
      </c>
      <c r="I666" s="299"/>
      <c r="J666" s="300">
        <f>ROUND(I666*H666,2)</f>
        <v>0</v>
      </c>
      <c r="K666" s="296" t="s">
        <v>1</v>
      </c>
      <c r="L666" s="301"/>
      <c r="M666" s="302" t="s">
        <v>1</v>
      </c>
      <c r="N666" s="303" t="s">
        <v>47</v>
      </c>
      <c r="O666" s="91"/>
      <c r="P666" s="254">
        <f>O666*H666</f>
        <v>0</v>
      </c>
      <c r="Q666" s="254">
        <v>0.0030000000000000001</v>
      </c>
      <c r="R666" s="254">
        <f>Q666*H666</f>
        <v>0.057000000000000002</v>
      </c>
      <c r="S666" s="254">
        <v>0</v>
      </c>
      <c r="T666" s="255">
        <f>S666*H666</f>
        <v>0</v>
      </c>
      <c r="U666" s="38"/>
      <c r="V666" s="38"/>
      <c r="W666" s="38"/>
      <c r="X666" s="38"/>
      <c r="Y666" s="38"/>
      <c r="Z666" s="38"/>
      <c r="AA666" s="38"/>
      <c r="AB666" s="38"/>
      <c r="AC666" s="38"/>
      <c r="AD666" s="38"/>
      <c r="AE666" s="38"/>
      <c r="AR666" s="256" t="s">
        <v>285</v>
      </c>
      <c r="AT666" s="256" t="s">
        <v>643</v>
      </c>
      <c r="AU666" s="256" t="s">
        <v>91</v>
      </c>
      <c r="AY666" s="17" t="s">
        <v>250</v>
      </c>
      <c r="BE666" s="257">
        <f>IF(N666="základní",J666,0)</f>
        <v>0</v>
      </c>
      <c r="BF666" s="257">
        <f>IF(N666="snížená",J666,0)</f>
        <v>0</v>
      </c>
      <c r="BG666" s="257">
        <f>IF(N666="zákl. přenesená",J666,0)</f>
        <v>0</v>
      </c>
      <c r="BH666" s="257">
        <f>IF(N666="sníž. přenesená",J666,0)</f>
        <v>0</v>
      </c>
      <c r="BI666" s="257">
        <f>IF(N666="nulová",J666,0)</f>
        <v>0</v>
      </c>
      <c r="BJ666" s="17" t="s">
        <v>14</v>
      </c>
      <c r="BK666" s="257">
        <f>ROUND(I666*H666,2)</f>
        <v>0</v>
      </c>
      <c r="BL666" s="17" t="s">
        <v>256</v>
      </c>
      <c r="BM666" s="256" t="s">
        <v>2653</v>
      </c>
    </row>
    <row r="667" s="2" customFormat="1" ht="16.5" customHeight="1">
      <c r="A667" s="38"/>
      <c r="B667" s="39"/>
      <c r="C667" s="294" t="s">
        <v>788</v>
      </c>
      <c r="D667" s="294" t="s">
        <v>643</v>
      </c>
      <c r="E667" s="295" t="s">
        <v>2654</v>
      </c>
      <c r="F667" s="296" t="s">
        <v>2655</v>
      </c>
      <c r="G667" s="297" t="s">
        <v>189</v>
      </c>
      <c r="H667" s="298">
        <v>10</v>
      </c>
      <c r="I667" s="299"/>
      <c r="J667" s="300">
        <f>ROUND(I667*H667,2)</f>
        <v>0</v>
      </c>
      <c r="K667" s="296" t="s">
        <v>1</v>
      </c>
      <c r="L667" s="301"/>
      <c r="M667" s="302" t="s">
        <v>1</v>
      </c>
      <c r="N667" s="303" t="s">
        <v>47</v>
      </c>
      <c r="O667" s="91"/>
      <c r="P667" s="254">
        <f>O667*H667</f>
        <v>0</v>
      </c>
      <c r="Q667" s="254">
        <v>0.0050000000000000001</v>
      </c>
      <c r="R667" s="254">
        <f>Q667*H667</f>
        <v>0.050000000000000003</v>
      </c>
      <c r="S667" s="254">
        <v>0</v>
      </c>
      <c r="T667" s="255">
        <f>S667*H667</f>
        <v>0</v>
      </c>
      <c r="U667" s="38"/>
      <c r="V667" s="38"/>
      <c r="W667" s="38"/>
      <c r="X667" s="38"/>
      <c r="Y667" s="38"/>
      <c r="Z667" s="38"/>
      <c r="AA667" s="38"/>
      <c r="AB667" s="38"/>
      <c r="AC667" s="38"/>
      <c r="AD667" s="38"/>
      <c r="AE667" s="38"/>
      <c r="AR667" s="256" t="s">
        <v>285</v>
      </c>
      <c r="AT667" s="256" t="s">
        <v>643</v>
      </c>
      <c r="AU667" s="256" t="s">
        <v>91</v>
      </c>
      <c r="AY667" s="17" t="s">
        <v>250</v>
      </c>
      <c r="BE667" s="257">
        <f>IF(N667="základní",J667,0)</f>
        <v>0</v>
      </c>
      <c r="BF667" s="257">
        <f>IF(N667="snížená",J667,0)</f>
        <v>0</v>
      </c>
      <c r="BG667" s="257">
        <f>IF(N667="zákl. přenesená",J667,0)</f>
        <v>0</v>
      </c>
      <c r="BH667" s="257">
        <f>IF(N667="sníž. přenesená",J667,0)</f>
        <v>0</v>
      </c>
      <c r="BI667" s="257">
        <f>IF(N667="nulová",J667,0)</f>
        <v>0</v>
      </c>
      <c r="BJ667" s="17" t="s">
        <v>14</v>
      </c>
      <c r="BK667" s="257">
        <f>ROUND(I667*H667,2)</f>
        <v>0</v>
      </c>
      <c r="BL667" s="17" t="s">
        <v>256</v>
      </c>
      <c r="BM667" s="256" t="s">
        <v>2656</v>
      </c>
    </row>
    <row r="668" s="2" customFormat="1" ht="21.75" customHeight="1">
      <c r="A668" s="38"/>
      <c r="B668" s="39"/>
      <c r="C668" s="245" t="s">
        <v>792</v>
      </c>
      <c r="D668" s="245" t="s">
        <v>252</v>
      </c>
      <c r="E668" s="246" t="s">
        <v>2657</v>
      </c>
      <c r="F668" s="247" t="s">
        <v>2658</v>
      </c>
      <c r="G668" s="248" t="s">
        <v>189</v>
      </c>
      <c r="H668" s="249">
        <v>12</v>
      </c>
      <c r="I668" s="250"/>
      <c r="J668" s="251">
        <f>ROUND(I668*H668,2)</f>
        <v>0</v>
      </c>
      <c r="K668" s="247" t="s">
        <v>255</v>
      </c>
      <c r="L668" s="44"/>
      <c r="M668" s="252" t="s">
        <v>1</v>
      </c>
      <c r="N668" s="253" t="s">
        <v>47</v>
      </c>
      <c r="O668" s="91"/>
      <c r="P668" s="254">
        <f>O668*H668</f>
        <v>0</v>
      </c>
      <c r="Q668" s="254">
        <v>0.21734000000000001</v>
      </c>
      <c r="R668" s="254">
        <f>Q668*H668</f>
        <v>2.6080800000000002</v>
      </c>
      <c r="S668" s="254">
        <v>0</v>
      </c>
      <c r="T668" s="255">
        <f>S668*H668</f>
        <v>0</v>
      </c>
      <c r="U668" s="38"/>
      <c r="V668" s="38"/>
      <c r="W668" s="38"/>
      <c r="X668" s="38"/>
      <c r="Y668" s="38"/>
      <c r="Z668" s="38"/>
      <c r="AA668" s="38"/>
      <c r="AB668" s="38"/>
      <c r="AC668" s="38"/>
      <c r="AD668" s="38"/>
      <c r="AE668" s="38"/>
      <c r="AR668" s="256" t="s">
        <v>256</v>
      </c>
      <c r="AT668" s="256" t="s">
        <v>252</v>
      </c>
      <c r="AU668" s="256" t="s">
        <v>91</v>
      </c>
      <c r="AY668" s="17" t="s">
        <v>250</v>
      </c>
      <c r="BE668" s="257">
        <f>IF(N668="základní",J668,0)</f>
        <v>0</v>
      </c>
      <c r="BF668" s="257">
        <f>IF(N668="snížená",J668,0)</f>
        <v>0</v>
      </c>
      <c r="BG668" s="257">
        <f>IF(N668="zákl. přenesená",J668,0)</f>
        <v>0</v>
      </c>
      <c r="BH668" s="257">
        <f>IF(N668="sníž. přenesená",J668,0)</f>
        <v>0</v>
      </c>
      <c r="BI668" s="257">
        <f>IF(N668="nulová",J668,0)</f>
        <v>0</v>
      </c>
      <c r="BJ668" s="17" t="s">
        <v>14</v>
      </c>
      <c r="BK668" s="257">
        <f>ROUND(I668*H668,2)</f>
        <v>0</v>
      </c>
      <c r="BL668" s="17" t="s">
        <v>256</v>
      </c>
      <c r="BM668" s="256" t="s">
        <v>2659</v>
      </c>
    </row>
    <row r="669" s="2" customFormat="1">
      <c r="A669" s="38"/>
      <c r="B669" s="39"/>
      <c r="C669" s="40"/>
      <c r="D669" s="258" t="s">
        <v>261</v>
      </c>
      <c r="E669" s="40"/>
      <c r="F669" s="259" t="s">
        <v>2660</v>
      </c>
      <c r="G669" s="40"/>
      <c r="H669" s="40"/>
      <c r="I669" s="156"/>
      <c r="J669" s="40"/>
      <c r="K669" s="40"/>
      <c r="L669" s="44"/>
      <c r="M669" s="260"/>
      <c r="N669" s="261"/>
      <c r="O669" s="91"/>
      <c r="P669" s="91"/>
      <c r="Q669" s="91"/>
      <c r="R669" s="91"/>
      <c r="S669" s="91"/>
      <c r="T669" s="92"/>
      <c r="U669" s="38"/>
      <c r="V669" s="38"/>
      <c r="W669" s="38"/>
      <c r="X669" s="38"/>
      <c r="Y669" s="38"/>
      <c r="Z669" s="38"/>
      <c r="AA669" s="38"/>
      <c r="AB669" s="38"/>
      <c r="AC669" s="38"/>
      <c r="AD669" s="38"/>
      <c r="AE669" s="38"/>
      <c r="AT669" s="17" t="s">
        <v>261</v>
      </c>
      <c r="AU669" s="17" t="s">
        <v>91</v>
      </c>
    </row>
    <row r="670" s="2" customFormat="1" ht="21.75" customHeight="1">
      <c r="A670" s="38"/>
      <c r="B670" s="39"/>
      <c r="C670" s="294" t="s">
        <v>798</v>
      </c>
      <c r="D670" s="294" t="s">
        <v>643</v>
      </c>
      <c r="E670" s="295" t="s">
        <v>2661</v>
      </c>
      <c r="F670" s="296" t="s">
        <v>2662</v>
      </c>
      <c r="G670" s="297" t="s">
        <v>189</v>
      </c>
      <c r="H670" s="298">
        <v>12</v>
      </c>
      <c r="I670" s="299"/>
      <c r="J670" s="300">
        <f>ROUND(I670*H670,2)</f>
        <v>0</v>
      </c>
      <c r="K670" s="296" t="s">
        <v>1</v>
      </c>
      <c r="L670" s="301"/>
      <c r="M670" s="302" t="s">
        <v>1</v>
      </c>
      <c r="N670" s="303" t="s">
        <v>47</v>
      </c>
      <c r="O670" s="91"/>
      <c r="P670" s="254">
        <f>O670*H670</f>
        <v>0</v>
      </c>
      <c r="Q670" s="254">
        <v>0.081500000000000003</v>
      </c>
      <c r="R670" s="254">
        <f>Q670*H670</f>
        <v>0.97799999999999998</v>
      </c>
      <c r="S670" s="254">
        <v>0</v>
      </c>
      <c r="T670" s="255">
        <f>S670*H670</f>
        <v>0</v>
      </c>
      <c r="U670" s="38"/>
      <c r="V670" s="38"/>
      <c r="W670" s="38"/>
      <c r="X670" s="38"/>
      <c r="Y670" s="38"/>
      <c r="Z670" s="38"/>
      <c r="AA670" s="38"/>
      <c r="AB670" s="38"/>
      <c r="AC670" s="38"/>
      <c r="AD670" s="38"/>
      <c r="AE670" s="38"/>
      <c r="AR670" s="256" t="s">
        <v>285</v>
      </c>
      <c r="AT670" s="256" t="s">
        <v>643</v>
      </c>
      <c r="AU670" s="256" t="s">
        <v>91</v>
      </c>
      <c r="AY670" s="17" t="s">
        <v>250</v>
      </c>
      <c r="BE670" s="257">
        <f>IF(N670="základní",J670,0)</f>
        <v>0</v>
      </c>
      <c r="BF670" s="257">
        <f>IF(N670="snížená",J670,0)</f>
        <v>0</v>
      </c>
      <c r="BG670" s="257">
        <f>IF(N670="zákl. přenesená",J670,0)</f>
        <v>0</v>
      </c>
      <c r="BH670" s="257">
        <f>IF(N670="sníž. přenesená",J670,0)</f>
        <v>0</v>
      </c>
      <c r="BI670" s="257">
        <f>IF(N670="nulová",J670,0)</f>
        <v>0</v>
      </c>
      <c r="BJ670" s="17" t="s">
        <v>14</v>
      </c>
      <c r="BK670" s="257">
        <f>ROUND(I670*H670,2)</f>
        <v>0</v>
      </c>
      <c r="BL670" s="17" t="s">
        <v>256</v>
      </c>
      <c r="BM670" s="256" t="s">
        <v>2663</v>
      </c>
    </row>
    <row r="671" s="2" customFormat="1" ht="21.75" customHeight="1">
      <c r="A671" s="38"/>
      <c r="B671" s="39"/>
      <c r="C671" s="245" t="s">
        <v>803</v>
      </c>
      <c r="D671" s="245" t="s">
        <v>252</v>
      </c>
      <c r="E671" s="246" t="s">
        <v>2664</v>
      </c>
      <c r="F671" s="247" t="s">
        <v>2665</v>
      </c>
      <c r="G671" s="248" t="s">
        <v>208</v>
      </c>
      <c r="H671" s="249">
        <v>252.50999999999999</v>
      </c>
      <c r="I671" s="250"/>
      <c r="J671" s="251">
        <f>ROUND(I671*H671,2)</f>
        <v>0</v>
      </c>
      <c r="K671" s="247" t="s">
        <v>255</v>
      </c>
      <c r="L671" s="44"/>
      <c r="M671" s="252" t="s">
        <v>1</v>
      </c>
      <c r="N671" s="253" t="s">
        <v>47</v>
      </c>
      <c r="O671" s="91"/>
      <c r="P671" s="254">
        <f>O671*H671</f>
        <v>0</v>
      </c>
      <c r="Q671" s="254">
        <v>0</v>
      </c>
      <c r="R671" s="254">
        <f>Q671*H671</f>
        <v>0</v>
      </c>
      <c r="S671" s="254">
        <v>0</v>
      </c>
      <c r="T671" s="255">
        <f>S671*H671</f>
        <v>0</v>
      </c>
      <c r="U671" s="38"/>
      <c r="V671" s="38"/>
      <c r="W671" s="38"/>
      <c r="X671" s="38"/>
      <c r="Y671" s="38"/>
      <c r="Z671" s="38"/>
      <c r="AA671" s="38"/>
      <c r="AB671" s="38"/>
      <c r="AC671" s="38"/>
      <c r="AD671" s="38"/>
      <c r="AE671" s="38"/>
      <c r="AR671" s="256" t="s">
        <v>256</v>
      </c>
      <c r="AT671" s="256" t="s">
        <v>252</v>
      </c>
      <c r="AU671" s="256" t="s">
        <v>91</v>
      </c>
      <c r="AY671" s="17" t="s">
        <v>250</v>
      </c>
      <c r="BE671" s="257">
        <f>IF(N671="základní",J671,0)</f>
        <v>0</v>
      </c>
      <c r="BF671" s="257">
        <f>IF(N671="snížená",J671,0)</f>
        <v>0</v>
      </c>
      <c r="BG671" s="257">
        <f>IF(N671="zákl. přenesená",J671,0)</f>
        <v>0</v>
      </c>
      <c r="BH671" s="257">
        <f>IF(N671="sníž. přenesená",J671,0)</f>
        <v>0</v>
      </c>
      <c r="BI671" s="257">
        <f>IF(N671="nulová",J671,0)</f>
        <v>0</v>
      </c>
      <c r="BJ671" s="17" t="s">
        <v>14</v>
      </c>
      <c r="BK671" s="257">
        <f>ROUND(I671*H671,2)</f>
        <v>0</v>
      </c>
      <c r="BL671" s="17" t="s">
        <v>256</v>
      </c>
      <c r="BM671" s="256" t="s">
        <v>2666</v>
      </c>
    </row>
    <row r="672" s="2" customFormat="1">
      <c r="A672" s="38"/>
      <c r="B672" s="39"/>
      <c r="C672" s="40"/>
      <c r="D672" s="258" t="s">
        <v>261</v>
      </c>
      <c r="E672" s="40"/>
      <c r="F672" s="259" t="s">
        <v>2667</v>
      </c>
      <c r="G672" s="40"/>
      <c r="H672" s="40"/>
      <c r="I672" s="156"/>
      <c r="J672" s="40"/>
      <c r="K672" s="40"/>
      <c r="L672" s="44"/>
      <c r="M672" s="260"/>
      <c r="N672" s="261"/>
      <c r="O672" s="91"/>
      <c r="P672" s="91"/>
      <c r="Q672" s="91"/>
      <c r="R672" s="91"/>
      <c r="S672" s="91"/>
      <c r="T672" s="92"/>
      <c r="U672" s="38"/>
      <c r="V672" s="38"/>
      <c r="W672" s="38"/>
      <c r="X672" s="38"/>
      <c r="Y672" s="38"/>
      <c r="Z672" s="38"/>
      <c r="AA672" s="38"/>
      <c r="AB672" s="38"/>
      <c r="AC672" s="38"/>
      <c r="AD672" s="38"/>
      <c r="AE672" s="38"/>
      <c r="AT672" s="17" t="s">
        <v>261</v>
      </c>
      <c r="AU672" s="17" t="s">
        <v>91</v>
      </c>
    </row>
    <row r="673" s="15" customFormat="1">
      <c r="A673" s="15"/>
      <c r="B673" s="284"/>
      <c r="C673" s="285"/>
      <c r="D673" s="258" t="s">
        <v>263</v>
      </c>
      <c r="E673" s="286" t="s">
        <v>1</v>
      </c>
      <c r="F673" s="287" t="s">
        <v>2668</v>
      </c>
      <c r="G673" s="285"/>
      <c r="H673" s="286" t="s">
        <v>1</v>
      </c>
      <c r="I673" s="288"/>
      <c r="J673" s="285"/>
      <c r="K673" s="285"/>
      <c r="L673" s="289"/>
      <c r="M673" s="290"/>
      <c r="N673" s="291"/>
      <c r="O673" s="291"/>
      <c r="P673" s="291"/>
      <c r="Q673" s="291"/>
      <c r="R673" s="291"/>
      <c r="S673" s="291"/>
      <c r="T673" s="292"/>
      <c r="U673" s="15"/>
      <c r="V673" s="15"/>
      <c r="W673" s="15"/>
      <c r="X673" s="15"/>
      <c r="Y673" s="15"/>
      <c r="Z673" s="15"/>
      <c r="AA673" s="15"/>
      <c r="AB673" s="15"/>
      <c r="AC673" s="15"/>
      <c r="AD673" s="15"/>
      <c r="AE673" s="15"/>
      <c r="AT673" s="293" t="s">
        <v>263</v>
      </c>
      <c r="AU673" s="293" t="s">
        <v>91</v>
      </c>
      <c r="AV673" s="15" t="s">
        <v>14</v>
      </c>
      <c r="AW673" s="15" t="s">
        <v>36</v>
      </c>
      <c r="AX673" s="15" t="s">
        <v>82</v>
      </c>
      <c r="AY673" s="293" t="s">
        <v>250</v>
      </c>
    </row>
    <row r="674" s="13" customFormat="1">
      <c r="A674" s="13"/>
      <c r="B674" s="262"/>
      <c r="C674" s="263"/>
      <c r="D674" s="258" t="s">
        <v>263</v>
      </c>
      <c r="E674" s="264" t="s">
        <v>1</v>
      </c>
      <c r="F674" s="265" t="s">
        <v>2669</v>
      </c>
      <c r="G674" s="263"/>
      <c r="H674" s="266">
        <v>223.74000000000001</v>
      </c>
      <c r="I674" s="267"/>
      <c r="J674" s="263"/>
      <c r="K674" s="263"/>
      <c r="L674" s="268"/>
      <c r="M674" s="269"/>
      <c r="N674" s="270"/>
      <c r="O674" s="270"/>
      <c r="P674" s="270"/>
      <c r="Q674" s="270"/>
      <c r="R674" s="270"/>
      <c r="S674" s="270"/>
      <c r="T674" s="271"/>
      <c r="U674" s="13"/>
      <c r="V674" s="13"/>
      <c r="W674" s="13"/>
      <c r="X674" s="13"/>
      <c r="Y674" s="13"/>
      <c r="Z674" s="13"/>
      <c r="AA674" s="13"/>
      <c r="AB674" s="13"/>
      <c r="AC674" s="13"/>
      <c r="AD674" s="13"/>
      <c r="AE674" s="13"/>
      <c r="AT674" s="272" t="s">
        <v>263</v>
      </c>
      <c r="AU674" s="272" t="s">
        <v>91</v>
      </c>
      <c r="AV674" s="13" t="s">
        <v>91</v>
      </c>
      <c r="AW674" s="13" t="s">
        <v>36</v>
      </c>
      <c r="AX674" s="13" t="s">
        <v>82</v>
      </c>
      <c r="AY674" s="272" t="s">
        <v>250</v>
      </c>
    </row>
    <row r="675" s="14" customFormat="1">
      <c r="A675" s="14"/>
      <c r="B675" s="273"/>
      <c r="C675" s="274"/>
      <c r="D675" s="258" t="s">
        <v>263</v>
      </c>
      <c r="E675" s="275" t="s">
        <v>2087</v>
      </c>
      <c r="F675" s="276" t="s">
        <v>265</v>
      </c>
      <c r="G675" s="274"/>
      <c r="H675" s="277">
        <v>223.74000000000001</v>
      </c>
      <c r="I675" s="278"/>
      <c r="J675" s="274"/>
      <c r="K675" s="274"/>
      <c r="L675" s="279"/>
      <c r="M675" s="280"/>
      <c r="N675" s="281"/>
      <c r="O675" s="281"/>
      <c r="P675" s="281"/>
      <c r="Q675" s="281"/>
      <c r="R675" s="281"/>
      <c r="S675" s="281"/>
      <c r="T675" s="282"/>
      <c r="U675" s="14"/>
      <c r="V675" s="14"/>
      <c r="W675" s="14"/>
      <c r="X675" s="14"/>
      <c r="Y675" s="14"/>
      <c r="Z675" s="14"/>
      <c r="AA675" s="14"/>
      <c r="AB675" s="14"/>
      <c r="AC675" s="14"/>
      <c r="AD675" s="14"/>
      <c r="AE675" s="14"/>
      <c r="AT675" s="283" t="s">
        <v>263</v>
      </c>
      <c r="AU675" s="283" t="s">
        <v>91</v>
      </c>
      <c r="AV675" s="14" t="s">
        <v>256</v>
      </c>
      <c r="AW675" s="14" t="s">
        <v>36</v>
      </c>
      <c r="AX675" s="14" t="s">
        <v>82</v>
      </c>
      <c r="AY675" s="283" t="s">
        <v>250</v>
      </c>
    </row>
    <row r="676" s="15" customFormat="1">
      <c r="A676" s="15"/>
      <c r="B676" s="284"/>
      <c r="C676" s="285"/>
      <c r="D676" s="258" t="s">
        <v>263</v>
      </c>
      <c r="E676" s="286" t="s">
        <v>1</v>
      </c>
      <c r="F676" s="287" t="s">
        <v>2091</v>
      </c>
      <c r="G676" s="285"/>
      <c r="H676" s="286" t="s">
        <v>1</v>
      </c>
      <c r="I676" s="288"/>
      <c r="J676" s="285"/>
      <c r="K676" s="285"/>
      <c r="L676" s="289"/>
      <c r="M676" s="290"/>
      <c r="N676" s="291"/>
      <c r="O676" s="291"/>
      <c r="P676" s="291"/>
      <c r="Q676" s="291"/>
      <c r="R676" s="291"/>
      <c r="S676" s="291"/>
      <c r="T676" s="292"/>
      <c r="U676" s="15"/>
      <c r="V676" s="15"/>
      <c r="W676" s="15"/>
      <c r="X676" s="15"/>
      <c r="Y676" s="15"/>
      <c r="Z676" s="15"/>
      <c r="AA676" s="15"/>
      <c r="AB676" s="15"/>
      <c r="AC676" s="15"/>
      <c r="AD676" s="15"/>
      <c r="AE676" s="15"/>
      <c r="AT676" s="293" t="s">
        <v>263</v>
      </c>
      <c r="AU676" s="293" t="s">
        <v>91</v>
      </c>
      <c r="AV676" s="15" t="s">
        <v>14</v>
      </c>
      <c r="AW676" s="15" t="s">
        <v>36</v>
      </c>
      <c r="AX676" s="15" t="s">
        <v>82</v>
      </c>
      <c r="AY676" s="293" t="s">
        <v>250</v>
      </c>
    </row>
    <row r="677" s="13" customFormat="1">
      <c r="A677" s="13"/>
      <c r="B677" s="262"/>
      <c r="C677" s="263"/>
      <c r="D677" s="258" t="s">
        <v>263</v>
      </c>
      <c r="E677" s="264" t="s">
        <v>1</v>
      </c>
      <c r="F677" s="265" t="s">
        <v>2670</v>
      </c>
      <c r="G677" s="263"/>
      <c r="H677" s="266">
        <v>28.77</v>
      </c>
      <c r="I677" s="267"/>
      <c r="J677" s="263"/>
      <c r="K677" s="263"/>
      <c r="L677" s="268"/>
      <c r="M677" s="269"/>
      <c r="N677" s="270"/>
      <c r="O677" s="270"/>
      <c r="P677" s="270"/>
      <c r="Q677" s="270"/>
      <c r="R677" s="270"/>
      <c r="S677" s="270"/>
      <c r="T677" s="271"/>
      <c r="U677" s="13"/>
      <c r="V677" s="13"/>
      <c r="W677" s="13"/>
      <c r="X677" s="13"/>
      <c r="Y677" s="13"/>
      <c r="Z677" s="13"/>
      <c r="AA677" s="13"/>
      <c r="AB677" s="13"/>
      <c r="AC677" s="13"/>
      <c r="AD677" s="13"/>
      <c r="AE677" s="13"/>
      <c r="AT677" s="272" t="s">
        <v>263</v>
      </c>
      <c r="AU677" s="272" t="s">
        <v>91</v>
      </c>
      <c r="AV677" s="13" t="s">
        <v>91</v>
      </c>
      <c r="AW677" s="13" t="s">
        <v>36</v>
      </c>
      <c r="AX677" s="13" t="s">
        <v>82</v>
      </c>
      <c r="AY677" s="272" t="s">
        <v>250</v>
      </c>
    </row>
    <row r="678" s="14" customFormat="1">
      <c r="A678" s="14"/>
      <c r="B678" s="273"/>
      <c r="C678" s="274"/>
      <c r="D678" s="258" t="s">
        <v>263</v>
      </c>
      <c r="E678" s="275" t="s">
        <v>2090</v>
      </c>
      <c r="F678" s="276" t="s">
        <v>265</v>
      </c>
      <c r="G678" s="274"/>
      <c r="H678" s="277">
        <v>28.77</v>
      </c>
      <c r="I678" s="278"/>
      <c r="J678" s="274"/>
      <c r="K678" s="274"/>
      <c r="L678" s="279"/>
      <c r="M678" s="280"/>
      <c r="N678" s="281"/>
      <c r="O678" s="281"/>
      <c r="P678" s="281"/>
      <c r="Q678" s="281"/>
      <c r="R678" s="281"/>
      <c r="S678" s="281"/>
      <c r="T678" s="282"/>
      <c r="U678" s="14"/>
      <c r="V678" s="14"/>
      <c r="W678" s="14"/>
      <c r="X678" s="14"/>
      <c r="Y678" s="14"/>
      <c r="Z678" s="14"/>
      <c r="AA678" s="14"/>
      <c r="AB678" s="14"/>
      <c r="AC678" s="14"/>
      <c r="AD678" s="14"/>
      <c r="AE678" s="14"/>
      <c r="AT678" s="283" t="s">
        <v>263</v>
      </c>
      <c r="AU678" s="283" t="s">
        <v>91</v>
      </c>
      <c r="AV678" s="14" t="s">
        <v>256</v>
      </c>
      <c r="AW678" s="14" t="s">
        <v>36</v>
      </c>
      <c r="AX678" s="14" t="s">
        <v>82</v>
      </c>
      <c r="AY678" s="283" t="s">
        <v>250</v>
      </c>
    </row>
    <row r="679" s="13" customFormat="1">
      <c r="A679" s="13"/>
      <c r="B679" s="262"/>
      <c r="C679" s="263"/>
      <c r="D679" s="258" t="s">
        <v>263</v>
      </c>
      <c r="E679" s="264" t="s">
        <v>1</v>
      </c>
      <c r="F679" s="265" t="s">
        <v>2671</v>
      </c>
      <c r="G679" s="263"/>
      <c r="H679" s="266">
        <v>252.50999999999999</v>
      </c>
      <c r="I679" s="267"/>
      <c r="J679" s="263"/>
      <c r="K679" s="263"/>
      <c r="L679" s="268"/>
      <c r="M679" s="269"/>
      <c r="N679" s="270"/>
      <c r="O679" s="270"/>
      <c r="P679" s="270"/>
      <c r="Q679" s="270"/>
      <c r="R679" s="270"/>
      <c r="S679" s="270"/>
      <c r="T679" s="271"/>
      <c r="U679" s="13"/>
      <c r="V679" s="13"/>
      <c r="W679" s="13"/>
      <c r="X679" s="13"/>
      <c r="Y679" s="13"/>
      <c r="Z679" s="13"/>
      <c r="AA679" s="13"/>
      <c r="AB679" s="13"/>
      <c r="AC679" s="13"/>
      <c r="AD679" s="13"/>
      <c r="AE679" s="13"/>
      <c r="AT679" s="272" t="s">
        <v>263</v>
      </c>
      <c r="AU679" s="272" t="s">
        <v>91</v>
      </c>
      <c r="AV679" s="13" t="s">
        <v>91</v>
      </c>
      <c r="AW679" s="13" t="s">
        <v>36</v>
      </c>
      <c r="AX679" s="13" t="s">
        <v>82</v>
      </c>
      <c r="AY679" s="272" t="s">
        <v>250</v>
      </c>
    </row>
    <row r="680" s="14" customFormat="1">
      <c r="A680" s="14"/>
      <c r="B680" s="273"/>
      <c r="C680" s="274"/>
      <c r="D680" s="258" t="s">
        <v>263</v>
      </c>
      <c r="E680" s="275" t="s">
        <v>1</v>
      </c>
      <c r="F680" s="276" t="s">
        <v>265</v>
      </c>
      <c r="G680" s="274"/>
      <c r="H680" s="277">
        <v>252.50999999999999</v>
      </c>
      <c r="I680" s="278"/>
      <c r="J680" s="274"/>
      <c r="K680" s="274"/>
      <c r="L680" s="279"/>
      <c r="M680" s="280"/>
      <c r="N680" s="281"/>
      <c r="O680" s="281"/>
      <c r="P680" s="281"/>
      <c r="Q680" s="281"/>
      <c r="R680" s="281"/>
      <c r="S680" s="281"/>
      <c r="T680" s="282"/>
      <c r="U680" s="14"/>
      <c r="V680" s="14"/>
      <c r="W680" s="14"/>
      <c r="X680" s="14"/>
      <c r="Y680" s="14"/>
      <c r="Z680" s="14"/>
      <c r="AA680" s="14"/>
      <c r="AB680" s="14"/>
      <c r="AC680" s="14"/>
      <c r="AD680" s="14"/>
      <c r="AE680" s="14"/>
      <c r="AT680" s="283" t="s">
        <v>263</v>
      </c>
      <c r="AU680" s="283" t="s">
        <v>91</v>
      </c>
      <c r="AV680" s="14" t="s">
        <v>256</v>
      </c>
      <c r="AW680" s="14" t="s">
        <v>36</v>
      </c>
      <c r="AX680" s="14" t="s">
        <v>14</v>
      </c>
      <c r="AY680" s="283" t="s">
        <v>250</v>
      </c>
    </row>
    <row r="681" s="2" customFormat="1" ht="16.5" customHeight="1">
      <c r="A681" s="38"/>
      <c r="B681" s="39"/>
      <c r="C681" s="245" t="s">
        <v>809</v>
      </c>
      <c r="D681" s="245" t="s">
        <v>252</v>
      </c>
      <c r="E681" s="246" t="s">
        <v>2672</v>
      </c>
      <c r="F681" s="247" t="s">
        <v>2673</v>
      </c>
      <c r="G681" s="248" t="s">
        <v>168</v>
      </c>
      <c r="H681" s="249">
        <v>240.89599999999999</v>
      </c>
      <c r="I681" s="250"/>
      <c r="J681" s="251">
        <f>ROUND(I681*H681,2)</f>
        <v>0</v>
      </c>
      <c r="K681" s="247" t="s">
        <v>255</v>
      </c>
      <c r="L681" s="44"/>
      <c r="M681" s="252" t="s">
        <v>1</v>
      </c>
      <c r="N681" s="253" t="s">
        <v>47</v>
      </c>
      <c r="O681" s="91"/>
      <c r="P681" s="254">
        <f>O681*H681</f>
        <v>0</v>
      </c>
      <c r="Q681" s="254">
        <v>0.0040200000000000001</v>
      </c>
      <c r="R681" s="254">
        <f>Q681*H681</f>
        <v>0.96840192000000003</v>
      </c>
      <c r="S681" s="254">
        <v>0</v>
      </c>
      <c r="T681" s="255">
        <f>S681*H681</f>
        <v>0</v>
      </c>
      <c r="U681" s="38"/>
      <c r="V681" s="38"/>
      <c r="W681" s="38"/>
      <c r="X681" s="38"/>
      <c r="Y681" s="38"/>
      <c r="Z681" s="38"/>
      <c r="AA681" s="38"/>
      <c r="AB681" s="38"/>
      <c r="AC681" s="38"/>
      <c r="AD681" s="38"/>
      <c r="AE681" s="38"/>
      <c r="AR681" s="256" t="s">
        <v>256</v>
      </c>
      <c r="AT681" s="256" t="s">
        <v>252</v>
      </c>
      <c r="AU681" s="256" t="s">
        <v>91</v>
      </c>
      <c r="AY681" s="17" t="s">
        <v>250</v>
      </c>
      <c r="BE681" s="257">
        <f>IF(N681="základní",J681,0)</f>
        <v>0</v>
      </c>
      <c r="BF681" s="257">
        <f>IF(N681="snížená",J681,0)</f>
        <v>0</v>
      </c>
      <c r="BG681" s="257">
        <f>IF(N681="zákl. přenesená",J681,0)</f>
        <v>0</v>
      </c>
      <c r="BH681" s="257">
        <f>IF(N681="sníž. přenesená",J681,0)</f>
        <v>0</v>
      </c>
      <c r="BI681" s="257">
        <f>IF(N681="nulová",J681,0)</f>
        <v>0</v>
      </c>
      <c r="BJ681" s="17" t="s">
        <v>14</v>
      </c>
      <c r="BK681" s="257">
        <f>ROUND(I681*H681,2)</f>
        <v>0</v>
      </c>
      <c r="BL681" s="17" t="s">
        <v>256</v>
      </c>
      <c r="BM681" s="256" t="s">
        <v>2674</v>
      </c>
    </row>
    <row r="682" s="15" customFormat="1">
      <c r="A682" s="15"/>
      <c r="B682" s="284"/>
      <c r="C682" s="285"/>
      <c r="D682" s="258" t="s">
        <v>263</v>
      </c>
      <c r="E682" s="286" t="s">
        <v>1</v>
      </c>
      <c r="F682" s="287" t="s">
        <v>2668</v>
      </c>
      <c r="G682" s="285"/>
      <c r="H682" s="286" t="s">
        <v>1</v>
      </c>
      <c r="I682" s="288"/>
      <c r="J682" s="285"/>
      <c r="K682" s="285"/>
      <c r="L682" s="289"/>
      <c r="M682" s="290"/>
      <c r="N682" s="291"/>
      <c r="O682" s="291"/>
      <c r="P682" s="291"/>
      <c r="Q682" s="291"/>
      <c r="R682" s="291"/>
      <c r="S682" s="291"/>
      <c r="T682" s="292"/>
      <c r="U682" s="15"/>
      <c r="V682" s="15"/>
      <c r="W682" s="15"/>
      <c r="X682" s="15"/>
      <c r="Y682" s="15"/>
      <c r="Z682" s="15"/>
      <c r="AA682" s="15"/>
      <c r="AB682" s="15"/>
      <c r="AC682" s="15"/>
      <c r="AD682" s="15"/>
      <c r="AE682" s="15"/>
      <c r="AT682" s="293" t="s">
        <v>263</v>
      </c>
      <c r="AU682" s="293" t="s">
        <v>91</v>
      </c>
      <c r="AV682" s="15" t="s">
        <v>14</v>
      </c>
      <c r="AW682" s="15" t="s">
        <v>36</v>
      </c>
      <c r="AX682" s="15" t="s">
        <v>82</v>
      </c>
      <c r="AY682" s="293" t="s">
        <v>250</v>
      </c>
    </row>
    <row r="683" s="13" customFormat="1">
      <c r="A683" s="13"/>
      <c r="B683" s="262"/>
      <c r="C683" s="263"/>
      <c r="D683" s="258" t="s">
        <v>263</v>
      </c>
      <c r="E683" s="264" t="s">
        <v>1</v>
      </c>
      <c r="F683" s="265" t="s">
        <v>2675</v>
      </c>
      <c r="G683" s="263"/>
      <c r="H683" s="266">
        <v>223.74000000000001</v>
      </c>
      <c r="I683" s="267"/>
      <c r="J683" s="263"/>
      <c r="K683" s="263"/>
      <c r="L683" s="268"/>
      <c r="M683" s="269"/>
      <c r="N683" s="270"/>
      <c r="O683" s="270"/>
      <c r="P683" s="270"/>
      <c r="Q683" s="270"/>
      <c r="R683" s="270"/>
      <c r="S683" s="270"/>
      <c r="T683" s="271"/>
      <c r="U683" s="13"/>
      <c r="V683" s="13"/>
      <c r="W683" s="13"/>
      <c r="X683" s="13"/>
      <c r="Y683" s="13"/>
      <c r="Z683" s="13"/>
      <c r="AA683" s="13"/>
      <c r="AB683" s="13"/>
      <c r="AC683" s="13"/>
      <c r="AD683" s="13"/>
      <c r="AE683" s="13"/>
      <c r="AT683" s="272" t="s">
        <v>263</v>
      </c>
      <c r="AU683" s="272" t="s">
        <v>91</v>
      </c>
      <c r="AV683" s="13" t="s">
        <v>91</v>
      </c>
      <c r="AW683" s="13" t="s">
        <v>36</v>
      </c>
      <c r="AX683" s="13" t="s">
        <v>82</v>
      </c>
      <c r="AY683" s="272" t="s">
        <v>250</v>
      </c>
    </row>
    <row r="684" s="15" customFormat="1">
      <c r="A684" s="15"/>
      <c r="B684" s="284"/>
      <c r="C684" s="285"/>
      <c r="D684" s="258" t="s">
        <v>263</v>
      </c>
      <c r="E684" s="286" t="s">
        <v>1</v>
      </c>
      <c r="F684" s="287" t="s">
        <v>2091</v>
      </c>
      <c r="G684" s="285"/>
      <c r="H684" s="286" t="s">
        <v>1</v>
      </c>
      <c r="I684" s="288"/>
      <c r="J684" s="285"/>
      <c r="K684" s="285"/>
      <c r="L684" s="289"/>
      <c r="M684" s="290"/>
      <c r="N684" s="291"/>
      <c r="O684" s="291"/>
      <c r="P684" s="291"/>
      <c r="Q684" s="291"/>
      <c r="R684" s="291"/>
      <c r="S684" s="291"/>
      <c r="T684" s="292"/>
      <c r="U684" s="15"/>
      <c r="V684" s="15"/>
      <c r="W684" s="15"/>
      <c r="X684" s="15"/>
      <c r="Y684" s="15"/>
      <c r="Z684" s="15"/>
      <c r="AA684" s="15"/>
      <c r="AB684" s="15"/>
      <c r="AC684" s="15"/>
      <c r="AD684" s="15"/>
      <c r="AE684" s="15"/>
      <c r="AT684" s="293" t="s">
        <v>263</v>
      </c>
      <c r="AU684" s="293" t="s">
        <v>91</v>
      </c>
      <c r="AV684" s="15" t="s">
        <v>14</v>
      </c>
      <c r="AW684" s="15" t="s">
        <v>36</v>
      </c>
      <c r="AX684" s="15" t="s">
        <v>82</v>
      </c>
      <c r="AY684" s="293" t="s">
        <v>250</v>
      </c>
    </row>
    <row r="685" s="13" customFormat="1">
      <c r="A685" s="13"/>
      <c r="B685" s="262"/>
      <c r="C685" s="263"/>
      <c r="D685" s="258" t="s">
        <v>263</v>
      </c>
      <c r="E685" s="264" t="s">
        <v>1</v>
      </c>
      <c r="F685" s="265" t="s">
        <v>2676</v>
      </c>
      <c r="G685" s="263"/>
      <c r="H685" s="266">
        <v>17.155999999999999</v>
      </c>
      <c r="I685" s="267"/>
      <c r="J685" s="263"/>
      <c r="K685" s="263"/>
      <c r="L685" s="268"/>
      <c r="M685" s="269"/>
      <c r="N685" s="270"/>
      <c r="O685" s="270"/>
      <c r="P685" s="270"/>
      <c r="Q685" s="270"/>
      <c r="R685" s="270"/>
      <c r="S685" s="270"/>
      <c r="T685" s="271"/>
      <c r="U685" s="13"/>
      <c r="V685" s="13"/>
      <c r="W685" s="13"/>
      <c r="X685" s="13"/>
      <c r="Y685" s="13"/>
      <c r="Z685" s="13"/>
      <c r="AA685" s="13"/>
      <c r="AB685" s="13"/>
      <c r="AC685" s="13"/>
      <c r="AD685" s="13"/>
      <c r="AE685" s="13"/>
      <c r="AT685" s="272" t="s">
        <v>263</v>
      </c>
      <c r="AU685" s="272" t="s">
        <v>91</v>
      </c>
      <c r="AV685" s="13" t="s">
        <v>91</v>
      </c>
      <c r="AW685" s="13" t="s">
        <v>36</v>
      </c>
      <c r="AX685" s="13" t="s">
        <v>82</v>
      </c>
      <c r="AY685" s="272" t="s">
        <v>250</v>
      </c>
    </row>
    <row r="686" s="14" customFormat="1">
      <c r="A686" s="14"/>
      <c r="B686" s="273"/>
      <c r="C686" s="274"/>
      <c r="D686" s="258" t="s">
        <v>263</v>
      </c>
      <c r="E686" s="275" t="s">
        <v>1</v>
      </c>
      <c r="F686" s="276" t="s">
        <v>265</v>
      </c>
      <c r="G686" s="274"/>
      <c r="H686" s="277">
        <v>240.89599999999999</v>
      </c>
      <c r="I686" s="278"/>
      <c r="J686" s="274"/>
      <c r="K686" s="274"/>
      <c r="L686" s="279"/>
      <c r="M686" s="280"/>
      <c r="N686" s="281"/>
      <c r="O686" s="281"/>
      <c r="P686" s="281"/>
      <c r="Q686" s="281"/>
      <c r="R686" s="281"/>
      <c r="S686" s="281"/>
      <c r="T686" s="282"/>
      <c r="U686" s="14"/>
      <c r="V686" s="14"/>
      <c r="W686" s="14"/>
      <c r="X686" s="14"/>
      <c r="Y686" s="14"/>
      <c r="Z686" s="14"/>
      <c r="AA686" s="14"/>
      <c r="AB686" s="14"/>
      <c r="AC686" s="14"/>
      <c r="AD686" s="14"/>
      <c r="AE686" s="14"/>
      <c r="AT686" s="283" t="s">
        <v>263</v>
      </c>
      <c r="AU686" s="283" t="s">
        <v>91</v>
      </c>
      <c r="AV686" s="14" t="s">
        <v>256</v>
      </c>
      <c r="AW686" s="14" t="s">
        <v>36</v>
      </c>
      <c r="AX686" s="14" t="s">
        <v>14</v>
      </c>
      <c r="AY686" s="283" t="s">
        <v>250</v>
      </c>
    </row>
    <row r="687" s="2" customFormat="1" ht="16.5" customHeight="1">
      <c r="A687" s="38"/>
      <c r="B687" s="39"/>
      <c r="C687" s="245" t="s">
        <v>814</v>
      </c>
      <c r="D687" s="245" t="s">
        <v>252</v>
      </c>
      <c r="E687" s="246" t="s">
        <v>2677</v>
      </c>
      <c r="F687" s="247" t="s">
        <v>2678</v>
      </c>
      <c r="G687" s="248" t="s">
        <v>189</v>
      </c>
      <c r="H687" s="249">
        <v>17</v>
      </c>
      <c r="I687" s="250"/>
      <c r="J687" s="251">
        <f>ROUND(I687*H687,2)</f>
        <v>0</v>
      </c>
      <c r="K687" s="247" t="s">
        <v>1</v>
      </c>
      <c r="L687" s="44"/>
      <c r="M687" s="252" t="s">
        <v>1</v>
      </c>
      <c r="N687" s="253" t="s">
        <v>47</v>
      </c>
      <c r="O687" s="91"/>
      <c r="P687" s="254">
        <f>O687*H687</f>
        <v>0</v>
      </c>
      <c r="Q687" s="254">
        <v>0.014999999999999999</v>
      </c>
      <c r="R687" s="254">
        <f>Q687*H687</f>
        <v>0.255</v>
      </c>
      <c r="S687" s="254">
        <v>0</v>
      </c>
      <c r="T687" s="255">
        <f>S687*H687</f>
        <v>0</v>
      </c>
      <c r="U687" s="38"/>
      <c r="V687" s="38"/>
      <c r="W687" s="38"/>
      <c r="X687" s="38"/>
      <c r="Y687" s="38"/>
      <c r="Z687" s="38"/>
      <c r="AA687" s="38"/>
      <c r="AB687" s="38"/>
      <c r="AC687" s="38"/>
      <c r="AD687" s="38"/>
      <c r="AE687" s="38"/>
      <c r="AR687" s="256" t="s">
        <v>256</v>
      </c>
      <c r="AT687" s="256" t="s">
        <v>252</v>
      </c>
      <c r="AU687" s="256" t="s">
        <v>91</v>
      </c>
      <c r="AY687" s="17" t="s">
        <v>250</v>
      </c>
      <c r="BE687" s="257">
        <f>IF(N687="základní",J687,0)</f>
        <v>0</v>
      </c>
      <c r="BF687" s="257">
        <f>IF(N687="snížená",J687,0)</f>
        <v>0</v>
      </c>
      <c r="BG687" s="257">
        <f>IF(N687="zákl. přenesená",J687,0)</f>
        <v>0</v>
      </c>
      <c r="BH687" s="257">
        <f>IF(N687="sníž. přenesená",J687,0)</f>
        <v>0</v>
      </c>
      <c r="BI687" s="257">
        <f>IF(N687="nulová",J687,0)</f>
        <v>0</v>
      </c>
      <c r="BJ687" s="17" t="s">
        <v>14</v>
      </c>
      <c r="BK687" s="257">
        <f>ROUND(I687*H687,2)</f>
        <v>0</v>
      </c>
      <c r="BL687" s="17" t="s">
        <v>256</v>
      </c>
      <c r="BM687" s="256" t="s">
        <v>2679</v>
      </c>
    </row>
    <row r="688" s="2" customFormat="1">
      <c r="A688" s="38"/>
      <c r="B688" s="39"/>
      <c r="C688" s="40"/>
      <c r="D688" s="258" t="s">
        <v>628</v>
      </c>
      <c r="E688" s="40"/>
      <c r="F688" s="259" t="s">
        <v>2680</v>
      </c>
      <c r="G688" s="40"/>
      <c r="H688" s="40"/>
      <c r="I688" s="156"/>
      <c r="J688" s="40"/>
      <c r="K688" s="40"/>
      <c r="L688" s="44"/>
      <c r="M688" s="260"/>
      <c r="N688" s="261"/>
      <c r="O688" s="91"/>
      <c r="P688" s="91"/>
      <c r="Q688" s="91"/>
      <c r="R688" s="91"/>
      <c r="S688" s="91"/>
      <c r="T688" s="92"/>
      <c r="U688" s="38"/>
      <c r="V688" s="38"/>
      <c r="W688" s="38"/>
      <c r="X688" s="38"/>
      <c r="Y688" s="38"/>
      <c r="Z688" s="38"/>
      <c r="AA688" s="38"/>
      <c r="AB688" s="38"/>
      <c r="AC688" s="38"/>
      <c r="AD688" s="38"/>
      <c r="AE688" s="38"/>
      <c r="AT688" s="17" t="s">
        <v>628</v>
      </c>
      <c r="AU688" s="17" t="s">
        <v>91</v>
      </c>
    </row>
    <row r="689" s="15" customFormat="1">
      <c r="A689" s="15"/>
      <c r="B689" s="284"/>
      <c r="C689" s="285"/>
      <c r="D689" s="258" t="s">
        <v>263</v>
      </c>
      <c r="E689" s="286" t="s">
        <v>1</v>
      </c>
      <c r="F689" s="287" t="s">
        <v>2681</v>
      </c>
      <c r="G689" s="285"/>
      <c r="H689" s="286" t="s">
        <v>1</v>
      </c>
      <c r="I689" s="288"/>
      <c r="J689" s="285"/>
      <c r="K689" s="285"/>
      <c r="L689" s="289"/>
      <c r="M689" s="290"/>
      <c r="N689" s="291"/>
      <c r="O689" s="291"/>
      <c r="P689" s="291"/>
      <c r="Q689" s="291"/>
      <c r="R689" s="291"/>
      <c r="S689" s="291"/>
      <c r="T689" s="292"/>
      <c r="U689" s="15"/>
      <c r="V689" s="15"/>
      <c r="W689" s="15"/>
      <c r="X689" s="15"/>
      <c r="Y689" s="15"/>
      <c r="Z689" s="15"/>
      <c r="AA689" s="15"/>
      <c r="AB689" s="15"/>
      <c r="AC689" s="15"/>
      <c r="AD689" s="15"/>
      <c r="AE689" s="15"/>
      <c r="AT689" s="293" t="s">
        <v>263</v>
      </c>
      <c r="AU689" s="293" t="s">
        <v>91</v>
      </c>
      <c r="AV689" s="15" t="s">
        <v>14</v>
      </c>
      <c r="AW689" s="15" t="s">
        <v>36</v>
      </c>
      <c r="AX689" s="15" t="s">
        <v>82</v>
      </c>
      <c r="AY689" s="293" t="s">
        <v>250</v>
      </c>
    </row>
    <row r="690" s="13" customFormat="1">
      <c r="A690" s="13"/>
      <c r="B690" s="262"/>
      <c r="C690" s="263"/>
      <c r="D690" s="258" t="s">
        <v>263</v>
      </c>
      <c r="E690" s="264" t="s">
        <v>1</v>
      </c>
      <c r="F690" s="265" t="s">
        <v>321</v>
      </c>
      <c r="G690" s="263"/>
      <c r="H690" s="266">
        <v>17</v>
      </c>
      <c r="I690" s="267"/>
      <c r="J690" s="263"/>
      <c r="K690" s="263"/>
      <c r="L690" s="268"/>
      <c r="M690" s="269"/>
      <c r="N690" s="270"/>
      <c r="O690" s="270"/>
      <c r="P690" s="270"/>
      <c r="Q690" s="270"/>
      <c r="R690" s="270"/>
      <c r="S690" s="270"/>
      <c r="T690" s="271"/>
      <c r="U690" s="13"/>
      <c r="V690" s="13"/>
      <c r="W690" s="13"/>
      <c r="X690" s="13"/>
      <c r="Y690" s="13"/>
      <c r="Z690" s="13"/>
      <c r="AA690" s="13"/>
      <c r="AB690" s="13"/>
      <c r="AC690" s="13"/>
      <c r="AD690" s="13"/>
      <c r="AE690" s="13"/>
      <c r="AT690" s="272" t="s">
        <v>263</v>
      </c>
      <c r="AU690" s="272" t="s">
        <v>91</v>
      </c>
      <c r="AV690" s="13" t="s">
        <v>91</v>
      </c>
      <c r="AW690" s="13" t="s">
        <v>36</v>
      </c>
      <c r="AX690" s="13" t="s">
        <v>82</v>
      </c>
      <c r="AY690" s="272" t="s">
        <v>250</v>
      </c>
    </row>
    <row r="691" s="14" customFormat="1">
      <c r="A691" s="14"/>
      <c r="B691" s="273"/>
      <c r="C691" s="274"/>
      <c r="D691" s="258" t="s">
        <v>263</v>
      </c>
      <c r="E691" s="275" t="s">
        <v>1</v>
      </c>
      <c r="F691" s="276" t="s">
        <v>265</v>
      </c>
      <c r="G691" s="274"/>
      <c r="H691" s="277">
        <v>17</v>
      </c>
      <c r="I691" s="278"/>
      <c r="J691" s="274"/>
      <c r="K691" s="274"/>
      <c r="L691" s="279"/>
      <c r="M691" s="280"/>
      <c r="N691" s="281"/>
      <c r="O691" s="281"/>
      <c r="P691" s="281"/>
      <c r="Q691" s="281"/>
      <c r="R691" s="281"/>
      <c r="S691" s="281"/>
      <c r="T691" s="282"/>
      <c r="U691" s="14"/>
      <c r="V691" s="14"/>
      <c r="W691" s="14"/>
      <c r="X691" s="14"/>
      <c r="Y691" s="14"/>
      <c r="Z691" s="14"/>
      <c r="AA691" s="14"/>
      <c r="AB691" s="14"/>
      <c r="AC691" s="14"/>
      <c r="AD691" s="14"/>
      <c r="AE691" s="14"/>
      <c r="AT691" s="283" t="s">
        <v>263</v>
      </c>
      <c r="AU691" s="283" t="s">
        <v>91</v>
      </c>
      <c r="AV691" s="14" t="s">
        <v>256</v>
      </c>
      <c r="AW691" s="14" t="s">
        <v>36</v>
      </c>
      <c r="AX691" s="14" t="s">
        <v>14</v>
      </c>
      <c r="AY691" s="283" t="s">
        <v>250</v>
      </c>
    </row>
    <row r="692" s="2" customFormat="1" ht="16.5" customHeight="1">
      <c r="A692" s="38"/>
      <c r="B692" s="39"/>
      <c r="C692" s="245" t="s">
        <v>819</v>
      </c>
      <c r="D692" s="245" t="s">
        <v>252</v>
      </c>
      <c r="E692" s="246" t="s">
        <v>2682</v>
      </c>
      <c r="F692" s="247" t="s">
        <v>2683</v>
      </c>
      <c r="G692" s="248" t="s">
        <v>179</v>
      </c>
      <c r="H692" s="249">
        <v>416.69999999999999</v>
      </c>
      <c r="I692" s="250"/>
      <c r="J692" s="251">
        <f>ROUND(I692*H692,2)</f>
        <v>0</v>
      </c>
      <c r="K692" s="247" t="s">
        <v>255</v>
      </c>
      <c r="L692" s="44"/>
      <c r="M692" s="252" t="s">
        <v>1</v>
      </c>
      <c r="N692" s="253" t="s">
        <v>47</v>
      </c>
      <c r="O692" s="91"/>
      <c r="P692" s="254">
        <f>O692*H692</f>
        <v>0</v>
      </c>
      <c r="Q692" s="254">
        <v>0.00012999999999999999</v>
      </c>
      <c r="R692" s="254">
        <f>Q692*H692</f>
        <v>0.054170999999999997</v>
      </c>
      <c r="S692" s="254">
        <v>0</v>
      </c>
      <c r="T692" s="255">
        <f>S692*H692</f>
        <v>0</v>
      </c>
      <c r="U692" s="38"/>
      <c r="V692" s="38"/>
      <c r="W692" s="38"/>
      <c r="X692" s="38"/>
      <c r="Y692" s="38"/>
      <c r="Z692" s="38"/>
      <c r="AA692" s="38"/>
      <c r="AB692" s="38"/>
      <c r="AC692" s="38"/>
      <c r="AD692" s="38"/>
      <c r="AE692" s="38"/>
      <c r="AR692" s="256" t="s">
        <v>256</v>
      </c>
      <c r="AT692" s="256" t="s">
        <v>252</v>
      </c>
      <c r="AU692" s="256" t="s">
        <v>91</v>
      </c>
      <c r="AY692" s="17" t="s">
        <v>250</v>
      </c>
      <c r="BE692" s="257">
        <f>IF(N692="základní",J692,0)</f>
        <v>0</v>
      </c>
      <c r="BF692" s="257">
        <f>IF(N692="snížená",J692,0)</f>
        <v>0</v>
      </c>
      <c r="BG692" s="257">
        <f>IF(N692="zákl. přenesená",J692,0)</f>
        <v>0</v>
      </c>
      <c r="BH692" s="257">
        <f>IF(N692="sníž. přenesená",J692,0)</f>
        <v>0</v>
      </c>
      <c r="BI692" s="257">
        <f>IF(N692="nulová",J692,0)</f>
        <v>0</v>
      </c>
      <c r="BJ692" s="17" t="s">
        <v>14</v>
      </c>
      <c r="BK692" s="257">
        <f>ROUND(I692*H692,2)</f>
        <v>0</v>
      </c>
      <c r="BL692" s="17" t="s">
        <v>256</v>
      </c>
      <c r="BM692" s="256" t="s">
        <v>2684</v>
      </c>
    </row>
    <row r="693" s="13" customFormat="1">
      <c r="A693" s="13"/>
      <c r="B693" s="262"/>
      <c r="C693" s="263"/>
      <c r="D693" s="258" t="s">
        <v>263</v>
      </c>
      <c r="E693" s="264" t="s">
        <v>1</v>
      </c>
      <c r="F693" s="265" t="s">
        <v>2021</v>
      </c>
      <c r="G693" s="263"/>
      <c r="H693" s="266">
        <v>90</v>
      </c>
      <c r="I693" s="267"/>
      <c r="J693" s="263"/>
      <c r="K693" s="263"/>
      <c r="L693" s="268"/>
      <c r="M693" s="269"/>
      <c r="N693" s="270"/>
      <c r="O693" s="270"/>
      <c r="P693" s="270"/>
      <c r="Q693" s="270"/>
      <c r="R693" s="270"/>
      <c r="S693" s="270"/>
      <c r="T693" s="271"/>
      <c r="U693" s="13"/>
      <c r="V693" s="13"/>
      <c r="W693" s="13"/>
      <c r="X693" s="13"/>
      <c r="Y693" s="13"/>
      <c r="Z693" s="13"/>
      <c r="AA693" s="13"/>
      <c r="AB693" s="13"/>
      <c r="AC693" s="13"/>
      <c r="AD693" s="13"/>
      <c r="AE693" s="13"/>
      <c r="AT693" s="272" t="s">
        <v>263</v>
      </c>
      <c r="AU693" s="272" t="s">
        <v>91</v>
      </c>
      <c r="AV693" s="13" t="s">
        <v>91</v>
      </c>
      <c r="AW693" s="13" t="s">
        <v>36</v>
      </c>
      <c r="AX693" s="13" t="s">
        <v>82</v>
      </c>
      <c r="AY693" s="272" t="s">
        <v>250</v>
      </c>
    </row>
    <row r="694" s="13" customFormat="1">
      <c r="A694" s="13"/>
      <c r="B694" s="262"/>
      <c r="C694" s="263"/>
      <c r="D694" s="258" t="s">
        <v>263</v>
      </c>
      <c r="E694" s="264" t="s">
        <v>1</v>
      </c>
      <c r="F694" s="265" t="s">
        <v>2023</v>
      </c>
      <c r="G694" s="263"/>
      <c r="H694" s="266">
        <v>180</v>
      </c>
      <c r="I694" s="267"/>
      <c r="J694" s="263"/>
      <c r="K694" s="263"/>
      <c r="L694" s="268"/>
      <c r="M694" s="269"/>
      <c r="N694" s="270"/>
      <c r="O694" s="270"/>
      <c r="P694" s="270"/>
      <c r="Q694" s="270"/>
      <c r="R694" s="270"/>
      <c r="S694" s="270"/>
      <c r="T694" s="271"/>
      <c r="U694" s="13"/>
      <c r="V694" s="13"/>
      <c r="W694" s="13"/>
      <c r="X694" s="13"/>
      <c r="Y694" s="13"/>
      <c r="Z694" s="13"/>
      <c r="AA694" s="13"/>
      <c r="AB694" s="13"/>
      <c r="AC694" s="13"/>
      <c r="AD694" s="13"/>
      <c r="AE694" s="13"/>
      <c r="AT694" s="272" t="s">
        <v>263</v>
      </c>
      <c r="AU694" s="272" t="s">
        <v>91</v>
      </c>
      <c r="AV694" s="13" t="s">
        <v>91</v>
      </c>
      <c r="AW694" s="13" t="s">
        <v>36</v>
      </c>
      <c r="AX694" s="13" t="s">
        <v>82</v>
      </c>
      <c r="AY694" s="272" t="s">
        <v>250</v>
      </c>
    </row>
    <row r="695" s="13" customFormat="1">
      <c r="A695" s="13"/>
      <c r="B695" s="262"/>
      <c r="C695" s="263"/>
      <c r="D695" s="258" t="s">
        <v>263</v>
      </c>
      <c r="E695" s="264" t="s">
        <v>1</v>
      </c>
      <c r="F695" s="265" t="s">
        <v>2025</v>
      </c>
      <c r="G695" s="263"/>
      <c r="H695" s="266">
        <v>146.69999999999999</v>
      </c>
      <c r="I695" s="267"/>
      <c r="J695" s="263"/>
      <c r="K695" s="263"/>
      <c r="L695" s="268"/>
      <c r="M695" s="269"/>
      <c r="N695" s="270"/>
      <c r="O695" s="270"/>
      <c r="P695" s="270"/>
      <c r="Q695" s="270"/>
      <c r="R695" s="270"/>
      <c r="S695" s="270"/>
      <c r="T695" s="271"/>
      <c r="U695" s="13"/>
      <c r="V695" s="13"/>
      <c r="W695" s="13"/>
      <c r="X695" s="13"/>
      <c r="Y695" s="13"/>
      <c r="Z695" s="13"/>
      <c r="AA695" s="13"/>
      <c r="AB695" s="13"/>
      <c r="AC695" s="13"/>
      <c r="AD695" s="13"/>
      <c r="AE695" s="13"/>
      <c r="AT695" s="272" t="s">
        <v>263</v>
      </c>
      <c r="AU695" s="272" t="s">
        <v>91</v>
      </c>
      <c r="AV695" s="13" t="s">
        <v>91</v>
      </c>
      <c r="AW695" s="13" t="s">
        <v>36</v>
      </c>
      <c r="AX695" s="13" t="s">
        <v>82</v>
      </c>
      <c r="AY695" s="272" t="s">
        <v>250</v>
      </c>
    </row>
    <row r="696" s="14" customFormat="1">
      <c r="A696" s="14"/>
      <c r="B696" s="273"/>
      <c r="C696" s="274"/>
      <c r="D696" s="258" t="s">
        <v>263</v>
      </c>
      <c r="E696" s="275" t="s">
        <v>1</v>
      </c>
      <c r="F696" s="276" t="s">
        <v>265</v>
      </c>
      <c r="G696" s="274"/>
      <c r="H696" s="277">
        <v>416.69999999999999</v>
      </c>
      <c r="I696" s="278"/>
      <c r="J696" s="274"/>
      <c r="K696" s="274"/>
      <c r="L696" s="279"/>
      <c r="M696" s="280"/>
      <c r="N696" s="281"/>
      <c r="O696" s="281"/>
      <c r="P696" s="281"/>
      <c r="Q696" s="281"/>
      <c r="R696" s="281"/>
      <c r="S696" s="281"/>
      <c r="T696" s="282"/>
      <c r="U696" s="14"/>
      <c r="V696" s="14"/>
      <c r="W696" s="14"/>
      <c r="X696" s="14"/>
      <c r="Y696" s="14"/>
      <c r="Z696" s="14"/>
      <c r="AA696" s="14"/>
      <c r="AB696" s="14"/>
      <c r="AC696" s="14"/>
      <c r="AD696" s="14"/>
      <c r="AE696" s="14"/>
      <c r="AT696" s="283" t="s">
        <v>263</v>
      </c>
      <c r="AU696" s="283" t="s">
        <v>91</v>
      </c>
      <c r="AV696" s="14" t="s">
        <v>256</v>
      </c>
      <c r="AW696" s="14" t="s">
        <v>36</v>
      </c>
      <c r="AX696" s="14" t="s">
        <v>14</v>
      </c>
      <c r="AY696" s="283" t="s">
        <v>250</v>
      </c>
    </row>
    <row r="697" s="12" customFormat="1" ht="22.8" customHeight="1">
      <c r="A697" s="12"/>
      <c r="B697" s="229"/>
      <c r="C697" s="230"/>
      <c r="D697" s="231" t="s">
        <v>81</v>
      </c>
      <c r="E697" s="243" t="s">
        <v>1278</v>
      </c>
      <c r="F697" s="243" t="s">
        <v>1279</v>
      </c>
      <c r="G697" s="230"/>
      <c r="H697" s="230"/>
      <c r="I697" s="233"/>
      <c r="J697" s="244">
        <f>BK697</f>
        <v>0</v>
      </c>
      <c r="K697" s="230"/>
      <c r="L697" s="235"/>
      <c r="M697" s="236"/>
      <c r="N697" s="237"/>
      <c r="O697" s="237"/>
      <c r="P697" s="238">
        <f>SUM(P698:P701)</f>
        <v>0</v>
      </c>
      <c r="Q697" s="237"/>
      <c r="R697" s="238">
        <f>SUM(R698:R701)</f>
        <v>0</v>
      </c>
      <c r="S697" s="237"/>
      <c r="T697" s="239">
        <f>SUM(T698:T701)</f>
        <v>0</v>
      </c>
      <c r="U697" s="12"/>
      <c r="V697" s="12"/>
      <c r="W697" s="12"/>
      <c r="X697" s="12"/>
      <c r="Y697" s="12"/>
      <c r="Z697" s="12"/>
      <c r="AA697" s="12"/>
      <c r="AB697" s="12"/>
      <c r="AC697" s="12"/>
      <c r="AD697" s="12"/>
      <c r="AE697" s="12"/>
      <c r="AR697" s="240" t="s">
        <v>14</v>
      </c>
      <c r="AT697" s="241" t="s">
        <v>81</v>
      </c>
      <c r="AU697" s="241" t="s">
        <v>14</v>
      </c>
      <c r="AY697" s="240" t="s">
        <v>250</v>
      </c>
      <c r="BK697" s="242">
        <f>SUM(BK698:BK701)</f>
        <v>0</v>
      </c>
    </row>
    <row r="698" s="2" customFormat="1" ht="33" customHeight="1">
      <c r="A698" s="38"/>
      <c r="B698" s="39"/>
      <c r="C698" s="245" t="s">
        <v>824</v>
      </c>
      <c r="D698" s="245" t="s">
        <v>252</v>
      </c>
      <c r="E698" s="246" t="s">
        <v>1592</v>
      </c>
      <c r="F698" s="247" t="s">
        <v>1593</v>
      </c>
      <c r="G698" s="248" t="s">
        <v>157</v>
      </c>
      <c r="H698" s="249">
        <v>80.5</v>
      </c>
      <c r="I698" s="250"/>
      <c r="J698" s="251">
        <f>ROUND(I698*H698,2)</f>
        <v>0</v>
      </c>
      <c r="K698" s="247" t="s">
        <v>255</v>
      </c>
      <c r="L698" s="44"/>
      <c r="M698" s="252" t="s">
        <v>1</v>
      </c>
      <c r="N698" s="253" t="s">
        <v>47</v>
      </c>
      <c r="O698" s="91"/>
      <c r="P698" s="254">
        <f>O698*H698</f>
        <v>0</v>
      </c>
      <c r="Q698" s="254">
        <v>0</v>
      </c>
      <c r="R698" s="254">
        <f>Q698*H698</f>
        <v>0</v>
      </c>
      <c r="S698" s="254">
        <v>0</v>
      </c>
      <c r="T698" s="255">
        <f>S698*H698</f>
        <v>0</v>
      </c>
      <c r="U698" s="38"/>
      <c r="V698" s="38"/>
      <c r="W698" s="38"/>
      <c r="X698" s="38"/>
      <c r="Y698" s="38"/>
      <c r="Z698" s="38"/>
      <c r="AA698" s="38"/>
      <c r="AB698" s="38"/>
      <c r="AC698" s="38"/>
      <c r="AD698" s="38"/>
      <c r="AE698" s="38"/>
      <c r="AR698" s="256" t="s">
        <v>256</v>
      </c>
      <c r="AT698" s="256" t="s">
        <v>252</v>
      </c>
      <c r="AU698" s="256" t="s">
        <v>91</v>
      </c>
      <c r="AY698" s="17" t="s">
        <v>250</v>
      </c>
      <c r="BE698" s="257">
        <f>IF(N698="základní",J698,0)</f>
        <v>0</v>
      </c>
      <c r="BF698" s="257">
        <f>IF(N698="snížená",J698,0)</f>
        <v>0</v>
      </c>
      <c r="BG698" s="257">
        <f>IF(N698="zákl. přenesená",J698,0)</f>
        <v>0</v>
      </c>
      <c r="BH698" s="257">
        <f>IF(N698="sníž. přenesená",J698,0)</f>
        <v>0</v>
      </c>
      <c r="BI698" s="257">
        <f>IF(N698="nulová",J698,0)</f>
        <v>0</v>
      </c>
      <c r="BJ698" s="17" t="s">
        <v>14</v>
      </c>
      <c r="BK698" s="257">
        <f>ROUND(I698*H698,2)</f>
        <v>0</v>
      </c>
      <c r="BL698" s="17" t="s">
        <v>256</v>
      </c>
      <c r="BM698" s="256" t="s">
        <v>2685</v>
      </c>
    </row>
    <row r="699" s="2" customFormat="1">
      <c r="A699" s="38"/>
      <c r="B699" s="39"/>
      <c r="C699" s="40"/>
      <c r="D699" s="258" t="s">
        <v>261</v>
      </c>
      <c r="E699" s="40"/>
      <c r="F699" s="259" t="s">
        <v>1595</v>
      </c>
      <c r="G699" s="40"/>
      <c r="H699" s="40"/>
      <c r="I699" s="156"/>
      <c r="J699" s="40"/>
      <c r="K699" s="40"/>
      <c r="L699" s="44"/>
      <c r="M699" s="260"/>
      <c r="N699" s="261"/>
      <c r="O699" s="91"/>
      <c r="P699" s="91"/>
      <c r="Q699" s="91"/>
      <c r="R699" s="91"/>
      <c r="S699" s="91"/>
      <c r="T699" s="92"/>
      <c r="U699" s="38"/>
      <c r="V699" s="38"/>
      <c r="W699" s="38"/>
      <c r="X699" s="38"/>
      <c r="Y699" s="38"/>
      <c r="Z699" s="38"/>
      <c r="AA699" s="38"/>
      <c r="AB699" s="38"/>
      <c r="AC699" s="38"/>
      <c r="AD699" s="38"/>
      <c r="AE699" s="38"/>
      <c r="AT699" s="17" t="s">
        <v>261</v>
      </c>
      <c r="AU699" s="17" t="s">
        <v>91</v>
      </c>
    </row>
    <row r="700" s="13" customFormat="1">
      <c r="A700" s="13"/>
      <c r="B700" s="262"/>
      <c r="C700" s="263"/>
      <c r="D700" s="258" t="s">
        <v>263</v>
      </c>
      <c r="E700" s="264" t="s">
        <v>1</v>
      </c>
      <c r="F700" s="265" t="s">
        <v>2686</v>
      </c>
      <c r="G700" s="263"/>
      <c r="H700" s="266">
        <v>80.5</v>
      </c>
      <c r="I700" s="267"/>
      <c r="J700" s="263"/>
      <c r="K700" s="263"/>
      <c r="L700" s="268"/>
      <c r="M700" s="269"/>
      <c r="N700" s="270"/>
      <c r="O700" s="270"/>
      <c r="P700" s="270"/>
      <c r="Q700" s="270"/>
      <c r="R700" s="270"/>
      <c r="S700" s="270"/>
      <c r="T700" s="271"/>
      <c r="U700" s="13"/>
      <c r="V700" s="13"/>
      <c r="W700" s="13"/>
      <c r="X700" s="13"/>
      <c r="Y700" s="13"/>
      <c r="Z700" s="13"/>
      <c r="AA700" s="13"/>
      <c r="AB700" s="13"/>
      <c r="AC700" s="13"/>
      <c r="AD700" s="13"/>
      <c r="AE700" s="13"/>
      <c r="AT700" s="272" t="s">
        <v>263</v>
      </c>
      <c r="AU700" s="272" t="s">
        <v>91</v>
      </c>
      <c r="AV700" s="13" t="s">
        <v>91</v>
      </c>
      <c r="AW700" s="13" t="s">
        <v>36</v>
      </c>
      <c r="AX700" s="13" t="s">
        <v>82</v>
      </c>
      <c r="AY700" s="272" t="s">
        <v>250</v>
      </c>
    </row>
    <row r="701" s="14" customFormat="1">
      <c r="A701" s="14"/>
      <c r="B701" s="273"/>
      <c r="C701" s="274"/>
      <c r="D701" s="258" t="s">
        <v>263</v>
      </c>
      <c r="E701" s="275" t="s">
        <v>1</v>
      </c>
      <c r="F701" s="276" t="s">
        <v>265</v>
      </c>
      <c r="G701" s="274"/>
      <c r="H701" s="277">
        <v>80.5</v>
      </c>
      <c r="I701" s="278"/>
      <c r="J701" s="274"/>
      <c r="K701" s="274"/>
      <c r="L701" s="279"/>
      <c r="M701" s="280"/>
      <c r="N701" s="281"/>
      <c r="O701" s="281"/>
      <c r="P701" s="281"/>
      <c r="Q701" s="281"/>
      <c r="R701" s="281"/>
      <c r="S701" s="281"/>
      <c r="T701" s="282"/>
      <c r="U701" s="14"/>
      <c r="V701" s="14"/>
      <c r="W701" s="14"/>
      <c r="X701" s="14"/>
      <c r="Y701" s="14"/>
      <c r="Z701" s="14"/>
      <c r="AA701" s="14"/>
      <c r="AB701" s="14"/>
      <c r="AC701" s="14"/>
      <c r="AD701" s="14"/>
      <c r="AE701" s="14"/>
      <c r="AT701" s="283" t="s">
        <v>263</v>
      </c>
      <c r="AU701" s="283" t="s">
        <v>91</v>
      </c>
      <c r="AV701" s="14" t="s">
        <v>256</v>
      </c>
      <c r="AW701" s="14" t="s">
        <v>36</v>
      </c>
      <c r="AX701" s="14" t="s">
        <v>14</v>
      </c>
      <c r="AY701" s="283" t="s">
        <v>250</v>
      </c>
    </row>
    <row r="702" s="12" customFormat="1" ht="22.8" customHeight="1">
      <c r="A702" s="12"/>
      <c r="B702" s="229"/>
      <c r="C702" s="230"/>
      <c r="D702" s="231" t="s">
        <v>81</v>
      </c>
      <c r="E702" s="243" t="s">
        <v>1327</v>
      </c>
      <c r="F702" s="243" t="s">
        <v>1328</v>
      </c>
      <c r="G702" s="230"/>
      <c r="H702" s="230"/>
      <c r="I702" s="233"/>
      <c r="J702" s="244">
        <f>BK702</f>
        <v>0</v>
      </c>
      <c r="K702" s="230"/>
      <c r="L702" s="235"/>
      <c r="M702" s="236"/>
      <c r="N702" s="237"/>
      <c r="O702" s="237"/>
      <c r="P702" s="238">
        <f>SUM(P703:P706)</f>
        <v>0</v>
      </c>
      <c r="Q702" s="237"/>
      <c r="R702" s="238">
        <f>SUM(R703:R706)</f>
        <v>0</v>
      </c>
      <c r="S702" s="237"/>
      <c r="T702" s="239">
        <f>SUM(T703:T706)</f>
        <v>0</v>
      </c>
      <c r="U702" s="12"/>
      <c r="V702" s="12"/>
      <c r="W702" s="12"/>
      <c r="X702" s="12"/>
      <c r="Y702" s="12"/>
      <c r="Z702" s="12"/>
      <c r="AA702" s="12"/>
      <c r="AB702" s="12"/>
      <c r="AC702" s="12"/>
      <c r="AD702" s="12"/>
      <c r="AE702" s="12"/>
      <c r="AR702" s="240" t="s">
        <v>14</v>
      </c>
      <c r="AT702" s="241" t="s">
        <v>81</v>
      </c>
      <c r="AU702" s="241" t="s">
        <v>14</v>
      </c>
      <c r="AY702" s="240" t="s">
        <v>250</v>
      </c>
      <c r="BK702" s="242">
        <f>SUM(BK703:BK706)</f>
        <v>0</v>
      </c>
    </row>
    <row r="703" s="2" customFormat="1" ht="44.25" customHeight="1">
      <c r="A703" s="38"/>
      <c r="B703" s="39"/>
      <c r="C703" s="245" t="s">
        <v>829</v>
      </c>
      <c r="D703" s="245" t="s">
        <v>252</v>
      </c>
      <c r="E703" s="246" t="s">
        <v>2687</v>
      </c>
      <c r="F703" s="247" t="s">
        <v>2688</v>
      </c>
      <c r="G703" s="248" t="s">
        <v>157</v>
      </c>
      <c r="H703" s="249">
        <v>358.10399999999998</v>
      </c>
      <c r="I703" s="250"/>
      <c r="J703" s="251">
        <f>ROUND(I703*H703,2)</f>
        <v>0</v>
      </c>
      <c r="K703" s="247" t="s">
        <v>255</v>
      </c>
      <c r="L703" s="44"/>
      <c r="M703" s="252" t="s">
        <v>1</v>
      </c>
      <c r="N703" s="253" t="s">
        <v>47</v>
      </c>
      <c r="O703" s="91"/>
      <c r="P703" s="254">
        <f>O703*H703</f>
        <v>0</v>
      </c>
      <c r="Q703" s="254">
        <v>0</v>
      </c>
      <c r="R703" s="254">
        <f>Q703*H703</f>
        <v>0</v>
      </c>
      <c r="S703" s="254">
        <v>0</v>
      </c>
      <c r="T703" s="255">
        <f>S703*H703</f>
        <v>0</v>
      </c>
      <c r="U703" s="38"/>
      <c r="V703" s="38"/>
      <c r="W703" s="38"/>
      <c r="X703" s="38"/>
      <c r="Y703" s="38"/>
      <c r="Z703" s="38"/>
      <c r="AA703" s="38"/>
      <c r="AB703" s="38"/>
      <c r="AC703" s="38"/>
      <c r="AD703" s="38"/>
      <c r="AE703" s="38"/>
      <c r="AR703" s="256" t="s">
        <v>256</v>
      </c>
      <c r="AT703" s="256" t="s">
        <v>252</v>
      </c>
      <c r="AU703" s="256" t="s">
        <v>91</v>
      </c>
      <c r="AY703" s="17" t="s">
        <v>250</v>
      </c>
      <c r="BE703" s="257">
        <f>IF(N703="základní",J703,0)</f>
        <v>0</v>
      </c>
      <c r="BF703" s="257">
        <f>IF(N703="snížená",J703,0)</f>
        <v>0</v>
      </c>
      <c r="BG703" s="257">
        <f>IF(N703="zákl. přenesená",J703,0)</f>
        <v>0</v>
      </c>
      <c r="BH703" s="257">
        <f>IF(N703="sníž. přenesená",J703,0)</f>
        <v>0</v>
      </c>
      <c r="BI703" s="257">
        <f>IF(N703="nulová",J703,0)</f>
        <v>0</v>
      </c>
      <c r="BJ703" s="17" t="s">
        <v>14</v>
      </c>
      <c r="BK703" s="257">
        <f>ROUND(I703*H703,2)</f>
        <v>0</v>
      </c>
      <c r="BL703" s="17" t="s">
        <v>256</v>
      </c>
      <c r="BM703" s="256" t="s">
        <v>2689</v>
      </c>
    </row>
    <row r="704" s="2" customFormat="1">
      <c r="A704" s="38"/>
      <c r="B704" s="39"/>
      <c r="C704" s="40"/>
      <c r="D704" s="258" t="s">
        <v>261</v>
      </c>
      <c r="E704" s="40"/>
      <c r="F704" s="259" t="s">
        <v>2690</v>
      </c>
      <c r="G704" s="40"/>
      <c r="H704" s="40"/>
      <c r="I704" s="156"/>
      <c r="J704" s="40"/>
      <c r="K704" s="40"/>
      <c r="L704" s="44"/>
      <c r="M704" s="260"/>
      <c r="N704" s="261"/>
      <c r="O704" s="91"/>
      <c r="P704" s="91"/>
      <c r="Q704" s="91"/>
      <c r="R704" s="91"/>
      <c r="S704" s="91"/>
      <c r="T704" s="92"/>
      <c r="U704" s="38"/>
      <c r="V704" s="38"/>
      <c r="W704" s="38"/>
      <c r="X704" s="38"/>
      <c r="Y704" s="38"/>
      <c r="Z704" s="38"/>
      <c r="AA704" s="38"/>
      <c r="AB704" s="38"/>
      <c r="AC704" s="38"/>
      <c r="AD704" s="38"/>
      <c r="AE704" s="38"/>
      <c r="AT704" s="17" t="s">
        <v>261</v>
      </c>
      <c r="AU704" s="17" t="s">
        <v>91</v>
      </c>
    </row>
    <row r="705" s="2" customFormat="1" ht="44.25" customHeight="1">
      <c r="A705" s="38"/>
      <c r="B705" s="39"/>
      <c r="C705" s="245" t="s">
        <v>835</v>
      </c>
      <c r="D705" s="245" t="s">
        <v>252</v>
      </c>
      <c r="E705" s="246" t="s">
        <v>2691</v>
      </c>
      <c r="F705" s="247" t="s">
        <v>2692</v>
      </c>
      <c r="G705" s="248" t="s">
        <v>157</v>
      </c>
      <c r="H705" s="249">
        <v>358.10399999999998</v>
      </c>
      <c r="I705" s="250"/>
      <c r="J705" s="251">
        <f>ROUND(I705*H705,2)</f>
        <v>0</v>
      </c>
      <c r="K705" s="247" t="s">
        <v>255</v>
      </c>
      <c r="L705" s="44"/>
      <c r="M705" s="252" t="s">
        <v>1</v>
      </c>
      <c r="N705" s="253" t="s">
        <v>47</v>
      </c>
      <c r="O705" s="91"/>
      <c r="P705" s="254">
        <f>O705*H705</f>
        <v>0</v>
      </c>
      <c r="Q705" s="254">
        <v>0</v>
      </c>
      <c r="R705" s="254">
        <f>Q705*H705</f>
        <v>0</v>
      </c>
      <c r="S705" s="254">
        <v>0</v>
      </c>
      <c r="T705" s="255">
        <f>S705*H705</f>
        <v>0</v>
      </c>
      <c r="U705" s="38"/>
      <c r="V705" s="38"/>
      <c r="W705" s="38"/>
      <c r="X705" s="38"/>
      <c r="Y705" s="38"/>
      <c r="Z705" s="38"/>
      <c r="AA705" s="38"/>
      <c r="AB705" s="38"/>
      <c r="AC705" s="38"/>
      <c r="AD705" s="38"/>
      <c r="AE705" s="38"/>
      <c r="AR705" s="256" t="s">
        <v>256</v>
      </c>
      <c r="AT705" s="256" t="s">
        <v>252</v>
      </c>
      <c r="AU705" s="256" t="s">
        <v>91</v>
      </c>
      <c r="AY705" s="17" t="s">
        <v>250</v>
      </c>
      <c r="BE705" s="257">
        <f>IF(N705="základní",J705,0)</f>
        <v>0</v>
      </c>
      <c r="BF705" s="257">
        <f>IF(N705="snížená",J705,0)</f>
        <v>0</v>
      </c>
      <c r="BG705" s="257">
        <f>IF(N705="zákl. přenesená",J705,0)</f>
        <v>0</v>
      </c>
      <c r="BH705" s="257">
        <f>IF(N705="sníž. přenesená",J705,0)</f>
        <v>0</v>
      </c>
      <c r="BI705" s="257">
        <f>IF(N705="nulová",J705,0)</f>
        <v>0</v>
      </c>
      <c r="BJ705" s="17" t="s">
        <v>14</v>
      </c>
      <c r="BK705" s="257">
        <f>ROUND(I705*H705,2)</f>
        <v>0</v>
      </c>
      <c r="BL705" s="17" t="s">
        <v>256</v>
      </c>
      <c r="BM705" s="256" t="s">
        <v>2693</v>
      </c>
    </row>
    <row r="706" s="2" customFormat="1">
      <c r="A706" s="38"/>
      <c r="B706" s="39"/>
      <c r="C706" s="40"/>
      <c r="D706" s="258" t="s">
        <v>261</v>
      </c>
      <c r="E706" s="40"/>
      <c r="F706" s="259" t="s">
        <v>2690</v>
      </c>
      <c r="G706" s="40"/>
      <c r="H706" s="40"/>
      <c r="I706" s="156"/>
      <c r="J706" s="40"/>
      <c r="K706" s="40"/>
      <c r="L706" s="44"/>
      <c r="M706" s="260"/>
      <c r="N706" s="261"/>
      <c r="O706" s="91"/>
      <c r="P706" s="91"/>
      <c r="Q706" s="91"/>
      <c r="R706" s="91"/>
      <c r="S706" s="91"/>
      <c r="T706" s="92"/>
      <c r="U706" s="38"/>
      <c r="V706" s="38"/>
      <c r="W706" s="38"/>
      <c r="X706" s="38"/>
      <c r="Y706" s="38"/>
      <c r="Z706" s="38"/>
      <c r="AA706" s="38"/>
      <c r="AB706" s="38"/>
      <c r="AC706" s="38"/>
      <c r="AD706" s="38"/>
      <c r="AE706" s="38"/>
      <c r="AT706" s="17" t="s">
        <v>261</v>
      </c>
      <c r="AU706" s="17" t="s">
        <v>91</v>
      </c>
    </row>
    <row r="707" s="12" customFormat="1" ht="25.92" customHeight="1">
      <c r="A707" s="12"/>
      <c r="B707" s="229"/>
      <c r="C707" s="230"/>
      <c r="D707" s="231" t="s">
        <v>81</v>
      </c>
      <c r="E707" s="232" t="s">
        <v>2694</v>
      </c>
      <c r="F707" s="232" t="s">
        <v>2695</v>
      </c>
      <c r="G707" s="230"/>
      <c r="H707" s="230"/>
      <c r="I707" s="233"/>
      <c r="J707" s="234">
        <f>BK707</f>
        <v>0</v>
      </c>
      <c r="K707" s="230"/>
      <c r="L707" s="235"/>
      <c r="M707" s="236"/>
      <c r="N707" s="237"/>
      <c r="O707" s="237"/>
      <c r="P707" s="238">
        <f>SUM(P708:P711)</f>
        <v>0</v>
      </c>
      <c r="Q707" s="237"/>
      <c r="R707" s="238">
        <f>SUM(R708:R711)</f>
        <v>0</v>
      </c>
      <c r="S707" s="237"/>
      <c r="T707" s="239">
        <f>SUM(T708:T711)</f>
        <v>0</v>
      </c>
      <c r="U707" s="12"/>
      <c r="V707" s="12"/>
      <c r="W707" s="12"/>
      <c r="X707" s="12"/>
      <c r="Y707" s="12"/>
      <c r="Z707" s="12"/>
      <c r="AA707" s="12"/>
      <c r="AB707" s="12"/>
      <c r="AC707" s="12"/>
      <c r="AD707" s="12"/>
      <c r="AE707" s="12"/>
      <c r="AR707" s="240" t="s">
        <v>256</v>
      </c>
      <c r="AT707" s="241" t="s">
        <v>81</v>
      </c>
      <c r="AU707" s="241" t="s">
        <v>82</v>
      </c>
      <c r="AY707" s="240" t="s">
        <v>250</v>
      </c>
      <c r="BK707" s="242">
        <f>SUM(BK708:BK711)</f>
        <v>0</v>
      </c>
    </row>
    <row r="708" s="2" customFormat="1" ht="21.75" customHeight="1">
      <c r="A708" s="38"/>
      <c r="B708" s="39"/>
      <c r="C708" s="245" t="s">
        <v>840</v>
      </c>
      <c r="D708" s="245" t="s">
        <v>252</v>
      </c>
      <c r="E708" s="246" t="s">
        <v>2696</v>
      </c>
      <c r="F708" s="247" t="s">
        <v>2697</v>
      </c>
      <c r="G708" s="248" t="s">
        <v>2107</v>
      </c>
      <c r="H708" s="249">
        <v>360</v>
      </c>
      <c r="I708" s="250"/>
      <c r="J708" s="251">
        <f>ROUND(I708*H708,2)</f>
        <v>0</v>
      </c>
      <c r="K708" s="247" t="s">
        <v>255</v>
      </c>
      <c r="L708" s="44"/>
      <c r="M708" s="252" t="s">
        <v>1</v>
      </c>
      <c r="N708" s="253" t="s">
        <v>47</v>
      </c>
      <c r="O708" s="91"/>
      <c r="P708" s="254">
        <f>O708*H708</f>
        <v>0</v>
      </c>
      <c r="Q708" s="254">
        <v>0</v>
      </c>
      <c r="R708" s="254">
        <f>Q708*H708</f>
        <v>0</v>
      </c>
      <c r="S708" s="254">
        <v>0</v>
      </c>
      <c r="T708" s="255">
        <f>S708*H708</f>
        <v>0</v>
      </c>
      <c r="U708" s="38"/>
      <c r="V708" s="38"/>
      <c r="W708" s="38"/>
      <c r="X708" s="38"/>
      <c r="Y708" s="38"/>
      <c r="Z708" s="38"/>
      <c r="AA708" s="38"/>
      <c r="AB708" s="38"/>
      <c r="AC708" s="38"/>
      <c r="AD708" s="38"/>
      <c r="AE708" s="38"/>
      <c r="AR708" s="256" t="s">
        <v>2698</v>
      </c>
      <c r="AT708" s="256" t="s">
        <v>252</v>
      </c>
      <c r="AU708" s="256" t="s">
        <v>14</v>
      </c>
      <c r="AY708" s="17" t="s">
        <v>250</v>
      </c>
      <c r="BE708" s="257">
        <f>IF(N708="základní",J708,0)</f>
        <v>0</v>
      </c>
      <c r="BF708" s="257">
        <f>IF(N708="snížená",J708,0)</f>
        <v>0</v>
      </c>
      <c r="BG708" s="257">
        <f>IF(N708="zákl. přenesená",J708,0)</f>
        <v>0</v>
      </c>
      <c r="BH708" s="257">
        <f>IF(N708="sníž. přenesená",J708,0)</f>
        <v>0</v>
      </c>
      <c r="BI708" s="257">
        <f>IF(N708="nulová",J708,0)</f>
        <v>0</v>
      </c>
      <c r="BJ708" s="17" t="s">
        <v>14</v>
      </c>
      <c r="BK708" s="257">
        <f>ROUND(I708*H708,2)</f>
        <v>0</v>
      </c>
      <c r="BL708" s="17" t="s">
        <v>2698</v>
      </c>
      <c r="BM708" s="256" t="s">
        <v>2699</v>
      </c>
    </row>
    <row r="709" s="15" customFormat="1">
      <c r="A709" s="15"/>
      <c r="B709" s="284"/>
      <c r="C709" s="285"/>
      <c r="D709" s="258" t="s">
        <v>263</v>
      </c>
      <c r="E709" s="286" t="s">
        <v>1</v>
      </c>
      <c r="F709" s="287" t="s">
        <v>2110</v>
      </c>
      <c r="G709" s="285"/>
      <c r="H709" s="286" t="s">
        <v>1</v>
      </c>
      <c r="I709" s="288"/>
      <c r="J709" s="285"/>
      <c r="K709" s="285"/>
      <c r="L709" s="289"/>
      <c r="M709" s="290"/>
      <c r="N709" s="291"/>
      <c r="O709" s="291"/>
      <c r="P709" s="291"/>
      <c r="Q709" s="291"/>
      <c r="R709" s="291"/>
      <c r="S709" s="291"/>
      <c r="T709" s="292"/>
      <c r="U709" s="15"/>
      <c r="V709" s="15"/>
      <c r="W709" s="15"/>
      <c r="X709" s="15"/>
      <c r="Y709" s="15"/>
      <c r="Z709" s="15"/>
      <c r="AA709" s="15"/>
      <c r="AB709" s="15"/>
      <c r="AC709" s="15"/>
      <c r="AD709" s="15"/>
      <c r="AE709" s="15"/>
      <c r="AT709" s="293" t="s">
        <v>263</v>
      </c>
      <c r="AU709" s="293" t="s">
        <v>14</v>
      </c>
      <c r="AV709" s="15" t="s">
        <v>14</v>
      </c>
      <c r="AW709" s="15" t="s">
        <v>36</v>
      </c>
      <c r="AX709" s="15" t="s">
        <v>82</v>
      </c>
      <c r="AY709" s="293" t="s">
        <v>250</v>
      </c>
    </row>
    <row r="710" s="13" customFormat="1">
      <c r="A710" s="13"/>
      <c r="B710" s="262"/>
      <c r="C710" s="263"/>
      <c r="D710" s="258" t="s">
        <v>263</v>
      </c>
      <c r="E710" s="264" t="s">
        <v>1</v>
      </c>
      <c r="F710" s="265" t="s">
        <v>2117</v>
      </c>
      <c r="G710" s="263"/>
      <c r="H710" s="266">
        <v>360</v>
      </c>
      <c r="I710" s="267"/>
      <c r="J710" s="263"/>
      <c r="K710" s="263"/>
      <c r="L710" s="268"/>
      <c r="M710" s="269"/>
      <c r="N710" s="270"/>
      <c r="O710" s="270"/>
      <c r="P710" s="270"/>
      <c r="Q710" s="270"/>
      <c r="R710" s="270"/>
      <c r="S710" s="270"/>
      <c r="T710" s="271"/>
      <c r="U710" s="13"/>
      <c r="V710" s="13"/>
      <c r="W710" s="13"/>
      <c r="X710" s="13"/>
      <c r="Y710" s="13"/>
      <c r="Z710" s="13"/>
      <c r="AA710" s="13"/>
      <c r="AB710" s="13"/>
      <c r="AC710" s="13"/>
      <c r="AD710" s="13"/>
      <c r="AE710" s="13"/>
      <c r="AT710" s="272" t="s">
        <v>263</v>
      </c>
      <c r="AU710" s="272" t="s">
        <v>14</v>
      </c>
      <c r="AV710" s="13" t="s">
        <v>91</v>
      </c>
      <c r="AW710" s="13" t="s">
        <v>36</v>
      </c>
      <c r="AX710" s="13" t="s">
        <v>82</v>
      </c>
      <c r="AY710" s="272" t="s">
        <v>250</v>
      </c>
    </row>
    <row r="711" s="14" customFormat="1">
      <c r="A711" s="14"/>
      <c r="B711" s="273"/>
      <c r="C711" s="274"/>
      <c r="D711" s="258" t="s">
        <v>263</v>
      </c>
      <c r="E711" s="275" t="s">
        <v>1</v>
      </c>
      <c r="F711" s="276" t="s">
        <v>265</v>
      </c>
      <c r="G711" s="274"/>
      <c r="H711" s="277">
        <v>360</v>
      </c>
      <c r="I711" s="278"/>
      <c r="J711" s="274"/>
      <c r="K711" s="274"/>
      <c r="L711" s="279"/>
      <c r="M711" s="308"/>
      <c r="N711" s="309"/>
      <c r="O711" s="309"/>
      <c r="P711" s="309"/>
      <c r="Q711" s="309"/>
      <c r="R711" s="309"/>
      <c r="S711" s="309"/>
      <c r="T711" s="310"/>
      <c r="U711" s="14"/>
      <c r="V711" s="14"/>
      <c r="W711" s="14"/>
      <c r="X711" s="14"/>
      <c r="Y711" s="14"/>
      <c r="Z711" s="14"/>
      <c r="AA711" s="14"/>
      <c r="AB711" s="14"/>
      <c r="AC711" s="14"/>
      <c r="AD711" s="14"/>
      <c r="AE711" s="14"/>
      <c r="AT711" s="283" t="s">
        <v>263</v>
      </c>
      <c r="AU711" s="283" t="s">
        <v>14</v>
      </c>
      <c r="AV711" s="14" t="s">
        <v>256</v>
      </c>
      <c r="AW711" s="14" t="s">
        <v>36</v>
      </c>
      <c r="AX711" s="14" t="s">
        <v>14</v>
      </c>
      <c r="AY711" s="283" t="s">
        <v>250</v>
      </c>
    </row>
    <row r="712" s="2" customFormat="1" ht="6.96" customHeight="1">
      <c r="A712" s="38"/>
      <c r="B712" s="66"/>
      <c r="C712" s="67"/>
      <c r="D712" s="67"/>
      <c r="E712" s="67"/>
      <c r="F712" s="67"/>
      <c r="G712" s="67"/>
      <c r="H712" s="67"/>
      <c r="I712" s="194"/>
      <c r="J712" s="67"/>
      <c r="K712" s="67"/>
      <c r="L712" s="44"/>
      <c r="M712" s="38"/>
      <c r="O712" s="38"/>
      <c r="P712" s="38"/>
      <c r="Q712" s="38"/>
      <c r="R712" s="38"/>
      <c r="S712" s="38"/>
      <c r="T712" s="38"/>
      <c r="U712" s="38"/>
      <c r="V712" s="38"/>
      <c r="W712" s="38"/>
      <c r="X712" s="38"/>
      <c r="Y712" s="38"/>
      <c r="Z712" s="38"/>
      <c r="AA712" s="38"/>
      <c r="AB712" s="38"/>
      <c r="AC712" s="38"/>
      <c r="AD712" s="38"/>
      <c r="AE712" s="38"/>
    </row>
  </sheetData>
  <sheetProtection sheet="1" autoFilter="0" formatColumns="0" formatRows="0" objects="1" scenarios="1" spinCount="100000" saltValue="KaEHidCNM9zJTrNzo4kUSRng2yAJIvqcqJfX7eb/VZwv58bYh3M8R/LCn+6x/DbSMg/qKLj4GLP4tzDXnLDVxw==" hashValue="XHRJLHBjd1PQvrB3T+1osvsPbc1quk28Knn8YoXZGLchxZUP32xg6CS840EhMNVeaPrHfdOWtDSZCwUGRrX/vA==" algorithmName="SHA-512" password="CC35"/>
  <autoFilter ref="C133:K711"/>
  <mergeCells count="15">
    <mergeCell ref="E7:H7"/>
    <mergeCell ref="E11:H11"/>
    <mergeCell ref="E9:H9"/>
    <mergeCell ref="E13:H13"/>
    <mergeCell ref="E22:H22"/>
    <mergeCell ref="E31:H31"/>
    <mergeCell ref="E85:H85"/>
    <mergeCell ref="E89:H89"/>
    <mergeCell ref="E87:H87"/>
    <mergeCell ref="E91:H91"/>
    <mergeCell ref="E120:H120"/>
    <mergeCell ref="E124:H124"/>
    <mergeCell ref="E122:H122"/>
    <mergeCell ref="E126:H126"/>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7"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7"/>
      <c r="L2" s="1"/>
      <c r="M2" s="1"/>
      <c r="N2" s="1"/>
      <c r="O2" s="1"/>
      <c r="P2" s="1"/>
      <c r="Q2" s="1"/>
      <c r="R2" s="1"/>
      <c r="S2" s="1"/>
      <c r="T2" s="1"/>
      <c r="U2" s="1"/>
      <c r="V2" s="1"/>
      <c r="AT2" s="17" t="s">
        <v>119</v>
      </c>
      <c r="AZ2" s="148" t="s">
        <v>1995</v>
      </c>
      <c r="BA2" s="148" t="s">
        <v>1996</v>
      </c>
      <c r="BB2" s="148" t="s">
        <v>208</v>
      </c>
      <c r="BC2" s="148" t="s">
        <v>2700</v>
      </c>
      <c r="BD2" s="148" t="s">
        <v>91</v>
      </c>
    </row>
    <row r="3" s="1" customFormat="1" ht="6.96" customHeight="1">
      <c r="B3" s="149"/>
      <c r="C3" s="150"/>
      <c r="D3" s="150"/>
      <c r="E3" s="150"/>
      <c r="F3" s="150"/>
      <c r="G3" s="150"/>
      <c r="H3" s="150"/>
      <c r="I3" s="151"/>
      <c r="J3" s="150"/>
      <c r="K3" s="150"/>
      <c r="L3" s="20"/>
      <c r="AT3" s="17" t="s">
        <v>91</v>
      </c>
      <c r="AZ3" s="148" t="s">
        <v>1999</v>
      </c>
      <c r="BA3" s="148" t="s">
        <v>2000</v>
      </c>
      <c r="BB3" s="148" t="s">
        <v>208</v>
      </c>
      <c r="BC3" s="148" t="s">
        <v>2701</v>
      </c>
      <c r="BD3" s="148" t="s">
        <v>91</v>
      </c>
    </row>
    <row r="4" s="1" customFormat="1" ht="24.96" customHeight="1">
      <c r="B4" s="20"/>
      <c r="D4" s="152" t="s">
        <v>162</v>
      </c>
      <c r="I4" s="147"/>
      <c r="L4" s="20"/>
      <c r="M4" s="153" t="s">
        <v>10</v>
      </c>
      <c r="AT4" s="17" t="s">
        <v>4</v>
      </c>
      <c r="AZ4" s="148" t="s">
        <v>2003</v>
      </c>
      <c r="BA4" s="148" t="s">
        <v>2004</v>
      </c>
      <c r="BB4" s="148" t="s">
        <v>208</v>
      </c>
      <c r="BC4" s="148" t="s">
        <v>2702</v>
      </c>
      <c r="BD4" s="148" t="s">
        <v>91</v>
      </c>
    </row>
    <row r="5" s="1" customFormat="1" ht="6.96" customHeight="1">
      <c r="B5" s="20"/>
      <c r="I5" s="147"/>
      <c r="L5" s="20"/>
      <c r="AZ5" s="148" t="s">
        <v>2007</v>
      </c>
      <c r="BA5" s="148" t="s">
        <v>2008</v>
      </c>
      <c r="BB5" s="148" t="s">
        <v>208</v>
      </c>
      <c r="BC5" s="148" t="s">
        <v>2703</v>
      </c>
      <c r="BD5" s="148" t="s">
        <v>91</v>
      </c>
    </row>
    <row r="6" s="1" customFormat="1" ht="12" customHeight="1">
      <c r="B6" s="20"/>
      <c r="D6" s="154" t="s">
        <v>16</v>
      </c>
      <c r="I6" s="147"/>
      <c r="L6" s="20"/>
      <c r="AZ6" s="148" t="s">
        <v>2704</v>
      </c>
      <c r="BA6" s="148" t="s">
        <v>2705</v>
      </c>
      <c r="BB6" s="148" t="s">
        <v>179</v>
      </c>
      <c r="BC6" s="148" t="s">
        <v>2706</v>
      </c>
      <c r="BD6" s="148" t="s">
        <v>91</v>
      </c>
    </row>
    <row r="7" s="1" customFormat="1" ht="16.5" customHeight="1">
      <c r="B7" s="20"/>
      <c r="E7" s="155" t="str">
        <f>'Rekapitulace stavby'!K6</f>
        <v>Strakonická - rozšíření, č. akce 999 170, Praha 5</v>
      </c>
      <c r="F7" s="154"/>
      <c r="G7" s="154"/>
      <c r="H7" s="154"/>
      <c r="I7" s="147"/>
      <c r="L7" s="20"/>
      <c r="AZ7" s="148" t="s">
        <v>2018</v>
      </c>
      <c r="BA7" s="148" t="s">
        <v>2019</v>
      </c>
      <c r="BB7" s="148" t="s">
        <v>1</v>
      </c>
      <c r="BC7" s="148" t="s">
        <v>2020</v>
      </c>
      <c r="BD7" s="148" t="s">
        <v>91</v>
      </c>
    </row>
    <row r="8">
      <c r="B8" s="20"/>
      <c r="D8" s="154" t="s">
        <v>176</v>
      </c>
      <c r="L8" s="20"/>
      <c r="AZ8" s="148" t="s">
        <v>2707</v>
      </c>
      <c r="BA8" s="148" t="s">
        <v>2708</v>
      </c>
      <c r="BB8" s="148" t="s">
        <v>179</v>
      </c>
      <c r="BC8" s="148" t="s">
        <v>2709</v>
      </c>
      <c r="BD8" s="148" t="s">
        <v>91</v>
      </c>
    </row>
    <row r="9" s="1" customFormat="1" ht="16.5" customHeight="1">
      <c r="B9" s="20"/>
      <c r="E9" s="155" t="s">
        <v>1991</v>
      </c>
      <c r="F9" s="1"/>
      <c r="G9" s="1"/>
      <c r="H9" s="1"/>
      <c r="I9" s="147"/>
      <c r="L9" s="20"/>
      <c r="AZ9" s="148" t="s">
        <v>2028</v>
      </c>
      <c r="BA9" s="148" t="s">
        <v>2029</v>
      </c>
      <c r="BB9" s="148" t="s">
        <v>208</v>
      </c>
      <c r="BC9" s="148" t="s">
        <v>8</v>
      </c>
      <c r="BD9" s="148" t="s">
        <v>91</v>
      </c>
    </row>
    <row r="10" s="1" customFormat="1" ht="12" customHeight="1">
      <c r="B10" s="20"/>
      <c r="D10" s="154" t="s">
        <v>1344</v>
      </c>
      <c r="I10" s="147"/>
      <c r="L10" s="20"/>
      <c r="AZ10" s="148" t="s">
        <v>2030</v>
      </c>
      <c r="BA10" s="148" t="s">
        <v>2031</v>
      </c>
      <c r="BB10" s="148" t="s">
        <v>208</v>
      </c>
      <c r="BC10" s="148" t="s">
        <v>2710</v>
      </c>
      <c r="BD10" s="148" t="s">
        <v>91</v>
      </c>
    </row>
    <row r="11" s="2" customFormat="1" ht="16.5" customHeight="1">
      <c r="A11" s="38"/>
      <c r="B11" s="44"/>
      <c r="C11" s="38"/>
      <c r="D11" s="38"/>
      <c r="E11" s="171" t="s">
        <v>1998</v>
      </c>
      <c r="F11" s="38"/>
      <c r="G11" s="38"/>
      <c r="H11" s="38"/>
      <c r="I11" s="156"/>
      <c r="J11" s="38"/>
      <c r="K11" s="38"/>
      <c r="L11" s="63"/>
      <c r="S11" s="38"/>
      <c r="T11" s="38"/>
      <c r="U11" s="38"/>
      <c r="V11" s="38"/>
      <c r="W11" s="38"/>
      <c r="X11" s="38"/>
      <c r="Y11" s="38"/>
      <c r="Z11" s="38"/>
      <c r="AA11" s="38"/>
      <c r="AB11" s="38"/>
      <c r="AC11" s="38"/>
      <c r="AD11" s="38"/>
      <c r="AE11" s="38"/>
      <c r="AZ11" s="148" t="s">
        <v>2053</v>
      </c>
      <c r="BA11" s="148" t="s">
        <v>2054</v>
      </c>
      <c r="BB11" s="148" t="s">
        <v>168</v>
      </c>
      <c r="BC11" s="148" t="s">
        <v>2711</v>
      </c>
      <c r="BD11" s="148" t="s">
        <v>91</v>
      </c>
    </row>
    <row r="12" s="2" customFormat="1" ht="12" customHeight="1">
      <c r="A12" s="38"/>
      <c r="B12" s="44"/>
      <c r="C12" s="38"/>
      <c r="D12" s="154" t="s">
        <v>2002</v>
      </c>
      <c r="E12" s="38"/>
      <c r="F12" s="38"/>
      <c r="G12" s="38"/>
      <c r="H12" s="38"/>
      <c r="I12" s="156"/>
      <c r="J12" s="38"/>
      <c r="K12" s="38"/>
      <c r="L12" s="63"/>
      <c r="S12" s="38"/>
      <c r="T12" s="38"/>
      <c r="U12" s="38"/>
      <c r="V12" s="38"/>
      <c r="W12" s="38"/>
      <c r="X12" s="38"/>
      <c r="Y12" s="38"/>
      <c r="Z12" s="38"/>
      <c r="AA12" s="38"/>
      <c r="AB12" s="38"/>
      <c r="AC12" s="38"/>
      <c r="AD12" s="38"/>
      <c r="AE12" s="38"/>
      <c r="AZ12" s="148" t="s">
        <v>2064</v>
      </c>
      <c r="BA12" s="148" t="s">
        <v>2065</v>
      </c>
      <c r="BB12" s="148" t="s">
        <v>208</v>
      </c>
      <c r="BC12" s="148" t="s">
        <v>2712</v>
      </c>
      <c r="BD12" s="148" t="s">
        <v>91</v>
      </c>
    </row>
    <row r="13" s="2" customFormat="1" ht="24.75" customHeight="1">
      <c r="A13" s="38"/>
      <c r="B13" s="44"/>
      <c r="C13" s="38"/>
      <c r="D13" s="38"/>
      <c r="E13" s="157" t="s">
        <v>2713</v>
      </c>
      <c r="F13" s="38"/>
      <c r="G13" s="38"/>
      <c r="H13" s="38"/>
      <c r="I13" s="156"/>
      <c r="J13" s="38"/>
      <c r="K13" s="38"/>
      <c r="L13" s="63"/>
      <c r="S13" s="38"/>
      <c r="T13" s="38"/>
      <c r="U13" s="38"/>
      <c r="V13" s="38"/>
      <c r="W13" s="38"/>
      <c r="X13" s="38"/>
      <c r="Y13" s="38"/>
      <c r="Z13" s="38"/>
      <c r="AA13" s="38"/>
      <c r="AB13" s="38"/>
      <c r="AC13" s="38"/>
      <c r="AD13" s="38"/>
      <c r="AE13" s="38"/>
      <c r="AZ13" s="148" t="s">
        <v>2067</v>
      </c>
      <c r="BA13" s="148" t="s">
        <v>2068</v>
      </c>
      <c r="BB13" s="148" t="s">
        <v>208</v>
      </c>
      <c r="BC13" s="148" t="s">
        <v>2714</v>
      </c>
      <c r="BD13" s="148" t="s">
        <v>91</v>
      </c>
    </row>
    <row r="14" s="2" customFormat="1">
      <c r="A14" s="38"/>
      <c r="B14" s="44"/>
      <c r="C14" s="38"/>
      <c r="D14" s="38"/>
      <c r="E14" s="38"/>
      <c r="F14" s="38"/>
      <c r="G14" s="38"/>
      <c r="H14" s="38"/>
      <c r="I14" s="156"/>
      <c r="J14" s="38"/>
      <c r="K14" s="38"/>
      <c r="L14" s="63"/>
      <c r="S14" s="38"/>
      <c r="T14" s="38"/>
      <c r="U14" s="38"/>
      <c r="V14" s="38"/>
      <c r="W14" s="38"/>
      <c r="X14" s="38"/>
      <c r="Y14" s="38"/>
      <c r="Z14" s="38"/>
      <c r="AA14" s="38"/>
      <c r="AB14" s="38"/>
      <c r="AC14" s="38"/>
      <c r="AD14" s="38"/>
      <c r="AE14" s="38"/>
      <c r="AZ14" s="148" t="s">
        <v>2070</v>
      </c>
      <c r="BA14" s="148" t="s">
        <v>2071</v>
      </c>
      <c r="BB14" s="148" t="s">
        <v>208</v>
      </c>
      <c r="BC14" s="148" t="s">
        <v>2715</v>
      </c>
      <c r="BD14" s="148" t="s">
        <v>91</v>
      </c>
    </row>
    <row r="15" s="2" customFormat="1" ht="12" customHeight="1">
      <c r="A15" s="38"/>
      <c r="B15" s="44"/>
      <c r="C15" s="38"/>
      <c r="D15" s="154" t="s">
        <v>18</v>
      </c>
      <c r="E15" s="38"/>
      <c r="F15" s="141" t="s">
        <v>1</v>
      </c>
      <c r="G15" s="38"/>
      <c r="H15" s="38"/>
      <c r="I15" s="158" t="s">
        <v>19</v>
      </c>
      <c r="J15" s="141" t="s">
        <v>1</v>
      </c>
      <c r="K15" s="38"/>
      <c r="L15" s="63"/>
      <c r="S15" s="38"/>
      <c r="T15" s="38"/>
      <c r="U15" s="38"/>
      <c r="V15" s="38"/>
      <c r="W15" s="38"/>
      <c r="X15" s="38"/>
      <c r="Y15" s="38"/>
      <c r="Z15" s="38"/>
      <c r="AA15" s="38"/>
      <c r="AB15" s="38"/>
      <c r="AC15" s="38"/>
      <c r="AD15" s="38"/>
      <c r="AE15" s="38"/>
      <c r="AZ15" s="148" t="s">
        <v>206</v>
      </c>
      <c r="BA15" s="148" t="s">
        <v>207</v>
      </c>
      <c r="BB15" s="148" t="s">
        <v>208</v>
      </c>
      <c r="BC15" s="148" t="s">
        <v>2716</v>
      </c>
      <c r="BD15" s="148" t="s">
        <v>91</v>
      </c>
    </row>
    <row r="16" s="2" customFormat="1" ht="12" customHeight="1">
      <c r="A16" s="38"/>
      <c r="B16" s="44"/>
      <c r="C16" s="38"/>
      <c r="D16" s="154" t="s">
        <v>20</v>
      </c>
      <c r="E16" s="38"/>
      <c r="F16" s="141" t="s">
        <v>21</v>
      </c>
      <c r="G16" s="38"/>
      <c r="H16" s="38"/>
      <c r="I16" s="158" t="s">
        <v>22</v>
      </c>
      <c r="J16" s="159" t="str">
        <f>'Rekapitulace stavby'!AN8</f>
        <v>10. 1. 2020</v>
      </c>
      <c r="K16" s="38"/>
      <c r="L16" s="63"/>
      <c r="S16" s="38"/>
      <c r="T16" s="38"/>
      <c r="U16" s="38"/>
      <c r="V16" s="38"/>
      <c r="W16" s="38"/>
      <c r="X16" s="38"/>
      <c r="Y16" s="38"/>
      <c r="Z16" s="38"/>
      <c r="AA16" s="38"/>
      <c r="AB16" s="38"/>
      <c r="AC16" s="38"/>
      <c r="AD16" s="38"/>
      <c r="AE16" s="38"/>
      <c r="AZ16" s="148" t="s">
        <v>2033</v>
      </c>
      <c r="BA16" s="148" t="s">
        <v>2034</v>
      </c>
      <c r="BB16" s="148" t="s">
        <v>208</v>
      </c>
      <c r="BC16" s="148" t="s">
        <v>2717</v>
      </c>
      <c r="BD16" s="148" t="s">
        <v>91</v>
      </c>
    </row>
    <row r="17" s="2" customFormat="1" ht="10.8" customHeight="1">
      <c r="A17" s="38"/>
      <c r="B17" s="44"/>
      <c r="C17" s="38"/>
      <c r="D17" s="38"/>
      <c r="E17" s="38"/>
      <c r="F17" s="38"/>
      <c r="G17" s="38"/>
      <c r="H17" s="38"/>
      <c r="I17" s="156"/>
      <c r="J17" s="38"/>
      <c r="K17" s="38"/>
      <c r="L17" s="63"/>
      <c r="S17" s="38"/>
      <c r="T17" s="38"/>
      <c r="U17" s="38"/>
      <c r="V17" s="38"/>
      <c r="W17" s="38"/>
      <c r="X17" s="38"/>
      <c r="Y17" s="38"/>
      <c r="Z17" s="38"/>
      <c r="AA17" s="38"/>
      <c r="AB17" s="38"/>
      <c r="AC17" s="38"/>
      <c r="AD17" s="38"/>
      <c r="AE17" s="38"/>
      <c r="AZ17" s="148" t="s">
        <v>2036</v>
      </c>
      <c r="BA17" s="148" t="s">
        <v>2037</v>
      </c>
      <c r="BB17" s="148" t="s">
        <v>208</v>
      </c>
      <c r="BC17" s="148" t="s">
        <v>2718</v>
      </c>
      <c r="BD17" s="148" t="s">
        <v>91</v>
      </c>
    </row>
    <row r="18" s="2" customFormat="1" ht="12" customHeight="1">
      <c r="A18" s="38"/>
      <c r="B18" s="44"/>
      <c r="C18" s="38"/>
      <c r="D18" s="154" t="s">
        <v>24</v>
      </c>
      <c r="E18" s="38"/>
      <c r="F18" s="38"/>
      <c r="G18" s="38"/>
      <c r="H18" s="38"/>
      <c r="I18" s="158" t="s">
        <v>25</v>
      </c>
      <c r="J18" s="141" t="s">
        <v>26</v>
      </c>
      <c r="K18" s="38"/>
      <c r="L18" s="63"/>
      <c r="S18" s="38"/>
      <c r="T18" s="38"/>
      <c r="U18" s="38"/>
      <c r="V18" s="38"/>
      <c r="W18" s="38"/>
      <c r="X18" s="38"/>
      <c r="Y18" s="38"/>
      <c r="Z18" s="38"/>
      <c r="AA18" s="38"/>
      <c r="AB18" s="38"/>
      <c r="AC18" s="38"/>
      <c r="AD18" s="38"/>
      <c r="AE18" s="38"/>
      <c r="AZ18" s="148" t="s">
        <v>2039</v>
      </c>
      <c r="BA18" s="148" t="s">
        <v>2040</v>
      </c>
      <c r="BB18" s="148" t="s">
        <v>208</v>
      </c>
      <c r="BC18" s="148" t="s">
        <v>2719</v>
      </c>
      <c r="BD18" s="148" t="s">
        <v>91</v>
      </c>
    </row>
    <row r="19" s="2" customFormat="1" ht="18" customHeight="1">
      <c r="A19" s="38"/>
      <c r="B19" s="44"/>
      <c r="C19" s="38"/>
      <c r="D19" s="38"/>
      <c r="E19" s="141" t="s">
        <v>27</v>
      </c>
      <c r="F19" s="38"/>
      <c r="G19" s="38"/>
      <c r="H19" s="38"/>
      <c r="I19" s="158" t="s">
        <v>28</v>
      </c>
      <c r="J19" s="141" t="s">
        <v>29</v>
      </c>
      <c r="K19" s="38"/>
      <c r="L19" s="63"/>
      <c r="S19" s="38"/>
      <c r="T19" s="38"/>
      <c r="U19" s="38"/>
      <c r="V19" s="38"/>
      <c r="W19" s="38"/>
      <c r="X19" s="38"/>
      <c r="Y19" s="38"/>
      <c r="Z19" s="38"/>
      <c r="AA19" s="38"/>
      <c r="AB19" s="38"/>
      <c r="AC19" s="38"/>
      <c r="AD19" s="38"/>
      <c r="AE19" s="38"/>
      <c r="AZ19" s="148" t="s">
        <v>2042</v>
      </c>
      <c r="BA19" s="148" t="s">
        <v>2043</v>
      </c>
      <c r="BB19" s="148" t="s">
        <v>208</v>
      </c>
      <c r="BC19" s="148" t="s">
        <v>2720</v>
      </c>
      <c r="BD19" s="148" t="s">
        <v>91</v>
      </c>
    </row>
    <row r="20" s="2" customFormat="1" ht="6.96" customHeight="1">
      <c r="A20" s="38"/>
      <c r="B20" s="44"/>
      <c r="C20" s="38"/>
      <c r="D20" s="38"/>
      <c r="E20" s="38"/>
      <c r="F20" s="38"/>
      <c r="G20" s="38"/>
      <c r="H20" s="38"/>
      <c r="I20" s="156"/>
      <c r="J20" s="38"/>
      <c r="K20" s="38"/>
      <c r="L20" s="63"/>
      <c r="S20" s="38"/>
      <c r="T20" s="38"/>
      <c r="U20" s="38"/>
      <c r="V20" s="38"/>
      <c r="W20" s="38"/>
      <c r="X20" s="38"/>
      <c r="Y20" s="38"/>
      <c r="Z20" s="38"/>
      <c r="AA20" s="38"/>
      <c r="AB20" s="38"/>
      <c r="AC20" s="38"/>
      <c r="AD20" s="38"/>
      <c r="AE20" s="38"/>
      <c r="AZ20" s="148" t="s">
        <v>2045</v>
      </c>
      <c r="BA20" s="148" t="s">
        <v>2046</v>
      </c>
      <c r="BB20" s="148" t="s">
        <v>208</v>
      </c>
      <c r="BC20" s="148" t="s">
        <v>2721</v>
      </c>
      <c r="BD20" s="148" t="s">
        <v>91</v>
      </c>
    </row>
    <row r="21" s="2" customFormat="1" ht="12" customHeight="1">
      <c r="A21" s="38"/>
      <c r="B21" s="44"/>
      <c r="C21" s="38"/>
      <c r="D21" s="154" t="s">
        <v>30</v>
      </c>
      <c r="E21" s="38"/>
      <c r="F21" s="38"/>
      <c r="G21" s="38"/>
      <c r="H21" s="38"/>
      <c r="I21" s="158" t="s">
        <v>25</v>
      </c>
      <c r="J21" s="33" t="str">
        <f>'Rekapitulace stavby'!AN13</f>
        <v>Vyplň údaj</v>
      </c>
      <c r="K21" s="38"/>
      <c r="L21" s="63"/>
      <c r="S21" s="38"/>
      <c r="T21" s="38"/>
      <c r="U21" s="38"/>
      <c r="V21" s="38"/>
      <c r="W21" s="38"/>
      <c r="X21" s="38"/>
      <c r="Y21" s="38"/>
      <c r="Z21" s="38"/>
      <c r="AA21" s="38"/>
      <c r="AB21" s="38"/>
      <c r="AC21" s="38"/>
      <c r="AD21" s="38"/>
      <c r="AE21" s="38"/>
      <c r="AZ21" s="148" t="s">
        <v>2061</v>
      </c>
      <c r="BA21" s="148" t="s">
        <v>2062</v>
      </c>
      <c r="BB21" s="148" t="s">
        <v>168</v>
      </c>
      <c r="BC21" s="148" t="s">
        <v>2722</v>
      </c>
      <c r="BD21" s="148" t="s">
        <v>91</v>
      </c>
    </row>
    <row r="22" s="2" customFormat="1" ht="18" customHeight="1">
      <c r="A22" s="38"/>
      <c r="B22" s="44"/>
      <c r="C22" s="38"/>
      <c r="D22" s="38"/>
      <c r="E22" s="33" t="str">
        <f>'Rekapitulace stavby'!E14</f>
        <v>Vyplň údaj</v>
      </c>
      <c r="F22" s="141"/>
      <c r="G22" s="141"/>
      <c r="H22" s="141"/>
      <c r="I22" s="158" t="s">
        <v>28</v>
      </c>
      <c r="J22" s="33" t="str">
        <f>'Rekapitulace stavby'!AN14</f>
        <v>Vyplň údaj</v>
      </c>
      <c r="K22" s="38"/>
      <c r="L22" s="63"/>
      <c r="S22" s="38"/>
      <c r="T22" s="38"/>
      <c r="U22" s="38"/>
      <c r="V22" s="38"/>
      <c r="W22" s="38"/>
      <c r="X22" s="38"/>
      <c r="Y22" s="38"/>
      <c r="Z22" s="38"/>
      <c r="AA22" s="38"/>
      <c r="AB22" s="38"/>
      <c r="AC22" s="38"/>
      <c r="AD22" s="38"/>
      <c r="AE22" s="38"/>
      <c r="AZ22" s="148" t="s">
        <v>2723</v>
      </c>
      <c r="BA22" s="148" t="s">
        <v>2724</v>
      </c>
      <c r="BB22" s="148" t="s">
        <v>157</v>
      </c>
      <c r="BC22" s="148" t="s">
        <v>2725</v>
      </c>
      <c r="BD22" s="148" t="s">
        <v>91</v>
      </c>
    </row>
    <row r="23" s="2" customFormat="1" ht="6.96" customHeight="1">
      <c r="A23" s="38"/>
      <c r="B23" s="44"/>
      <c r="C23" s="38"/>
      <c r="D23" s="38"/>
      <c r="E23" s="38"/>
      <c r="F23" s="38"/>
      <c r="G23" s="38"/>
      <c r="H23" s="38"/>
      <c r="I23" s="156"/>
      <c r="J23" s="38"/>
      <c r="K23" s="38"/>
      <c r="L23" s="63"/>
      <c r="S23" s="38"/>
      <c r="T23" s="38"/>
      <c r="U23" s="38"/>
      <c r="V23" s="38"/>
      <c r="W23" s="38"/>
      <c r="X23" s="38"/>
      <c r="Y23" s="38"/>
      <c r="Z23" s="38"/>
      <c r="AA23" s="38"/>
      <c r="AB23" s="38"/>
      <c r="AC23" s="38"/>
      <c r="AD23" s="38"/>
      <c r="AE23" s="38"/>
      <c r="AZ23" s="148" t="s">
        <v>218</v>
      </c>
      <c r="BA23" s="148" t="s">
        <v>219</v>
      </c>
      <c r="BB23" s="148" t="s">
        <v>208</v>
      </c>
      <c r="BC23" s="148" t="s">
        <v>2726</v>
      </c>
      <c r="BD23" s="148" t="s">
        <v>91</v>
      </c>
    </row>
    <row r="24" s="2" customFormat="1" ht="12" customHeight="1">
      <c r="A24" s="38"/>
      <c r="B24" s="44"/>
      <c r="C24" s="38"/>
      <c r="D24" s="154" t="s">
        <v>32</v>
      </c>
      <c r="E24" s="38"/>
      <c r="F24" s="38"/>
      <c r="G24" s="38"/>
      <c r="H24" s="38"/>
      <c r="I24" s="158" t="s">
        <v>25</v>
      </c>
      <c r="J24" s="141" t="s">
        <v>33</v>
      </c>
      <c r="K24" s="38"/>
      <c r="L24" s="63"/>
      <c r="S24" s="38"/>
      <c r="T24" s="38"/>
      <c r="U24" s="38"/>
      <c r="V24" s="38"/>
      <c r="W24" s="38"/>
      <c r="X24" s="38"/>
      <c r="Y24" s="38"/>
      <c r="Z24" s="38"/>
      <c r="AA24" s="38"/>
      <c r="AB24" s="38"/>
      <c r="AC24" s="38"/>
      <c r="AD24" s="38"/>
      <c r="AE24" s="38"/>
      <c r="AZ24" s="148" t="s">
        <v>2075</v>
      </c>
      <c r="BA24" s="148" t="s">
        <v>2076</v>
      </c>
      <c r="BB24" s="148" t="s">
        <v>208</v>
      </c>
      <c r="BC24" s="148" t="s">
        <v>2727</v>
      </c>
      <c r="BD24" s="148" t="s">
        <v>91</v>
      </c>
    </row>
    <row r="25" s="2" customFormat="1" ht="18" customHeight="1">
      <c r="A25" s="38"/>
      <c r="B25" s="44"/>
      <c r="C25" s="38"/>
      <c r="D25" s="38"/>
      <c r="E25" s="141" t="s">
        <v>34</v>
      </c>
      <c r="F25" s="38"/>
      <c r="G25" s="38"/>
      <c r="H25" s="38"/>
      <c r="I25" s="158" t="s">
        <v>28</v>
      </c>
      <c r="J25" s="141" t="s">
        <v>35</v>
      </c>
      <c r="K25" s="38"/>
      <c r="L25" s="63"/>
      <c r="S25" s="38"/>
      <c r="T25" s="38"/>
      <c r="U25" s="38"/>
      <c r="V25" s="38"/>
      <c r="W25" s="38"/>
      <c r="X25" s="38"/>
      <c r="Y25" s="38"/>
      <c r="Z25" s="38"/>
      <c r="AA25" s="38"/>
      <c r="AB25" s="38"/>
      <c r="AC25" s="38"/>
      <c r="AD25" s="38"/>
      <c r="AE25" s="38"/>
      <c r="AZ25" s="148" t="s">
        <v>2087</v>
      </c>
      <c r="BA25" s="148" t="s">
        <v>2088</v>
      </c>
      <c r="BB25" s="148" t="s">
        <v>208</v>
      </c>
      <c r="BC25" s="148" t="s">
        <v>2728</v>
      </c>
      <c r="BD25" s="148" t="s">
        <v>91</v>
      </c>
    </row>
    <row r="26" s="2" customFormat="1" ht="6.96" customHeight="1">
      <c r="A26" s="38"/>
      <c r="B26" s="44"/>
      <c r="C26" s="38"/>
      <c r="D26" s="38"/>
      <c r="E26" s="38"/>
      <c r="F26" s="38"/>
      <c r="G26" s="38"/>
      <c r="H26" s="38"/>
      <c r="I26" s="156"/>
      <c r="J26" s="38"/>
      <c r="K26" s="38"/>
      <c r="L26" s="63"/>
      <c r="S26" s="38"/>
      <c r="T26" s="38"/>
      <c r="U26" s="38"/>
      <c r="V26" s="38"/>
      <c r="W26" s="38"/>
      <c r="X26" s="38"/>
      <c r="Y26" s="38"/>
      <c r="Z26" s="38"/>
      <c r="AA26" s="38"/>
      <c r="AB26" s="38"/>
      <c r="AC26" s="38"/>
      <c r="AD26" s="38"/>
      <c r="AE26" s="38"/>
      <c r="AZ26" s="148" t="s">
        <v>2093</v>
      </c>
      <c r="BA26" s="148" t="s">
        <v>2094</v>
      </c>
      <c r="BB26" s="148" t="s">
        <v>208</v>
      </c>
      <c r="BC26" s="148" t="s">
        <v>2729</v>
      </c>
      <c r="BD26" s="148" t="s">
        <v>91</v>
      </c>
    </row>
    <row r="27" s="2" customFormat="1" ht="12" customHeight="1">
      <c r="A27" s="38"/>
      <c r="B27" s="44"/>
      <c r="C27" s="38"/>
      <c r="D27" s="154" t="s">
        <v>37</v>
      </c>
      <c r="E27" s="38"/>
      <c r="F27" s="38"/>
      <c r="G27" s="38"/>
      <c r="H27" s="38"/>
      <c r="I27" s="158" t="s">
        <v>25</v>
      </c>
      <c r="J27" s="141" t="s">
        <v>38</v>
      </c>
      <c r="K27" s="38"/>
      <c r="L27" s="63"/>
      <c r="S27" s="38"/>
      <c r="T27" s="38"/>
      <c r="U27" s="38"/>
      <c r="V27" s="38"/>
      <c r="W27" s="38"/>
      <c r="X27" s="38"/>
      <c r="Y27" s="38"/>
      <c r="Z27" s="38"/>
      <c r="AA27" s="38"/>
      <c r="AB27" s="38"/>
      <c r="AC27" s="38"/>
      <c r="AD27" s="38"/>
      <c r="AE27" s="38"/>
      <c r="AZ27" s="148" t="s">
        <v>163</v>
      </c>
      <c r="BA27" s="148" t="s">
        <v>164</v>
      </c>
      <c r="BB27" s="148" t="s">
        <v>157</v>
      </c>
      <c r="BC27" s="148" t="s">
        <v>2730</v>
      </c>
      <c r="BD27" s="148" t="s">
        <v>91</v>
      </c>
    </row>
    <row r="28" s="2" customFormat="1" ht="18" customHeight="1">
      <c r="A28" s="38"/>
      <c r="B28" s="44"/>
      <c r="C28" s="38"/>
      <c r="D28" s="38"/>
      <c r="E28" s="141" t="s">
        <v>39</v>
      </c>
      <c r="F28" s="38"/>
      <c r="G28" s="38"/>
      <c r="H28" s="38"/>
      <c r="I28" s="158" t="s">
        <v>28</v>
      </c>
      <c r="J28" s="141" t="s">
        <v>40</v>
      </c>
      <c r="K28" s="38"/>
      <c r="L28" s="63"/>
      <c r="S28" s="38"/>
      <c r="T28" s="38"/>
      <c r="U28" s="38"/>
      <c r="V28" s="38"/>
      <c r="W28" s="38"/>
      <c r="X28" s="38"/>
      <c r="Y28" s="38"/>
      <c r="Z28" s="38"/>
      <c r="AA28" s="38"/>
      <c r="AB28" s="38"/>
      <c r="AC28" s="38"/>
      <c r="AD28" s="38"/>
      <c r="AE28" s="38"/>
      <c r="AZ28" s="148" t="s">
        <v>159</v>
      </c>
      <c r="BA28" s="148" t="s">
        <v>160</v>
      </c>
      <c r="BB28" s="148" t="s">
        <v>157</v>
      </c>
      <c r="BC28" s="148" t="s">
        <v>2731</v>
      </c>
      <c r="BD28" s="148" t="s">
        <v>91</v>
      </c>
    </row>
    <row r="29" s="2" customFormat="1" ht="6.96" customHeight="1">
      <c r="A29" s="38"/>
      <c r="B29" s="44"/>
      <c r="C29" s="38"/>
      <c r="D29" s="38"/>
      <c r="E29" s="38"/>
      <c r="F29" s="38"/>
      <c r="G29" s="38"/>
      <c r="H29" s="38"/>
      <c r="I29" s="156"/>
      <c r="J29" s="38"/>
      <c r="K29" s="38"/>
      <c r="L29" s="63"/>
      <c r="S29" s="38"/>
      <c r="T29" s="38"/>
      <c r="U29" s="38"/>
      <c r="V29" s="38"/>
      <c r="W29" s="38"/>
      <c r="X29" s="38"/>
      <c r="Y29" s="38"/>
      <c r="Z29" s="38"/>
      <c r="AA29" s="38"/>
      <c r="AB29" s="38"/>
      <c r="AC29" s="38"/>
      <c r="AD29" s="38"/>
      <c r="AE29" s="38"/>
    </row>
    <row r="30" s="2" customFormat="1" ht="12" customHeight="1">
      <c r="A30" s="38"/>
      <c r="B30" s="44"/>
      <c r="C30" s="38"/>
      <c r="D30" s="154" t="s">
        <v>41</v>
      </c>
      <c r="E30" s="38"/>
      <c r="F30" s="38"/>
      <c r="G30" s="38"/>
      <c r="H30" s="38"/>
      <c r="I30" s="156"/>
      <c r="J30" s="38"/>
      <c r="K30" s="38"/>
      <c r="L30" s="63"/>
      <c r="S30" s="38"/>
      <c r="T30" s="38"/>
      <c r="U30" s="38"/>
      <c r="V30" s="38"/>
      <c r="W30" s="38"/>
      <c r="X30" s="38"/>
      <c r="Y30" s="38"/>
      <c r="Z30" s="38"/>
      <c r="AA30" s="38"/>
      <c r="AB30" s="38"/>
      <c r="AC30" s="38"/>
      <c r="AD30" s="38"/>
      <c r="AE30" s="38"/>
    </row>
    <row r="31" s="8" customFormat="1" ht="16.5" customHeight="1">
      <c r="A31" s="160"/>
      <c r="B31" s="161"/>
      <c r="C31" s="160"/>
      <c r="D31" s="160"/>
      <c r="E31" s="162" t="s">
        <v>1</v>
      </c>
      <c r="F31" s="162"/>
      <c r="G31" s="162"/>
      <c r="H31" s="162"/>
      <c r="I31" s="163"/>
      <c r="J31" s="160"/>
      <c r="K31" s="160"/>
      <c r="L31" s="164"/>
      <c r="S31" s="160"/>
      <c r="T31" s="160"/>
      <c r="U31" s="160"/>
      <c r="V31" s="160"/>
      <c r="W31" s="160"/>
      <c r="X31" s="160"/>
      <c r="Y31" s="160"/>
      <c r="Z31" s="160"/>
      <c r="AA31" s="160"/>
      <c r="AB31" s="160"/>
      <c r="AC31" s="160"/>
      <c r="AD31" s="160"/>
      <c r="AE31" s="160"/>
    </row>
    <row r="32" s="2" customFormat="1" ht="6.96" customHeight="1">
      <c r="A32" s="38"/>
      <c r="B32" s="44"/>
      <c r="C32" s="38"/>
      <c r="D32" s="38"/>
      <c r="E32" s="38"/>
      <c r="F32" s="38"/>
      <c r="G32" s="38"/>
      <c r="H32" s="38"/>
      <c r="I32" s="156"/>
      <c r="J32" s="38"/>
      <c r="K32" s="38"/>
      <c r="L32" s="63"/>
      <c r="S32" s="38"/>
      <c r="T32" s="38"/>
      <c r="U32" s="38"/>
      <c r="V32" s="38"/>
      <c r="W32" s="38"/>
      <c r="X32" s="38"/>
      <c r="Y32" s="38"/>
      <c r="Z32" s="38"/>
      <c r="AA32" s="38"/>
      <c r="AB32" s="38"/>
      <c r="AC32" s="38"/>
      <c r="AD32" s="38"/>
      <c r="AE32" s="38"/>
    </row>
    <row r="33" s="2" customFormat="1" ht="6.96" customHeight="1">
      <c r="A33" s="38"/>
      <c r="B33" s="44"/>
      <c r="C33" s="38"/>
      <c r="D33" s="165"/>
      <c r="E33" s="165"/>
      <c r="F33" s="165"/>
      <c r="G33" s="165"/>
      <c r="H33" s="165"/>
      <c r="I33" s="166"/>
      <c r="J33" s="165"/>
      <c r="K33" s="165"/>
      <c r="L33" s="63"/>
      <c r="S33" s="38"/>
      <c r="T33" s="38"/>
      <c r="U33" s="38"/>
      <c r="V33" s="38"/>
      <c r="W33" s="38"/>
      <c r="X33" s="38"/>
      <c r="Y33" s="38"/>
      <c r="Z33" s="38"/>
      <c r="AA33" s="38"/>
      <c r="AB33" s="38"/>
      <c r="AC33" s="38"/>
      <c r="AD33" s="38"/>
      <c r="AE33" s="38"/>
    </row>
    <row r="34" s="2" customFormat="1" ht="25.44" customHeight="1">
      <c r="A34" s="38"/>
      <c r="B34" s="44"/>
      <c r="C34" s="38"/>
      <c r="D34" s="167" t="s">
        <v>42</v>
      </c>
      <c r="E34" s="38"/>
      <c r="F34" s="38"/>
      <c r="G34" s="38"/>
      <c r="H34" s="38"/>
      <c r="I34" s="156"/>
      <c r="J34" s="168">
        <f>ROUND(J133, 2)</f>
        <v>0</v>
      </c>
      <c r="K34" s="38"/>
      <c r="L34" s="63"/>
      <c r="S34" s="38"/>
      <c r="T34" s="38"/>
      <c r="U34" s="38"/>
      <c r="V34" s="38"/>
      <c r="W34" s="38"/>
      <c r="X34" s="38"/>
      <c r="Y34" s="38"/>
      <c r="Z34" s="38"/>
      <c r="AA34" s="38"/>
      <c r="AB34" s="38"/>
      <c r="AC34" s="38"/>
      <c r="AD34" s="38"/>
      <c r="AE34" s="38"/>
    </row>
    <row r="35" s="2" customFormat="1" ht="6.96" customHeight="1">
      <c r="A35" s="38"/>
      <c r="B35" s="44"/>
      <c r="C35" s="38"/>
      <c r="D35" s="165"/>
      <c r="E35" s="165"/>
      <c r="F35" s="165"/>
      <c r="G35" s="165"/>
      <c r="H35" s="165"/>
      <c r="I35" s="166"/>
      <c r="J35" s="165"/>
      <c r="K35" s="165"/>
      <c r="L35" s="63"/>
      <c r="S35" s="38"/>
      <c r="T35" s="38"/>
      <c r="U35" s="38"/>
      <c r="V35" s="38"/>
      <c r="W35" s="38"/>
      <c r="X35" s="38"/>
      <c r="Y35" s="38"/>
      <c r="Z35" s="38"/>
      <c r="AA35" s="38"/>
      <c r="AB35" s="38"/>
      <c r="AC35" s="38"/>
      <c r="AD35" s="38"/>
      <c r="AE35" s="38"/>
    </row>
    <row r="36" s="2" customFormat="1" ht="14.4" customHeight="1">
      <c r="A36" s="38"/>
      <c r="B36" s="44"/>
      <c r="C36" s="38"/>
      <c r="D36" s="38"/>
      <c r="E36" s="38"/>
      <c r="F36" s="169" t="s">
        <v>44</v>
      </c>
      <c r="G36" s="38"/>
      <c r="H36" s="38"/>
      <c r="I36" s="170" t="s">
        <v>43</v>
      </c>
      <c r="J36" s="169" t="s">
        <v>45</v>
      </c>
      <c r="K36" s="38"/>
      <c r="L36" s="63"/>
      <c r="S36" s="38"/>
      <c r="T36" s="38"/>
      <c r="U36" s="38"/>
      <c r="V36" s="38"/>
      <c r="W36" s="38"/>
      <c r="X36" s="38"/>
      <c r="Y36" s="38"/>
      <c r="Z36" s="38"/>
      <c r="AA36" s="38"/>
      <c r="AB36" s="38"/>
      <c r="AC36" s="38"/>
      <c r="AD36" s="38"/>
      <c r="AE36" s="38"/>
    </row>
    <row r="37" s="2" customFormat="1" ht="14.4" customHeight="1">
      <c r="A37" s="38"/>
      <c r="B37" s="44"/>
      <c r="C37" s="38"/>
      <c r="D37" s="171" t="s">
        <v>46</v>
      </c>
      <c r="E37" s="154" t="s">
        <v>47</v>
      </c>
      <c r="F37" s="172">
        <f>ROUND((SUM(BE133:BE511)),  2)</f>
        <v>0</v>
      </c>
      <c r="G37" s="38"/>
      <c r="H37" s="38"/>
      <c r="I37" s="173">
        <v>0.20999999999999999</v>
      </c>
      <c r="J37" s="172">
        <f>ROUND(((SUM(BE133:BE511))*I37),  2)</f>
        <v>0</v>
      </c>
      <c r="K37" s="38"/>
      <c r="L37" s="63"/>
      <c r="S37" s="38"/>
      <c r="T37" s="38"/>
      <c r="U37" s="38"/>
      <c r="V37" s="38"/>
      <c r="W37" s="38"/>
      <c r="X37" s="38"/>
      <c r="Y37" s="38"/>
      <c r="Z37" s="38"/>
      <c r="AA37" s="38"/>
      <c r="AB37" s="38"/>
      <c r="AC37" s="38"/>
      <c r="AD37" s="38"/>
      <c r="AE37" s="38"/>
    </row>
    <row r="38" s="2" customFormat="1" ht="14.4" customHeight="1">
      <c r="A38" s="38"/>
      <c r="B38" s="44"/>
      <c r="C38" s="38"/>
      <c r="D38" s="38"/>
      <c r="E38" s="154" t="s">
        <v>48</v>
      </c>
      <c r="F38" s="172">
        <f>ROUND((SUM(BF133:BF511)),  2)</f>
        <v>0</v>
      </c>
      <c r="G38" s="38"/>
      <c r="H38" s="38"/>
      <c r="I38" s="173">
        <v>0.14999999999999999</v>
      </c>
      <c r="J38" s="172">
        <f>ROUND(((SUM(BF133:BF511))*I38),  2)</f>
        <v>0</v>
      </c>
      <c r="K38" s="38"/>
      <c r="L38" s="63"/>
      <c r="S38" s="38"/>
      <c r="T38" s="38"/>
      <c r="U38" s="38"/>
      <c r="V38" s="38"/>
      <c r="W38" s="38"/>
      <c r="X38" s="38"/>
      <c r="Y38" s="38"/>
      <c r="Z38" s="38"/>
      <c r="AA38" s="38"/>
      <c r="AB38" s="38"/>
      <c r="AC38" s="38"/>
      <c r="AD38" s="38"/>
      <c r="AE38" s="38"/>
    </row>
    <row r="39" hidden="1" s="2" customFormat="1" ht="14.4" customHeight="1">
      <c r="A39" s="38"/>
      <c r="B39" s="44"/>
      <c r="C39" s="38"/>
      <c r="D39" s="38"/>
      <c r="E39" s="154" t="s">
        <v>49</v>
      </c>
      <c r="F39" s="172">
        <f>ROUND((SUM(BG133:BG511)),  2)</f>
        <v>0</v>
      </c>
      <c r="G39" s="38"/>
      <c r="H39" s="38"/>
      <c r="I39" s="173">
        <v>0.20999999999999999</v>
      </c>
      <c r="J39" s="172">
        <f>0</f>
        <v>0</v>
      </c>
      <c r="K39" s="38"/>
      <c r="L39" s="63"/>
      <c r="S39" s="38"/>
      <c r="T39" s="38"/>
      <c r="U39" s="38"/>
      <c r="V39" s="38"/>
      <c r="W39" s="38"/>
      <c r="X39" s="38"/>
      <c r="Y39" s="38"/>
      <c r="Z39" s="38"/>
      <c r="AA39" s="38"/>
      <c r="AB39" s="38"/>
      <c r="AC39" s="38"/>
      <c r="AD39" s="38"/>
      <c r="AE39" s="38"/>
    </row>
    <row r="40" hidden="1" s="2" customFormat="1" ht="14.4" customHeight="1">
      <c r="A40" s="38"/>
      <c r="B40" s="44"/>
      <c r="C40" s="38"/>
      <c r="D40" s="38"/>
      <c r="E40" s="154" t="s">
        <v>50</v>
      </c>
      <c r="F40" s="172">
        <f>ROUND((SUM(BH133:BH511)),  2)</f>
        <v>0</v>
      </c>
      <c r="G40" s="38"/>
      <c r="H40" s="38"/>
      <c r="I40" s="173">
        <v>0.14999999999999999</v>
      </c>
      <c r="J40" s="172">
        <f>0</f>
        <v>0</v>
      </c>
      <c r="K40" s="38"/>
      <c r="L40" s="63"/>
      <c r="S40" s="38"/>
      <c r="T40" s="38"/>
      <c r="U40" s="38"/>
      <c r="V40" s="38"/>
      <c r="W40" s="38"/>
      <c r="X40" s="38"/>
      <c r="Y40" s="38"/>
      <c r="Z40" s="38"/>
      <c r="AA40" s="38"/>
      <c r="AB40" s="38"/>
      <c r="AC40" s="38"/>
      <c r="AD40" s="38"/>
      <c r="AE40" s="38"/>
    </row>
    <row r="41" hidden="1" s="2" customFormat="1" ht="14.4" customHeight="1">
      <c r="A41" s="38"/>
      <c r="B41" s="44"/>
      <c r="C41" s="38"/>
      <c r="D41" s="38"/>
      <c r="E41" s="154" t="s">
        <v>51</v>
      </c>
      <c r="F41" s="172">
        <f>ROUND((SUM(BI133:BI511)),  2)</f>
        <v>0</v>
      </c>
      <c r="G41" s="38"/>
      <c r="H41" s="38"/>
      <c r="I41" s="173">
        <v>0</v>
      </c>
      <c r="J41" s="172">
        <f>0</f>
        <v>0</v>
      </c>
      <c r="K41" s="38"/>
      <c r="L41" s="63"/>
      <c r="S41" s="38"/>
      <c r="T41" s="38"/>
      <c r="U41" s="38"/>
      <c r="V41" s="38"/>
      <c r="W41" s="38"/>
      <c r="X41" s="38"/>
      <c r="Y41" s="38"/>
      <c r="Z41" s="38"/>
      <c r="AA41" s="38"/>
      <c r="AB41" s="38"/>
      <c r="AC41" s="38"/>
      <c r="AD41" s="38"/>
      <c r="AE41" s="38"/>
    </row>
    <row r="42" s="2" customFormat="1" ht="6.96" customHeight="1">
      <c r="A42" s="38"/>
      <c r="B42" s="44"/>
      <c r="C42" s="38"/>
      <c r="D42" s="38"/>
      <c r="E42" s="38"/>
      <c r="F42" s="38"/>
      <c r="G42" s="38"/>
      <c r="H42" s="38"/>
      <c r="I42" s="156"/>
      <c r="J42" s="38"/>
      <c r="K42" s="38"/>
      <c r="L42" s="63"/>
      <c r="S42" s="38"/>
      <c r="T42" s="38"/>
      <c r="U42" s="38"/>
      <c r="V42" s="38"/>
      <c r="W42" s="38"/>
      <c r="X42" s="38"/>
      <c r="Y42" s="38"/>
      <c r="Z42" s="38"/>
      <c r="AA42" s="38"/>
      <c r="AB42" s="38"/>
      <c r="AC42" s="38"/>
      <c r="AD42" s="38"/>
      <c r="AE42" s="38"/>
    </row>
    <row r="43" s="2" customFormat="1" ht="25.44" customHeight="1">
      <c r="A43" s="38"/>
      <c r="B43" s="44"/>
      <c r="C43" s="174"/>
      <c r="D43" s="175" t="s">
        <v>52</v>
      </c>
      <c r="E43" s="176"/>
      <c r="F43" s="176"/>
      <c r="G43" s="177" t="s">
        <v>53</v>
      </c>
      <c r="H43" s="178" t="s">
        <v>54</v>
      </c>
      <c r="I43" s="179"/>
      <c r="J43" s="180">
        <f>SUM(J34:J41)</f>
        <v>0</v>
      </c>
      <c r="K43" s="181"/>
      <c r="L43" s="63"/>
      <c r="S43" s="38"/>
      <c r="T43" s="38"/>
      <c r="U43" s="38"/>
      <c r="V43" s="38"/>
      <c r="W43" s="38"/>
      <c r="X43" s="38"/>
      <c r="Y43" s="38"/>
      <c r="Z43" s="38"/>
      <c r="AA43" s="38"/>
      <c r="AB43" s="38"/>
      <c r="AC43" s="38"/>
      <c r="AD43" s="38"/>
      <c r="AE43" s="38"/>
    </row>
    <row r="44" s="2" customFormat="1" ht="14.4" customHeight="1">
      <c r="A44" s="38"/>
      <c r="B44" s="44"/>
      <c r="C44" s="38"/>
      <c r="D44" s="38"/>
      <c r="E44" s="38"/>
      <c r="F44" s="38"/>
      <c r="G44" s="38"/>
      <c r="H44" s="38"/>
      <c r="I44" s="156"/>
      <c r="J44" s="38"/>
      <c r="K44" s="38"/>
      <c r="L44" s="63"/>
      <c r="S44" s="38"/>
      <c r="T44" s="38"/>
      <c r="U44" s="38"/>
      <c r="V44" s="38"/>
      <c r="W44" s="38"/>
      <c r="X44" s="38"/>
      <c r="Y44" s="38"/>
      <c r="Z44" s="38"/>
      <c r="AA44" s="38"/>
      <c r="AB44" s="38"/>
      <c r="AC44" s="38"/>
      <c r="AD44" s="38"/>
      <c r="AE44" s="38"/>
    </row>
    <row r="45" s="1" customFormat="1" ht="14.4" customHeight="1">
      <c r="B45" s="20"/>
      <c r="I45" s="147"/>
      <c r="L45" s="20"/>
    </row>
    <row r="46" s="1" customFormat="1" ht="14.4" customHeight="1">
      <c r="B46" s="20"/>
      <c r="I46" s="147"/>
      <c r="L46" s="20"/>
    </row>
    <row r="47" s="1" customFormat="1" ht="14.4" customHeight="1">
      <c r="B47" s="20"/>
      <c r="I47" s="147"/>
      <c r="L47" s="20"/>
    </row>
    <row r="48" s="1" customFormat="1" ht="14.4" customHeight="1">
      <c r="B48" s="20"/>
      <c r="I48" s="147"/>
      <c r="L48" s="20"/>
    </row>
    <row r="49" s="1" customFormat="1" ht="14.4" customHeight="1">
      <c r="B49" s="20"/>
      <c r="I49" s="147"/>
      <c r="L49" s="20"/>
    </row>
    <row r="50" s="2" customFormat="1" ht="14.4" customHeight="1">
      <c r="B50" s="63"/>
      <c r="D50" s="182" t="s">
        <v>55</v>
      </c>
      <c r="E50" s="183"/>
      <c r="F50" s="183"/>
      <c r="G50" s="182" t="s">
        <v>56</v>
      </c>
      <c r="H50" s="183"/>
      <c r="I50" s="184"/>
      <c r="J50" s="183"/>
      <c r="K50" s="18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5" t="s">
        <v>57</v>
      </c>
      <c r="E61" s="186"/>
      <c r="F61" s="187" t="s">
        <v>58</v>
      </c>
      <c r="G61" s="185" t="s">
        <v>57</v>
      </c>
      <c r="H61" s="186"/>
      <c r="I61" s="188"/>
      <c r="J61" s="189" t="s">
        <v>58</v>
      </c>
      <c r="K61" s="18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2" t="s">
        <v>59</v>
      </c>
      <c r="E65" s="190"/>
      <c r="F65" s="190"/>
      <c r="G65" s="182" t="s">
        <v>60</v>
      </c>
      <c r="H65" s="190"/>
      <c r="I65" s="191"/>
      <c r="J65" s="190"/>
      <c r="K65" s="19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5" t="s">
        <v>57</v>
      </c>
      <c r="E76" s="186"/>
      <c r="F76" s="187" t="s">
        <v>58</v>
      </c>
      <c r="G76" s="185" t="s">
        <v>57</v>
      </c>
      <c r="H76" s="186"/>
      <c r="I76" s="188"/>
      <c r="J76" s="189" t="s">
        <v>58</v>
      </c>
      <c r="K76" s="186"/>
      <c r="L76" s="63"/>
      <c r="S76" s="38"/>
      <c r="T76" s="38"/>
      <c r="U76" s="38"/>
      <c r="V76" s="38"/>
      <c r="W76" s="38"/>
      <c r="X76" s="38"/>
      <c r="Y76" s="38"/>
      <c r="Z76" s="38"/>
      <c r="AA76" s="38"/>
      <c r="AB76" s="38"/>
      <c r="AC76" s="38"/>
      <c r="AD76" s="38"/>
      <c r="AE76" s="38"/>
    </row>
    <row r="77" s="2" customFormat="1" ht="14.4" customHeight="1">
      <c r="A77" s="38"/>
      <c r="B77" s="192"/>
      <c r="C77" s="193"/>
      <c r="D77" s="193"/>
      <c r="E77" s="193"/>
      <c r="F77" s="193"/>
      <c r="G77" s="193"/>
      <c r="H77" s="193"/>
      <c r="I77" s="194"/>
      <c r="J77" s="193"/>
      <c r="K77" s="193"/>
      <c r="L77" s="63"/>
      <c r="S77" s="38"/>
      <c r="T77" s="38"/>
      <c r="U77" s="38"/>
      <c r="V77" s="38"/>
      <c r="W77" s="38"/>
      <c r="X77" s="38"/>
      <c r="Y77" s="38"/>
      <c r="Z77" s="38"/>
      <c r="AA77" s="38"/>
      <c r="AB77" s="38"/>
      <c r="AC77" s="38"/>
      <c r="AD77" s="38"/>
      <c r="AE77" s="38"/>
    </row>
    <row r="81" s="2" customFormat="1" ht="6.96" customHeight="1">
      <c r="A81" s="38"/>
      <c r="B81" s="195"/>
      <c r="C81" s="196"/>
      <c r="D81" s="196"/>
      <c r="E81" s="196"/>
      <c r="F81" s="196"/>
      <c r="G81" s="196"/>
      <c r="H81" s="196"/>
      <c r="I81" s="197"/>
      <c r="J81" s="196"/>
      <c r="K81" s="196"/>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156"/>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56"/>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56"/>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98" t="str">
        <f>E7</f>
        <v>Strakonická - rozšíření, č. akce 999 170, Praha 5</v>
      </c>
      <c r="F85" s="32"/>
      <c r="G85" s="32"/>
      <c r="H85" s="32"/>
      <c r="I85" s="156"/>
      <c r="J85" s="40"/>
      <c r="K85" s="40"/>
      <c r="L85" s="63"/>
      <c r="S85" s="38"/>
      <c r="T85" s="38"/>
      <c r="U85" s="38"/>
      <c r="V85" s="38"/>
      <c r="W85" s="38"/>
      <c r="X85" s="38"/>
      <c r="Y85" s="38"/>
      <c r="Z85" s="38"/>
      <c r="AA85" s="38"/>
      <c r="AB85" s="38"/>
      <c r="AC85" s="38"/>
      <c r="AD85" s="38"/>
      <c r="AE85" s="38"/>
    </row>
    <row r="86" s="1" customFormat="1" ht="12" customHeight="1">
      <c r="B86" s="21"/>
      <c r="C86" s="32" t="s">
        <v>176</v>
      </c>
      <c r="D86" s="22"/>
      <c r="E86" s="22"/>
      <c r="F86" s="22"/>
      <c r="G86" s="22"/>
      <c r="H86" s="22"/>
      <c r="I86" s="147"/>
      <c r="J86" s="22"/>
      <c r="K86" s="22"/>
      <c r="L86" s="20"/>
    </row>
    <row r="87" s="1" customFormat="1" ht="16.5" customHeight="1">
      <c r="B87" s="21"/>
      <c r="C87" s="22"/>
      <c r="D87" s="22"/>
      <c r="E87" s="198" t="s">
        <v>1991</v>
      </c>
      <c r="F87" s="22"/>
      <c r="G87" s="22"/>
      <c r="H87" s="22"/>
      <c r="I87" s="147"/>
      <c r="J87" s="22"/>
      <c r="K87" s="22"/>
      <c r="L87" s="20"/>
    </row>
    <row r="88" s="1" customFormat="1" ht="12" customHeight="1">
      <c r="B88" s="21"/>
      <c r="C88" s="32" t="s">
        <v>1344</v>
      </c>
      <c r="D88" s="22"/>
      <c r="E88" s="22"/>
      <c r="F88" s="22"/>
      <c r="G88" s="22"/>
      <c r="H88" s="22"/>
      <c r="I88" s="147"/>
      <c r="J88" s="22"/>
      <c r="K88" s="22"/>
      <c r="L88" s="20"/>
    </row>
    <row r="89" s="2" customFormat="1" ht="16.5" customHeight="1">
      <c r="A89" s="38"/>
      <c r="B89" s="39"/>
      <c r="C89" s="40"/>
      <c r="D89" s="40"/>
      <c r="E89" s="316" t="s">
        <v>1998</v>
      </c>
      <c r="F89" s="40"/>
      <c r="G89" s="40"/>
      <c r="H89" s="40"/>
      <c r="I89" s="156"/>
      <c r="J89" s="40"/>
      <c r="K89" s="40"/>
      <c r="L89" s="63"/>
      <c r="S89" s="38"/>
      <c r="T89" s="38"/>
      <c r="U89" s="38"/>
      <c r="V89" s="38"/>
      <c r="W89" s="38"/>
      <c r="X89" s="38"/>
      <c r="Y89" s="38"/>
      <c r="Z89" s="38"/>
      <c r="AA89" s="38"/>
      <c r="AB89" s="38"/>
      <c r="AC89" s="38"/>
      <c r="AD89" s="38"/>
      <c r="AE89" s="38"/>
    </row>
    <row r="90" s="2" customFormat="1" ht="12" customHeight="1">
      <c r="A90" s="38"/>
      <c r="B90" s="39"/>
      <c r="C90" s="32" t="s">
        <v>2002</v>
      </c>
      <c r="D90" s="40"/>
      <c r="E90" s="40"/>
      <c r="F90" s="40"/>
      <c r="G90" s="40"/>
      <c r="H90" s="40"/>
      <c r="I90" s="156"/>
      <c r="J90" s="40"/>
      <c r="K90" s="40"/>
      <c r="L90" s="63"/>
      <c r="S90" s="38"/>
      <c r="T90" s="38"/>
      <c r="U90" s="38"/>
      <c r="V90" s="38"/>
      <c r="W90" s="38"/>
      <c r="X90" s="38"/>
      <c r="Y90" s="38"/>
      <c r="Z90" s="38"/>
      <c r="AA90" s="38"/>
      <c r="AB90" s="38"/>
      <c r="AC90" s="38"/>
      <c r="AD90" s="38"/>
      <c r="AE90" s="38"/>
    </row>
    <row r="91" s="2" customFormat="1" ht="24.75" customHeight="1">
      <c r="A91" s="38"/>
      <c r="B91" s="39"/>
      <c r="C91" s="40"/>
      <c r="D91" s="40"/>
      <c r="E91" s="76" t="str">
        <f>E13</f>
        <v>SO 311.2 - Nové přípojky UV napojené do DK1 včetně rušení stávajících</v>
      </c>
      <c r="F91" s="40"/>
      <c r="G91" s="40"/>
      <c r="H91" s="40"/>
      <c r="I91" s="156"/>
      <c r="J91" s="40"/>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156"/>
      <c r="J92" s="40"/>
      <c r="K92" s="40"/>
      <c r="L92" s="63"/>
      <c r="S92" s="38"/>
      <c r="T92" s="38"/>
      <c r="U92" s="38"/>
      <c r="V92" s="38"/>
      <c r="W92" s="38"/>
      <c r="X92" s="38"/>
      <c r="Y92" s="38"/>
      <c r="Z92" s="38"/>
      <c r="AA92" s="38"/>
      <c r="AB92" s="38"/>
      <c r="AC92" s="38"/>
      <c r="AD92" s="38"/>
      <c r="AE92" s="38"/>
    </row>
    <row r="93" s="2" customFormat="1" ht="12" customHeight="1">
      <c r="A93" s="38"/>
      <c r="B93" s="39"/>
      <c r="C93" s="32" t="s">
        <v>20</v>
      </c>
      <c r="D93" s="40"/>
      <c r="E93" s="40"/>
      <c r="F93" s="27" t="str">
        <f>F16</f>
        <v>ulice Strakonická</v>
      </c>
      <c r="G93" s="40"/>
      <c r="H93" s="40"/>
      <c r="I93" s="158" t="s">
        <v>22</v>
      </c>
      <c r="J93" s="79" t="str">
        <f>IF(J16="","",J16)</f>
        <v>10. 1. 2020</v>
      </c>
      <c r="K93" s="40"/>
      <c r="L93" s="63"/>
      <c r="S93" s="38"/>
      <c r="T93" s="38"/>
      <c r="U93" s="38"/>
      <c r="V93" s="38"/>
      <c r="W93" s="38"/>
      <c r="X93" s="38"/>
      <c r="Y93" s="38"/>
      <c r="Z93" s="38"/>
      <c r="AA93" s="38"/>
      <c r="AB93" s="38"/>
      <c r="AC93" s="38"/>
      <c r="AD93" s="38"/>
      <c r="AE93" s="38"/>
    </row>
    <row r="94" s="2" customFormat="1" ht="6.96" customHeight="1">
      <c r="A94" s="38"/>
      <c r="B94" s="39"/>
      <c r="C94" s="40"/>
      <c r="D94" s="40"/>
      <c r="E94" s="40"/>
      <c r="F94" s="40"/>
      <c r="G94" s="40"/>
      <c r="H94" s="40"/>
      <c r="I94" s="156"/>
      <c r="J94" s="40"/>
      <c r="K94" s="40"/>
      <c r="L94" s="63"/>
      <c r="S94" s="38"/>
      <c r="T94" s="38"/>
      <c r="U94" s="38"/>
      <c r="V94" s="38"/>
      <c r="W94" s="38"/>
      <c r="X94" s="38"/>
      <c r="Y94" s="38"/>
      <c r="Z94" s="38"/>
      <c r="AA94" s="38"/>
      <c r="AB94" s="38"/>
      <c r="AC94" s="38"/>
      <c r="AD94" s="38"/>
      <c r="AE94" s="38"/>
    </row>
    <row r="95" s="2" customFormat="1" ht="15.15" customHeight="1">
      <c r="A95" s="38"/>
      <c r="B95" s="39"/>
      <c r="C95" s="32" t="s">
        <v>24</v>
      </c>
      <c r="D95" s="40"/>
      <c r="E95" s="40"/>
      <c r="F95" s="27" t="str">
        <f>E19</f>
        <v>Technická správa komunikací hl. m. Prahy a.s.</v>
      </c>
      <c r="G95" s="40"/>
      <c r="H95" s="40"/>
      <c r="I95" s="158" t="s">
        <v>32</v>
      </c>
      <c r="J95" s="36" t="str">
        <f>E25</f>
        <v>DIPRO, spol s r.o.</v>
      </c>
      <c r="K95" s="40"/>
      <c r="L95" s="63"/>
      <c r="S95" s="38"/>
      <c r="T95" s="38"/>
      <c r="U95" s="38"/>
      <c r="V95" s="38"/>
      <c r="W95" s="38"/>
      <c r="X95" s="38"/>
      <c r="Y95" s="38"/>
      <c r="Z95" s="38"/>
      <c r="AA95" s="38"/>
      <c r="AB95" s="38"/>
      <c r="AC95" s="38"/>
      <c r="AD95" s="38"/>
      <c r="AE95" s="38"/>
    </row>
    <row r="96" s="2" customFormat="1" ht="15.15" customHeight="1">
      <c r="A96" s="38"/>
      <c r="B96" s="39"/>
      <c r="C96" s="32" t="s">
        <v>30</v>
      </c>
      <c r="D96" s="40"/>
      <c r="E96" s="40"/>
      <c r="F96" s="27" t="str">
        <f>IF(E22="","",E22)</f>
        <v>Vyplň údaj</v>
      </c>
      <c r="G96" s="40"/>
      <c r="H96" s="40"/>
      <c r="I96" s="158" t="s">
        <v>37</v>
      </c>
      <c r="J96" s="36" t="str">
        <f>E28</f>
        <v>TMI Building s.r.o.</v>
      </c>
      <c r="K96" s="40"/>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156"/>
      <c r="J97" s="40"/>
      <c r="K97" s="40"/>
      <c r="L97" s="63"/>
      <c r="S97" s="38"/>
      <c r="T97" s="38"/>
      <c r="U97" s="38"/>
      <c r="V97" s="38"/>
      <c r="W97" s="38"/>
      <c r="X97" s="38"/>
      <c r="Y97" s="38"/>
      <c r="Z97" s="38"/>
      <c r="AA97" s="38"/>
      <c r="AB97" s="38"/>
      <c r="AC97" s="38"/>
      <c r="AD97" s="38"/>
      <c r="AE97" s="38"/>
    </row>
    <row r="98" s="2" customFormat="1" ht="29.28" customHeight="1">
      <c r="A98" s="38"/>
      <c r="B98" s="39"/>
      <c r="C98" s="199" t="s">
        <v>224</v>
      </c>
      <c r="D98" s="200"/>
      <c r="E98" s="200"/>
      <c r="F98" s="200"/>
      <c r="G98" s="200"/>
      <c r="H98" s="200"/>
      <c r="I98" s="201"/>
      <c r="J98" s="202" t="s">
        <v>225</v>
      </c>
      <c r="K98" s="200"/>
      <c r="L98" s="63"/>
      <c r="S98" s="38"/>
      <c r="T98" s="38"/>
      <c r="U98" s="38"/>
      <c r="V98" s="38"/>
      <c r="W98" s="38"/>
      <c r="X98" s="38"/>
      <c r="Y98" s="38"/>
      <c r="Z98" s="38"/>
      <c r="AA98" s="38"/>
      <c r="AB98" s="38"/>
      <c r="AC98" s="38"/>
      <c r="AD98" s="38"/>
      <c r="AE98" s="38"/>
    </row>
    <row r="99" s="2" customFormat="1" ht="10.32" customHeight="1">
      <c r="A99" s="38"/>
      <c r="B99" s="39"/>
      <c r="C99" s="40"/>
      <c r="D99" s="40"/>
      <c r="E99" s="40"/>
      <c r="F99" s="40"/>
      <c r="G99" s="40"/>
      <c r="H99" s="40"/>
      <c r="I99" s="156"/>
      <c r="J99" s="40"/>
      <c r="K99" s="40"/>
      <c r="L99" s="63"/>
      <c r="S99" s="38"/>
      <c r="T99" s="38"/>
      <c r="U99" s="38"/>
      <c r="V99" s="38"/>
      <c r="W99" s="38"/>
      <c r="X99" s="38"/>
      <c r="Y99" s="38"/>
      <c r="Z99" s="38"/>
      <c r="AA99" s="38"/>
      <c r="AB99" s="38"/>
      <c r="AC99" s="38"/>
      <c r="AD99" s="38"/>
      <c r="AE99" s="38"/>
    </row>
    <row r="100" s="2" customFormat="1" ht="22.8" customHeight="1">
      <c r="A100" s="38"/>
      <c r="B100" s="39"/>
      <c r="C100" s="203" t="s">
        <v>226</v>
      </c>
      <c r="D100" s="40"/>
      <c r="E100" s="40"/>
      <c r="F100" s="40"/>
      <c r="G100" s="40"/>
      <c r="H100" s="40"/>
      <c r="I100" s="156"/>
      <c r="J100" s="110">
        <f>J133</f>
        <v>0</v>
      </c>
      <c r="K100" s="40"/>
      <c r="L100" s="63"/>
      <c r="S100" s="38"/>
      <c r="T100" s="38"/>
      <c r="U100" s="38"/>
      <c r="V100" s="38"/>
      <c r="W100" s="38"/>
      <c r="X100" s="38"/>
      <c r="Y100" s="38"/>
      <c r="Z100" s="38"/>
      <c r="AA100" s="38"/>
      <c r="AB100" s="38"/>
      <c r="AC100" s="38"/>
      <c r="AD100" s="38"/>
      <c r="AE100" s="38"/>
      <c r="AU100" s="17" t="s">
        <v>227</v>
      </c>
    </row>
    <row r="101" s="9" customFormat="1" ht="24.96" customHeight="1">
      <c r="A101" s="9"/>
      <c r="B101" s="204"/>
      <c r="C101" s="205"/>
      <c r="D101" s="206" t="s">
        <v>228</v>
      </c>
      <c r="E101" s="207"/>
      <c r="F101" s="207"/>
      <c r="G101" s="207"/>
      <c r="H101" s="207"/>
      <c r="I101" s="208"/>
      <c r="J101" s="209">
        <f>J134</f>
        <v>0</v>
      </c>
      <c r="K101" s="205"/>
      <c r="L101" s="210"/>
      <c r="S101" s="9"/>
      <c r="T101" s="9"/>
      <c r="U101" s="9"/>
      <c r="V101" s="9"/>
      <c r="W101" s="9"/>
      <c r="X101" s="9"/>
      <c r="Y101" s="9"/>
      <c r="Z101" s="9"/>
      <c r="AA101" s="9"/>
      <c r="AB101" s="9"/>
      <c r="AC101" s="9"/>
      <c r="AD101" s="9"/>
      <c r="AE101" s="9"/>
    </row>
    <row r="102" s="10" customFormat="1" ht="19.92" customHeight="1">
      <c r="A102" s="10"/>
      <c r="B102" s="211"/>
      <c r="C102" s="133"/>
      <c r="D102" s="212" t="s">
        <v>229</v>
      </c>
      <c r="E102" s="213"/>
      <c r="F102" s="213"/>
      <c r="G102" s="213"/>
      <c r="H102" s="213"/>
      <c r="I102" s="214"/>
      <c r="J102" s="215">
        <f>J135</f>
        <v>0</v>
      </c>
      <c r="K102" s="133"/>
      <c r="L102" s="216"/>
      <c r="S102" s="10"/>
      <c r="T102" s="10"/>
      <c r="U102" s="10"/>
      <c r="V102" s="10"/>
      <c r="W102" s="10"/>
      <c r="X102" s="10"/>
      <c r="Y102" s="10"/>
      <c r="Z102" s="10"/>
      <c r="AA102" s="10"/>
      <c r="AB102" s="10"/>
      <c r="AC102" s="10"/>
      <c r="AD102" s="10"/>
      <c r="AE102" s="10"/>
    </row>
    <row r="103" s="10" customFormat="1" ht="19.92" customHeight="1">
      <c r="A103" s="10"/>
      <c r="B103" s="211"/>
      <c r="C103" s="133"/>
      <c r="D103" s="212" t="s">
        <v>1346</v>
      </c>
      <c r="E103" s="213"/>
      <c r="F103" s="213"/>
      <c r="G103" s="213"/>
      <c r="H103" s="213"/>
      <c r="I103" s="214"/>
      <c r="J103" s="215">
        <f>J390</f>
        <v>0</v>
      </c>
      <c r="K103" s="133"/>
      <c r="L103" s="216"/>
      <c r="S103" s="10"/>
      <c r="T103" s="10"/>
      <c r="U103" s="10"/>
      <c r="V103" s="10"/>
      <c r="W103" s="10"/>
      <c r="X103" s="10"/>
      <c r="Y103" s="10"/>
      <c r="Z103" s="10"/>
      <c r="AA103" s="10"/>
      <c r="AB103" s="10"/>
      <c r="AC103" s="10"/>
      <c r="AD103" s="10"/>
      <c r="AE103" s="10"/>
    </row>
    <row r="104" s="10" customFormat="1" ht="19.92" customHeight="1">
      <c r="A104" s="10"/>
      <c r="B104" s="211"/>
      <c r="C104" s="133"/>
      <c r="D104" s="212" t="s">
        <v>1347</v>
      </c>
      <c r="E104" s="213"/>
      <c r="F104" s="213"/>
      <c r="G104" s="213"/>
      <c r="H104" s="213"/>
      <c r="I104" s="214"/>
      <c r="J104" s="215">
        <f>J395</f>
        <v>0</v>
      </c>
      <c r="K104" s="133"/>
      <c r="L104" s="216"/>
      <c r="S104" s="10"/>
      <c r="T104" s="10"/>
      <c r="U104" s="10"/>
      <c r="V104" s="10"/>
      <c r="W104" s="10"/>
      <c r="X104" s="10"/>
      <c r="Y104" s="10"/>
      <c r="Z104" s="10"/>
      <c r="AA104" s="10"/>
      <c r="AB104" s="10"/>
      <c r="AC104" s="10"/>
      <c r="AD104" s="10"/>
      <c r="AE104" s="10"/>
    </row>
    <row r="105" s="10" customFormat="1" ht="19.92" customHeight="1">
      <c r="A105" s="10"/>
      <c r="B105" s="211"/>
      <c r="C105" s="133"/>
      <c r="D105" s="212" t="s">
        <v>1348</v>
      </c>
      <c r="E105" s="213"/>
      <c r="F105" s="213"/>
      <c r="G105" s="213"/>
      <c r="H105" s="213"/>
      <c r="I105" s="214"/>
      <c r="J105" s="215">
        <f>J402</f>
        <v>0</v>
      </c>
      <c r="K105" s="133"/>
      <c r="L105" s="216"/>
      <c r="S105" s="10"/>
      <c r="T105" s="10"/>
      <c r="U105" s="10"/>
      <c r="V105" s="10"/>
      <c r="W105" s="10"/>
      <c r="X105" s="10"/>
      <c r="Y105" s="10"/>
      <c r="Z105" s="10"/>
      <c r="AA105" s="10"/>
      <c r="AB105" s="10"/>
      <c r="AC105" s="10"/>
      <c r="AD105" s="10"/>
      <c r="AE105" s="10"/>
    </row>
    <row r="106" s="10" customFormat="1" ht="19.92" customHeight="1">
      <c r="A106" s="10"/>
      <c r="B106" s="211"/>
      <c r="C106" s="133"/>
      <c r="D106" s="212" t="s">
        <v>231</v>
      </c>
      <c r="E106" s="213"/>
      <c r="F106" s="213"/>
      <c r="G106" s="213"/>
      <c r="H106" s="213"/>
      <c r="I106" s="214"/>
      <c r="J106" s="215">
        <f>J407</f>
        <v>0</v>
      </c>
      <c r="K106" s="133"/>
      <c r="L106" s="216"/>
      <c r="S106" s="10"/>
      <c r="T106" s="10"/>
      <c r="U106" s="10"/>
      <c r="V106" s="10"/>
      <c r="W106" s="10"/>
      <c r="X106" s="10"/>
      <c r="Y106" s="10"/>
      <c r="Z106" s="10"/>
      <c r="AA106" s="10"/>
      <c r="AB106" s="10"/>
      <c r="AC106" s="10"/>
      <c r="AD106" s="10"/>
      <c r="AE106" s="10"/>
    </row>
    <row r="107" s="10" customFormat="1" ht="19.92" customHeight="1">
      <c r="A107" s="10"/>
      <c r="B107" s="211"/>
      <c r="C107" s="133"/>
      <c r="D107" s="212" t="s">
        <v>233</v>
      </c>
      <c r="E107" s="213"/>
      <c r="F107" s="213"/>
      <c r="G107" s="213"/>
      <c r="H107" s="213"/>
      <c r="I107" s="214"/>
      <c r="J107" s="215">
        <f>J477</f>
        <v>0</v>
      </c>
      <c r="K107" s="133"/>
      <c r="L107" s="216"/>
      <c r="S107" s="10"/>
      <c r="T107" s="10"/>
      <c r="U107" s="10"/>
      <c r="V107" s="10"/>
      <c r="W107" s="10"/>
      <c r="X107" s="10"/>
      <c r="Y107" s="10"/>
      <c r="Z107" s="10"/>
      <c r="AA107" s="10"/>
      <c r="AB107" s="10"/>
      <c r="AC107" s="10"/>
      <c r="AD107" s="10"/>
      <c r="AE107" s="10"/>
    </row>
    <row r="108" s="10" customFormat="1" ht="19.92" customHeight="1">
      <c r="A108" s="10"/>
      <c r="B108" s="211"/>
      <c r="C108" s="133"/>
      <c r="D108" s="212" t="s">
        <v>234</v>
      </c>
      <c r="E108" s="213"/>
      <c r="F108" s="213"/>
      <c r="G108" s="213"/>
      <c r="H108" s="213"/>
      <c r="I108" s="214"/>
      <c r="J108" s="215">
        <f>J502</f>
        <v>0</v>
      </c>
      <c r="K108" s="133"/>
      <c r="L108" s="216"/>
      <c r="S108" s="10"/>
      <c r="T108" s="10"/>
      <c r="U108" s="10"/>
      <c r="V108" s="10"/>
      <c r="W108" s="10"/>
      <c r="X108" s="10"/>
      <c r="Y108" s="10"/>
      <c r="Z108" s="10"/>
      <c r="AA108" s="10"/>
      <c r="AB108" s="10"/>
      <c r="AC108" s="10"/>
      <c r="AD108" s="10"/>
      <c r="AE108" s="10"/>
    </row>
    <row r="109" s="9" customFormat="1" ht="24.96" customHeight="1">
      <c r="A109" s="9"/>
      <c r="B109" s="204"/>
      <c r="C109" s="205"/>
      <c r="D109" s="206" t="s">
        <v>2099</v>
      </c>
      <c r="E109" s="207"/>
      <c r="F109" s="207"/>
      <c r="G109" s="207"/>
      <c r="H109" s="207"/>
      <c r="I109" s="208"/>
      <c r="J109" s="209">
        <f>J507</f>
        <v>0</v>
      </c>
      <c r="K109" s="205"/>
      <c r="L109" s="210"/>
      <c r="S109" s="9"/>
      <c r="T109" s="9"/>
      <c r="U109" s="9"/>
      <c r="V109" s="9"/>
      <c r="W109" s="9"/>
      <c r="X109" s="9"/>
      <c r="Y109" s="9"/>
      <c r="Z109" s="9"/>
      <c r="AA109" s="9"/>
      <c r="AB109" s="9"/>
      <c r="AC109" s="9"/>
      <c r="AD109" s="9"/>
      <c r="AE109" s="9"/>
    </row>
    <row r="110" s="2" customFormat="1" ht="21.84" customHeight="1">
      <c r="A110" s="38"/>
      <c r="B110" s="39"/>
      <c r="C110" s="40"/>
      <c r="D110" s="40"/>
      <c r="E110" s="40"/>
      <c r="F110" s="40"/>
      <c r="G110" s="40"/>
      <c r="H110" s="40"/>
      <c r="I110" s="156"/>
      <c r="J110" s="40"/>
      <c r="K110" s="40"/>
      <c r="L110" s="63"/>
      <c r="S110" s="38"/>
      <c r="T110" s="38"/>
      <c r="U110" s="38"/>
      <c r="V110" s="38"/>
      <c r="W110" s="38"/>
      <c r="X110" s="38"/>
      <c r="Y110" s="38"/>
      <c r="Z110" s="38"/>
      <c r="AA110" s="38"/>
      <c r="AB110" s="38"/>
      <c r="AC110" s="38"/>
      <c r="AD110" s="38"/>
      <c r="AE110" s="38"/>
    </row>
    <row r="111" s="2" customFormat="1" ht="6.96" customHeight="1">
      <c r="A111" s="38"/>
      <c r="B111" s="66"/>
      <c r="C111" s="67"/>
      <c r="D111" s="67"/>
      <c r="E111" s="67"/>
      <c r="F111" s="67"/>
      <c r="G111" s="67"/>
      <c r="H111" s="67"/>
      <c r="I111" s="194"/>
      <c r="J111" s="67"/>
      <c r="K111" s="67"/>
      <c r="L111" s="63"/>
      <c r="S111" s="38"/>
      <c r="T111" s="38"/>
      <c r="U111" s="38"/>
      <c r="V111" s="38"/>
      <c r="W111" s="38"/>
      <c r="X111" s="38"/>
      <c r="Y111" s="38"/>
      <c r="Z111" s="38"/>
      <c r="AA111" s="38"/>
      <c r="AB111" s="38"/>
      <c r="AC111" s="38"/>
      <c r="AD111" s="38"/>
      <c r="AE111" s="38"/>
    </row>
    <row r="115" s="2" customFormat="1" ht="6.96" customHeight="1">
      <c r="A115" s="38"/>
      <c r="B115" s="68"/>
      <c r="C115" s="69"/>
      <c r="D115" s="69"/>
      <c r="E115" s="69"/>
      <c r="F115" s="69"/>
      <c r="G115" s="69"/>
      <c r="H115" s="69"/>
      <c r="I115" s="197"/>
      <c r="J115" s="69"/>
      <c r="K115" s="69"/>
      <c r="L115" s="63"/>
      <c r="S115" s="38"/>
      <c r="T115" s="38"/>
      <c r="U115" s="38"/>
      <c r="V115" s="38"/>
      <c r="W115" s="38"/>
      <c r="X115" s="38"/>
      <c r="Y115" s="38"/>
      <c r="Z115" s="38"/>
      <c r="AA115" s="38"/>
      <c r="AB115" s="38"/>
      <c r="AC115" s="38"/>
      <c r="AD115" s="38"/>
      <c r="AE115" s="38"/>
    </row>
    <row r="116" s="2" customFormat="1" ht="24.96" customHeight="1">
      <c r="A116" s="38"/>
      <c r="B116" s="39"/>
      <c r="C116" s="23" t="s">
        <v>235</v>
      </c>
      <c r="D116" s="40"/>
      <c r="E116" s="40"/>
      <c r="F116" s="40"/>
      <c r="G116" s="40"/>
      <c r="H116" s="40"/>
      <c r="I116" s="156"/>
      <c r="J116" s="40"/>
      <c r="K116" s="40"/>
      <c r="L116" s="63"/>
      <c r="S116" s="38"/>
      <c r="T116" s="38"/>
      <c r="U116" s="38"/>
      <c r="V116" s="38"/>
      <c r="W116" s="38"/>
      <c r="X116" s="38"/>
      <c r="Y116" s="38"/>
      <c r="Z116" s="38"/>
      <c r="AA116" s="38"/>
      <c r="AB116" s="38"/>
      <c r="AC116" s="38"/>
      <c r="AD116" s="38"/>
      <c r="AE116" s="38"/>
    </row>
    <row r="117" s="2" customFormat="1" ht="6.96" customHeight="1">
      <c r="A117" s="38"/>
      <c r="B117" s="39"/>
      <c r="C117" s="40"/>
      <c r="D117" s="40"/>
      <c r="E117" s="40"/>
      <c r="F117" s="40"/>
      <c r="G117" s="40"/>
      <c r="H117" s="40"/>
      <c r="I117" s="156"/>
      <c r="J117" s="40"/>
      <c r="K117" s="40"/>
      <c r="L117" s="63"/>
      <c r="S117" s="38"/>
      <c r="T117" s="38"/>
      <c r="U117" s="38"/>
      <c r="V117" s="38"/>
      <c r="W117" s="38"/>
      <c r="X117" s="38"/>
      <c r="Y117" s="38"/>
      <c r="Z117" s="38"/>
      <c r="AA117" s="38"/>
      <c r="AB117" s="38"/>
      <c r="AC117" s="38"/>
      <c r="AD117" s="38"/>
      <c r="AE117" s="38"/>
    </row>
    <row r="118" s="2" customFormat="1" ht="12" customHeight="1">
      <c r="A118" s="38"/>
      <c r="B118" s="39"/>
      <c r="C118" s="32" t="s">
        <v>16</v>
      </c>
      <c r="D118" s="40"/>
      <c r="E118" s="40"/>
      <c r="F118" s="40"/>
      <c r="G118" s="40"/>
      <c r="H118" s="40"/>
      <c r="I118" s="156"/>
      <c r="J118" s="40"/>
      <c r="K118" s="40"/>
      <c r="L118" s="63"/>
      <c r="S118" s="38"/>
      <c r="T118" s="38"/>
      <c r="U118" s="38"/>
      <c r="V118" s="38"/>
      <c r="W118" s="38"/>
      <c r="X118" s="38"/>
      <c r="Y118" s="38"/>
      <c r="Z118" s="38"/>
      <c r="AA118" s="38"/>
      <c r="AB118" s="38"/>
      <c r="AC118" s="38"/>
      <c r="AD118" s="38"/>
      <c r="AE118" s="38"/>
    </row>
    <row r="119" s="2" customFormat="1" ht="16.5" customHeight="1">
      <c r="A119" s="38"/>
      <c r="B119" s="39"/>
      <c r="C119" s="40"/>
      <c r="D119" s="40"/>
      <c r="E119" s="198" t="str">
        <f>E7</f>
        <v>Strakonická - rozšíření, č. akce 999 170, Praha 5</v>
      </c>
      <c r="F119" s="32"/>
      <c r="G119" s="32"/>
      <c r="H119" s="32"/>
      <c r="I119" s="156"/>
      <c r="J119" s="40"/>
      <c r="K119" s="40"/>
      <c r="L119" s="63"/>
      <c r="S119" s="38"/>
      <c r="T119" s="38"/>
      <c r="U119" s="38"/>
      <c r="V119" s="38"/>
      <c r="W119" s="38"/>
      <c r="X119" s="38"/>
      <c r="Y119" s="38"/>
      <c r="Z119" s="38"/>
      <c r="AA119" s="38"/>
      <c r="AB119" s="38"/>
      <c r="AC119" s="38"/>
      <c r="AD119" s="38"/>
      <c r="AE119" s="38"/>
    </row>
    <row r="120" s="1" customFormat="1" ht="12" customHeight="1">
      <c r="B120" s="21"/>
      <c r="C120" s="32" t="s">
        <v>176</v>
      </c>
      <c r="D120" s="22"/>
      <c r="E120" s="22"/>
      <c r="F120" s="22"/>
      <c r="G120" s="22"/>
      <c r="H120" s="22"/>
      <c r="I120" s="147"/>
      <c r="J120" s="22"/>
      <c r="K120" s="22"/>
      <c r="L120" s="20"/>
    </row>
    <row r="121" s="1" customFormat="1" ht="16.5" customHeight="1">
      <c r="B121" s="21"/>
      <c r="C121" s="22"/>
      <c r="D121" s="22"/>
      <c r="E121" s="198" t="s">
        <v>1991</v>
      </c>
      <c r="F121" s="22"/>
      <c r="G121" s="22"/>
      <c r="H121" s="22"/>
      <c r="I121" s="147"/>
      <c r="J121" s="22"/>
      <c r="K121" s="22"/>
      <c r="L121" s="20"/>
    </row>
    <row r="122" s="1" customFormat="1" ht="12" customHeight="1">
      <c r="B122" s="21"/>
      <c r="C122" s="32" t="s">
        <v>1344</v>
      </c>
      <c r="D122" s="22"/>
      <c r="E122" s="22"/>
      <c r="F122" s="22"/>
      <c r="G122" s="22"/>
      <c r="H122" s="22"/>
      <c r="I122" s="147"/>
      <c r="J122" s="22"/>
      <c r="K122" s="22"/>
      <c r="L122" s="20"/>
    </row>
    <row r="123" s="2" customFormat="1" ht="16.5" customHeight="1">
      <c r="A123" s="38"/>
      <c r="B123" s="39"/>
      <c r="C123" s="40"/>
      <c r="D123" s="40"/>
      <c r="E123" s="316" t="s">
        <v>1998</v>
      </c>
      <c r="F123" s="40"/>
      <c r="G123" s="40"/>
      <c r="H123" s="40"/>
      <c r="I123" s="156"/>
      <c r="J123" s="40"/>
      <c r="K123" s="40"/>
      <c r="L123" s="63"/>
      <c r="S123" s="38"/>
      <c r="T123" s="38"/>
      <c r="U123" s="38"/>
      <c r="V123" s="38"/>
      <c r="W123" s="38"/>
      <c r="X123" s="38"/>
      <c r="Y123" s="38"/>
      <c r="Z123" s="38"/>
      <c r="AA123" s="38"/>
      <c r="AB123" s="38"/>
      <c r="AC123" s="38"/>
      <c r="AD123" s="38"/>
      <c r="AE123" s="38"/>
    </row>
    <row r="124" s="2" customFormat="1" ht="12" customHeight="1">
      <c r="A124" s="38"/>
      <c r="B124" s="39"/>
      <c r="C124" s="32" t="s">
        <v>2002</v>
      </c>
      <c r="D124" s="40"/>
      <c r="E124" s="40"/>
      <c r="F124" s="40"/>
      <c r="G124" s="40"/>
      <c r="H124" s="40"/>
      <c r="I124" s="156"/>
      <c r="J124" s="40"/>
      <c r="K124" s="40"/>
      <c r="L124" s="63"/>
      <c r="S124" s="38"/>
      <c r="T124" s="38"/>
      <c r="U124" s="38"/>
      <c r="V124" s="38"/>
      <c r="W124" s="38"/>
      <c r="X124" s="38"/>
      <c r="Y124" s="38"/>
      <c r="Z124" s="38"/>
      <c r="AA124" s="38"/>
      <c r="AB124" s="38"/>
      <c r="AC124" s="38"/>
      <c r="AD124" s="38"/>
      <c r="AE124" s="38"/>
    </row>
    <row r="125" s="2" customFormat="1" ht="24.75" customHeight="1">
      <c r="A125" s="38"/>
      <c r="B125" s="39"/>
      <c r="C125" s="40"/>
      <c r="D125" s="40"/>
      <c r="E125" s="76" t="str">
        <f>E13</f>
        <v>SO 311.2 - Nové přípojky UV napojené do DK1 včetně rušení stávajících</v>
      </c>
      <c r="F125" s="40"/>
      <c r="G125" s="40"/>
      <c r="H125" s="40"/>
      <c r="I125" s="156"/>
      <c r="J125" s="40"/>
      <c r="K125" s="40"/>
      <c r="L125" s="63"/>
      <c r="S125" s="38"/>
      <c r="T125" s="38"/>
      <c r="U125" s="38"/>
      <c r="V125" s="38"/>
      <c r="W125" s="38"/>
      <c r="X125" s="38"/>
      <c r="Y125" s="38"/>
      <c r="Z125" s="38"/>
      <c r="AA125" s="38"/>
      <c r="AB125" s="38"/>
      <c r="AC125" s="38"/>
      <c r="AD125" s="38"/>
      <c r="AE125" s="38"/>
    </row>
    <row r="126" s="2" customFormat="1" ht="6.96" customHeight="1">
      <c r="A126" s="38"/>
      <c r="B126" s="39"/>
      <c r="C126" s="40"/>
      <c r="D126" s="40"/>
      <c r="E126" s="40"/>
      <c r="F126" s="40"/>
      <c r="G126" s="40"/>
      <c r="H126" s="40"/>
      <c r="I126" s="156"/>
      <c r="J126" s="40"/>
      <c r="K126" s="40"/>
      <c r="L126" s="63"/>
      <c r="S126" s="38"/>
      <c r="T126" s="38"/>
      <c r="U126" s="38"/>
      <c r="V126" s="38"/>
      <c r="W126" s="38"/>
      <c r="X126" s="38"/>
      <c r="Y126" s="38"/>
      <c r="Z126" s="38"/>
      <c r="AA126" s="38"/>
      <c r="AB126" s="38"/>
      <c r="AC126" s="38"/>
      <c r="AD126" s="38"/>
      <c r="AE126" s="38"/>
    </row>
    <row r="127" s="2" customFormat="1" ht="12" customHeight="1">
      <c r="A127" s="38"/>
      <c r="B127" s="39"/>
      <c r="C127" s="32" t="s">
        <v>20</v>
      </c>
      <c r="D127" s="40"/>
      <c r="E127" s="40"/>
      <c r="F127" s="27" t="str">
        <f>F16</f>
        <v>ulice Strakonická</v>
      </c>
      <c r="G127" s="40"/>
      <c r="H127" s="40"/>
      <c r="I127" s="158" t="s">
        <v>22</v>
      </c>
      <c r="J127" s="79" t="str">
        <f>IF(J16="","",J16)</f>
        <v>10. 1. 2020</v>
      </c>
      <c r="K127" s="40"/>
      <c r="L127" s="63"/>
      <c r="S127" s="38"/>
      <c r="T127" s="38"/>
      <c r="U127" s="38"/>
      <c r="V127" s="38"/>
      <c r="W127" s="38"/>
      <c r="X127" s="38"/>
      <c r="Y127" s="38"/>
      <c r="Z127" s="38"/>
      <c r="AA127" s="38"/>
      <c r="AB127" s="38"/>
      <c r="AC127" s="38"/>
      <c r="AD127" s="38"/>
      <c r="AE127" s="38"/>
    </row>
    <row r="128" s="2" customFormat="1" ht="6.96" customHeight="1">
      <c r="A128" s="38"/>
      <c r="B128" s="39"/>
      <c r="C128" s="40"/>
      <c r="D128" s="40"/>
      <c r="E128" s="40"/>
      <c r="F128" s="40"/>
      <c r="G128" s="40"/>
      <c r="H128" s="40"/>
      <c r="I128" s="156"/>
      <c r="J128" s="40"/>
      <c r="K128" s="40"/>
      <c r="L128" s="63"/>
      <c r="S128" s="38"/>
      <c r="T128" s="38"/>
      <c r="U128" s="38"/>
      <c r="V128" s="38"/>
      <c r="W128" s="38"/>
      <c r="X128" s="38"/>
      <c r="Y128" s="38"/>
      <c r="Z128" s="38"/>
      <c r="AA128" s="38"/>
      <c r="AB128" s="38"/>
      <c r="AC128" s="38"/>
      <c r="AD128" s="38"/>
      <c r="AE128" s="38"/>
    </row>
    <row r="129" s="2" customFormat="1" ht="15.15" customHeight="1">
      <c r="A129" s="38"/>
      <c r="B129" s="39"/>
      <c r="C129" s="32" t="s">
        <v>24</v>
      </c>
      <c r="D129" s="40"/>
      <c r="E129" s="40"/>
      <c r="F129" s="27" t="str">
        <f>E19</f>
        <v>Technická správa komunikací hl. m. Prahy a.s.</v>
      </c>
      <c r="G129" s="40"/>
      <c r="H129" s="40"/>
      <c r="I129" s="158" t="s">
        <v>32</v>
      </c>
      <c r="J129" s="36" t="str">
        <f>E25</f>
        <v>DIPRO, spol s r.o.</v>
      </c>
      <c r="K129" s="40"/>
      <c r="L129" s="63"/>
      <c r="S129" s="38"/>
      <c r="T129" s="38"/>
      <c r="U129" s="38"/>
      <c r="V129" s="38"/>
      <c r="W129" s="38"/>
      <c r="X129" s="38"/>
      <c r="Y129" s="38"/>
      <c r="Z129" s="38"/>
      <c r="AA129" s="38"/>
      <c r="AB129" s="38"/>
      <c r="AC129" s="38"/>
      <c r="AD129" s="38"/>
      <c r="AE129" s="38"/>
    </row>
    <row r="130" s="2" customFormat="1" ht="15.15" customHeight="1">
      <c r="A130" s="38"/>
      <c r="B130" s="39"/>
      <c r="C130" s="32" t="s">
        <v>30</v>
      </c>
      <c r="D130" s="40"/>
      <c r="E130" s="40"/>
      <c r="F130" s="27" t="str">
        <f>IF(E22="","",E22)</f>
        <v>Vyplň údaj</v>
      </c>
      <c r="G130" s="40"/>
      <c r="H130" s="40"/>
      <c r="I130" s="158" t="s">
        <v>37</v>
      </c>
      <c r="J130" s="36" t="str">
        <f>E28</f>
        <v>TMI Building s.r.o.</v>
      </c>
      <c r="K130" s="40"/>
      <c r="L130" s="63"/>
      <c r="S130" s="38"/>
      <c r="T130" s="38"/>
      <c r="U130" s="38"/>
      <c r="V130" s="38"/>
      <c r="W130" s="38"/>
      <c r="X130" s="38"/>
      <c r="Y130" s="38"/>
      <c r="Z130" s="38"/>
      <c r="AA130" s="38"/>
      <c r="AB130" s="38"/>
      <c r="AC130" s="38"/>
      <c r="AD130" s="38"/>
      <c r="AE130" s="38"/>
    </row>
    <row r="131" s="2" customFormat="1" ht="10.32" customHeight="1">
      <c r="A131" s="38"/>
      <c r="B131" s="39"/>
      <c r="C131" s="40"/>
      <c r="D131" s="40"/>
      <c r="E131" s="40"/>
      <c r="F131" s="40"/>
      <c r="G131" s="40"/>
      <c r="H131" s="40"/>
      <c r="I131" s="156"/>
      <c r="J131" s="40"/>
      <c r="K131" s="40"/>
      <c r="L131" s="63"/>
      <c r="S131" s="38"/>
      <c r="T131" s="38"/>
      <c r="U131" s="38"/>
      <c r="V131" s="38"/>
      <c r="W131" s="38"/>
      <c r="X131" s="38"/>
      <c r="Y131" s="38"/>
      <c r="Z131" s="38"/>
      <c r="AA131" s="38"/>
      <c r="AB131" s="38"/>
      <c r="AC131" s="38"/>
      <c r="AD131" s="38"/>
      <c r="AE131" s="38"/>
    </row>
    <row r="132" s="11" customFormat="1" ht="29.28" customHeight="1">
      <c r="A132" s="217"/>
      <c r="B132" s="218"/>
      <c r="C132" s="219" t="s">
        <v>236</v>
      </c>
      <c r="D132" s="220" t="s">
        <v>67</v>
      </c>
      <c r="E132" s="220" t="s">
        <v>63</v>
      </c>
      <c r="F132" s="220" t="s">
        <v>64</v>
      </c>
      <c r="G132" s="220" t="s">
        <v>237</v>
      </c>
      <c r="H132" s="220" t="s">
        <v>238</v>
      </c>
      <c r="I132" s="221" t="s">
        <v>239</v>
      </c>
      <c r="J132" s="220" t="s">
        <v>225</v>
      </c>
      <c r="K132" s="222" t="s">
        <v>240</v>
      </c>
      <c r="L132" s="223"/>
      <c r="M132" s="100" t="s">
        <v>1</v>
      </c>
      <c r="N132" s="101" t="s">
        <v>46</v>
      </c>
      <c r="O132" s="101" t="s">
        <v>241</v>
      </c>
      <c r="P132" s="101" t="s">
        <v>242</v>
      </c>
      <c r="Q132" s="101" t="s">
        <v>243</v>
      </c>
      <c r="R132" s="101" t="s">
        <v>244</v>
      </c>
      <c r="S132" s="101" t="s">
        <v>245</v>
      </c>
      <c r="T132" s="102" t="s">
        <v>246</v>
      </c>
      <c r="U132" s="217"/>
      <c r="V132" s="217"/>
      <c r="W132" s="217"/>
      <c r="X132" s="217"/>
      <c r="Y132" s="217"/>
      <c r="Z132" s="217"/>
      <c r="AA132" s="217"/>
      <c r="AB132" s="217"/>
      <c r="AC132" s="217"/>
      <c r="AD132" s="217"/>
      <c r="AE132" s="217"/>
    </row>
    <row r="133" s="2" customFormat="1" ht="22.8" customHeight="1">
      <c r="A133" s="38"/>
      <c r="B133" s="39"/>
      <c r="C133" s="107" t="s">
        <v>247</v>
      </c>
      <c r="D133" s="40"/>
      <c r="E133" s="40"/>
      <c r="F133" s="40"/>
      <c r="G133" s="40"/>
      <c r="H133" s="40"/>
      <c r="I133" s="156"/>
      <c r="J133" s="224">
        <f>BK133</f>
        <v>0</v>
      </c>
      <c r="K133" s="40"/>
      <c r="L133" s="44"/>
      <c r="M133" s="103"/>
      <c r="N133" s="225"/>
      <c r="O133" s="104"/>
      <c r="P133" s="226">
        <f>P134+P507</f>
        <v>0</v>
      </c>
      <c r="Q133" s="104"/>
      <c r="R133" s="226">
        <f>R134+R507</f>
        <v>13.352339860000001</v>
      </c>
      <c r="S133" s="104"/>
      <c r="T133" s="227">
        <f>T134+T507</f>
        <v>7.8875000000000002</v>
      </c>
      <c r="U133" s="38"/>
      <c r="V133" s="38"/>
      <c r="W133" s="38"/>
      <c r="X133" s="38"/>
      <c r="Y133" s="38"/>
      <c r="Z133" s="38"/>
      <c r="AA133" s="38"/>
      <c r="AB133" s="38"/>
      <c r="AC133" s="38"/>
      <c r="AD133" s="38"/>
      <c r="AE133" s="38"/>
      <c r="AT133" s="17" t="s">
        <v>81</v>
      </c>
      <c r="AU133" s="17" t="s">
        <v>227</v>
      </c>
      <c r="BK133" s="228">
        <f>BK134+BK507</f>
        <v>0</v>
      </c>
    </row>
    <row r="134" s="12" customFormat="1" ht="25.92" customHeight="1">
      <c r="A134" s="12"/>
      <c r="B134" s="229"/>
      <c r="C134" s="230"/>
      <c r="D134" s="231" t="s">
        <v>81</v>
      </c>
      <c r="E134" s="232" t="s">
        <v>248</v>
      </c>
      <c r="F134" s="232" t="s">
        <v>249</v>
      </c>
      <c r="G134" s="230"/>
      <c r="H134" s="230"/>
      <c r="I134" s="233"/>
      <c r="J134" s="234">
        <f>BK134</f>
        <v>0</v>
      </c>
      <c r="K134" s="230"/>
      <c r="L134" s="235"/>
      <c r="M134" s="236"/>
      <c r="N134" s="237"/>
      <c r="O134" s="237"/>
      <c r="P134" s="238">
        <f>P135+P390+P395+P402+P407+P477+P502</f>
        <v>0</v>
      </c>
      <c r="Q134" s="237"/>
      <c r="R134" s="238">
        <f>R135+R390+R395+R402+R407+R477+R502</f>
        <v>13.352339860000001</v>
      </c>
      <c r="S134" s="237"/>
      <c r="T134" s="239">
        <f>T135+T390+T395+T402+T407+T477+T502</f>
        <v>7.8875000000000002</v>
      </c>
      <c r="U134" s="12"/>
      <c r="V134" s="12"/>
      <c r="W134" s="12"/>
      <c r="X134" s="12"/>
      <c r="Y134" s="12"/>
      <c r="Z134" s="12"/>
      <c r="AA134" s="12"/>
      <c r="AB134" s="12"/>
      <c r="AC134" s="12"/>
      <c r="AD134" s="12"/>
      <c r="AE134" s="12"/>
      <c r="AR134" s="240" t="s">
        <v>14</v>
      </c>
      <c r="AT134" s="241" t="s">
        <v>81</v>
      </c>
      <c r="AU134" s="241" t="s">
        <v>82</v>
      </c>
      <c r="AY134" s="240" t="s">
        <v>250</v>
      </c>
      <c r="BK134" s="242">
        <f>BK135+BK390+BK395+BK402+BK407+BK477+BK502</f>
        <v>0</v>
      </c>
    </row>
    <row r="135" s="12" customFormat="1" ht="22.8" customHeight="1">
      <c r="A135" s="12"/>
      <c r="B135" s="229"/>
      <c r="C135" s="230"/>
      <c r="D135" s="231" t="s">
        <v>81</v>
      </c>
      <c r="E135" s="243" t="s">
        <v>14</v>
      </c>
      <c r="F135" s="243" t="s">
        <v>251</v>
      </c>
      <c r="G135" s="230"/>
      <c r="H135" s="230"/>
      <c r="I135" s="233"/>
      <c r="J135" s="244">
        <f>BK135</f>
        <v>0</v>
      </c>
      <c r="K135" s="230"/>
      <c r="L135" s="235"/>
      <c r="M135" s="236"/>
      <c r="N135" s="237"/>
      <c r="O135" s="237"/>
      <c r="P135" s="238">
        <f>SUM(P136:P389)</f>
        <v>0</v>
      </c>
      <c r="Q135" s="237"/>
      <c r="R135" s="238">
        <f>SUM(R136:R389)</f>
        <v>2.9532807599999997</v>
      </c>
      <c r="S135" s="237"/>
      <c r="T135" s="239">
        <f>SUM(T136:T389)</f>
        <v>0</v>
      </c>
      <c r="U135" s="12"/>
      <c r="V135" s="12"/>
      <c r="W135" s="12"/>
      <c r="X135" s="12"/>
      <c r="Y135" s="12"/>
      <c r="Z135" s="12"/>
      <c r="AA135" s="12"/>
      <c r="AB135" s="12"/>
      <c r="AC135" s="12"/>
      <c r="AD135" s="12"/>
      <c r="AE135" s="12"/>
      <c r="AR135" s="240" t="s">
        <v>14</v>
      </c>
      <c r="AT135" s="241" t="s">
        <v>81</v>
      </c>
      <c r="AU135" s="241" t="s">
        <v>14</v>
      </c>
      <c r="AY135" s="240" t="s">
        <v>250</v>
      </c>
      <c r="BK135" s="242">
        <f>SUM(BK136:BK389)</f>
        <v>0</v>
      </c>
    </row>
    <row r="136" s="2" customFormat="1" ht="16.5" customHeight="1">
      <c r="A136" s="38"/>
      <c r="B136" s="39"/>
      <c r="C136" s="245" t="s">
        <v>14</v>
      </c>
      <c r="D136" s="245" t="s">
        <v>252</v>
      </c>
      <c r="E136" s="246" t="s">
        <v>2100</v>
      </c>
      <c r="F136" s="247" t="s">
        <v>2101</v>
      </c>
      <c r="G136" s="248" t="s">
        <v>179</v>
      </c>
      <c r="H136" s="249">
        <v>30</v>
      </c>
      <c r="I136" s="250"/>
      <c r="J136" s="251">
        <f>ROUND(I136*H136,2)</f>
        <v>0</v>
      </c>
      <c r="K136" s="247" t="s">
        <v>255</v>
      </c>
      <c r="L136" s="44"/>
      <c r="M136" s="252" t="s">
        <v>1</v>
      </c>
      <c r="N136" s="253" t="s">
        <v>47</v>
      </c>
      <c r="O136" s="91"/>
      <c r="P136" s="254">
        <f>O136*H136</f>
        <v>0</v>
      </c>
      <c r="Q136" s="254">
        <v>0.01004</v>
      </c>
      <c r="R136" s="254">
        <f>Q136*H136</f>
        <v>0.30120000000000002</v>
      </c>
      <c r="S136" s="254">
        <v>0</v>
      </c>
      <c r="T136" s="255">
        <f>S136*H136</f>
        <v>0</v>
      </c>
      <c r="U136" s="38"/>
      <c r="V136" s="38"/>
      <c r="W136" s="38"/>
      <c r="X136" s="38"/>
      <c r="Y136" s="38"/>
      <c r="Z136" s="38"/>
      <c r="AA136" s="38"/>
      <c r="AB136" s="38"/>
      <c r="AC136" s="38"/>
      <c r="AD136" s="38"/>
      <c r="AE136" s="38"/>
      <c r="AR136" s="256" t="s">
        <v>256</v>
      </c>
      <c r="AT136" s="256" t="s">
        <v>252</v>
      </c>
      <c r="AU136" s="256" t="s">
        <v>91</v>
      </c>
      <c r="AY136" s="17" t="s">
        <v>250</v>
      </c>
      <c r="BE136" s="257">
        <f>IF(N136="základní",J136,0)</f>
        <v>0</v>
      </c>
      <c r="BF136" s="257">
        <f>IF(N136="snížená",J136,0)</f>
        <v>0</v>
      </c>
      <c r="BG136" s="257">
        <f>IF(N136="zákl. přenesená",J136,0)</f>
        <v>0</v>
      </c>
      <c r="BH136" s="257">
        <f>IF(N136="sníž. přenesená",J136,0)</f>
        <v>0</v>
      </c>
      <c r="BI136" s="257">
        <f>IF(N136="nulová",J136,0)</f>
        <v>0</v>
      </c>
      <c r="BJ136" s="17" t="s">
        <v>14</v>
      </c>
      <c r="BK136" s="257">
        <f>ROUND(I136*H136,2)</f>
        <v>0</v>
      </c>
      <c r="BL136" s="17" t="s">
        <v>256</v>
      </c>
      <c r="BM136" s="256" t="s">
        <v>2732</v>
      </c>
    </row>
    <row r="137" s="2" customFormat="1">
      <c r="A137" s="38"/>
      <c r="B137" s="39"/>
      <c r="C137" s="40"/>
      <c r="D137" s="258" t="s">
        <v>261</v>
      </c>
      <c r="E137" s="40"/>
      <c r="F137" s="259" t="s">
        <v>2103</v>
      </c>
      <c r="G137" s="40"/>
      <c r="H137" s="40"/>
      <c r="I137" s="156"/>
      <c r="J137" s="40"/>
      <c r="K137" s="40"/>
      <c r="L137" s="44"/>
      <c r="M137" s="260"/>
      <c r="N137" s="261"/>
      <c r="O137" s="91"/>
      <c r="P137" s="91"/>
      <c r="Q137" s="91"/>
      <c r="R137" s="91"/>
      <c r="S137" s="91"/>
      <c r="T137" s="92"/>
      <c r="U137" s="38"/>
      <c r="V137" s="38"/>
      <c r="W137" s="38"/>
      <c r="X137" s="38"/>
      <c r="Y137" s="38"/>
      <c r="Z137" s="38"/>
      <c r="AA137" s="38"/>
      <c r="AB137" s="38"/>
      <c r="AC137" s="38"/>
      <c r="AD137" s="38"/>
      <c r="AE137" s="38"/>
      <c r="AT137" s="17" t="s">
        <v>261</v>
      </c>
      <c r="AU137" s="17" t="s">
        <v>91</v>
      </c>
    </row>
    <row r="138" s="13" customFormat="1">
      <c r="A138" s="13"/>
      <c r="B138" s="262"/>
      <c r="C138" s="263"/>
      <c r="D138" s="258" t="s">
        <v>263</v>
      </c>
      <c r="E138" s="264" t="s">
        <v>1</v>
      </c>
      <c r="F138" s="265" t="s">
        <v>2733</v>
      </c>
      <c r="G138" s="263"/>
      <c r="H138" s="266">
        <v>30</v>
      </c>
      <c r="I138" s="267"/>
      <c r="J138" s="263"/>
      <c r="K138" s="263"/>
      <c r="L138" s="268"/>
      <c r="M138" s="269"/>
      <c r="N138" s="270"/>
      <c r="O138" s="270"/>
      <c r="P138" s="270"/>
      <c r="Q138" s="270"/>
      <c r="R138" s="270"/>
      <c r="S138" s="270"/>
      <c r="T138" s="271"/>
      <c r="U138" s="13"/>
      <c r="V138" s="13"/>
      <c r="W138" s="13"/>
      <c r="X138" s="13"/>
      <c r="Y138" s="13"/>
      <c r="Z138" s="13"/>
      <c r="AA138" s="13"/>
      <c r="AB138" s="13"/>
      <c r="AC138" s="13"/>
      <c r="AD138" s="13"/>
      <c r="AE138" s="13"/>
      <c r="AT138" s="272" t="s">
        <v>263</v>
      </c>
      <c r="AU138" s="272" t="s">
        <v>91</v>
      </c>
      <c r="AV138" s="13" t="s">
        <v>91</v>
      </c>
      <c r="AW138" s="13" t="s">
        <v>36</v>
      </c>
      <c r="AX138" s="13" t="s">
        <v>82</v>
      </c>
      <c r="AY138" s="272" t="s">
        <v>250</v>
      </c>
    </row>
    <row r="139" s="14" customFormat="1">
      <c r="A139" s="14"/>
      <c r="B139" s="273"/>
      <c r="C139" s="274"/>
      <c r="D139" s="258" t="s">
        <v>263</v>
      </c>
      <c r="E139" s="275" t="s">
        <v>1</v>
      </c>
      <c r="F139" s="276" t="s">
        <v>265</v>
      </c>
      <c r="G139" s="274"/>
      <c r="H139" s="277">
        <v>30</v>
      </c>
      <c r="I139" s="278"/>
      <c r="J139" s="274"/>
      <c r="K139" s="274"/>
      <c r="L139" s="279"/>
      <c r="M139" s="280"/>
      <c r="N139" s="281"/>
      <c r="O139" s="281"/>
      <c r="P139" s="281"/>
      <c r="Q139" s="281"/>
      <c r="R139" s="281"/>
      <c r="S139" s="281"/>
      <c r="T139" s="282"/>
      <c r="U139" s="14"/>
      <c r="V139" s="14"/>
      <c r="W139" s="14"/>
      <c r="X139" s="14"/>
      <c r="Y139" s="14"/>
      <c r="Z139" s="14"/>
      <c r="AA139" s="14"/>
      <c r="AB139" s="14"/>
      <c r="AC139" s="14"/>
      <c r="AD139" s="14"/>
      <c r="AE139" s="14"/>
      <c r="AT139" s="283" t="s">
        <v>263</v>
      </c>
      <c r="AU139" s="283" t="s">
        <v>91</v>
      </c>
      <c r="AV139" s="14" t="s">
        <v>256</v>
      </c>
      <c r="AW139" s="14" t="s">
        <v>36</v>
      </c>
      <c r="AX139" s="14" t="s">
        <v>14</v>
      </c>
      <c r="AY139" s="283" t="s">
        <v>250</v>
      </c>
    </row>
    <row r="140" s="2" customFormat="1" ht="21.75" customHeight="1">
      <c r="A140" s="38"/>
      <c r="B140" s="39"/>
      <c r="C140" s="245" t="s">
        <v>91</v>
      </c>
      <c r="D140" s="245" t="s">
        <v>252</v>
      </c>
      <c r="E140" s="246" t="s">
        <v>2105</v>
      </c>
      <c r="F140" s="247" t="s">
        <v>2106</v>
      </c>
      <c r="G140" s="248" t="s">
        <v>2107</v>
      </c>
      <c r="H140" s="249">
        <v>384</v>
      </c>
      <c r="I140" s="250"/>
      <c r="J140" s="251">
        <f>ROUND(I140*H140,2)</f>
        <v>0</v>
      </c>
      <c r="K140" s="247" t="s">
        <v>255</v>
      </c>
      <c r="L140" s="44"/>
      <c r="M140" s="252" t="s">
        <v>1</v>
      </c>
      <c r="N140" s="253" t="s">
        <v>47</v>
      </c>
      <c r="O140" s="91"/>
      <c r="P140" s="254">
        <f>O140*H140</f>
        <v>0</v>
      </c>
      <c r="Q140" s="254">
        <v>3.0000000000000001E-05</v>
      </c>
      <c r="R140" s="254">
        <f>Q140*H140</f>
        <v>0.011520000000000001</v>
      </c>
      <c r="S140" s="254">
        <v>0</v>
      </c>
      <c r="T140" s="255">
        <f>S140*H140</f>
        <v>0</v>
      </c>
      <c r="U140" s="38"/>
      <c r="V140" s="38"/>
      <c r="W140" s="38"/>
      <c r="X140" s="38"/>
      <c r="Y140" s="38"/>
      <c r="Z140" s="38"/>
      <c r="AA140" s="38"/>
      <c r="AB140" s="38"/>
      <c r="AC140" s="38"/>
      <c r="AD140" s="38"/>
      <c r="AE140" s="38"/>
      <c r="AR140" s="256" t="s">
        <v>256</v>
      </c>
      <c r="AT140" s="256" t="s">
        <v>252</v>
      </c>
      <c r="AU140" s="256" t="s">
        <v>91</v>
      </c>
      <c r="AY140" s="17" t="s">
        <v>250</v>
      </c>
      <c r="BE140" s="257">
        <f>IF(N140="základní",J140,0)</f>
        <v>0</v>
      </c>
      <c r="BF140" s="257">
        <f>IF(N140="snížená",J140,0)</f>
        <v>0</v>
      </c>
      <c r="BG140" s="257">
        <f>IF(N140="zákl. přenesená",J140,0)</f>
        <v>0</v>
      </c>
      <c r="BH140" s="257">
        <f>IF(N140="sníž. přenesená",J140,0)</f>
        <v>0</v>
      </c>
      <c r="BI140" s="257">
        <f>IF(N140="nulová",J140,0)</f>
        <v>0</v>
      </c>
      <c r="BJ140" s="17" t="s">
        <v>14</v>
      </c>
      <c r="BK140" s="257">
        <f>ROUND(I140*H140,2)</f>
        <v>0</v>
      </c>
      <c r="BL140" s="17" t="s">
        <v>256</v>
      </c>
      <c r="BM140" s="256" t="s">
        <v>2734</v>
      </c>
    </row>
    <row r="141" s="2" customFormat="1">
      <c r="A141" s="38"/>
      <c r="B141" s="39"/>
      <c r="C141" s="40"/>
      <c r="D141" s="258" t="s">
        <v>261</v>
      </c>
      <c r="E141" s="40"/>
      <c r="F141" s="259" t="s">
        <v>2109</v>
      </c>
      <c r="G141" s="40"/>
      <c r="H141" s="40"/>
      <c r="I141" s="156"/>
      <c r="J141" s="40"/>
      <c r="K141" s="40"/>
      <c r="L141" s="44"/>
      <c r="M141" s="260"/>
      <c r="N141" s="261"/>
      <c r="O141" s="91"/>
      <c r="P141" s="91"/>
      <c r="Q141" s="91"/>
      <c r="R141" s="91"/>
      <c r="S141" s="91"/>
      <c r="T141" s="92"/>
      <c r="U141" s="38"/>
      <c r="V141" s="38"/>
      <c r="W141" s="38"/>
      <c r="X141" s="38"/>
      <c r="Y141" s="38"/>
      <c r="Z141" s="38"/>
      <c r="AA141" s="38"/>
      <c r="AB141" s="38"/>
      <c r="AC141" s="38"/>
      <c r="AD141" s="38"/>
      <c r="AE141" s="38"/>
      <c r="AT141" s="17" t="s">
        <v>261</v>
      </c>
      <c r="AU141" s="17" t="s">
        <v>91</v>
      </c>
    </row>
    <row r="142" s="15" customFormat="1">
      <c r="A142" s="15"/>
      <c r="B142" s="284"/>
      <c r="C142" s="285"/>
      <c r="D142" s="258" t="s">
        <v>263</v>
      </c>
      <c r="E142" s="286" t="s">
        <v>1</v>
      </c>
      <c r="F142" s="287" t="s">
        <v>2735</v>
      </c>
      <c r="G142" s="285"/>
      <c r="H142" s="286" t="s">
        <v>1</v>
      </c>
      <c r="I142" s="288"/>
      <c r="J142" s="285"/>
      <c r="K142" s="285"/>
      <c r="L142" s="289"/>
      <c r="M142" s="290"/>
      <c r="N142" s="291"/>
      <c r="O142" s="291"/>
      <c r="P142" s="291"/>
      <c r="Q142" s="291"/>
      <c r="R142" s="291"/>
      <c r="S142" s="291"/>
      <c r="T142" s="292"/>
      <c r="U142" s="15"/>
      <c r="V142" s="15"/>
      <c r="W142" s="15"/>
      <c r="X142" s="15"/>
      <c r="Y142" s="15"/>
      <c r="Z142" s="15"/>
      <c r="AA142" s="15"/>
      <c r="AB142" s="15"/>
      <c r="AC142" s="15"/>
      <c r="AD142" s="15"/>
      <c r="AE142" s="15"/>
      <c r="AT142" s="293" t="s">
        <v>263</v>
      </c>
      <c r="AU142" s="293" t="s">
        <v>91</v>
      </c>
      <c r="AV142" s="15" t="s">
        <v>14</v>
      </c>
      <c r="AW142" s="15" t="s">
        <v>36</v>
      </c>
      <c r="AX142" s="15" t="s">
        <v>82</v>
      </c>
      <c r="AY142" s="293" t="s">
        <v>250</v>
      </c>
    </row>
    <row r="143" s="13" customFormat="1">
      <c r="A143" s="13"/>
      <c r="B143" s="262"/>
      <c r="C143" s="263"/>
      <c r="D143" s="258" t="s">
        <v>263</v>
      </c>
      <c r="E143" s="264" t="s">
        <v>1</v>
      </c>
      <c r="F143" s="265" t="s">
        <v>2736</v>
      </c>
      <c r="G143" s="263"/>
      <c r="H143" s="266">
        <v>384</v>
      </c>
      <c r="I143" s="267"/>
      <c r="J143" s="263"/>
      <c r="K143" s="263"/>
      <c r="L143" s="268"/>
      <c r="M143" s="269"/>
      <c r="N143" s="270"/>
      <c r="O143" s="270"/>
      <c r="P143" s="270"/>
      <c r="Q143" s="270"/>
      <c r="R143" s="270"/>
      <c r="S143" s="270"/>
      <c r="T143" s="271"/>
      <c r="U143" s="13"/>
      <c r="V143" s="13"/>
      <c r="W143" s="13"/>
      <c r="X143" s="13"/>
      <c r="Y143" s="13"/>
      <c r="Z143" s="13"/>
      <c r="AA143" s="13"/>
      <c r="AB143" s="13"/>
      <c r="AC143" s="13"/>
      <c r="AD143" s="13"/>
      <c r="AE143" s="13"/>
      <c r="AT143" s="272" t="s">
        <v>263</v>
      </c>
      <c r="AU143" s="272" t="s">
        <v>91</v>
      </c>
      <c r="AV143" s="13" t="s">
        <v>91</v>
      </c>
      <c r="AW143" s="13" t="s">
        <v>36</v>
      </c>
      <c r="AX143" s="13" t="s">
        <v>82</v>
      </c>
      <c r="AY143" s="272" t="s">
        <v>250</v>
      </c>
    </row>
    <row r="144" s="14" customFormat="1">
      <c r="A144" s="14"/>
      <c r="B144" s="273"/>
      <c r="C144" s="274"/>
      <c r="D144" s="258" t="s">
        <v>263</v>
      </c>
      <c r="E144" s="275" t="s">
        <v>1</v>
      </c>
      <c r="F144" s="276" t="s">
        <v>265</v>
      </c>
      <c r="G144" s="274"/>
      <c r="H144" s="277">
        <v>384</v>
      </c>
      <c r="I144" s="278"/>
      <c r="J144" s="274"/>
      <c r="K144" s="274"/>
      <c r="L144" s="279"/>
      <c r="M144" s="280"/>
      <c r="N144" s="281"/>
      <c r="O144" s="281"/>
      <c r="P144" s="281"/>
      <c r="Q144" s="281"/>
      <c r="R144" s="281"/>
      <c r="S144" s="281"/>
      <c r="T144" s="282"/>
      <c r="U144" s="14"/>
      <c r="V144" s="14"/>
      <c r="W144" s="14"/>
      <c r="X144" s="14"/>
      <c r="Y144" s="14"/>
      <c r="Z144" s="14"/>
      <c r="AA144" s="14"/>
      <c r="AB144" s="14"/>
      <c r="AC144" s="14"/>
      <c r="AD144" s="14"/>
      <c r="AE144" s="14"/>
      <c r="AT144" s="283" t="s">
        <v>263</v>
      </c>
      <c r="AU144" s="283" t="s">
        <v>91</v>
      </c>
      <c r="AV144" s="14" t="s">
        <v>256</v>
      </c>
      <c r="AW144" s="14" t="s">
        <v>36</v>
      </c>
      <c r="AX144" s="14" t="s">
        <v>14</v>
      </c>
      <c r="AY144" s="283" t="s">
        <v>250</v>
      </c>
    </row>
    <row r="145" s="2" customFormat="1" ht="33" customHeight="1">
      <c r="A145" s="38"/>
      <c r="B145" s="39"/>
      <c r="C145" s="245" t="s">
        <v>115</v>
      </c>
      <c r="D145" s="245" t="s">
        <v>252</v>
      </c>
      <c r="E145" s="246" t="s">
        <v>2112</v>
      </c>
      <c r="F145" s="247" t="s">
        <v>2113</v>
      </c>
      <c r="G145" s="248" t="s">
        <v>2114</v>
      </c>
      <c r="H145" s="249">
        <v>16</v>
      </c>
      <c r="I145" s="250"/>
      <c r="J145" s="251">
        <f>ROUND(I145*H145,2)</f>
        <v>0</v>
      </c>
      <c r="K145" s="247" t="s">
        <v>255</v>
      </c>
      <c r="L145" s="44"/>
      <c r="M145" s="252" t="s">
        <v>1</v>
      </c>
      <c r="N145" s="253" t="s">
        <v>47</v>
      </c>
      <c r="O145" s="91"/>
      <c r="P145" s="254">
        <f>O145*H145</f>
        <v>0</v>
      </c>
      <c r="Q145" s="254">
        <v>0</v>
      </c>
      <c r="R145" s="254">
        <f>Q145*H145</f>
        <v>0</v>
      </c>
      <c r="S145" s="254">
        <v>0</v>
      </c>
      <c r="T145" s="255">
        <f>S145*H145</f>
        <v>0</v>
      </c>
      <c r="U145" s="38"/>
      <c r="V145" s="38"/>
      <c r="W145" s="38"/>
      <c r="X145" s="38"/>
      <c r="Y145" s="38"/>
      <c r="Z145" s="38"/>
      <c r="AA145" s="38"/>
      <c r="AB145" s="38"/>
      <c r="AC145" s="38"/>
      <c r="AD145" s="38"/>
      <c r="AE145" s="38"/>
      <c r="AR145" s="256" t="s">
        <v>256</v>
      </c>
      <c r="AT145" s="256" t="s">
        <v>252</v>
      </c>
      <c r="AU145" s="256" t="s">
        <v>91</v>
      </c>
      <c r="AY145" s="17" t="s">
        <v>250</v>
      </c>
      <c r="BE145" s="257">
        <f>IF(N145="základní",J145,0)</f>
        <v>0</v>
      </c>
      <c r="BF145" s="257">
        <f>IF(N145="snížená",J145,0)</f>
        <v>0</v>
      </c>
      <c r="BG145" s="257">
        <f>IF(N145="zákl. přenesená",J145,0)</f>
        <v>0</v>
      </c>
      <c r="BH145" s="257">
        <f>IF(N145="sníž. přenesená",J145,0)</f>
        <v>0</v>
      </c>
      <c r="BI145" s="257">
        <f>IF(N145="nulová",J145,0)</f>
        <v>0</v>
      </c>
      <c r="BJ145" s="17" t="s">
        <v>14</v>
      </c>
      <c r="BK145" s="257">
        <f>ROUND(I145*H145,2)</f>
        <v>0</v>
      </c>
      <c r="BL145" s="17" t="s">
        <v>256</v>
      </c>
      <c r="BM145" s="256" t="s">
        <v>2737</v>
      </c>
    </row>
    <row r="146" s="2" customFormat="1">
      <c r="A146" s="38"/>
      <c r="B146" s="39"/>
      <c r="C146" s="40"/>
      <c r="D146" s="258" t="s">
        <v>261</v>
      </c>
      <c r="E146" s="40"/>
      <c r="F146" s="259" t="s">
        <v>2116</v>
      </c>
      <c r="G146" s="40"/>
      <c r="H146" s="40"/>
      <c r="I146" s="156"/>
      <c r="J146" s="40"/>
      <c r="K146" s="40"/>
      <c r="L146" s="44"/>
      <c r="M146" s="260"/>
      <c r="N146" s="261"/>
      <c r="O146" s="91"/>
      <c r="P146" s="91"/>
      <c r="Q146" s="91"/>
      <c r="R146" s="91"/>
      <c r="S146" s="91"/>
      <c r="T146" s="92"/>
      <c r="U146" s="38"/>
      <c r="V146" s="38"/>
      <c r="W146" s="38"/>
      <c r="X146" s="38"/>
      <c r="Y146" s="38"/>
      <c r="Z146" s="38"/>
      <c r="AA146" s="38"/>
      <c r="AB146" s="38"/>
      <c r="AC146" s="38"/>
      <c r="AD146" s="38"/>
      <c r="AE146" s="38"/>
      <c r="AT146" s="17" t="s">
        <v>261</v>
      </c>
      <c r="AU146" s="17" t="s">
        <v>91</v>
      </c>
    </row>
    <row r="147" s="15" customFormat="1">
      <c r="A147" s="15"/>
      <c r="B147" s="284"/>
      <c r="C147" s="285"/>
      <c r="D147" s="258" t="s">
        <v>263</v>
      </c>
      <c r="E147" s="286" t="s">
        <v>1</v>
      </c>
      <c r="F147" s="287" t="s">
        <v>2735</v>
      </c>
      <c r="G147" s="285"/>
      <c r="H147" s="286" t="s">
        <v>1</v>
      </c>
      <c r="I147" s="288"/>
      <c r="J147" s="285"/>
      <c r="K147" s="285"/>
      <c r="L147" s="289"/>
      <c r="M147" s="290"/>
      <c r="N147" s="291"/>
      <c r="O147" s="291"/>
      <c r="P147" s="291"/>
      <c r="Q147" s="291"/>
      <c r="R147" s="291"/>
      <c r="S147" s="291"/>
      <c r="T147" s="292"/>
      <c r="U147" s="15"/>
      <c r="V147" s="15"/>
      <c r="W147" s="15"/>
      <c r="X147" s="15"/>
      <c r="Y147" s="15"/>
      <c r="Z147" s="15"/>
      <c r="AA147" s="15"/>
      <c r="AB147" s="15"/>
      <c r="AC147" s="15"/>
      <c r="AD147" s="15"/>
      <c r="AE147" s="15"/>
      <c r="AT147" s="293" t="s">
        <v>263</v>
      </c>
      <c r="AU147" s="293" t="s">
        <v>91</v>
      </c>
      <c r="AV147" s="15" t="s">
        <v>14</v>
      </c>
      <c r="AW147" s="15" t="s">
        <v>36</v>
      </c>
      <c r="AX147" s="15" t="s">
        <v>82</v>
      </c>
      <c r="AY147" s="293" t="s">
        <v>250</v>
      </c>
    </row>
    <row r="148" s="13" customFormat="1">
      <c r="A148" s="13"/>
      <c r="B148" s="262"/>
      <c r="C148" s="263"/>
      <c r="D148" s="258" t="s">
        <v>263</v>
      </c>
      <c r="E148" s="264" t="s">
        <v>1</v>
      </c>
      <c r="F148" s="265" t="s">
        <v>2738</v>
      </c>
      <c r="G148" s="263"/>
      <c r="H148" s="266">
        <v>16</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263</v>
      </c>
      <c r="AU148" s="272" t="s">
        <v>91</v>
      </c>
      <c r="AV148" s="13" t="s">
        <v>91</v>
      </c>
      <c r="AW148" s="13" t="s">
        <v>36</v>
      </c>
      <c r="AX148" s="13" t="s">
        <v>82</v>
      </c>
      <c r="AY148" s="272" t="s">
        <v>250</v>
      </c>
    </row>
    <row r="149" s="14" customFormat="1">
      <c r="A149" s="14"/>
      <c r="B149" s="273"/>
      <c r="C149" s="274"/>
      <c r="D149" s="258" t="s">
        <v>263</v>
      </c>
      <c r="E149" s="275" t="s">
        <v>1</v>
      </c>
      <c r="F149" s="276" t="s">
        <v>265</v>
      </c>
      <c r="G149" s="274"/>
      <c r="H149" s="277">
        <v>16</v>
      </c>
      <c r="I149" s="278"/>
      <c r="J149" s="274"/>
      <c r="K149" s="274"/>
      <c r="L149" s="279"/>
      <c r="M149" s="280"/>
      <c r="N149" s="281"/>
      <c r="O149" s="281"/>
      <c r="P149" s="281"/>
      <c r="Q149" s="281"/>
      <c r="R149" s="281"/>
      <c r="S149" s="281"/>
      <c r="T149" s="282"/>
      <c r="U149" s="14"/>
      <c r="V149" s="14"/>
      <c r="W149" s="14"/>
      <c r="X149" s="14"/>
      <c r="Y149" s="14"/>
      <c r="Z149" s="14"/>
      <c r="AA149" s="14"/>
      <c r="AB149" s="14"/>
      <c r="AC149" s="14"/>
      <c r="AD149" s="14"/>
      <c r="AE149" s="14"/>
      <c r="AT149" s="283" t="s">
        <v>263</v>
      </c>
      <c r="AU149" s="283" t="s">
        <v>91</v>
      </c>
      <c r="AV149" s="14" t="s">
        <v>256</v>
      </c>
      <c r="AW149" s="14" t="s">
        <v>36</v>
      </c>
      <c r="AX149" s="14" t="s">
        <v>14</v>
      </c>
      <c r="AY149" s="283" t="s">
        <v>250</v>
      </c>
    </row>
    <row r="150" s="2" customFormat="1" ht="78" customHeight="1">
      <c r="A150" s="38"/>
      <c r="B150" s="39"/>
      <c r="C150" s="245" t="s">
        <v>256</v>
      </c>
      <c r="D150" s="245" t="s">
        <v>252</v>
      </c>
      <c r="E150" s="246" t="s">
        <v>2118</v>
      </c>
      <c r="F150" s="247" t="s">
        <v>2119</v>
      </c>
      <c r="G150" s="248" t="s">
        <v>179</v>
      </c>
      <c r="H150" s="249">
        <v>8</v>
      </c>
      <c r="I150" s="250"/>
      <c r="J150" s="251">
        <f>ROUND(I150*H150,2)</f>
        <v>0</v>
      </c>
      <c r="K150" s="247" t="s">
        <v>255</v>
      </c>
      <c r="L150" s="44"/>
      <c r="M150" s="252" t="s">
        <v>1</v>
      </c>
      <c r="N150" s="253" t="s">
        <v>47</v>
      </c>
      <c r="O150" s="91"/>
      <c r="P150" s="254">
        <f>O150*H150</f>
        <v>0</v>
      </c>
      <c r="Q150" s="254">
        <v>0.0086800000000000002</v>
      </c>
      <c r="R150" s="254">
        <f>Q150*H150</f>
        <v>0.069440000000000002</v>
      </c>
      <c r="S150" s="254">
        <v>0</v>
      </c>
      <c r="T150" s="255">
        <f>S150*H150</f>
        <v>0</v>
      </c>
      <c r="U150" s="38"/>
      <c r="V150" s="38"/>
      <c r="W150" s="38"/>
      <c r="X150" s="38"/>
      <c r="Y150" s="38"/>
      <c r="Z150" s="38"/>
      <c r="AA150" s="38"/>
      <c r="AB150" s="38"/>
      <c r="AC150" s="38"/>
      <c r="AD150" s="38"/>
      <c r="AE150" s="38"/>
      <c r="AR150" s="256" t="s">
        <v>256</v>
      </c>
      <c r="AT150" s="256" t="s">
        <v>252</v>
      </c>
      <c r="AU150" s="256" t="s">
        <v>91</v>
      </c>
      <c r="AY150" s="17" t="s">
        <v>250</v>
      </c>
      <c r="BE150" s="257">
        <f>IF(N150="základní",J150,0)</f>
        <v>0</v>
      </c>
      <c r="BF150" s="257">
        <f>IF(N150="snížená",J150,0)</f>
        <v>0</v>
      </c>
      <c r="BG150" s="257">
        <f>IF(N150="zákl. přenesená",J150,0)</f>
        <v>0</v>
      </c>
      <c r="BH150" s="257">
        <f>IF(N150="sníž. přenesená",J150,0)</f>
        <v>0</v>
      </c>
      <c r="BI150" s="257">
        <f>IF(N150="nulová",J150,0)</f>
        <v>0</v>
      </c>
      <c r="BJ150" s="17" t="s">
        <v>14</v>
      </c>
      <c r="BK150" s="257">
        <f>ROUND(I150*H150,2)</f>
        <v>0</v>
      </c>
      <c r="BL150" s="17" t="s">
        <v>256</v>
      </c>
      <c r="BM150" s="256" t="s">
        <v>2739</v>
      </c>
    </row>
    <row r="151" s="2" customFormat="1">
      <c r="A151" s="38"/>
      <c r="B151" s="39"/>
      <c r="C151" s="40"/>
      <c r="D151" s="258" t="s">
        <v>261</v>
      </c>
      <c r="E151" s="40"/>
      <c r="F151" s="259" t="s">
        <v>2121</v>
      </c>
      <c r="G151" s="40"/>
      <c r="H151" s="40"/>
      <c r="I151" s="156"/>
      <c r="J151" s="40"/>
      <c r="K151" s="40"/>
      <c r="L151" s="44"/>
      <c r="M151" s="260"/>
      <c r="N151" s="261"/>
      <c r="O151" s="91"/>
      <c r="P151" s="91"/>
      <c r="Q151" s="91"/>
      <c r="R151" s="91"/>
      <c r="S151" s="91"/>
      <c r="T151" s="92"/>
      <c r="U151" s="38"/>
      <c r="V151" s="38"/>
      <c r="W151" s="38"/>
      <c r="X151" s="38"/>
      <c r="Y151" s="38"/>
      <c r="Z151" s="38"/>
      <c r="AA151" s="38"/>
      <c r="AB151" s="38"/>
      <c r="AC151" s="38"/>
      <c r="AD151" s="38"/>
      <c r="AE151" s="38"/>
      <c r="AT151" s="17" t="s">
        <v>261</v>
      </c>
      <c r="AU151" s="17" t="s">
        <v>91</v>
      </c>
    </row>
    <row r="152" s="13" customFormat="1">
      <c r="A152" s="13"/>
      <c r="B152" s="262"/>
      <c r="C152" s="263"/>
      <c r="D152" s="258" t="s">
        <v>263</v>
      </c>
      <c r="E152" s="264" t="s">
        <v>1</v>
      </c>
      <c r="F152" s="265" t="s">
        <v>2740</v>
      </c>
      <c r="G152" s="263"/>
      <c r="H152" s="266">
        <v>8</v>
      </c>
      <c r="I152" s="267"/>
      <c r="J152" s="263"/>
      <c r="K152" s="263"/>
      <c r="L152" s="268"/>
      <c r="M152" s="269"/>
      <c r="N152" s="270"/>
      <c r="O152" s="270"/>
      <c r="P152" s="270"/>
      <c r="Q152" s="270"/>
      <c r="R152" s="270"/>
      <c r="S152" s="270"/>
      <c r="T152" s="271"/>
      <c r="U152" s="13"/>
      <c r="V152" s="13"/>
      <c r="W152" s="13"/>
      <c r="X152" s="13"/>
      <c r="Y152" s="13"/>
      <c r="Z152" s="13"/>
      <c r="AA152" s="13"/>
      <c r="AB152" s="13"/>
      <c r="AC152" s="13"/>
      <c r="AD152" s="13"/>
      <c r="AE152" s="13"/>
      <c r="AT152" s="272" t="s">
        <v>263</v>
      </c>
      <c r="AU152" s="272" t="s">
        <v>91</v>
      </c>
      <c r="AV152" s="13" t="s">
        <v>91</v>
      </c>
      <c r="AW152" s="13" t="s">
        <v>36</v>
      </c>
      <c r="AX152" s="13" t="s">
        <v>82</v>
      </c>
      <c r="AY152" s="272" t="s">
        <v>250</v>
      </c>
    </row>
    <row r="153" s="14" customFormat="1">
      <c r="A153" s="14"/>
      <c r="B153" s="273"/>
      <c r="C153" s="274"/>
      <c r="D153" s="258" t="s">
        <v>263</v>
      </c>
      <c r="E153" s="275" t="s">
        <v>1</v>
      </c>
      <c r="F153" s="276" t="s">
        <v>265</v>
      </c>
      <c r="G153" s="274"/>
      <c r="H153" s="277">
        <v>8</v>
      </c>
      <c r="I153" s="278"/>
      <c r="J153" s="274"/>
      <c r="K153" s="274"/>
      <c r="L153" s="279"/>
      <c r="M153" s="280"/>
      <c r="N153" s="281"/>
      <c r="O153" s="281"/>
      <c r="P153" s="281"/>
      <c r="Q153" s="281"/>
      <c r="R153" s="281"/>
      <c r="S153" s="281"/>
      <c r="T153" s="282"/>
      <c r="U153" s="14"/>
      <c r="V153" s="14"/>
      <c r="W153" s="14"/>
      <c r="X153" s="14"/>
      <c r="Y153" s="14"/>
      <c r="Z153" s="14"/>
      <c r="AA153" s="14"/>
      <c r="AB153" s="14"/>
      <c r="AC153" s="14"/>
      <c r="AD153" s="14"/>
      <c r="AE153" s="14"/>
      <c r="AT153" s="283" t="s">
        <v>263</v>
      </c>
      <c r="AU153" s="283" t="s">
        <v>91</v>
      </c>
      <c r="AV153" s="14" t="s">
        <v>256</v>
      </c>
      <c r="AW153" s="14" t="s">
        <v>36</v>
      </c>
      <c r="AX153" s="14" t="s">
        <v>14</v>
      </c>
      <c r="AY153" s="283" t="s">
        <v>250</v>
      </c>
    </row>
    <row r="154" s="2" customFormat="1" ht="78" customHeight="1">
      <c r="A154" s="38"/>
      <c r="B154" s="39"/>
      <c r="C154" s="245" t="s">
        <v>273</v>
      </c>
      <c r="D154" s="245" t="s">
        <v>252</v>
      </c>
      <c r="E154" s="246" t="s">
        <v>2123</v>
      </c>
      <c r="F154" s="247" t="s">
        <v>2124</v>
      </c>
      <c r="G154" s="248" t="s">
        <v>179</v>
      </c>
      <c r="H154" s="249">
        <v>16</v>
      </c>
      <c r="I154" s="250"/>
      <c r="J154" s="251">
        <f>ROUND(I154*H154,2)</f>
        <v>0</v>
      </c>
      <c r="K154" s="247" t="s">
        <v>255</v>
      </c>
      <c r="L154" s="44"/>
      <c r="M154" s="252" t="s">
        <v>1</v>
      </c>
      <c r="N154" s="253" t="s">
        <v>47</v>
      </c>
      <c r="O154" s="91"/>
      <c r="P154" s="254">
        <f>O154*H154</f>
        <v>0</v>
      </c>
      <c r="Q154" s="254">
        <v>0.06053</v>
      </c>
      <c r="R154" s="254">
        <f>Q154*H154</f>
        <v>0.96848000000000001</v>
      </c>
      <c r="S154" s="254">
        <v>0</v>
      </c>
      <c r="T154" s="255">
        <f>S154*H154</f>
        <v>0</v>
      </c>
      <c r="U154" s="38"/>
      <c r="V154" s="38"/>
      <c r="W154" s="38"/>
      <c r="X154" s="38"/>
      <c r="Y154" s="38"/>
      <c r="Z154" s="38"/>
      <c r="AA154" s="38"/>
      <c r="AB154" s="38"/>
      <c r="AC154" s="38"/>
      <c r="AD154" s="38"/>
      <c r="AE154" s="38"/>
      <c r="AR154" s="256" t="s">
        <v>256</v>
      </c>
      <c r="AT154" s="256" t="s">
        <v>252</v>
      </c>
      <c r="AU154" s="256" t="s">
        <v>91</v>
      </c>
      <c r="AY154" s="17" t="s">
        <v>250</v>
      </c>
      <c r="BE154" s="257">
        <f>IF(N154="základní",J154,0)</f>
        <v>0</v>
      </c>
      <c r="BF154" s="257">
        <f>IF(N154="snížená",J154,0)</f>
        <v>0</v>
      </c>
      <c r="BG154" s="257">
        <f>IF(N154="zákl. přenesená",J154,0)</f>
        <v>0</v>
      </c>
      <c r="BH154" s="257">
        <f>IF(N154="sníž. přenesená",J154,0)</f>
        <v>0</v>
      </c>
      <c r="BI154" s="257">
        <f>IF(N154="nulová",J154,0)</f>
        <v>0</v>
      </c>
      <c r="BJ154" s="17" t="s">
        <v>14</v>
      </c>
      <c r="BK154" s="257">
        <f>ROUND(I154*H154,2)</f>
        <v>0</v>
      </c>
      <c r="BL154" s="17" t="s">
        <v>256</v>
      </c>
      <c r="BM154" s="256" t="s">
        <v>2741</v>
      </c>
    </row>
    <row r="155" s="2" customFormat="1">
      <c r="A155" s="38"/>
      <c r="B155" s="39"/>
      <c r="C155" s="40"/>
      <c r="D155" s="258" t="s">
        <v>261</v>
      </c>
      <c r="E155" s="40"/>
      <c r="F155" s="259" t="s">
        <v>2121</v>
      </c>
      <c r="G155" s="40"/>
      <c r="H155" s="40"/>
      <c r="I155" s="156"/>
      <c r="J155" s="40"/>
      <c r="K155" s="40"/>
      <c r="L155" s="44"/>
      <c r="M155" s="260"/>
      <c r="N155" s="261"/>
      <c r="O155" s="91"/>
      <c r="P155" s="91"/>
      <c r="Q155" s="91"/>
      <c r="R155" s="91"/>
      <c r="S155" s="91"/>
      <c r="T155" s="92"/>
      <c r="U155" s="38"/>
      <c r="V155" s="38"/>
      <c r="W155" s="38"/>
      <c r="X155" s="38"/>
      <c r="Y155" s="38"/>
      <c r="Z155" s="38"/>
      <c r="AA155" s="38"/>
      <c r="AB155" s="38"/>
      <c r="AC155" s="38"/>
      <c r="AD155" s="38"/>
      <c r="AE155" s="38"/>
      <c r="AT155" s="17" t="s">
        <v>261</v>
      </c>
      <c r="AU155" s="17" t="s">
        <v>91</v>
      </c>
    </row>
    <row r="156" s="13" customFormat="1">
      <c r="A156" s="13"/>
      <c r="B156" s="262"/>
      <c r="C156" s="263"/>
      <c r="D156" s="258" t="s">
        <v>263</v>
      </c>
      <c r="E156" s="264" t="s">
        <v>1</v>
      </c>
      <c r="F156" s="265" t="s">
        <v>2742</v>
      </c>
      <c r="G156" s="263"/>
      <c r="H156" s="266">
        <v>16</v>
      </c>
      <c r="I156" s="267"/>
      <c r="J156" s="263"/>
      <c r="K156" s="263"/>
      <c r="L156" s="268"/>
      <c r="M156" s="269"/>
      <c r="N156" s="270"/>
      <c r="O156" s="270"/>
      <c r="P156" s="270"/>
      <c r="Q156" s="270"/>
      <c r="R156" s="270"/>
      <c r="S156" s="270"/>
      <c r="T156" s="271"/>
      <c r="U156" s="13"/>
      <c r="V156" s="13"/>
      <c r="W156" s="13"/>
      <c r="X156" s="13"/>
      <c r="Y156" s="13"/>
      <c r="Z156" s="13"/>
      <c r="AA156" s="13"/>
      <c r="AB156" s="13"/>
      <c r="AC156" s="13"/>
      <c r="AD156" s="13"/>
      <c r="AE156" s="13"/>
      <c r="AT156" s="272" t="s">
        <v>263</v>
      </c>
      <c r="AU156" s="272" t="s">
        <v>91</v>
      </c>
      <c r="AV156" s="13" t="s">
        <v>91</v>
      </c>
      <c r="AW156" s="13" t="s">
        <v>36</v>
      </c>
      <c r="AX156" s="13" t="s">
        <v>82</v>
      </c>
      <c r="AY156" s="272" t="s">
        <v>250</v>
      </c>
    </row>
    <row r="157" s="14" customFormat="1">
      <c r="A157" s="14"/>
      <c r="B157" s="273"/>
      <c r="C157" s="274"/>
      <c r="D157" s="258" t="s">
        <v>263</v>
      </c>
      <c r="E157" s="275" t="s">
        <v>1</v>
      </c>
      <c r="F157" s="276" t="s">
        <v>265</v>
      </c>
      <c r="G157" s="274"/>
      <c r="H157" s="277">
        <v>16</v>
      </c>
      <c r="I157" s="278"/>
      <c r="J157" s="274"/>
      <c r="K157" s="274"/>
      <c r="L157" s="279"/>
      <c r="M157" s="280"/>
      <c r="N157" s="281"/>
      <c r="O157" s="281"/>
      <c r="P157" s="281"/>
      <c r="Q157" s="281"/>
      <c r="R157" s="281"/>
      <c r="S157" s="281"/>
      <c r="T157" s="282"/>
      <c r="U157" s="14"/>
      <c r="V157" s="14"/>
      <c r="W157" s="14"/>
      <c r="X157" s="14"/>
      <c r="Y157" s="14"/>
      <c r="Z157" s="14"/>
      <c r="AA157" s="14"/>
      <c r="AB157" s="14"/>
      <c r="AC157" s="14"/>
      <c r="AD157" s="14"/>
      <c r="AE157" s="14"/>
      <c r="AT157" s="283" t="s">
        <v>263</v>
      </c>
      <c r="AU157" s="283" t="s">
        <v>91</v>
      </c>
      <c r="AV157" s="14" t="s">
        <v>256</v>
      </c>
      <c r="AW157" s="14" t="s">
        <v>36</v>
      </c>
      <c r="AX157" s="14" t="s">
        <v>14</v>
      </c>
      <c r="AY157" s="283" t="s">
        <v>250</v>
      </c>
    </row>
    <row r="158" s="2" customFormat="1" ht="44.25" customHeight="1">
      <c r="A158" s="38"/>
      <c r="B158" s="39"/>
      <c r="C158" s="245" t="s">
        <v>277</v>
      </c>
      <c r="D158" s="245" t="s">
        <v>252</v>
      </c>
      <c r="E158" s="246" t="s">
        <v>2155</v>
      </c>
      <c r="F158" s="247" t="s">
        <v>2156</v>
      </c>
      <c r="G158" s="248" t="s">
        <v>208</v>
      </c>
      <c r="H158" s="249">
        <v>65.346999999999994</v>
      </c>
      <c r="I158" s="250"/>
      <c r="J158" s="251">
        <f>ROUND(I158*H158,2)</f>
        <v>0</v>
      </c>
      <c r="K158" s="247" t="s">
        <v>255</v>
      </c>
      <c r="L158" s="44"/>
      <c r="M158" s="252" t="s">
        <v>1</v>
      </c>
      <c r="N158" s="253" t="s">
        <v>47</v>
      </c>
      <c r="O158" s="91"/>
      <c r="P158" s="254">
        <f>O158*H158</f>
        <v>0</v>
      </c>
      <c r="Q158" s="254">
        <v>0</v>
      </c>
      <c r="R158" s="254">
        <f>Q158*H158</f>
        <v>0</v>
      </c>
      <c r="S158" s="254">
        <v>0</v>
      </c>
      <c r="T158" s="255">
        <f>S158*H158</f>
        <v>0</v>
      </c>
      <c r="U158" s="38"/>
      <c r="V158" s="38"/>
      <c r="W158" s="38"/>
      <c r="X158" s="38"/>
      <c r="Y158" s="38"/>
      <c r="Z158" s="38"/>
      <c r="AA158" s="38"/>
      <c r="AB158" s="38"/>
      <c r="AC158" s="38"/>
      <c r="AD158" s="38"/>
      <c r="AE158" s="38"/>
      <c r="AR158" s="256" t="s">
        <v>256</v>
      </c>
      <c r="AT158" s="256" t="s">
        <v>252</v>
      </c>
      <c r="AU158" s="256" t="s">
        <v>91</v>
      </c>
      <c r="AY158" s="17" t="s">
        <v>250</v>
      </c>
      <c r="BE158" s="257">
        <f>IF(N158="základní",J158,0)</f>
        <v>0</v>
      </c>
      <c r="BF158" s="257">
        <f>IF(N158="snížená",J158,0)</f>
        <v>0</v>
      </c>
      <c r="BG158" s="257">
        <f>IF(N158="zákl. přenesená",J158,0)</f>
        <v>0</v>
      </c>
      <c r="BH158" s="257">
        <f>IF(N158="sníž. přenesená",J158,0)</f>
        <v>0</v>
      </c>
      <c r="BI158" s="257">
        <f>IF(N158="nulová",J158,0)</f>
        <v>0</v>
      </c>
      <c r="BJ158" s="17" t="s">
        <v>14</v>
      </c>
      <c r="BK158" s="257">
        <f>ROUND(I158*H158,2)</f>
        <v>0</v>
      </c>
      <c r="BL158" s="17" t="s">
        <v>256</v>
      </c>
      <c r="BM158" s="256" t="s">
        <v>2743</v>
      </c>
    </row>
    <row r="159" s="2" customFormat="1">
      <c r="A159" s="38"/>
      <c r="B159" s="39"/>
      <c r="C159" s="40"/>
      <c r="D159" s="258" t="s">
        <v>261</v>
      </c>
      <c r="E159" s="40"/>
      <c r="F159" s="259" t="s">
        <v>2158</v>
      </c>
      <c r="G159" s="40"/>
      <c r="H159" s="40"/>
      <c r="I159" s="156"/>
      <c r="J159" s="40"/>
      <c r="K159" s="40"/>
      <c r="L159" s="44"/>
      <c r="M159" s="260"/>
      <c r="N159" s="261"/>
      <c r="O159" s="91"/>
      <c r="P159" s="91"/>
      <c r="Q159" s="91"/>
      <c r="R159" s="91"/>
      <c r="S159" s="91"/>
      <c r="T159" s="92"/>
      <c r="U159" s="38"/>
      <c r="V159" s="38"/>
      <c r="W159" s="38"/>
      <c r="X159" s="38"/>
      <c r="Y159" s="38"/>
      <c r="Z159" s="38"/>
      <c r="AA159" s="38"/>
      <c r="AB159" s="38"/>
      <c r="AC159" s="38"/>
      <c r="AD159" s="38"/>
      <c r="AE159" s="38"/>
      <c r="AT159" s="17" t="s">
        <v>261</v>
      </c>
      <c r="AU159" s="17" t="s">
        <v>91</v>
      </c>
    </row>
    <row r="160" s="13" customFormat="1">
      <c r="A160" s="13"/>
      <c r="B160" s="262"/>
      <c r="C160" s="263"/>
      <c r="D160" s="258" t="s">
        <v>263</v>
      </c>
      <c r="E160" s="264" t="s">
        <v>1</v>
      </c>
      <c r="F160" s="265" t="s">
        <v>1995</v>
      </c>
      <c r="G160" s="263"/>
      <c r="H160" s="266">
        <v>65.346999999999994</v>
      </c>
      <c r="I160" s="267"/>
      <c r="J160" s="263"/>
      <c r="K160" s="263"/>
      <c r="L160" s="268"/>
      <c r="M160" s="269"/>
      <c r="N160" s="270"/>
      <c r="O160" s="270"/>
      <c r="P160" s="270"/>
      <c r="Q160" s="270"/>
      <c r="R160" s="270"/>
      <c r="S160" s="270"/>
      <c r="T160" s="271"/>
      <c r="U160" s="13"/>
      <c r="V160" s="13"/>
      <c r="W160" s="13"/>
      <c r="X160" s="13"/>
      <c r="Y160" s="13"/>
      <c r="Z160" s="13"/>
      <c r="AA160" s="13"/>
      <c r="AB160" s="13"/>
      <c r="AC160" s="13"/>
      <c r="AD160" s="13"/>
      <c r="AE160" s="13"/>
      <c r="AT160" s="272" t="s">
        <v>263</v>
      </c>
      <c r="AU160" s="272" t="s">
        <v>91</v>
      </c>
      <c r="AV160" s="13" t="s">
        <v>91</v>
      </c>
      <c r="AW160" s="13" t="s">
        <v>36</v>
      </c>
      <c r="AX160" s="13" t="s">
        <v>82</v>
      </c>
      <c r="AY160" s="272" t="s">
        <v>250</v>
      </c>
    </row>
    <row r="161" s="14" customFormat="1">
      <c r="A161" s="14"/>
      <c r="B161" s="273"/>
      <c r="C161" s="274"/>
      <c r="D161" s="258" t="s">
        <v>263</v>
      </c>
      <c r="E161" s="275" t="s">
        <v>1</v>
      </c>
      <c r="F161" s="276" t="s">
        <v>265</v>
      </c>
      <c r="G161" s="274"/>
      <c r="H161" s="277">
        <v>65.346999999999994</v>
      </c>
      <c r="I161" s="278"/>
      <c r="J161" s="274"/>
      <c r="K161" s="274"/>
      <c r="L161" s="279"/>
      <c r="M161" s="280"/>
      <c r="N161" s="281"/>
      <c r="O161" s="281"/>
      <c r="P161" s="281"/>
      <c r="Q161" s="281"/>
      <c r="R161" s="281"/>
      <c r="S161" s="281"/>
      <c r="T161" s="282"/>
      <c r="U161" s="14"/>
      <c r="V161" s="14"/>
      <c r="W161" s="14"/>
      <c r="X161" s="14"/>
      <c r="Y161" s="14"/>
      <c r="Z161" s="14"/>
      <c r="AA161" s="14"/>
      <c r="AB161" s="14"/>
      <c r="AC161" s="14"/>
      <c r="AD161" s="14"/>
      <c r="AE161" s="14"/>
      <c r="AT161" s="283" t="s">
        <v>263</v>
      </c>
      <c r="AU161" s="283" t="s">
        <v>91</v>
      </c>
      <c r="AV161" s="14" t="s">
        <v>256</v>
      </c>
      <c r="AW161" s="14" t="s">
        <v>36</v>
      </c>
      <c r="AX161" s="14" t="s">
        <v>14</v>
      </c>
      <c r="AY161" s="283" t="s">
        <v>250</v>
      </c>
    </row>
    <row r="162" s="2" customFormat="1" ht="44.25" customHeight="1">
      <c r="A162" s="38"/>
      <c r="B162" s="39"/>
      <c r="C162" s="245" t="s">
        <v>281</v>
      </c>
      <c r="D162" s="245" t="s">
        <v>252</v>
      </c>
      <c r="E162" s="246" t="s">
        <v>2744</v>
      </c>
      <c r="F162" s="247" t="s">
        <v>2745</v>
      </c>
      <c r="G162" s="248" t="s">
        <v>208</v>
      </c>
      <c r="H162" s="249">
        <v>98.021000000000001</v>
      </c>
      <c r="I162" s="250"/>
      <c r="J162" s="251">
        <f>ROUND(I162*H162,2)</f>
        <v>0</v>
      </c>
      <c r="K162" s="247" t="s">
        <v>255</v>
      </c>
      <c r="L162" s="44"/>
      <c r="M162" s="252" t="s">
        <v>1</v>
      </c>
      <c r="N162" s="253" t="s">
        <v>47</v>
      </c>
      <c r="O162" s="91"/>
      <c r="P162" s="254">
        <f>O162*H162</f>
        <v>0</v>
      </c>
      <c r="Q162" s="254">
        <v>0</v>
      </c>
      <c r="R162" s="254">
        <f>Q162*H162</f>
        <v>0</v>
      </c>
      <c r="S162" s="254">
        <v>0</v>
      </c>
      <c r="T162" s="255">
        <f>S162*H162</f>
        <v>0</v>
      </c>
      <c r="U162" s="38"/>
      <c r="V162" s="38"/>
      <c r="W162" s="38"/>
      <c r="X162" s="38"/>
      <c r="Y162" s="38"/>
      <c r="Z162" s="38"/>
      <c r="AA162" s="38"/>
      <c r="AB162" s="38"/>
      <c r="AC162" s="38"/>
      <c r="AD162" s="38"/>
      <c r="AE162" s="38"/>
      <c r="AR162" s="256" t="s">
        <v>256</v>
      </c>
      <c r="AT162" s="256" t="s">
        <v>252</v>
      </c>
      <c r="AU162" s="256" t="s">
        <v>91</v>
      </c>
      <c r="AY162" s="17" t="s">
        <v>250</v>
      </c>
      <c r="BE162" s="257">
        <f>IF(N162="základní",J162,0)</f>
        <v>0</v>
      </c>
      <c r="BF162" s="257">
        <f>IF(N162="snížená",J162,0)</f>
        <v>0</v>
      </c>
      <c r="BG162" s="257">
        <f>IF(N162="zákl. přenesená",J162,0)</f>
        <v>0</v>
      </c>
      <c r="BH162" s="257">
        <f>IF(N162="sníž. přenesená",J162,0)</f>
        <v>0</v>
      </c>
      <c r="BI162" s="257">
        <f>IF(N162="nulová",J162,0)</f>
        <v>0</v>
      </c>
      <c r="BJ162" s="17" t="s">
        <v>14</v>
      </c>
      <c r="BK162" s="257">
        <f>ROUND(I162*H162,2)</f>
        <v>0</v>
      </c>
      <c r="BL162" s="17" t="s">
        <v>256</v>
      </c>
      <c r="BM162" s="256" t="s">
        <v>2746</v>
      </c>
    </row>
    <row r="163" s="2" customFormat="1">
      <c r="A163" s="38"/>
      <c r="B163" s="39"/>
      <c r="C163" s="40"/>
      <c r="D163" s="258" t="s">
        <v>261</v>
      </c>
      <c r="E163" s="40"/>
      <c r="F163" s="259" t="s">
        <v>2162</v>
      </c>
      <c r="G163" s="40"/>
      <c r="H163" s="40"/>
      <c r="I163" s="156"/>
      <c r="J163" s="40"/>
      <c r="K163" s="40"/>
      <c r="L163" s="44"/>
      <c r="M163" s="260"/>
      <c r="N163" s="261"/>
      <c r="O163" s="91"/>
      <c r="P163" s="91"/>
      <c r="Q163" s="91"/>
      <c r="R163" s="91"/>
      <c r="S163" s="91"/>
      <c r="T163" s="92"/>
      <c r="U163" s="38"/>
      <c r="V163" s="38"/>
      <c r="W163" s="38"/>
      <c r="X163" s="38"/>
      <c r="Y163" s="38"/>
      <c r="Z163" s="38"/>
      <c r="AA163" s="38"/>
      <c r="AB163" s="38"/>
      <c r="AC163" s="38"/>
      <c r="AD163" s="38"/>
      <c r="AE163" s="38"/>
      <c r="AT163" s="17" t="s">
        <v>261</v>
      </c>
      <c r="AU163" s="17" t="s">
        <v>91</v>
      </c>
    </row>
    <row r="164" s="13" customFormat="1">
      <c r="A164" s="13"/>
      <c r="B164" s="262"/>
      <c r="C164" s="263"/>
      <c r="D164" s="258" t="s">
        <v>263</v>
      </c>
      <c r="E164" s="264" t="s">
        <v>1</v>
      </c>
      <c r="F164" s="265" t="s">
        <v>1999</v>
      </c>
      <c r="G164" s="263"/>
      <c r="H164" s="266">
        <v>98.021000000000001</v>
      </c>
      <c r="I164" s="267"/>
      <c r="J164" s="263"/>
      <c r="K164" s="263"/>
      <c r="L164" s="268"/>
      <c r="M164" s="269"/>
      <c r="N164" s="270"/>
      <c r="O164" s="270"/>
      <c r="P164" s="270"/>
      <c r="Q164" s="270"/>
      <c r="R164" s="270"/>
      <c r="S164" s="270"/>
      <c r="T164" s="271"/>
      <c r="U164" s="13"/>
      <c r="V164" s="13"/>
      <c r="W164" s="13"/>
      <c r="X164" s="13"/>
      <c r="Y164" s="13"/>
      <c r="Z164" s="13"/>
      <c r="AA164" s="13"/>
      <c r="AB164" s="13"/>
      <c r="AC164" s="13"/>
      <c r="AD164" s="13"/>
      <c r="AE164" s="13"/>
      <c r="AT164" s="272" t="s">
        <v>263</v>
      </c>
      <c r="AU164" s="272" t="s">
        <v>91</v>
      </c>
      <c r="AV164" s="13" t="s">
        <v>91</v>
      </c>
      <c r="AW164" s="13" t="s">
        <v>36</v>
      </c>
      <c r="AX164" s="13" t="s">
        <v>82</v>
      </c>
      <c r="AY164" s="272" t="s">
        <v>250</v>
      </c>
    </row>
    <row r="165" s="14" customFormat="1">
      <c r="A165" s="14"/>
      <c r="B165" s="273"/>
      <c r="C165" s="274"/>
      <c r="D165" s="258" t="s">
        <v>263</v>
      </c>
      <c r="E165" s="275" t="s">
        <v>1</v>
      </c>
      <c r="F165" s="276" t="s">
        <v>265</v>
      </c>
      <c r="G165" s="274"/>
      <c r="H165" s="277">
        <v>98.021000000000001</v>
      </c>
      <c r="I165" s="278"/>
      <c r="J165" s="274"/>
      <c r="K165" s="274"/>
      <c r="L165" s="279"/>
      <c r="M165" s="280"/>
      <c r="N165" s="281"/>
      <c r="O165" s="281"/>
      <c r="P165" s="281"/>
      <c r="Q165" s="281"/>
      <c r="R165" s="281"/>
      <c r="S165" s="281"/>
      <c r="T165" s="282"/>
      <c r="U165" s="14"/>
      <c r="V165" s="14"/>
      <c r="W165" s="14"/>
      <c r="X165" s="14"/>
      <c r="Y165" s="14"/>
      <c r="Z165" s="14"/>
      <c r="AA165" s="14"/>
      <c r="AB165" s="14"/>
      <c r="AC165" s="14"/>
      <c r="AD165" s="14"/>
      <c r="AE165" s="14"/>
      <c r="AT165" s="283" t="s">
        <v>263</v>
      </c>
      <c r="AU165" s="283" t="s">
        <v>91</v>
      </c>
      <c r="AV165" s="14" t="s">
        <v>256</v>
      </c>
      <c r="AW165" s="14" t="s">
        <v>36</v>
      </c>
      <c r="AX165" s="14" t="s">
        <v>14</v>
      </c>
      <c r="AY165" s="283" t="s">
        <v>250</v>
      </c>
    </row>
    <row r="166" s="2" customFormat="1" ht="44.25" customHeight="1">
      <c r="A166" s="38"/>
      <c r="B166" s="39"/>
      <c r="C166" s="245" t="s">
        <v>285</v>
      </c>
      <c r="D166" s="245" t="s">
        <v>252</v>
      </c>
      <c r="E166" s="246" t="s">
        <v>2163</v>
      </c>
      <c r="F166" s="247" t="s">
        <v>2164</v>
      </c>
      <c r="G166" s="248" t="s">
        <v>208</v>
      </c>
      <c r="H166" s="249">
        <v>152.477</v>
      </c>
      <c r="I166" s="250"/>
      <c r="J166" s="251">
        <f>ROUND(I166*H166,2)</f>
        <v>0</v>
      </c>
      <c r="K166" s="247" t="s">
        <v>255</v>
      </c>
      <c r="L166" s="44"/>
      <c r="M166" s="252" t="s">
        <v>1</v>
      </c>
      <c r="N166" s="253" t="s">
        <v>47</v>
      </c>
      <c r="O166" s="91"/>
      <c r="P166" s="254">
        <f>O166*H166</f>
        <v>0</v>
      </c>
      <c r="Q166" s="254">
        <v>0</v>
      </c>
      <c r="R166" s="254">
        <f>Q166*H166</f>
        <v>0</v>
      </c>
      <c r="S166" s="254">
        <v>0</v>
      </c>
      <c r="T166" s="255">
        <f>S166*H166</f>
        <v>0</v>
      </c>
      <c r="U166" s="38"/>
      <c r="V166" s="38"/>
      <c r="W166" s="38"/>
      <c r="X166" s="38"/>
      <c r="Y166" s="38"/>
      <c r="Z166" s="38"/>
      <c r="AA166" s="38"/>
      <c r="AB166" s="38"/>
      <c r="AC166" s="38"/>
      <c r="AD166" s="38"/>
      <c r="AE166" s="38"/>
      <c r="AR166" s="256" t="s">
        <v>256</v>
      </c>
      <c r="AT166" s="256" t="s">
        <v>252</v>
      </c>
      <c r="AU166" s="256" t="s">
        <v>91</v>
      </c>
      <c r="AY166" s="17" t="s">
        <v>250</v>
      </c>
      <c r="BE166" s="257">
        <f>IF(N166="základní",J166,0)</f>
        <v>0</v>
      </c>
      <c r="BF166" s="257">
        <f>IF(N166="snížená",J166,0)</f>
        <v>0</v>
      </c>
      <c r="BG166" s="257">
        <f>IF(N166="zákl. přenesená",J166,0)</f>
        <v>0</v>
      </c>
      <c r="BH166" s="257">
        <f>IF(N166="sníž. přenesená",J166,0)</f>
        <v>0</v>
      </c>
      <c r="BI166" s="257">
        <f>IF(N166="nulová",J166,0)</f>
        <v>0</v>
      </c>
      <c r="BJ166" s="17" t="s">
        <v>14</v>
      </c>
      <c r="BK166" s="257">
        <f>ROUND(I166*H166,2)</f>
        <v>0</v>
      </c>
      <c r="BL166" s="17" t="s">
        <v>256</v>
      </c>
      <c r="BM166" s="256" t="s">
        <v>2747</v>
      </c>
    </row>
    <row r="167" s="2" customFormat="1">
      <c r="A167" s="38"/>
      <c r="B167" s="39"/>
      <c r="C167" s="40"/>
      <c r="D167" s="258" t="s">
        <v>261</v>
      </c>
      <c r="E167" s="40"/>
      <c r="F167" s="259" t="s">
        <v>2158</v>
      </c>
      <c r="G167" s="40"/>
      <c r="H167" s="40"/>
      <c r="I167" s="156"/>
      <c r="J167" s="40"/>
      <c r="K167" s="40"/>
      <c r="L167" s="44"/>
      <c r="M167" s="260"/>
      <c r="N167" s="261"/>
      <c r="O167" s="91"/>
      <c r="P167" s="91"/>
      <c r="Q167" s="91"/>
      <c r="R167" s="91"/>
      <c r="S167" s="91"/>
      <c r="T167" s="92"/>
      <c r="U167" s="38"/>
      <c r="V167" s="38"/>
      <c r="W167" s="38"/>
      <c r="X167" s="38"/>
      <c r="Y167" s="38"/>
      <c r="Z167" s="38"/>
      <c r="AA167" s="38"/>
      <c r="AB167" s="38"/>
      <c r="AC167" s="38"/>
      <c r="AD167" s="38"/>
      <c r="AE167" s="38"/>
      <c r="AT167" s="17" t="s">
        <v>261</v>
      </c>
      <c r="AU167" s="17" t="s">
        <v>91</v>
      </c>
    </row>
    <row r="168" s="13" customFormat="1">
      <c r="A168" s="13"/>
      <c r="B168" s="262"/>
      <c r="C168" s="263"/>
      <c r="D168" s="258" t="s">
        <v>263</v>
      </c>
      <c r="E168" s="264" t="s">
        <v>1</v>
      </c>
      <c r="F168" s="265" t="s">
        <v>2003</v>
      </c>
      <c r="G168" s="263"/>
      <c r="H168" s="266">
        <v>152.477</v>
      </c>
      <c r="I168" s="267"/>
      <c r="J168" s="263"/>
      <c r="K168" s="263"/>
      <c r="L168" s="268"/>
      <c r="M168" s="269"/>
      <c r="N168" s="270"/>
      <c r="O168" s="270"/>
      <c r="P168" s="270"/>
      <c r="Q168" s="270"/>
      <c r="R168" s="270"/>
      <c r="S168" s="270"/>
      <c r="T168" s="271"/>
      <c r="U168" s="13"/>
      <c r="V168" s="13"/>
      <c r="W168" s="13"/>
      <c r="X168" s="13"/>
      <c r="Y168" s="13"/>
      <c r="Z168" s="13"/>
      <c r="AA168" s="13"/>
      <c r="AB168" s="13"/>
      <c r="AC168" s="13"/>
      <c r="AD168" s="13"/>
      <c r="AE168" s="13"/>
      <c r="AT168" s="272" t="s">
        <v>263</v>
      </c>
      <c r="AU168" s="272" t="s">
        <v>91</v>
      </c>
      <c r="AV168" s="13" t="s">
        <v>91</v>
      </c>
      <c r="AW168" s="13" t="s">
        <v>36</v>
      </c>
      <c r="AX168" s="13" t="s">
        <v>82</v>
      </c>
      <c r="AY168" s="272" t="s">
        <v>250</v>
      </c>
    </row>
    <row r="169" s="14" customFormat="1">
      <c r="A169" s="14"/>
      <c r="B169" s="273"/>
      <c r="C169" s="274"/>
      <c r="D169" s="258" t="s">
        <v>263</v>
      </c>
      <c r="E169" s="275" t="s">
        <v>1</v>
      </c>
      <c r="F169" s="276" t="s">
        <v>265</v>
      </c>
      <c r="G169" s="274"/>
      <c r="H169" s="277">
        <v>152.477</v>
      </c>
      <c r="I169" s="278"/>
      <c r="J169" s="274"/>
      <c r="K169" s="274"/>
      <c r="L169" s="279"/>
      <c r="M169" s="280"/>
      <c r="N169" s="281"/>
      <c r="O169" s="281"/>
      <c r="P169" s="281"/>
      <c r="Q169" s="281"/>
      <c r="R169" s="281"/>
      <c r="S169" s="281"/>
      <c r="T169" s="282"/>
      <c r="U169" s="14"/>
      <c r="V169" s="14"/>
      <c r="W169" s="14"/>
      <c r="X169" s="14"/>
      <c r="Y169" s="14"/>
      <c r="Z169" s="14"/>
      <c r="AA169" s="14"/>
      <c r="AB169" s="14"/>
      <c r="AC169" s="14"/>
      <c r="AD169" s="14"/>
      <c r="AE169" s="14"/>
      <c r="AT169" s="283" t="s">
        <v>263</v>
      </c>
      <c r="AU169" s="283" t="s">
        <v>91</v>
      </c>
      <c r="AV169" s="14" t="s">
        <v>256</v>
      </c>
      <c r="AW169" s="14" t="s">
        <v>36</v>
      </c>
      <c r="AX169" s="14" t="s">
        <v>14</v>
      </c>
      <c r="AY169" s="283" t="s">
        <v>250</v>
      </c>
    </row>
    <row r="170" s="2" customFormat="1" ht="44.25" customHeight="1">
      <c r="A170" s="38"/>
      <c r="B170" s="39"/>
      <c r="C170" s="245" t="s">
        <v>289</v>
      </c>
      <c r="D170" s="245" t="s">
        <v>252</v>
      </c>
      <c r="E170" s="246" t="s">
        <v>2166</v>
      </c>
      <c r="F170" s="247" t="s">
        <v>2167</v>
      </c>
      <c r="G170" s="248" t="s">
        <v>208</v>
      </c>
      <c r="H170" s="249">
        <v>228.715</v>
      </c>
      <c r="I170" s="250"/>
      <c r="J170" s="251">
        <f>ROUND(I170*H170,2)</f>
        <v>0</v>
      </c>
      <c r="K170" s="247" t="s">
        <v>255</v>
      </c>
      <c r="L170" s="44"/>
      <c r="M170" s="252" t="s">
        <v>1</v>
      </c>
      <c r="N170" s="253" t="s">
        <v>47</v>
      </c>
      <c r="O170" s="91"/>
      <c r="P170" s="254">
        <f>O170*H170</f>
        <v>0</v>
      </c>
      <c r="Q170" s="254">
        <v>0</v>
      </c>
      <c r="R170" s="254">
        <f>Q170*H170</f>
        <v>0</v>
      </c>
      <c r="S170" s="254">
        <v>0</v>
      </c>
      <c r="T170" s="255">
        <f>S170*H170</f>
        <v>0</v>
      </c>
      <c r="U170" s="38"/>
      <c r="V170" s="38"/>
      <c r="W170" s="38"/>
      <c r="X170" s="38"/>
      <c r="Y170" s="38"/>
      <c r="Z170" s="38"/>
      <c r="AA170" s="38"/>
      <c r="AB170" s="38"/>
      <c r="AC170" s="38"/>
      <c r="AD170" s="38"/>
      <c r="AE170" s="38"/>
      <c r="AR170" s="256" t="s">
        <v>256</v>
      </c>
      <c r="AT170" s="256" t="s">
        <v>252</v>
      </c>
      <c r="AU170" s="256" t="s">
        <v>91</v>
      </c>
      <c r="AY170" s="17" t="s">
        <v>250</v>
      </c>
      <c r="BE170" s="257">
        <f>IF(N170="základní",J170,0)</f>
        <v>0</v>
      </c>
      <c r="BF170" s="257">
        <f>IF(N170="snížená",J170,0)</f>
        <v>0</v>
      </c>
      <c r="BG170" s="257">
        <f>IF(N170="zákl. přenesená",J170,0)</f>
        <v>0</v>
      </c>
      <c r="BH170" s="257">
        <f>IF(N170="sníž. přenesená",J170,0)</f>
        <v>0</v>
      </c>
      <c r="BI170" s="257">
        <f>IF(N170="nulová",J170,0)</f>
        <v>0</v>
      </c>
      <c r="BJ170" s="17" t="s">
        <v>14</v>
      </c>
      <c r="BK170" s="257">
        <f>ROUND(I170*H170,2)</f>
        <v>0</v>
      </c>
      <c r="BL170" s="17" t="s">
        <v>256</v>
      </c>
      <c r="BM170" s="256" t="s">
        <v>2748</v>
      </c>
    </row>
    <row r="171" s="2" customFormat="1">
      <c r="A171" s="38"/>
      <c r="B171" s="39"/>
      <c r="C171" s="40"/>
      <c r="D171" s="258" t="s">
        <v>261</v>
      </c>
      <c r="E171" s="40"/>
      <c r="F171" s="259" t="s">
        <v>2162</v>
      </c>
      <c r="G171" s="40"/>
      <c r="H171" s="40"/>
      <c r="I171" s="156"/>
      <c r="J171" s="40"/>
      <c r="K171" s="40"/>
      <c r="L171" s="44"/>
      <c r="M171" s="260"/>
      <c r="N171" s="261"/>
      <c r="O171" s="91"/>
      <c r="P171" s="91"/>
      <c r="Q171" s="91"/>
      <c r="R171" s="91"/>
      <c r="S171" s="91"/>
      <c r="T171" s="92"/>
      <c r="U171" s="38"/>
      <c r="V171" s="38"/>
      <c r="W171" s="38"/>
      <c r="X171" s="38"/>
      <c r="Y171" s="38"/>
      <c r="Z171" s="38"/>
      <c r="AA171" s="38"/>
      <c r="AB171" s="38"/>
      <c r="AC171" s="38"/>
      <c r="AD171" s="38"/>
      <c r="AE171" s="38"/>
      <c r="AT171" s="17" t="s">
        <v>261</v>
      </c>
      <c r="AU171" s="17" t="s">
        <v>91</v>
      </c>
    </row>
    <row r="172" s="13" customFormat="1">
      <c r="A172" s="13"/>
      <c r="B172" s="262"/>
      <c r="C172" s="263"/>
      <c r="D172" s="258" t="s">
        <v>263</v>
      </c>
      <c r="E172" s="264" t="s">
        <v>1</v>
      </c>
      <c r="F172" s="265" t="s">
        <v>2007</v>
      </c>
      <c r="G172" s="263"/>
      <c r="H172" s="266">
        <v>228.715</v>
      </c>
      <c r="I172" s="267"/>
      <c r="J172" s="263"/>
      <c r="K172" s="263"/>
      <c r="L172" s="268"/>
      <c r="M172" s="269"/>
      <c r="N172" s="270"/>
      <c r="O172" s="270"/>
      <c r="P172" s="270"/>
      <c r="Q172" s="270"/>
      <c r="R172" s="270"/>
      <c r="S172" s="270"/>
      <c r="T172" s="271"/>
      <c r="U172" s="13"/>
      <c r="V172" s="13"/>
      <c r="W172" s="13"/>
      <c r="X172" s="13"/>
      <c r="Y172" s="13"/>
      <c r="Z172" s="13"/>
      <c r="AA172" s="13"/>
      <c r="AB172" s="13"/>
      <c r="AC172" s="13"/>
      <c r="AD172" s="13"/>
      <c r="AE172" s="13"/>
      <c r="AT172" s="272" t="s">
        <v>263</v>
      </c>
      <c r="AU172" s="272" t="s">
        <v>91</v>
      </c>
      <c r="AV172" s="13" t="s">
        <v>91</v>
      </c>
      <c r="AW172" s="13" t="s">
        <v>36</v>
      </c>
      <c r="AX172" s="13" t="s">
        <v>82</v>
      </c>
      <c r="AY172" s="272" t="s">
        <v>250</v>
      </c>
    </row>
    <row r="173" s="14" customFormat="1">
      <c r="A173" s="14"/>
      <c r="B173" s="273"/>
      <c r="C173" s="274"/>
      <c r="D173" s="258" t="s">
        <v>263</v>
      </c>
      <c r="E173" s="275" t="s">
        <v>1</v>
      </c>
      <c r="F173" s="276" t="s">
        <v>265</v>
      </c>
      <c r="G173" s="274"/>
      <c r="H173" s="277">
        <v>228.715</v>
      </c>
      <c r="I173" s="278"/>
      <c r="J173" s="274"/>
      <c r="K173" s="274"/>
      <c r="L173" s="279"/>
      <c r="M173" s="280"/>
      <c r="N173" s="281"/>
      <c r="O173" s="281"/>
      <c r="P173" s="281"/>
      <c r="Q173" s="281"/>
      <c r="R173" s="281"/>
      <c r="S173" s="281"/>
      <c r="T173" s="282"/>
      <c r="U173" s="14"/>
      <c r="V173" s="14"/>
      <c r="W173" s="14"/>
      <c r="X173" s="14"/>
      <c r="Y173" s="14"/>
      <c r="Z173" s="14"/>
      <c r="AA173" s="14"/>
      <c r="AB173" s="14"/>
      <c r="AC173" s="14"/>
      <c r="AD173" s="14"/>
      <c r="AE173" s="14"/>
      <c r="AT173" s="283" t="s">
        <v>263</v>
      </c>
      <c r="AU173" s="283" t="s">
        <v>91</v>
      </c>
      <c r="AV173" s="14" t="s">
        <v>256</v>
      </c>
      <c r="AW173" s="14" t="s">
        <v>36</v>
      </c>
      <c r="AX173" s="14" t="s">
        <v>14</v>
      </c>
      <c r="AY173" s="283" t="s">
        <v>250</v>
      </c>
    </row>
    <row r="174" s="2" customFormat="1" ht="33" customHeight="1">
      <c r="A174" s="38"/>
      <c r="B174" s="39"/>
      <c r="C174" s="245" t="s">
        <v>293</v>
      </c>
      <c r="D174" s="245" t="s">
        <v>252</v>
      </c>
      <c r="E174" s="246" t="s">
        <v>2749</v>
      </c>
      <c r="F174" s="247" t="s">
        <v>2750</v>
      </c>
      <c r="G174" s="248" t="s">
        <v>208</v>
      </c>
      <c r="H174" s="249">
        <v>12.347</v>
      </c>
      <c r="I174" s="250"/>
      <c r="J174" s="251">
        <f>ROUND(I174*H174,2)</f>
        <v>0</v>
      </c>
      <c r="K174" s="247" t="s">
        <v>255</v>
      </c>
      <c r="L174" s="44"/>
      <c r="M174" s="252" t="s">
        <v>1</v>
      </c>
      <c r="N174" s="253" t="s">
        <v>47</v>
      </c>
      <c r="O174" s="91"/>
      <c r="P174" s="254">
        <f>O174*H174</f>
        <v>0</v>
      </c>
      <c r="Q174" s="254">
        <v>0</v>
      </c>
      <c r="R174" s="254">
        <f>Q174*H174</f>
        <v>0</v>
      </c>
      <c r="S174" s="254">
        <v>0</v>
      </c>
      <c r="T174" s="255">
        <f>S174*H174</f>
        <v>0</v>
      </c>
      <c r="U174" s="38"/>
      <c r="V174" s="38"/>
      <c r="W174" s="38"/>
      <c r="X174" s="38"/>
      <c r="Y174" s="38"/>
      <c r="Z174" s="38"/>
      <c r="AA174" s="38"/>
      <c r="AB174" s="38"/>
      <c r="AC174" s="38"/>
      <c r="AD174" s="38"/>
      <c r="AE174" s="38"/>
      <c r="AR174" s="256" t="s">
        <v>256</v>
      </c>
      <c r="AT174" s="256" t="s">
        <v>252</v>
      </c>
      <c r="AU174" s="256" t="s">
        <v>91</v>
      </c>
      <c r="AY174" s="17" t="s">
        <v>250</v>
      </c>
      <c r="BE174" s="257">
        <f>IF(N174="základní",J174,0)</f>
        <v>0</v>
      </c>
      <c r="BF174" s="257">
        <f>IF(N174="snížená",J174,0)</f>
        <v>0</v>
      </c>
      <c r="BG174" s="257">
        <f>IF(N174="zákl. přenesená",J174,0)</f>
        <v>0</v>
      </c>
      <c r="BH174" s="257">
        <f>IF(N174="sníž. přenesená",J174,0)</f>
        <v>0</v>
      </c>
      <c r="BI174" s="257">
        <f>IF(N174="nulová",J174,0)</f>
        <v>0</v>
      </c>
      <c r="BJ174" s="17" t="s">
        <v>14</v>
      </c>
      <c r="BK174" s="257">
        <f>ROUND(I174*H174,2)</f>
        <v>0</v>
      </c>
      <c r="BL174" s="17" t="s">
        <v>256</v>
      </c>
      <c r="BM174" s="256" t="s">
        <v>2751</v>
      </c>
    </row>
    <row r="175" s="2" customFormat="1">
      <c r="A175" s="38"/>
      <c r="B175" s="39"/>
      <c r="C175" s="40"/>
      <c r="D175" s="258" t="s">
        <v>261</v>
      </c>
      <c r="E175" s="40"/>
      <c r="F175" s="259" t="s">
        <v>2752</v>
      </c>
      <c r="G175" s="40"/>
      <c r="H175" s="40"/>
      <c r="I175" s="156"/>
      <c r="J175" s="40"/>
      <c r="K175" s="40"/>
      <c r="L175" s="44"/>
      <c r="M175" s="260"/>
      <c r="N175" s="261"/>
      <c r="O175" s="91"/>
      <c r="P175" s="91"/>
      <c r="Q175" s="91"/>
      <c r="R175" s="91"/>
      <c r="S175" s="91"/>
      <c r="T175" s="92"/>
      <c r="U175" s="38"/>
      <c r="V175" s="38"/>
      <c r="W175" s="38"/>
      <c r="X175" s="38"/>
      <c r="Y175" s="38"/>
      <c r="Z175" s="38"/>
      <c r="AA175" s="38"/>
      <c r="AB175" s="38"/>
      <c r="AC175" s="38"/>
      <c r="AD175" s="38"/>
      <c r="AE175" s="38"/>
      <c r="AT175" s="17" t="s">
        <v>261</v>
      </c>
      <c r="AU175" s="17" t="s">
        <v>91</v>
      </c>
    </row>
    <row r="176" s="13" customFormat="1">
      <c r="A176" s="13"/>
      <c r="B176" s="262"/>
      <c r="C176" s="263"/>
      <c r="D176" s="258" t="s">
        <v>263</v>
      </c>
      <c r="E176" s="264" t="s">
        <v>1</v>
      </c>
      <c r="F176" s="265" t="s">
        <v>2039</v>
      </c>
      <c r="G176" s="263"/>
      <c r="H176" s="266">
        <v>12.347</v>
      </c>
      <c r="I176" s="267"/>
      <c r="J176" s="263"/>
      <c r="K176" s="263"/>
      <c r="L176" s="268"/>
      <c r="M176" s="269"/>
      <c r="N176" s="270"/>
      <c r="O176" s="270"/>
      <c r="P176" s="270"/>
      <c r="Q176" s="270"/>
      <c r="R176" s="270"/>
      <c r="S176" s="270"/>
      <c r="T176" s="271"/>
      <c r="U176" s="13"/>
      <c r="V176" s="13"/>
      <c r="W176" s="13"/>
      <c r="X176" s="13"/>
      <c r="Y176" s="13"/>
      <c r="Z176" s="13"/>
      <c r="AA176" s="13"/>
      <c r="AB176" s="13"/>
      <c r="AC176" s="13"/>
      <c r="AD176" s="13"/>
      <c r="AE176" s="13"/>
      <c r="AT176" s="272" t="s">
        <v>263</v>
      </c>
      <c r="AU176" s="272" t="s">
        <v>91</v>
      </c>
      <c r="AV176" s="13" t="s">
        <v>91</v>
      </c>
      <c r="AW176" s="13" t="s">
        <v>36</v>
      </c>
      <c r="AX176" s="13" t="s">
        <v>82</v>
      </c>
      <c r="AY176" s="272" t="s">
        <v>250</v>
      </c>
    </row>
    <row r="177" s="14" customFormat="1">
      <c r="A177" s="14"/>
      <c r="B177" s="273"/>
      <c r="C177" s="274"/>
      <c r="D177" s="258" t="s">
        <v>263</v>
      </c>
      <c r="E177" s="275" t="s">
        <v>1</v>
      </c>
      <c r="F177" s="276" t="s">
        <v>265</v>
      </c>
      <c r="G177" s="274"/>
      <c r="H177" s="277">
        <v>12.347</v>
      </c>
      <c r="I177" s="278"/>
      <c r="J177" s="274"/>
      <c r="K177" s="274"/>
      <c r="L177" s="279"/>
      <c r="M177" s="280"/>
      <c r="N177" s="281"/>
      <c r="O177" s="281"/>
      <c r="P177" s="281"/>
      <c r="Q177" s="281"/>
      <c r="R177" s="281"/>
      <c r="S177" s="281"/>
      <c r="T177" s="282"/>
      <c r="U177" s="14"/>
      <c r="V177" s="14"/>
      <c r="W177" s="14"/>
      <c r="X177" s="14"/>
      <c r="Y177" s="14"/>
      <c r="Z177" s="14"/>
      <c r="AA177" s="14"/>
      <c r="AB177" s="14"/>
      <c r="AC177" s="14"/>
      <c r="AD177" s="14"/>
      <c r="AE177" s="14"/>
      <c r="AT177" s="283" t="s">
        <v>263</v>
      </c>
      <c r="AU177" s="283" t="s">
        <v>91</v>
      </c>
      <c r="AV177" s="14" t="s">
        <v>256</v>
      </c>
      <c r="AW177" s="14" t="s">
        <v>36</v>
      </c>
      <c r="AX177" s="14" t="s">
        <v>14</v>
      </c>
      <c r="AY177" s="283" t="s">
        <v>250</v>
      </c>
    </row>
    <row r="178" s="2" customFormat="1" ht="21.75" customHeight="1">
      <c r="A178" s="38"/>
      <c r="B178" s="39"/>
      <c r="C178" s="245" t="s">
        <v>297</v>
      </c>
      <c r="D178" s="245" t="s">
        <v>252</v>
      </c>
      <c r="E178" s="246" t="s">
        <v>2753</v>
      </c>
      <c r="F178" s="247" t="s">
        <v>2754</v>
      </c>
      <c r="G178" s="248" t="s">
        <v>208</v>
      </c>
      <c r="H178" s="249">
        <v>18.52</v>
      </c>
      <c r="I178" s="250"/>
      <c r="J178" s="251">
        <f>ROUND(I178*H178,2)</f>
        <v>0</v>
      </c>
      <c r="K178" s="247" t="s">
        <v>255</v>
      </c>
      <c r="L178" s="44"/>
      <c r="M178" s="252" t="s">
        <v>1</v>
      </c>
      <c r="N178" s="253" t="s">
        <v>47</v>
      </c>
      <c r="O178" s="91"/>
      <c r="P178" s="254">
        <f>O178*H178</f>
        <v>0</v>
      </c>
      <c r="Q178" s="254">
        <v>0</v>
      </c>
      <c r="R178" s="254">
        <f>Q178*H178</f>
        <v>0</v>
      </c>
      <c r="S178" s="254">
        <v>0</v>
      </c>
      <c r="T178" s="255">
        <f>S178*H178</f>
        <v>0</v>
      </c>
      <c r="U178" s="38"/>
      <c r="V178" s="38"/>
      <c r="W178" s="38"/>
      <c r="X178" s="38"/>
      <c r="Y178" s="38"/>
      <c r="Z178" s="38"/>
      <c r="AA178" s="38"/>
      <c r="AB178" s="38"/>
      <c r="AC178" s="38"/>
      <c r="AD178" s="38"/>
      <c r="AE178" s="38"/>
      <c r="AR178" s="256" t="s">
        <v>256</v>
      </c>
      <c r="AT178" s="256" t="s">
        <v>252</v>
      </c>
      <c r="AU178" s="256" t="s">
        <v>91</v>
      </c>
      <c r="AY178" s="17" t="s">
        <v>250</v>
      </c>
      <c r="BE178" s="257">
        <f>IF(N178="základní",J178,0)</f>
        <v>0</v>
      </c>
      <c r="BF178" s="257">
        <f>IF(N178="snížená",J178,0)</f>
        <v>0</v>
      </c>
      <c r="BG178" s="257">
        <f>IF(N178="zákl. přenesená",J178,0)</f>
        <v>0</v>
      </c>
      <c r="BH178" s="257">
        <f>IF(N178="sníž. přenesená",J178,0)</f>
        <v>0</v>
      </c>
      <c r="BI178" s="257">
        <f>IF(N178="nulová",J178,0)</f>
        <v>0</v>
      </c>
      <c r="BJ178" s="17" t="s">
        <v>14</v>
      </c>
      <c r="BK178" s="257">
        <f>ROUND(I178*H178,2)</f>
        <v>0</v>
      </c>
      <c r="BL178" s="17" t="s">
        <v>256</v>
      </c>
      <c r="BM178" s="256" t="s">
        <v>2755</v>
      </c>
    </row>
    <row r="179" s="2" customFormat="1">
      <c r="A179" s="38"/>
      <c r="B179" s="39"/>
      <c r="C179" s="40"/>
      <c r="D179" s="258" t="s">
        <v>261</v>
      </c>
      <c r="E179" s="40"/>
      <c r="F179" s="259" t="s">
        <v>2756</v>
      </c>
      <c r="G179" s="40"/>
      <c r="H179" s="40"/>
      <c r="I179" s="156"/>
      <c r="J179" s="40"/>
      <c r="K179" s="40"/>
      <c r="L179" s="44"/>
      <c r="M179" s="260"/>
      <c r="N179" s="261"/>
      <c r="O179" s="91"/>
      <c r="P179" s="91"/>
      <c r="Q179" s="91"/>
      <c r="R179" s="91"/>
      <c r="S179" s="91"/>
      <c r="T179" s="92"/>
      <c r="U179" s="38"/>
      <c r="V179" s="38"/>
      <c r="W179" s="38"/>
      <c r="X179" s="38"/>
      <c r="Y179" s="38"/>
      <c r="Z179" s="38"/>
      <c r="AA179" s="38"/>
      <c r="AB179" s="38"/>
      <c r="AC179" s="38"/>
      <c r="AD179" s="38"/>
      <c r="AE179" s="38"/>
      <c r="AT179" s="17" t="s">
        <v>261</v>
      </c>
      <c r="AU179" s="17" t="s">
        <v>91</v>
      </c>
    </row>
    <row r="180" s="13" customFormat="1">
      <c r="A180" s="13"/>
      <c r="B180" s="262"/>
      <c r="C180" s="263"/>
      <c r="D180" s="258" t="s">
        <v>263</v>
      </c>
      <c r="E180" s="264" t="s">
        <v>1</v>
      </c>
      <c r="F180" s="265" t="s">
        <v>2036</v>
      </c>
      <c r="G180" s="263"/>
      <c r="H180" s="266">
        <v>18.52</v>
      </c>
      <c r="I180" s="267"/>
      <c r="J180" s="263"/>
      <c r="K180" s="263"/>
      <c r="L180" s="268"/>
      <c r="M180" s="269"/>
      <c r="N180" s="270"/>
      <c r="O180" s="270"/>
      <c r="P180" s="270"/>
      <c r="Q180" s="270"/>
      <c r="R180" s="270"/>
      <c r="S180" s="270"/>
      <c r="T180" s="271"/>
      <c r="U180" s="13"/>
      <c r="V180" s="13"/>
      <c r="W180" s="13"/>
      <c r="X180" s="13"/>
      <c r="Y180" s="13"/>
      <c r="Z180" s="13"/>
      <c r="AA180" s="13"/>
      <c r="AB180" s="13"/>
      <c r="AC180" s="13"/>
      <c r="AD180" s="13"/>
      <c r="AE180" s="13"/>
      <c r="AT180" s="272" t="s">
        <v>263</v>
      </c>
      <c r="AU180" s="272" t="s">
        <v>91</v>
      </c>
      <c r="AV180" s="13" t="s">
        <v>91</v>
      </c>
      <c r="AW180" s="13" t="s">
        <v>36</v>
      </c>
      <c r="AX180" s="13" t="s">
        <v>82</v>
      </c>
      <c r="AY180" s="272" t="s">
        <v>250</v>
      </c>
    </row>
    <row r="181" s="14" customFormat="1">
      <c r="A181" s="14"/>
      <c r="B181" s="273"/>
      <c r="C181" s="274"/>
      <c r="D181" s="258" t="s">
        <v>263</v>
      </c>
      <c r="E181" s="275" t="s">
        <v>1</v>
      </c>
      <c r="F181" s="276" t="s">
        <v>265</v>
      </c>
      <c r="G181" s="274"/>
      <c r="H181" s="277">
        <v>18.52</v>
      </c>
      <c r="I181" s="278"/>
      <c r="J181" s="274"/>
      <c r="K181" s="274"/>
      <c r="L181" s="279"/>
      <c r="M181" s="280"/>
      <c r="N181" s="281"/>
      <c r="O181" s="281"/>
      <c r="P181" s="281"/>
      <c r="Q181" s="281"/>
      <c r="R181" s="281"/>
      <c r="S181" s="281"/>
      <c r="T181" s="282"/>
      <c r="U181" s="14"/>
      <c r="V181" s="14"/>
      <c r="W181" s="14"/>
      <c r="X181" s="14"/>
      <c r="Y181" s="14"/>
      <c r="Z181" s="14"/>
      <c r="AA181" s="14"/>
      <c r="AB181" s="14"/>
      <c r="AC181" s="14"/>
      <c r="AD181" s="14"/>
      <c r="AE181" s="14"/>
      <c r="AT181" s="283" t="s">
        <v>263</v>
      </c>
      <c r="AU181" s="283" t="s">
        <v>91</v>
      </c>
      <c r="AV181" s="14" t="s">
        <v>256</v>
      </c>
      <c r="AW181" s="14" t="s">
        <v>36</v>
      </c>
      <c r="AX181" s="14" t="s">
        <v>14</v>
      </c>
      <c r="AY181" s="283" t="s">
        <v>250</v>
      </c>
    </row>
    <row r="182" s="2" customFormat="1" ht="33" customHeight="1">
      <c r="A182" s="38"/>
      <c r="B182" s="39"/>
      <c r="C182" s="245" t="s">
        <v>301</v>
      </c>
      <c r="D182" s="245" t="s">
        <v>252</v>
      </c>
      <c r="E182" s="246" t="s">
        <v>2757</v>
      </c>
      <c r="F182" s="247" t="s">
        <v>2758</v>
      </c>
      <c r="G182" s="248" t="s">
        <v>208</v>
      </c>
      <c r="H182" s="249">
        <v>28.809000000000001</v>
      </c>
      <c r="I182" s="250"/>
      <c r="J182" s="251">
        <f>ROUND(I182*H182,2)</f>
        <v>0</v>
      </c>
      <c r="K182" s="247" t="s">
        <v>255</v>
      </c>
      <c r="L182" s="44"/>
      <c r="M182" s="252" t="s">
        <v>1</v>
      </c>
      <c r="N182" s="253" t="s">
        <v>47</v>
      </c>
      <c r="O182" s="91"/>
      <c r="P182" s="254">
        <f>O182*H182</f>
        <v>0</v>
      </c>
      <c r="Q182" s="254">
        <v>0</v>
      </c>
      <c r="R182" s="254">
        <f>Q182*H182</f>
        <v>0</v>
      </c>
      <c r="S182" s="254">
        <v>0</v>
      </c>
      <c r="T182" s="255">
        <f>S182*H182</f>
        <v>0</v>
      </c>
      <c r="U182" s="38"/>
      <c r="V182" s="38"/>
      <c r="W182" s="38"/>
      <c r="X182" s="38"/>
      <c r="Y182" s="38"/>
      <c r="Z182" s="38"/>
      <c r="AA182" s="38"/>
      <c r="AB182" s="38"/>
      <c r="AC182" s="38"/>
      <c r="AD182" s="38"/>
      <c r="AE182" s="38"/>
      <c r="AR182" s="256" t="s">
        <v>256</v>
      </c>
      <c r="AT182" s="256" t="s">
        <v>252</v>
      </c>
      <c r="AU182" s="256" t="s">
        <v>91</v>
      </c>
      <c r="AY182" s="17" t="s">
        <v>250</v>
      </c>
      <c r="BE182" s="257">
        <f>IF(N182="základní",J182,0)</f>
        <v>0</v>
      </c>
      <c r="BF182" s="257">
        <f>IF(N182="snížená",J182,0)</f>
        <v>0</v>
      </c>
      <c r="BG182" s="257">
        <f>IF(N182="zákl. přenesená",J182,0)</f>
        <v>0</v>
      </c>
      <c r="BH182" s="257">
        <f>IF(N182="sníž. přenesená",J182,0)</f>
        <v>0</v>
      </c>
      <c r="BI182" s="257">
        <f>IF(N182="nulová",J182,0)</f>
        <v>0</v>
      </c>
      <c r="BJ182" s="17" t="s">
        <v>14</v>
      </c>
      <c r="BK182" s="257">
        <f>ROUND(I182*H182,2)</f>
        <v>0</v>
      </c>
      <c r="BL182" s="17" t="s">
        <v>256</v>
      </c>
      <c r="BM182" s="256" t="s">
        <v>2759</v>
      </c>
    </row>
    <row r="183" s="2" customFormat="1">
      <c r="A183" s="38"/>
      <c r="B183" s="39"/>
      <c r="C183" s="40"/>
      <c r="D183" s="258" t="s">
        <v>261</v>
      </c>
      <c r="E183" s="40"/>
      <c r="F183" s="259" t="s">
        <v>2752</v>
      </c>
      <c r="G183" s="40"/>
      <c r="H183" s="40"/>
      <c r="I183" s="156"/>
      <c r="J183" s="40"/>
      <c r="K183" s="40"/>
      <c r="L183" s="44"/>
      <c r="M183" s="260"/>
      <c r="N183" s="261"/>
      <c r="O183" s="91"/>
      <c r="P183" s="91"/>
      <c r="Q183" s="91"/>
      <c r="R183" s="91"/>
      <c r="S183" s="91"/>
      <c r="T183" s="92"/>
      <c r="U183" s="38"/>
      <c r="V183" s="38"/>
      <c r="W183" s="38"/>
      <c r="X183" s="38"/>
      <c r="Y183" s="38"/>
      <c r="Z183" s="38"/>
      <c r="AA183" s="38"/>
      <c r="AB183" s="38"/>
      <c r="AC183" s="38"/>
      <c r="AD183" s="38"/>
      <c r="AE183" s="38"/>
      <c r="AT183" s="17" t="s">
        <v>261</v>
      </c>
      <c r="AU183" s="17" t="s">
        <v>91</v>
      </c>
    </row>
    <row r="184" s="13" customFormat="1">
      <c r="A184" s="13"/>
      <c r="B184" s="262"/>
      <c r="C184" s="263"/>
      <c r="D184" s="258" t="s">
        <v>263</v>
      </c>
      <c r="E184" s="264" t="s">
        <v>1</v>
      </c>
      <c r="F184" s="265" t="s">
        <v>2045</v>
      </c>
      <c r="G184" s="263"/>
      <c r="H184" s="266">
        <v>28.809000000000001</v>
      </c>
      <c r="I184" s="267"/>
      <c r="J184" s="263"/>
      <c r="K184" s="263"/>
      <c r="L184" s="268"/>
      <c r="M184" s="269"/>
      <c r="N184" s="270"/>
      <c r="O184" s="270"/>
      <c r="P184" s="270"/>
      <c r="Q184" s="270"/>
      <c r="R184" s="270"/>
      <c r="S184" s="270"/>
      <c r="T184" s="271"/>
      <c r="U184" s="13"/>
      <c r="V184" s="13"/>
      <c r="W184" s="13"/>
      <c r="X184" s="13"/>
      <c r="Y184" s="13"/>
      <c r="Z184" s="13"/>
      <c r="AA184" s="13"/>
      <c r="AB184" s="13"/>
      <c r="AC184" s="13"/>
      <c r="AD184" s="13"/>
      <c r="AE184" s="13"/>
      <c r="AT184" s="272" t="s">
        <v>263</v>
      </c>
      <c r="AU184" s="272" t="s">
        <v>91</v>
      </c>
      <c r="AV184" s="13" t="s">
        <v>91</v>
      </c>
      <c r="AW184" s="13" t="s">
        <v>36</v>
      </c>
      <c r="AX184" s="13" t="s">
        <v>82</v>
      </c>
      <c r="AY184" s="272" t="s">
        <v>250</v>
      </c>
    </row>
    <row r="185" s="14" customFormat="1">
      <c r="A185" s="14"/>
      <c r="B185" s="273"/>
      <c r="C185" s="274"/>
      <c r="D185" s="258" t="s">
        <v>263</v>
      </c>
      <c r="E185" s="275" t="s">
        <v>1</v>
      </c>
      <c r="F185" s="276" t="s">
        <v>265</v>
      </c>
      <c r="G185" s="274"/>
      <c r="H185" s="277">
        <v>28.809000000000001</v>
      </c>
      <c r="I185" s="278"/>
      <c r="J185" s="274"/>
      <c r="K185" s="274"/>
      <c r="L185" s="279"/>
      <c r="M185" s="280"/>
      <c r="N185" s="281"/>
      <c r="O185" s="281"/>
      <c r="P185" s="281"/>
      <c r="Q185" s="281"/>
      <c r="R185" s="281"/>
      <c r="S185" s="281"/>
      <c r="T185" s="282"/>
      <c r="U185" s="14"/>
      <c r="V185" s="14"/>
      <c r="W185" s="14"/>
      <c r="X185" s="14"/>
      <c r="Y185" s="14"/>
      <c r="Z185" s="14"/>
      <c r="AA185" s="14"/>
      <c r="AB185" s="14"/>
      <c r="AC185" s="14"/>
      <c r="AD185" s="14"/>
      <c r="AE185" s="14"/>
      <c r="AT185" s="283" t="s">
        <v>263</v>
      </c>
      <c r="AU185" s="283" t="s">
        <v>91</v>
      </c>
      <c r="AV185" s="14" t="s">
        <v>256</v>
      </c>
      <c r="AW185" s="14" t="s">
        <v>36</v>
      </c>
      <c r="AX185" s="14" t="s">
        <v>14</v>
      </c>
      <c r="AY185" s="283" t="s">
        <v>250</v>
      </c>
    </row>
    <row r="186" s="2" customFormat="1" ht="21.75" customHeight="1">
      <c r="A186" s="38"/>
      <c r="B186" s="39"/>
      <c r="C186" s="245" t="s">
        <v>306</v>
      </c>
      <c r="D186" s="245" t="s">
        <v>252</v>
      </c>
      <c r="E186" s="246" t="s">
        <v>2760</v>
      </c>
      <c r="F186" s="247" t="s">
        <v>2761</v>
      </c>
      <c r="G186" s="248" t="s">
        <v>208</v>
      </c>
      <c r="H186" s="249">
        <v>43.213000000000001</v>
      </c>
      <c r="I186" s="250"/>
      <c r="J186" s="251">
        <f>ROUND(I186*H186,2)</f>
        <v>0</v>
      </c>
      <c r="K186" s="247" t="s">
        <v>255</v>
      </c>
      <c r="L186" s="44"/>
      <c r="M186" s="252" t="s">
        <v>1</v>
      </c>
      <c r="N186" s="253" t="s">
        <v>47</v>
      </c>
      <c r="O186" s="91"/>
      <c r="P186" s="254">
        <f>O186*H186</f>
        <v>0</v>
      </c>
      <c r="Q186" s="254">
        <v>0</v>
      </c>
      <c r="R186" s="254">
        <f>Q186*H186</f>
        <v>0</v>
      </c>
      <c r="S186" s="254">
        <v>0</v>
      </c>
      <c r="T186" s="255">
        <f>S186*H186</f>
        <v>0</v>
      </c>
      <c r="U186" s="38"/>
      <c r="V186" s="38"/>
      <c r="W186" s="38"/>
      <c r="X186" s="38"/>
      <c r="Y186" s="38"/>
      <c r="Z186" s="38"/>
      <c r="AA186" s="38"/>
      <c r="AB186" s="38"/>
      <c r="AC186" s="38"/>
      <c r="AD186" s="38"/>
      <c r="AE186" s="38"/>
      <c r="AR186" s="256" t="s">
        <v>256</v>
      </c>
      <c r="AT186" s="256" t="s">
        <v>252</v>
      </c>
      <c r="AU186" s="256" t="s">
        <v>91</v>
      </c>
      <c r="AY186" s="17" t="s">
        <v>250</v>
      </c>
      <c r="BE186" s="257">
        <f>IF(N186="základní",J186,0)</f>
        <v>0</v>
      </c>
      <c r="BF186" s="257">
        <f>IF(N186="snížená",J186,0)</f>
        <v>0</v>
      </c>
      <c r="BG186" s="257">
        <f>IF(N186="zákl. přenesená",J186,0)</f>
        <v>0</v>
      </c>
      <c r="BH186" s="257">
        <f>IF(N186="sníž. přenesená",J186,0)</f>
        <v>0</v>
      </c>
      <c r="BI186" s="257">
        <f>IF(N186="nulová",J186,0)</f>
        <v>0</v>
      </c>
      <c r="BJ186" s="17" t="s">
        <v>14</v>
      </c>
      <c r="BK186" s="257">
        <f>ROUND(I186*H186,2)</f>
        <v>0</v>
      </c>
      <c r="BL186" s="17" t="s">
        <v>256</v>
      </c>
      <c r="BM186" s="256" t="s">
        <v>2762</v>
      </c>
    </row>
    <row r="187" s="2" customFormat="1">
      <c r="A187" s="38"/>
      <c r="B187" s="39"/>
      <c r="C187" s="40"/>
      <c r="D187" s="258" t="s">
        <v>261</v>
      </c>
      <c r="E187" s="40"/>
      <c r="F187" s="259" t="s">
        <v>2756</v>
      </c>
      <c r="G187" s="40"/>
      <c r="H187" s="40"/>
      <c r="I187" s="156"/>
      <c r="J187" s="40"/>
      <c r="K187" s="40"/>
      <c r="L187" s="44"/>
      <c r="M187" s="260"/>
      <c r="N187" s="261"/>
      <c r="O187" s="91"/>
      <c r="P187" s="91"/>
      <c r="Q187" s="91"/>
      <c r="R187" s="91"/>
      <c r="S187" s="91"/>
      <c r="T187" s="92"/>
      <c r="U187" s="38"/>
      <c r="V187" s="38"/>
      <c r="W187" s="38"/>
      <c r="X187" s="38"/>
      <c r="Y187" s="38"/>
      <c r="Z187" s="38"/>
      <c r="AA187" s="38"/>
      <c r="AB187" s="38"/>
      <c r="AC187" s="38"/>
      <c r="AD187" s="38"/>
      <c r="AE187" s="38"/>
      <c r="AT187" s="17" t="s">
        <v>261</v>
      </c>
      <c r="AU187" s="17" t="s">
        <v>91</v>
      </c>
    </row>
    <row r="188" s="13" customFormat="1">
      <c r="A188" s="13"/>
      <c r="B188" s="262"/>
      <c r="C188" s="263"/>
      <c r="D188" s="258" t="s">
        <v>263</v>
      </c>
      <c r="E188" s="264" t="s">
        <v>1</v>
      </c>
      <c r="F188" s="265" t="s">
        <v>2042</v>
      </c>
      <c r="G188" s="263"/>
      <c r="H188" s="266">
        <v>43.213000000000001</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263</v>
      </c>
      <c r="AU188" s="272" t="s">
        <v>91</v>
      </c>
      <c r="AV188" s="13" t="s">
        <v>91</v>
      </c>
      <c r="AW188" s="13" t="s">
        <v>36</v>
      </c>
      <c r="AX188" s="13" t="s">
        <v>82</v>
      </c>
      <c r="AY188" s="272" t="s">
        <v>250</v>
      </c>
    </row>
    <row r="189" s="14" customFormat="1">
      <c r="A189" s="14"/>
      <c r="B189" s="273"/>
      <c r="C189" s="274"/>
      <c r="D189" s="258" t="s">
        <v>263</v>
      </c>
      <c r="E189" s="275" t="s">
        <v>1</v>
      </c>
      <c r="F189" s="276" t="s">
        <v>265</v>
      </c>
      <c r="G189" s="274"/>
      <c r="H189" s="277">
        <v>43.213000000000001</v>
      </c>
      <c r="I189" s="278"/>
      <c r="J189" s="274"/>
      <c r="K189" s="274"/>
      <c r="L189" s="279"/>
      <c r="M189" s="280"/>
      <c r="N189" s="281"/>
      <c r="O189" s="281"/>
      <c r="P189" s="281"/>
      <c r="Q189" s="281"/>
      <c r="R189" s="281"/>
      <c r="S189" s="281"/>
      <c r="T189" s="282"/>
      <c r="U189" s="14"/>
      <c r="V189" s="14"/>
      <c r="W189" s="14"/>
      <c r="X189" s="14"/>
      <c r="Y189" s="14"/>
      <c r="Z189" s="14"/>
      <c r="AA189" s="14"/>
      <c r="AB189" s="14"/>
      <c r="AC189" s="14"/>
      <c r="AD189" s="14"/>
      <c r="AE189" s="14"/>
      <c r="AT189" s="283" t="s">
        <v>263</v>
      </c>
      <c r="AU189" s="283" t="s">
        <v>91</v>
      </c>
      <c r="AV189" s="14" t="s">
        <v>256</v>
      </c>
      <c r="AW189" s="14" t="s">
        <v>36</v>
      </c>
      <c r="AX189" s="14" t="s">
        <v>14</v>
      </c>
      <c r="AY189" s="283" t="s">
        <v>250</v>
      </c>
    </row>
    <row r="190" s="2" customFormat="1" ht="33" customHeight="1">
      <c r="A190" s="38"/>
      <c r="B190" s="39"/>
      <c r="C190" s="245" t="s">
        <v>310</v>
      </c>
      <c r="D190" s="245" t="s">
        <v>252</v>
      </c>
      <c r="E190" s="246" t="s">
        <v>2169</v>
      </c>
      <c r="F190" s="247" t="s">
        <v>2170</v>
      </c>
      <c r="G190" s="248" t="s">
        <v>208</v>
      </c>
      <c r="H190" s="249">
        <v>194.23500000000001</v>
      </c>
      <c r="I190" s="250"/>
      <c r="J190" s="251">
        <f>ROUND(I190*H190,2)</f>
        <v>0</v>
      </c>
      <c r="K190" s="247" t="s">
        <v>255</v>
      </c>
      <c r="L190" s="44"/>
      <c r="M190" s="252" t="s">
        <v>1</v>
      </c>
      <c r="N190" s="253" t="s">
        <v>47</v>
      </c>
      <c r="O190" s="91"/>
      <c r="P190" s="254">
        <f>O190*H190</f>
        <v>0</v>
      </c>
      <c r="Q190" s="254">
        <v>0</v>
      </c>
      <c r="R190" s="254">
        <f>Q190*H190</f>
        <v>0</v>
      </c>
      <c r="S190" s="254">
        <v>0</v>
      </c>
      <c r="T190" s="255">
        <f>S190*H190</f>
        <v>0</v>
      </c>
      <c r="U190" s="38"/>
      <c r="V190" s="38"/>
      <c r="W190" s="38"/>
      <c r="X190" s="38"/>
      <c r="Y190" s="38"/>
      <c r="Z190" s="38"/>
      <c r="AA190" s="38"/>
      <c r="AB190" s="38"/>
      <c r="AC190" s="38"/>
      <c r="AD190" s="38"/>
      <c r="AE190" s="38"/>
      <c r="AR190" s="256" t="s">
        <v>256</v>
      </c>
      <c r="AT190" s="256" t="s">
        <v>252</v>
      </c>
      <c r="AU190" s="256" t="s">
        <v>91</v>
      </c>
      <c r="AY190" s="17" t="s">
        <v>250</v>
      </c>
      <c r="BE190" s="257">
        <f>IF(N190="základní",J190,0)</f>
        <v>0</v>
      </c>
      <c r="BF190" s="257">
        <f>IF(N190="snížená",J190,0)</f>
        <v>0</v>
      </c>
      <c r="BG190" s="257">
        <f>IF(N190="zákl. přenesená",J190,0)</f>
        <v>0</v>
      </c>
      <c r="BH190" s="257">
        <f>IF(N190="sníž. přenesená",J190,0)</f>
        <v>0</v>
      </c>
      <c r="BI190" s="257">
        <f>IF(N190="nulová",J190,0)</f>
        <v>0</v>
      </c>
      <c r="BJ190" s="17" t="s">
        <v>14</v>
      </c>
      <c r="BK190" s="257">
        <f>ROUND(I190*H190,2)</f>
        <v>0</v>
      </c>
      <c r="BL190" s="17" t="s">
        <v>256</v>
      </c>
      <c r="BM190" s="256" t="s">
        <v>2763</v>
      </c>
    </row>
    <row r="191" s="2" customFormat="1">
      <c r="A191" s="38"/>
      <c r="B191" s="39"/>
      <c r="C191" s="40"/>
      <c r="D191" s="258" t="s">
        <v>261</v>
      </c>
      <c r="E191" s="40"/>
      <c r="F191" s="259" t="s">
        <v>2172</v>
      </c>
      <c r="G191" s="40"/>
      <c r="H191" s="40"/>
      <c r="I191" s="156"/>
      <c r="J191" s="40"/>
      <c r="K191" s="40"/>
      <c r="L191" s="44"/>
      <c r="M191" s="260"/>
      <c r="N191" s="261"/>
      <c r="O191" s="91"/>
      <c r="P191" s="91"/>
      <c r="Q191" s="91"/>
      <c r="R191" s="91"/>
      <c r="S191" s="91"/>
      <c r="T191" s="92"/>
      <c r="U191" s="38"/>
      <c r="V191" s="38"/>
      <c r="W191" s="38"/>
      <c r="X191" s="38"/>
      <c r="Y191" s="38"/>
      <c r="Z191" s="38"/>
      <c r="AA191" s="38"/>
      <c r="AB191" s="38"/>
      <c r="AC191" s="38"/>
      <c r="AD191" s="38"/>
      <c r="AE191" s="38"/>
      <c r="AT191" s="17" t="s">
        <v>261</v>
      </c>
      <c r="AU191" s="17" t="s">
        <v>91</v>
      </c>
    </row>
    <row r="192" s="13" customFormat="1">
      <c r="A192" s="13"/>
      <c r="B192" s="262"/>
      <c r="C192" s="263"/>
      <c r="D192" s="258" t="s">
        <v>263</v>
      </c>
      <c r="E192" s="264" t="s">
        <v>2704</v>
      </c>
      <c r="F192" s="265" t="s">
        <v>2764</v>
      </c>
      <c r="G192" s="263"/>
      <c r="H192" s="266">
        <v>1.3</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263</v>
      </c>
      <c r="AU192" s="272" t="s">
        <v>91</v>
      </c>
      <c r="AV192" s="13" t="s">
        <v>91</v>
      </c>
      <c r="AW192" s="13" t="s">
        <v>36</v>
      </c>
      <c r="AX192" s="13" t="s">
        <v>82</v>
      </c>
      <c r="AY192" s="272" t="s">
        <v>250</v>
      </c>
    </row>
    <row r="193" s="13" customFormat="1">
      <c r="A193" s="13"/>
      <c r="B193" s="262"/>
      <c r="C193" s="263"/>
      <c r="D193" s="258" t="s">
        <v>263</v>
      </c>
      <c r="E193" s="264" t="s">
        <v>2013</v>
      </c>
      <c r="F193" s="265" t="s">
        <v>2174</v>
      </c>
      <c r="G193" s="263"/>
      <c r="H193" s="266">
        <v>1.8</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263</v>
      </c>
      <c r="AU193" s="272" t="s">
        <v>91</v>
      </c>
      <c r="AV193" s="13" t="s">
        <v>91</v>
      </c>
      <c r="AW193" s="13" t="s">
        <v>36</v>
      </c>
      <c r="AX193" s="13" t="s">
        <v>82</v>
      </c>
      <c r="AY193" s="272" t="s">
        <v>250</v>
      </c>
    </row>
    <row r="194" s="13" customFormat="1">
      <c r="A194" s="13"/>
      <c r="B194" s="262"/>
      <c r="C194" s="263"/>
      <c r="D194" s="258" t="s">
        <v>263</v>
      </c>
      <c r="E194" s="264" t="s">
        <v>2016</v>
      </c>
      <c r="F194" s="265" t="s">
        <v>2175</v>
      </c>
      <c r="G194" s="263"/>
      <c r="H194" s="266">
        <v>2</v>
      </c>
      <c r="I194" s="267"/>
      <c r="J194" s="263"/>
      <c r="K194" s="263"/>
      <c r="L194" s="268"/>
      <c r="M194" s="269"/>
      <c r="N194" s="270"/>
      <c r="O194" s="270"/>
      <c r="P194" s="270"/>
      <c r="Q194" s="270"/>
      <c r="R194" s="270"/>
      <c r="S194" s="270"/>
      <c r="T194" s="271"/>
      <c r="U194" s="13"/>
      <c r="V194" s="13"/>
      <c r="W194" s="13"/>
      <c r="X194" s="13"/>
      <c r="Y194" s="13"/>
      <c r="Z194" s="13"/>
      <c r="AA194" s="13"/>
      <c r="AB194" s="13"/>
      <c r="AC194" s="13"/>
      <c r="AD194" s="13"/>
      <c r="AE194" s="13"/>
      <c r="AT194" s="272" t="s">
        <v>263</v>
      </c>
      <c r="AU194" s="272" t="s">
        <v>91</v>
      </c>
      <c r="AV194" s="13" t="s">
        <v>91</v>
      </c>
      <c r="AW194" s="13" t="s">
        <v>36</v>
      </c>
      <c r="AX194" s="13" t="s">
        <v>82</v>
      </c>
      <c r="AY194" s="272" t="s">
        <v>250</v>
      </c>
    </row>
    <row r="195" s="13" customFormat="1">
      <c r="A195" s="13"/>
      <c r="B195" s="262"/>
      <c r="C195" s="263"/>
      <c r="D195" s="258" t="s">
        <v>263</v>
      </c>
      <c r="E195" s="264" t="s">
        <v>2018</v>
      </c>
      <c r="F195" s="265" t="s">
        <v>2176</v>
      </c>
      <c r="G195" s="263"/>
      <c r="H195" s="266">
        <v>1.23</v>
      </c>
      <c r="I195" s="267"/>
      <c r="J195" s="263"/>
      <c r="K195" s="263"/>
      <c r="L195" s="268"/>
      <c r="M195" s="269"/>
      <c r="N195" s="270"/>
      <c r="O195" s="270"/>
      <c r="P195" s="270"/>
      <c r="Q195" s="270"/>
      <c r="R195" s="270"/>
      <c r="S195" s="270"/>
      <c r="T195" s="271"/>
      <c r="U195" s="13"/>
      <c r="V195" s="13"/>
      <c r="W195" s="13"/>
      <c r="X195" s="13"/>
      <c r="Y195" s="13"/>
      <c r="Z195" s="13"/>
      <c r="AA195" s="13"/>
      <c r="AB195" s="13"/>
      <c r="AC195" s="13"/>
      <c r="AD195" s="13"/>
      <c r="AE195" s="13"/>
      <c r="AT195" s="272" t="s">
        <v>263</v>
      </c>
      <c r="AU195" s="272" t="s">
        <v>91</v>
      </c>
      <c r="AV195" s="13" t="s">
        <v>91</v>
      </c>
      <c r="AW195" s="13" t="s">
        <v>36</v>
      </c>
      <c r="AX195" s="13" t="s">
        <v>82</v>
      </c>
      <c r="AY195" s="272" t="s">
        <v>250</v>
      </c>
    </row>
    <row r="196" s="14" customFormat="1">
      <c r="A196" s="14"/>
      <c r="B196" s="273"/>
      <c r="C196" s="274"/>
      <c r="D196" s="258" t="s">
        <v>263</v>
      </c>
      <c r="E196" s="275" t="s">
        <v>1</v>
      </c>
      <c r="F196" s="276" t="s">
        <v>265</v>
      </c>
      <c r="G196" s="274"/>
      <c r="H196" s="277">
        <v>6.3300000000000001</v>
      </c>
      <c r="I196" s="278"/>
      <c r="J196" s="274"/>
      <c r="K196" s="274"/>
      <c r="L196" s="279"/>
      <c r="M196" s="280"/>
      <c r="N196" s="281"/>
      <c r="O196" s="281"/>
      <c r="P196" s="281"/>
      <c r="Q196" s="281"/>
      <c r="R196" s="281"/>
      <c r="S196" s="281"/>
      <c r="T196" s="282"/>
      <c r="U196" s="14"/>
      <c r="V196" s="14"/>
      <c r="W196" s="14"/>
      <c r="X196" s="14"/>
      <c r="Y196" s="14"/>
      <c r="Z196" s="14"/>
      <c r="AA196" s="14"/>
      <c r="AB196" s="14"/>
      <c r="AC196" s="14"/>
      <c r="AD196" s="14"/>
      <c r="AE196" s="14"/>
      <c r="AT196" s="283" t="s">
        <v>263</v>
      </c>
      <c r="AU196" s="283" t="s">
        <v>91</v>
      </c>
      <c r="AV196" s="14" t="s">
        <v>256</v>
      </c>
      <c r="AW196" s="14" t="s">
        <v>36</v>
      </c>
      <c r="AX196" s="14" t="s">
        <v>82</v>
      </c>
      <c r="AY196" s="283" t="s">
        <v>250</v>
      </c>
    </row>
    <row r="197" s="15" customFormat="1">
      <c r="A197" s="15"/>
      <c r="B197" s="284"/>
      <c r="C197" s="285"/>
      <c r="D197" s="258" t="s">
        <v>263</v>
      </c>
      <c r="E197" s="286" t="s">
        <v>1</v>
      </c>
      <c r="F197" s="287" t="s">
        <v>2765</v>
      </c>
      <c r="G197" s="285"/>
      <c r="H197" s="286" t="s">
        <v>1</v>
      </c>
      <c r="I197" s="288"/>
      <c r="J197" s="285"/>
      <c r="K197" s="285"/>
      <c r="L197" s="289"/>
      <c r="M197" s="290"/>
      <c r="N197" s="291"/>
      <c r="O197" s="291"/>
      <c r="P197" s="291"/>
      <c r="Q197" s="291"/>
      <c r="R197" s="291"/>
      <c r="S197" s="291"/>
      <c r="T197" s="292"/>
      <c r="U197" s="15"/>
      <c r="V197" s="15"/>
      <c r="W197" s="15"/>
      <c r="X197" s="15"/>
      <c r="Y197" s="15"/>
      <c r="Z197" s="15"/>
      <c r="AA197" s="15"/>
      <c r="AB197" s="15"/>
      <c r="AC197" s="15"/>
      <c r="AD197" s="15"/>
      <c r="AE197" s="15"/>
      <c r="AT197" s="293" t="s">
        <v>263</v>
      </c>
      <c r="AU197" s="293" t="s">
        <v>91</v>
      </c>
      <c r="AV197" s="15" t="s">
        <v>14</v>
      </c>
      <c r="AW197" s="15" t="s">
        <v>36</v>
      </c>
      <c r="AX197" s="15" t="s">
        <v>82</v>
      </c>
      <c r="AY197" s="293" t="s">
        <v>250</v>
      </c>
    </row>
    <row r="198" s="13" customFormat="1">
      <c r="A198" s="13"/>
      <c r="B198" s="262"/>
      <c r="C198" s="263"/>
      <c r="D198" s="258" t="s">
        <v>263</v>
      </c>
      <c r="E198" s="264" t="s">
        <v>1</v>
      </c>
      <c r="F198" s="265" t="s">
        <v>2766</v>
      </c>
      <c r="G198" s="263"/>
      <c r="H198" s="266">
        <v>60.060000000000002</v>
      </c>
      <c r="I198" s="267"/>
      <c r="J198" s="263"/>
      <c r="K198" s="263"/>
      <c r="L198" s="268"/>
      <c r="M198" s="269"/>
      <c r="N198" s="270"/>
      <c r="O198" s="270"/>
      <c r="P198" s="270"/>
      <c r="Q198" s="270"/>
      <c r="R198" s="270"/>
      <c r="S198" s="270"/>
      <c r="T198" s="271"/>
      <c r="U198" s="13"/>
      <c r="V198" s="13"/>
      <c r="W198" s="13"/>
      <c r="X198" s="13"/>
      <c r="Y198" s="13"/>
      <c r="Z198" s="13"/>
      <c r="AA198" s="13"/>
      <c r="AB198" s="13"/>
      <c r="AC198" s="13"/>
      <c r="AD198" s="13"/>
      <c r="AE198" s="13"/>
      <c r="AT198" s="272" t="s">
        <v>263</v>
      </c>
      <c r="AU198" s="272" t="s">
        <v>91</v>
      </c>
      <c r="AV198" s="13" t="s">
        <v>91</v>
      </c>
      <c r="AW198" s="13" t="s">
        <v>36</v>
      </c>
      <c r="AX198" s="13" t="s">
        <v>82</v>
      </c>
      <c r="AY198" s="272" t="s">
        <v>250</v>
      </c>
    </row>
    <row r="199" s="13" customFormat="1">
      <c r="A199" s="13"/>
      <c r="B199" s="262"/>
      <c r="C199" s="263"/>
      <c r="D199" s="258" t="s">
        <v>263</v>
      </c>
      <c r="E199" s="264" t="s">
        <v>1</v>
      </c>
      <c r="F199" s="265" t="s">
        <v>2767</v>
      </c>
      <c r="G199" s="263"/>
      <c r="H199" s="266">
        <v>62.962000000000003</v>
      </c>
      <c r="I199" s="267"/>
      <c r="J199" s="263"/>
      <c r="K199" s="263"/>
      <c r="L199" s="268"/>
      <c r="M199" s="269"/>
      <c r="N199" s="270"/>
      <c r="O199" s="270"/>
      <c r="P199" s="270"/>
      <c r="Q199" s="270"/>
      <c r="R199" s="270"/>
      <c r="S199" s="270"/>
      <c r="T199" s="271"/>
      <c r="U199" s="13"/>
      <c r="V199" s="13"/>
      <c r="W199" s="13"/>
      <c r="X199" s="13"/>
      <c r="Y199" s="13"/>
      <c r="Z199" s="13"/>
      <c r="AA199" s="13"/>
      <c r="AB199" s="13"/>
      <c r="AC199" s="13"/>
      <c r="AD199" s="13"/>
      <c r="AE199" s="13"/>
      <c r="AT199" s="272" t="s">
        <v>263</v>
      </c>
      <c r="AU199" s="272" t="s">
        <v>91</v>
      </c>
      <c r="AV199" s="13" t="s">
        <v>91</v>
      </c>
      <c r="AW199" s="13" t="s">
        <v>36</v>
      </c>
      <c r="AX199" s="13" t="s">
        <v>82</v>
      </c>
      <c r="AY199" s="272" t="s">
        <v>250</v>
      </c>
    </row>
    <row r="200" s="13" customFormat="1">
      <c r="A200" s="13"/>
      <c r="B200" s="262"/>
      <c r="C200" s="263"/>
      <c r="D200" s="258" t="s">
        <v>263</v>
      </c>
      <c r="E200" s="264" t="s">
        <v>1</v>
      </c>
      <c r="F200" s="265" t="s">
        <v>2768</v>
      </c>
      <c r="G200" s="263"/>
      <c r="H200" s="266">
        <v>80.831000000000003</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263</v>
      </c>
      <c r="AU200" s="272" t="s">
        <v>91</v>
      </c>
      <c r="AV200" s="13" t="s">
        <v>91</v>
      </c>
      <c r="AW200" s="13" t="s">
        <v>36</v>
      </c>
      <c r="AX200" s="13" t="s">
        <v>82</v>
      </c>
      <c r="AY200" s="272" t="s">
        <v>250</v>
      </c>
    </row>
    <row r="201" s="13" customFormat="1">
      <c r="A201" s="13"/>
      <c r="B201" s="262"/>
      <c r="C201" s="263"/>
      <c r="D201" s="258" t="s">
        <v>263</v>
      </c>
      <c r="E201" s="264" t="s">
        <v>1</v>
      </c>
      <c r="F201" s="265" t="s">
        <v>2769</v>
      </c>
      <c r="G201" s="263"/>
      <c r="H201" s="266">
        <v>69.225999999999999</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263</v>
      </c>
      <c r="AU201" s="272" t="s">
        <v>91</v>
      </c>
      <c r="AV201" s="13" t="s">
        <v>91</v>
      </c>
      <c r="AW201" s="13" t="s">
        <v>36</v>
      </c>
      <c r="AX201" s="13" t="s">
        <v>82</v>
      </c>
      <c r="AY201" s="272" t="s">
        <v>250</v>
      </c>
    </row>
    <row r="202" s="13" customFormat="1">
      <c r="A202" s="13"/>
      <c r="B202" s="262"/>
      <c r="C202" s="263"/>
      <c r="D202" s="258" t="s">
        <v>263</v>
      </c>
      <c r="E202" s="264" t="s">
        <v>1</v>
      </c>
      <c r="F202" s="265" t="s">
        <v>2770</v>
      </c>
      <c r="G202" s="263"/>
      <c r="H202" s="266">
        <v>74.194000000000003</v>
      </c>
      <c r="I202" s="267"/>
      <c r="J202" s="263"/>
      <c r="K202" s="263"/>
      <c r="L202" s="268"/>
      <c r="M202" s="269"/>
      <c r="N202" s="270"/>
      <c r="O202" s="270"/>
      <c r="P202" s="270"/>
      <c r="Q202" s="270"/>
      <c r="R202" s="270"/>
      <c r="S202" s="270"/>
      <c r="T202" s="271"/>
      <c r="U202" s="13"/>
      <c r="V202" s="13"/>
      <c r="W202" s="13"/>
      <c r="X202" s="13"/>
      <c r="Y202" s="13"/>
      <c r="Z202" s="13"/>
      <c r="AA202" s="13"/>
      <c r="AB202" s="13"/>
      <c r="AC202" s="13"/>
      <c r="AD202" s="13"/>
      <c r="AE202" s="13"/>
      <c r="AT202" s="272" t="s">
        <v>263</v>
      </c>
      <c r="AU202" s="272" t="s">
        <v>91</v>
      </c>
      <c r="AV202" s="13" t="s">
        <v>91</v>
      </c>
      <c r="AW202" s="13" t="s">
        <v>36</v>
      </c>
      <c r="AX202" s="13" t="s">
        <v>82</v>
      </c>
      <c r="AY202" s="272" t="s">
        <v>250</v>
      </c>
    </row>
    <row r="203" s="13" customFormat="1">
      <c r="A203" s="13"/>
      <c r="B203" s="262"/>
      <c r="C203" s="263"/>
      <c r="D203" s="258" t="s">
        <v>263</v>
      </c>
      <c r="E203" s="264" t="s">
        <v>1</v>
      </c>
      <c r="F203" s="265" t="s">
        <v>2771</v>
      </c>
      <c r="G203" s="263"/>
      <c r="H203" s="266">
        <v>57.149999999999999</v>
      </c>
      <c r="I203" s="267"/>
      <c r="J203" s="263"/>
      <c r="K203" s="263"/>
      <c r="L203" s="268"/>
      <c r="M203" s="269"/>
      <c r="N203" s="270"/>
      <c r="O203" s="270"/>
      <c r="P203" s="270"/>
      <c r="Q203" s="270"/>
      <c r="R203" s="270"/>
      <c r="S203" s="270"/>
      <c r="T203" s="271"/>
      <c r="U203" s="13"/>
      <c r="V203" s="13"/>
      <c r="W203" s="13"/>
      <c r="X203" s="13"/>
      <c r="Y203" s="13"/>
      <c r="Z203" s="13"/>
      <c r="AA203" s="13"/>
      <c r="AB203" s="13"/>
      <c r="AC203" s="13"/>
      <c r="AD203" s="13"/>
      <c r="AE203" s="13"/>
      <c r="AT203" s="272" t="s">
        <v>263</v>
      </c>
      <c r="AU203" s="272" t="s">
        <v>91</v>
      </c>
      <c r="AV203" s="13" t="s">
        <v>91</v>
      </c>
      <c r="AW203" s="13" t="s">
        <v>36</v>
      </c>
      <c r="AX203" s="13" t="s">
        <v>82</v>
      </c>
      <c r="AY203" s="272" t="s">
        <v>250</v>
      </c>
    </row>
    <row r="204" s="13" customFormat="1">
      <c r="A204" s="13"/>
      <c r="B204" s="262"/>
      <c r="C204" s="263"/>
      <c r="D204" s="258" t="s">
        <v>263</v>
      </c>
      <c r="E204" s="264" t="s">
        <v>1</v>
      </c>
      <c r="F204" s="265" t="s">
        <v>2772</v>
      </c>
      <c r="G204" s="263"/>
      <c r="H204" s="266">
        <v>61.917999999999999</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263</v>
      </c>
      <c r="AU204" s="272" t="s">
        <v>91</v>
      </c>
      <c r="AV204" s="13" t="s">
        <v>91</v>
      </c>
      <c r="AW204" s="13" t="s">
        <v>36</v>
      </c>
      <c r="AX204" s="13" t="s">
        <v>82</v>
      </c>
      <c r="AY204" s="272" t="s">
        <v>250</v>
      </c>
    </row>
    <row r="205" s="13" customFormat="1">
      <c r="A205" s="13"/>
      <c r="B205" s="262"/>
      <c r="C205" s="263"/>
      <c r="D205" s="258" t="s">
        <v>263</v>
      </c>
      <c r="E205" s="264" t="s">
        <v>1</v>
      </c>
      <c r="F205" s="265" t="s">
        <v>2773</v>
      </c>
      <c r="G205" s="263"/>
      <c r="H205" s="266">
        <v>65.332999999999998</v>
      </c>
      <c r="I205" s="267"/>
      <c r="J205" s="263"/>
      <c r="K205" s="263"/>
      <c r="L205" s="268"/>
      <c r="M205" s="269"/>
      <c r="N205" s="270"/>
      <c r="O205" s="270"/>
      <c r="P205" s="270"/>
      <c r="Q205" s="270"/>
      <c r="R205" s="270"/>
      <c r="S205" s="270"/>
      <c r="T205" s="271"/>
      <c r="U205" s="13"/>
      <c r="V205" s="13"/>
      <c r="W205" s="13"/>
      <c r="X205" s="13"/>
      <c r="Y205" s="13"/>
      <c r="Z205" s="13"/>
      <c r="AA205" s="13"/>
      <c r="AB205" s="13"/>
      <c r="AC205" s="13"/>
      <c r="AD205" s="13"/>
      <c r="AE205" s="13"/>
      <c r="AT205" s="272" t="s">
        <v>263</v>
      </c>
      <c r="AU205" s="272" t="s">
        <v>91</v>
      </c>
      <c r="AV205" s="13" t="s">
        <v>91</v>
      </c>
      <c r="AW205" s="13" t="s">
        <v>36</v>
      </c>
      <c r="AX205" s="13" t="s">
        <v>82</v>
      </c>
      <c r="AY205" s="272" t="s">
        <v>250</v>
      </c>
    </row>
    <row r="206" s="15" customFormat="1">
      <c r="A206" s="15"/>
      <c r="B206" s="284"/>
      <c r="C206" s="285"/>
      <c r="D206" s="258" t="s">
        <v>263</v>
      </c>
      <c r="E206" s="286" t="s">
        <v>1</v>
      </c>
      <c r="F206" s="287" t="s">
        <v>2774</v>
      </c>
      <c r="G206" s="285"/>
      <c r="H206" s="286" t="s">
        <v>1</v>
      </c>
      <c r="I206" s="288"/>
      <c r="J206" s="285"/>
      <c r="K206" s="285"/>
      <c r="L206" s="289"/>
      <c r="M206" s="290"/>
      <c r="N206" s="291"/>
      <c r="O206" s="291"/>
      <c r="P206" s="291"/>
      <c r="Q206" s="291"/>
      <c r="R206" s="291"/>
      <c r="S206" s="291"/>
      <c r="T206" s="292"/>
      <c r="U206" s="15"/>
      <c r="V206" s="15"/>
      <c r="W206" s="15"/>
      <c r="X206" s="15"/>
      <c r="Y206" s="15"/>
      <c r="Z206" s="15"/>
      <c r="AA206" s="15"/>
      <c r="AB206" s="15"/>
      <c r="AC206" s="15"/>
      <c r="AD206" s="15"/>
      <c r="AE206" s="15"/>
      <c r="AT206" s="293" t="s">
        <v>263</v>
      </c>
      <c r="AU206" s="293" t="s">
        <v>91</v>
      </c>
      <c r="AV206" s="15" t="s">
        <v>14</v>
      </c>
      <c r="AW206" s="15" t="s">
        <v>36</v>
      </c>
      <c r="AX206" s="15" t="s">
        <v>82</v>
      </c>
      <c r="AY206" s="293" t="s">
        <v>250</v>
      </c>
    </row>
    <row r="207" s="13" customFormat="1">
      <c r="A207" s="13"/>
      <c r="B207" s="262"/>
      <c r="C207" s="263"/>
      <c r="D207" s="258" t="s">
        <v>263</v>
      </c>
      <c r="E207" s="264" t="s">
        <v>1</v>
      </c>
      <c r="F207" s="265" t="s">
        <v>2775</v>
      </c>
      <c r="G207" s="263"/>
      <c r="H207" s="266">
        <v>11.960000000000001</v>
      </c>
      <c r="I207" s="267"/>
      <c r="J207" s="263"/>
      <c r="K207" s="263"/>
      <c r="L207" s="268"/>
      <c r="M207" s="269"/>
      <c r="N207" s="270"/>
      <c r="O207" s="270"/>
      <c r="P207" s="270"/>
      <c r="Q207" s="270"/>
      <c r="R207" s="270"/>
      <c r="S207" s="270"/>
      <c r="T207" s="271"/>
      <c r="U207" s="13"/>
      <c r="V207" s="13"/>
      <c r="W207" s="13"/>
      <c r="X207" s="13"/>
      <c r="Y207" s="13"/>
      <c r="Z207" s="13"/>
      <c r="AA207" s="13"/>
      <c r="AB207" s="13"/>
      <c r="AC207" s="13"/>
      <c r="AD207" s="13"/>
      <c r="AE207" s="13"/>
      <c r="AT207" s="272" t="s">
        <v>263</v>
      </c>
      <c r="AU207" s="272" t="s">
        <v>91</v>
      </c>
      <c r="AV207" s="13" t="s">
        <v>91</v>
      </c>
      <c r="AW207" s="13" t="s">
        <v>36</v>
      </c>
      <c r="AX207" s="13" t="s">
        <v>82</v>
      </c>
      <c r="AY207" s="272" t="s">
        <v>250</v>
      </c>
    </row>
    <row r="208" s="13" customFormat="1">
      <c r="A208" s="13"/>
      <c r="B208" s="262"/>
      <c r="C208" s="263"/>
      <c r="D208" s="258" t="s">
        <v>263</v>
      </c>
      <c r="E208" s="264" t="s">
        <v>1</v>
      </c>
      <c r="F208" s="265" t="s">
        <v>2776</v>
      </c>
      <c r="G208" s="263"/>
      <c r="H208" s="266">
        <v>0.80000000000000004</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263</v>
      </c>
      <c r="AU208" s="272" t="s">
        <v>91</v>
      </c>
      <c r="AV208" s="13" t="s">
        <v>91</v>
      </c>
      <c r="AW208" s="13" t="s">
        <v>36</v>
      </c>
      <c r="AX208" s="13" t="s">
        <v>82</v>
      </c>
      <c r="AY208" s="272" t="s">
        <v>250</v>
      </c>
    </row>
    <row r="209" s="13" customFormat="1">
      <c r="A209" s="13"/>
      <c r="B209" s="262"/>
      <c r="C209" s="263"/>
      <c r="D209" s="258" t="s">
        <v>263</v>
      </c>
      <c r="E209" s="264" t="s">
        <v>1</v>
      </c>
      <c r="F209" s="265" t="s">
        <v>2777</v>
      </c>
      <c r="G209" s="263"/>
      <c r="H209" s="266">
        <v>0.125</v>
      </c>
      <c r="I209" s="267"/>
      <c r="J209" s="263"/>
      <c r="K209" s="263"/>
      <c r="L209" s="268"/>
      <c r="M209" s="269"/>
      <c r="N209" s="270"/>
      <c r="O209" s="270"/>
      <c r="P209" s="270"/>
      <c r="Q209" s="270"/>
      <c r="R209" s="270"/>
      <c r="S209" s="270"/>
      <c r="T209" s="271"/>
      <c r="U209" s="13"/>
      <c r="V209" s="13"/>
      <c r="W209" s="13"/>
      <c r="X209" s="13"/>
      <c r="Y209" s="13"/>
      <c r="Z209" s="13"/>
      <c r="AA209" s="13"/>
      <c r="AB209" s="13"/>
      <c r="AC209" s="13"/>
      <c r="AD209" s="13"/>
      <c r="AE209" s="13"/>
      <c r="AT209" s="272" t="s">
        <v>263</v>
      </c>
      <c r="AU209" s="272" t="s">
        <v>91</v>
      </c>
      <c r="AV209" s="13" t="s">
        <v>91</v>
      </c>
      <c r="AW209" s="13" t="s">
        <v>36</v>
      </c>
      <c r="AX209" s="13" t="s">
        <v>82</v>
      </c>
      <c r="AY209" s="272" t="s">
        <v>250</v>
      </c>
    </row>
    <row r="210" s="14" customFormat="1">
      <c r="A210" s="14"/>
      <c r="B210" s="273"/>
      <c r="C210" s="274"/>
      <c r="D210" s="258" t="s">
        <v>263</v>
      </c>
      <c r="E210" s="275" t="s">
        <v>2030</v>
      </c>
      <c r="F210" s="276" t="s">
        <v>265</v>
      </c>
      <c r="G210" s="274"/>
      <c r="H210" s="277">
        <v>544.55899999999997</v>
      </c>
      <c r="I210" s="278"/>
      <c r="J210" s="274"/>
      <c r="K210" s="274"/>
      <c r="L210" s="279"/>
      <c r="M210" s="280"/>
      <c r="N210" s="281"/>
      <c r="O210" s="281"/>
      <c r="P210" s="281"/>
      <c r="Q210" s="281"/>
      <c r="R210" s="281"/>
      <c r="S210" s="281"/>
      <c r="T210" s="282"/>
      <c r="U210" s="14"/>
      <c r="V210" s="14"/>
      <c r="W210" s="14"/>
      <c r="X210" s="14"/>
      <c r="Y210" s="14"/>
      <c r="Z210" s="14"/>
      <c r="AA210" s="14"/>
      <c r="AB210" s="14"/>
      <c r="AC210" s="14"/>
      <c r="AD210" s="14"/>
      <c r="AE210" s="14"/>
      <c r="AT210" s="283" t="s">
        <v>263</v>
      </c>
      <c r="AU210" s="283" t="s">
        <v>91</v>
      </c>
      <c r="AV210" s="14" t="s">
        <v>256</v>
      </c>
      <c r="AW210" s="14" t="s">
        <v>36</v>
      </c>
      <c r="AX210" s="14" t="s">
        <v>82</v>
      </c>
      <c r="AY210" s="283" t="s">
        <v>250</v>
      </c>
    </row>
    <row r="211" s="13" customFormat="1">
      <c r="A211" s="13"/>
      <c r="B211" s="262"/>
      <c r="C211" s="263"/>
      <c r="D211" s="258" t="s">
        <v>263</v>
      </c>
      <c r="E211" s="264" t="s">
        <v>1999</v>
      </c>
      <c r="F211" s="265" t="s">
        <v>2195</v>
      </c>
      <c r="G211" s="263"/>
      <c r="H211" s="266">
        <v>98.021000000000001</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263</v>
      </c>
      <c r="AU211" s="272" t="s">
        <v>91</v>
      </c>
      <c r="AV211" s="13" t="s">
        <v>91</v>
      </c>
      <c r="AW211" s="13" t="s">
        <v>36</v>
      </c>
      <c r="AX211" s="13" t="s">
        <v>82</v>
      </c>
      <c r="AY211" s="272" t="s">
        <v>250</v>
      </c>
    </row>
    <row r="212" s="13" customFormat="1">
      <c r="A212" s="13"/>
      <c r="B212" s="262"/>
      <c r="C212" s="263"/>
      <c r="D212" s="258" t="s">
        <v>263</v>
      </c>
      <c r="E212" s="264" t="s">
        <v>1995</v>
      </c>
      <c r="F212" s="265" t="s">
        <v>2196</v>
      </c>
      <c r="G212" s="263"/>
      <c r="H212" s="266">
        <v>65.346999999999994</v>
      </c>
      <c r="I212" s="267"/>
      <c r="J212" s="263"/>
      <c r="K212" s="263"/>
      <c r="L212" s="268"/>
      <c r="M212" s="269"/>
      <c r="N212" s="270"/>
      <c r="O212" s="270"/>
      <c r="P212" s="270"/>
      <c r="Q212" s="270"/>
      <c r="R212" s="270"/>
      <c r="S212" s="270"/>
      <c r="T212" s="271"/>
      <c r="U212" s="13"/>
      <c r="V212" s="13"/>
      <c r="W212" s="13"/>
      <c r="X212" s="13"/>
      <c r="Y212" s="13"/>
      <c r="Z212" s="13"/>
      <c r="AA212" s="13"/>
      <c r="AB212" s="13"/>
      <c r="AC212" s="13"/>
      <c r="AD212" s="13"/>
      <c r="AE212" s="13"/>
      <c r="AT212" s="272" t="s">
        <v>263</v>
      </c>
      <c r="AU212" s="272" t="s">
        <v>91</v>
      </c>
      <c r="AV212" s="13" t="s">
        <v>91</v>
      </c>
      <c r="AW212" s="13" t="s">
        <v>36</v>
      </c>
      <c r="AX212" s="13" t="s">
        <v>82</v>
      </c>
      <c r="AY212" s="272" t="s">
        <v>250</v>
      </c>
    </row>
    <row r="213" s="13" customFormat="1">
      <c r="A213" s="13"/>
      <c r="B213" s="262"/>
      <c r="C213" s="263"/>
      <c r="D213" s="258" t="s">
        <v>263</v>
      </c>
      <c r="E213" s="264" t="s">
        <v>2007</v>
      </c>
      <c r="F213" s="265" t="s">
        <v>2197</v>
      </c>
      <c r="G213" s="263"/>
      <c r="H213" s="266">
        <v>228.715</v>
      </c>
      <c r="I213" s="267"/>
      <c r="J213" s="263"/>
      <c r="K213" s="263"/>
      <c r="L213" s="268"/>
      <c r="M213" s="269"/>
      <c r="N213" s="270"/>
      <c r="O213" s="270"/>
      <c r="P213" s="270"/>
      <c r="Q213" s="270"/>
      <c r="R213" s="270"/>
      <c r="S213" s="270"/>
      <c r="T213" s="271"/>
      <c r="U213" s="13"/>
      <c r="V213" s="13"/>
      <c r="W213" s="13"/>
      <c r="X213" s="13"/>
      <c r="Y213" s="13"/>
      <c r="Z213" s="13"/>
      <c r="AA213" s="13"/>
      <c r="AB213" s="13"/>
      <c r="AC213" s="13"/>
      <c r="AD213" s="13"/>
      <c r="AE213" s="13"/>
      <c r="AT213" s="272" t="s">
        <v>263</v>
      </c>
      <c r="AU213" s="272" t="s">
        <v>91</v>
      </c>
      <c r="AV213" s="13" t="s">
        <v>91</v>
      </c>
      <c r="AW213" s="13" t="s">
        <v>36</v>
      </c>
      <c r="AX213" s="13" t="s">
        <v>82</v>
      </c>
      <c r="AY213" s="272" t="s">
        <v>250</v>
      </c>
    </row>
    <row r="214" s="13" customFormat="1">
      <c r="A214" s="13"/>
      <c r="B214" s="262"/>
      <c r="C214" s="263"/>
      <c r="D214" s="258" t="s">
        <v>263</v>
      </c>
      <c r="E214" s="264" t="s">
        <v>2003</v>
      </c>
      <c r="F214" s="265" t="s">
        <v>2198</v>
      </c>
      <c r="G214" s="263"/>
      <c r="H214" s="266">
        <v>152.477</v>
      </c>
      <c r="I214" s="267"/>
      <c r="J214" s="263"/>
      <c r="K214" s="263"/>
      <c r="L214" s="268"/>
      <c r="M214" s="269"/>
      <c r="N214" s="270"/>
      <c r="O214" s="270"/>
      <c r="P214" s="270"/>
      <c r="Q214" s="270"/>
      <c r="R214" s="270"/>
      <c r="S214" s="270"/>
      <c r="T214" s="271"/>
      <c r="U214" s="13"/>
      <c r="V214" s="13"/>
      <c r="W214" s="13"/>
      <c r="X214" s="13"/>
      <c r="Y214" s="13"/>
      <c r="Z214" s="13"/>
      <c r="AA214" s="13"/>
      <c r="AB214" s="13"/>
      <c r="AC214" s="13"/>
      <c r="AD214" s="13"/>
      <c r="AE214" s="13"/>
      <c r="AT214" s="272" t="s">
        <v>263</v>
      </c>
      <c r="AU214" s="272" t="s">
        <v>91</v>
      </c>
      <c r="AV214" s="13" t="s">
        <v>91</v>
      </c>
      <c r="AW214" s="13" t="s">
        <v>36</v>
      </c>
      <c r="AX214" s="13" t="s">
        <v>82</v>
      </c>
      <c r="AY214" s="272" t="s">
        <v>250</v>
      </c>
    </row>
    <row r="215" s="14" customFormat="1">
      <c r="A215" s="14"/>
      <c r="B215" s="273"/>
      <c r="C215" s="274"/>
      <c r="D215" s="258" t="s">
        <v>263</v>
      </c>
      <c r="E215" s="275" t="s">
        <v>1</v>
      </c>
      <c r="F215" s="276" t="s">
        <v>265</v>
      </c>
      <c r="G215" s="274"/>
      <c r="H215" s="277">
        <v>544.55999999999995</v>
      </c>
      <c r="I215" s="278"/>
      <c r="J215" s="274"/>
      <c r="K215" s="274"/>
      <c r="L215" s="279"/>
      <c r="M215" s="280"/>
      <c r="N215" s="281"/>
      <c r="O215" s="281"/>
      <c r="P215" s="281"/>
      <c r="Q215" s="281"/>
      <c r="R215" s="281"/>
      <c r="S215" s="281"/>
      <c r="T215" s="282"/>
      <c r="U215" s="14"/>
      <c r="V215" s="14"/>
      <c r="W215" s="14"/>
      <c r="X215" s="14"/>
      <c r="Y215" s="14"/>
      <c r="Z215" s="14"/>
      <c r="AA215" s="14"/>
      <c r="AB215" s="14"/>
      <c r="AC215" s="14"/>
      <c r="AD215" s="14"/>
      <c r="AE215" s="14"/>
      <c r="AT215" s="283" t="s">
        <v>263</v>
      </c>
      <c r="AU215" s="283" t="s">
        <v>91</v>
      </c>
      <c r="AV215" s="14" t="s">
        <v>256</v>
      </c>
      <c r="AW215" s="14" t="s">
        <v>36</v>
      </c>
      <c r="AX215" s="14" t="s">
        <v>82</v>
      </c>
      <c r="AY215" s="283" t="s">
        <v>250</v>
      </c>
    </row>
    <row r="216" s="15" customFormat="1">
      <c r="A216" s="15"/>
      <c r="B216" s="284"/>
      <c r="C216" s="285"/>
      <c r="D216" s="258" t="s">
        <v>263</v>
      </c>
      <c r="E216" s="286" t="s">
        <v>1</v>
      </c>
      <c r="F216" s="287" t="s">
        <v>2778</v>
      </c>
      <c r="G216" s="285"/>
      <c r="H216" s="286" t="s">
        <v>1</v>
      </c>
      <c r="I216" s="288"/>
      <c r="J216" s="285"/>
      <c r="K216" s="285"/>
      <c r="L216" s="289"/>
      <c r="M216" s="290"/>
      <c r="N216" s="291"/>
      <c r="O216" s="291"/>
      <c r="P216" s="291"/>
      <c r="Q216" s="291"/>
      <c r="R216" s="291"/>
      <c r="S216" s="291"/>
      <c r="T216" s="292"/>
      <c r="U216" s="15"/>
      <c r="V216" s="15"/>
      <c r="W216" s="15"/>
      <c r="X216" s="15"/>
      <c r="Y216" s="15"/>
      <c r="Z216" s="15"/>
      <c r="AA216" s="15"/>
      <c r="AB216" s="15"/>
      <c r="AC216" s="15"/>
      <c r="AD216" s="15"/>
      <c r="AE216" s="15"/>
      <c r="AT216" s="293" t="s">
        <v>263</v>
      </c>
      <c r="AU216" s="293" t="s">
        <v>91</v>
      </c>
      <c r="AV216" s="15" t="s">
        <v>14</v>
      </c>
      <c r="AW216" s="15" t="s">
        <v>36</v>
      </c>
      <c r="AX216" s="15" t="s">
        <v>82</v>
      </c>
      <c r="AY216" s="293" t="s">
        <v>250</v>
      </c>
    </row>
    <row r="217" s="13" customFormat="1">
      <c r="A217" s="13"/>
      <c r="B217" s="262"/>
      <c r="C217" s="263"/>
      <c r="D217" s="258" t="s">
        <v>263</v>
      </c>
      <c r="E217" s="264" t="s">
        <v>1</v>
      </c>
      <c r="F217" s="265" t="s">
        <v>2779</v>
      </c>
      <c r="G217" s="263"/>
      <c r="H217" s="266">
        <v>12.749000000000001</v>
      </c>
      <c r="I217" s="267"/>
      <c r="J217" s="263"/>
      <c r="K217" s="263"/>
      <c r="L217" s="268"/>
      <c r="M217" s="269"/>
      <c r="N217" s="270"/>
      <c r="O217" s="270"/>
      <c r="P217" s="270"/>
      <c r="Q217" s="270"/>
      <c r="R217" s="270"/>
      <c r="S217" s="270"/>
      <c r="T217" s="271"/>
      <c r="U217" s="13"/>
      <c r="V217" s="13"/>
      <c r="W217" s="13"/>
      <c r="X217" s="13"/>
      <c r="Y217" s="13"/>
      <c r="Z217" s="13"/>
      <c r="AA217" s="13"/>
      <c r="AB217" s="13"/>
      <c r="AC217" s="13"/>
      <c r="AD217" s="13"/>
      <c r="AE217" s="13"/>
      <c r="AT217" s="272" t="s">
        <v>263</v>
      </c>
      <c r="AU217" s="272" t="s">
        <v>91</v>
      </c>
      <c r="AV217" s="13" t="s">
        <v>91</v>
      </c>
      <c r="AW217" s="13" t="s">
        <v>36</v>
      </c>
      <c r="AX217" s="13" t="s">
        <v>82</v>
      </c>
      <c r="AY217" s="272" t="s">
        <v>250</v>
      </c>
    </row>
    <row r="218" s="13" customFormat="1">
      <c r="A218" s="13"/>
      <c r="B218" s="262"/>
      <c r="C218" s="263"/>
      <c r="D218" s="258" t="s">
        <v>263</v>
      </c>
      <c r="E218" s="264" t="s">
        <v>1</v>
      </c>
      <c r="F218" s="265" t="s">
        <v>2780</v>
      </c>
      <c r="G218" s="263"/>
      <c r="H218" s="266">
        <v>14.124000000000001</v>
      </c>
      <c r="I218" s="267"/>
      <c r="J218" s="263"/>
      <c r="K218" s="263"/>
      <c r="L218" s="268"/>
      <c r="M218" s="269"/>
      <c r="N218" s="270"/>
      <c r="O218" s="270"/>
      <c r="P218" s="270"/>
      <c r="Q218" s="270"/>
      <c r="R218" s="270"/>
      <c r="S218" s="270"/>
      <c r="T218" s="271"/>
      <c r="U218" s="13"/>
      <c r="V218" s="13"/>
      <c r="W218" s="13"/>
      <c r="X218" s="13"/>
      <c r="Y218" s="13"/>
      <c r="Z218" s="13"/>
      <c r="AA218" s="13"/>
      <c r="AB218" s="13"/>
      <c r="AC218" s="13"/>
      <c r="AD218" s="13"/>
      <c r="AE218" s="13"/>
      <c r="AT218" s="272" t="s">
        <v>263</v>
      </c>
      <c r="AU218" s="272" t="s">
        <v>91</v>
      </c>
      <c r="AV218" s="13" t="s">
        <v>91</v>
      </c>
      <c r="AW218" s="13" t="s">
        <v>36</v>
      </c>
      <c r="AX218" s="13" t="s">
        <v>82</v>
      </c>
      <c r="AY218" s="272" t="s">
        <v>250</v>
      </c>
    </row>
    <row r="219" s="13" customFormat="1">
      <c r="A219" s="13"/>
      <c r="B219" s="262"/>
      <c r="C219" s="263"/>
      <c r="D219" s="258" t="s">
        <v>263</v>
      </c>
      <c r="E219" s="264" t="s">
        <v>1</v>
      </c>
      <c r="F219" s="265" t="s">
        <v>2781</v>
      </c>
      <c r="G219" s="263"/>
      <c r="H219" s="266">
        <v>15.606</v>
      </c>
      <c r="I219" s="267"/>
      <c r="J219" s="263"/>
      <c r="K219" s="263"/>
      <c r="L219" s="268"/>
      <c r="M219" s="269"/>
      <c r="N219" s="270"/>
      <c r="O219" s="270"/>
      <c r="P219" s="270"/>
      <c r="Q219" s="270"/>
      <c r="R219" s="270"/>
      <c r="S219" s="270"/>
      <c r="T219" s="271"/>
      <c r="U219" s="13"/>
      <c r="V219" s="13"/>
      <c r="W219" s="13"/>
      <c r="X219" s="13"/>
      <c r="Y219" s="13"/>
      <c r="Z219" s="13"/>
      <c r="AA219" s="13"/>
      <c r="AB219" s="13"/>
      <c r="AC219" s="13"/>
      <c r="AD219" s="13"/>
      <c r="AE219" s="13"/>
      <c r="AT219" s="272" t="s">
        <v>263</v>
      </c>
      <c r="AU219" s="272" t="s">
        <v>91</v>
      </c>
      <c r="AV219" s="13" t="s">
        <v>91</v>
      </c>
      <c r="AW219" s="13" t="s">
        <v>36</v>
      </c>
      <c r="AX219" s="13" t="s">
        <v>82</v>
      </c>
      <c r="AY219" s="272" t="s">
        <v>250</v>
      </c>
    </row>
    <row r="220" s="13" customFormat="1">
      <c r="A220" s="13"/>
      <c r="B220" s="262"/>
      <c r="C220" s="263"/>
      <c r="D220" s="258" t="s">
        <v>263</v>
      </c>
      <c r="E220" s="264" t="s">
        <v>1</v>
      </c>
      <c r="F220" s="265" t="s">
        <v>2782</v>
      </c>
      <c r="G220" s="263"/>
      <c r="H220" s="266">
        <v>16.716000000000001</v>
      </c>
      <c r="I220" s="267"/>
      <c r="J220" s="263"/>
      <c r="K220" s="263"/>
      <c r="L220" s="268"/>
      <c r="M220" s="269"/>
      <c r="N220" s="270"/>
      <c r="O220" s="270"/>
      <c r="P220" s="270"/>
      <c r="Q220" s="270"/>
      <c r="R220" s="270"/>
      <c r="S220" s="270"/>
      <c r="T220" s="271"/>
      <c r="U220" s="13"/>
      <c r="V220" s="13"/>
      <c r="W220" s="13"/>
      <c r="X220" s="13"/>
      <c r="Y220" s="13"/>
      <c r="Z220" s="13"/>
      <c r="AA220" s="13"/>
      <c r="AB220" s="13"/>
      <c r="AC220" s="13"/>
      <c r="AD220" s="13"/>
      <c r="AE220" s="13"/>
      <c r="AT220" s="272" t="s">
        <v>263</v>
      </c>
      <c r="AU220" s="272" t="s">
        <v>91</v>
      </c>
      <c r="AV220" s="13" t="s">
        <v>91</v>
      </c>
      <c r="AW220" s="13" t="s">
        <v>36</v>
      </c>
      <c r="AX220" s="13" t="s">
        <v>82</v>
      </c>
      <c r="AY220" s="272" t="s">
        <v>250</v>
      </c>
    </row>
    <row r="221" s="13" customFormat="1">
      <c r="A221" s="13"/>
      <c r="B221" s="262"/>
      <c r="C221" s="263"/>
      <c r="D221" s="258" t="s">
        <v>263</v>
      </c>
      <c r="E221" s="264" t="s">
        <v>1</v>
      </c>
      <c r="F221" s="265" t="s">
        <v>2783</v>
      </c>
      <c r="G221" s="263"/>
      <c r="H221" s="266">
        <v>17.879999999999999</v>
      </c>
      <c r="I221" s="267"/>
      <c r="J221" s="263"/>
      <c r="K221" s="263"/>
      <c r="L221" s="268"/>
      <c r="M221" s="269"/>
      <c r="N221" s="270"/>
      <c r="O221" s="270"/>
      <c r="P221" s="270"/>
      <c r="Q221" s="270"/>
      <c r="R221" s="270"/>
      <c r="S221" s="270"/>
      <c r="T221" s="271"/>
      <c r="U221" s="13"/>
      <c r="V221" s="13"/>
      <c r="W221" s="13"/>
      <c r="X221" s="13"/>
      <c r="Y221" s="13"/>
      <c r="Z221" s="13"/>
      <c r="AA221" s="13"/>
      <c r="AB221" s="13"/>
      <c r="AC221" s="13"/>
      <c r="AD221" s="13"/>
      <c r="AE221" s="13"/>
      <c r="AT221" s="272" t="s">
        <v>263</v>
      </c>
      <c r="AU221" s="272" t="s">
        <v>91</v>
      </c>
      <c r="AV221" s="13" t="s">
        <v>91</v>
      </c>
      <c r="AW221" s="13" t="s">
        <v>36</v>
      </c>
      <c r="AX221" s="13" t="s">
        <v>82</v>
      </c>
      <c r="AY221" s="272" t="s">
        <v>250</v>
      </c>
    </row>
    <row r="222" s="13" customFormat="1">
      <c r="A222" s="13"/>
      <c r="B222" s="262"/>
      <c r="C222" s="263"/>
      <c r="D222" s="258" t="s">
        <v>263</v>
      </c>
      <c r="E222" s="264" t="s">
        <v>1</v>
      </c>
      <c r="F222" s="265" t="s">
        <v>2784</v>
      </c>
      <c r="G222" s="263"/>
      <c r="H222" s="266">
        <v>19.361000000000001</v>
      </c>
      <c r="I222" s="267"/>
      <c r="J222" s="263"/>
      <c r="K222" s="263"/>
      <c r="L222" s="268"/>
      <c r="M222" s="269"/>
      <c r="N222" s="270"/>
      <c r="O222" s="270"/>
      <c r="P222" s="270"/>
      <c r="Q222" s="270"/>
      <c r="R222" s="270"/>
      <c r="S222" s="270"/>
      <c r="T222" s="271"/>
      <c r="U222" s="13"/>
      <c r="V222" s="13"/>
      <c r="W222" s="13"/>
      <c r="X222" s="13"/>
      <c r="Y222" s="13"/>
      <c r="Z222" s="13"/>
      <c r="AA222" s="13"/>
      <c r="AB222" s="13"/>
      <c r="AC222" s="13"/>
      <c r="AD222" s="13"/>
      <c r="AE222" s="13"/>
      <c r="AT222" s="272" t="s">
        <v>263</v>
      </c>
      <c r="AU222" s="272" t="s">
        <v>91</v>
      </c>
      <c r="AV222" s="13" t="s">
        <v>91</v>
      </c>
      <c r="AW222" s="13" t="s">
        <v>36</v>
      </c>
      <c r="AX222" s="13" t="s">
        <v>82</v>
      </c>
      <c r="AY222" s="272" t="s">
        <v>250</v>
      </c>
    </row>
    <row r="223" s="13" customFormat="1">
      <c r="A223" s="13"/>
      <c r="B223" s="262"/>
      <c r="C223" s="263"/>
      <c r="D223" s="258" t="s">
        <v>263</v>
      </c>
      <c r="E223" s="264" t="s">
        <v>1</v>
      </c>
      <c r="F223" s="265" t="s">
        <v>2785</v>
      </c>
      <c r="G223" s="263"/>
      <c r="H223" s="266">
        <v>20.577999999999999</v>
      </c>
      <c r="I223" s="267"/>
      <c r="J223" s="263"/>
      <c r="K223" s="263"/>
      <c r="L223" s="268"/>
      <c r="M223" s="269"/>
      <c r="N223" s="270"/>
      <c r="O223" s="270"/>
      <c r="P223" s="270"/>
      <c r="Q223" s="270"/>
      <c r="R223" s="270"/>
      <c r="S223" s="270"/>
      <c r="T223" s="271"/>
      <c r="U223" s="13"/>
      <c r="V223" s="13"/>
      <c r="W223" s="13"/>
      <c r="X223" s="13"/>
      <c r="Y223" s="13"/>
      <c r="Z223" s="13"/>
      <c r="AA223" s="13"/>
      <c r="AB223" s="13"/>
      <c r="AC223" s="13"/>
      <c r="AD223" s="13"/>
      <c r="AE223" s="13"/>
      <c r="AT223" s="272" t="s">
        <v>263</v>
      </c>
      <c r="AU223" s="272" t="s">
        <v>91</v>
      </c>
      <c r="AV223" s="13" t="s">
        <v>91</v>
      </c>
      <c r="AW223" s="13" t="s">
        <v>36</v>
      </c>
      <c r="AX223" s="13" t="s">
        <v>82</v>
      </c>
      <c r="AY223" s="272" t="s">
        <v>250</v>
      </c>
    </row>
    <row r="224" s="13" customFormat="1">
      <c r="A224" s="13"/>
      <c r="B224" s="262"/>
      <c r="C224" s="263"/>
      <c r="D224" s="258" t="s">
        <v>263</v>
      </c>
      <c r="E224" s="264" t="s">
        <v>1</v>
      </c>
      <c r="F224" s="265" t="s">
        <v>2786</v>
      </c>
      <c r="G224" s="263"/>
      <c r="H224" s="266">
        <v>0.875</v>
      </c>
      <c r="I224" s="267"/>
      <c r="J224" s="263"/>
      <c r="K224" s="263"/>
      <c r="L224" s="268"/>
      <c r="M224" s="269"/>
      <c r="N224" s="270"/>
      <c r="O224" s="270"/>
      <c r="P224" s="270"/>
      <c r="Q224" s="270"/>
      <c r="R224" s="270"/>
      <c r="S224" s="270"/>
      <c r="T224" s="271"/>
      <c r="U224" s="13"/>
      <c r="V224" s="13"/>
      <c r="W224" s="13"/>
      <c r="X224" s="13"/>
      <c r="Y224" s="13"/>
      <c r="Z224" s="13"/>
      <c r="AA224" s="13"/>
      <c r="AB224" s="13"/>
      <c r="AC224" s="13"/>
      <c r="AD224" s="13"/>
      <c r="AE224" s="13"/>
      <c r="AT224" s="272" t="s">
        <v>263</v>
      </c>
      <c r="AU224" s="272" t="s">
        <v>91</v>
      </c>
      <c r="AV224" s="13" t="s">
        <v>91</v>
      </c>
      <c r="AW224" s="13" t="s">
        <v>36</v>
      </c>
      <c r="AX224" s="13" t="s">
        <v>82</v>
      </c>
      <c r="AY224" s="272" t="s">
        <v>250</v>
      </c>
    </row>
    <row r="225" s="13" customFormat="1">
      <c r="A225" s="13"/>
      <c r="B225" s="262"/>
      <c r="C225" s="263"/>
      <c r="D225" s="258" t="s">
        <v>263</v>
      </c>
      <c r="E225" s="264" t="s">
        <v>1</v>
      </c>
      <c r="F225" s="265" t="s">
        <v>2194</v>
      </c>
      <c r="G225" s="263"/>
      <c r="H225" s="266">
        <v>-15</v>
      </c>
      <c r="I225" s="267"/>
      <c r="J225" s="263"/>
      <c r="K225" s="263"/>
      <c r="L225" s="268"/>
      <c r="M225" s="269"/>
      <c r="N225" s="270"/>
      <c r="O225" s="270"/>
      <c r="P225" s="270"/>
      <c r="Q225" s="270"/>
      <c r="R225" s="270"/>
      <c r="S225" s="270"/>
      <c r="T225" s="271"/>
      <c r="U225" s="13"/>
      <c r="V225" s="13"/>
      <c r="W225" s="13"/>
      <c r="X225" s="13"/>
      <c r="Y225" s="13"/>
      <c r="Z225" s="13"/>
      <c r="AA225" s="13"/>
      <c r="AB225" s="13"/>
      <c r="AC225" s="13"/>
      <c r="AD225" s="13"/>
      <c r="AE225" s="13"/>
      <c r="AT225" s="272" t="s">
        <v>263</v>
      </c>
      <c r="AU225" s="272" t="s">
        <v>91</v>
      </c>
      <c r="AV225" s="13" t="s">
        <v>91</v>
      </c>
      <c r="AW225" s="13" t="s">
        <v>36</v>
      </c>
      <c r="AX225" s="13" t="s">
        <v>82</v>
      </c>
      <c r="AY225" s="272" t="s">
        <v>250</v>
      </c>
    </row>
    <row r="226" s="14" customFormat="1">
      <c r="A226" s="14"/>
      <c r="B226" s="273"/>
      <c r="C226" s="274"/>
      <c r="D226" s="258" t="s">
        <v>263</v>
      </c>
      <c r="E226" s="275" t="s">
        <v>2033</v>
      </c>
      <c r="F226" s="276" t="s">
        <v>265</v>
      </c>
      <c r="G226" s="274"/>
      <c r="H226" s="277">
        <v>102.889</v>
      </c>
      <c r="I226" s="278"/>
      <c r="J226" s="274"/>
      <c r="K226" s="274"/>
      <c r="L226" s="279"/>
      <c r="M226" s="280"/>
      <c r="N226" s="281"/>
      <c r="O226" s="281"/>
      <c r="P226" s="281"/>
      <c r="Q226" s="281"/>
      <c r="R226" s="281"/>
      <c r="S226" s="281"/>
      <c r="T226" s="282"/>
      <c r="U226" s="14"/>
      <c r="V226" s="14"/>
      <c r="W226" s="14"/>
      <c r="X226" s="14"/>
      <c r="Y226" s="14"/>
      <c r="Z226" s="14"/>
      <c r="AA226" s="14"/>
      <c r="AB226" s="14"/>
      <c r="AC226" s="14"/>
      <c r="AD226" s="14"/>
      <c r="AE226" s="14"/>
      <c r="AT226" s="283" t="s">
        <v>263</v>
      </c>
      <c r="AU226" s="283" t="s">
        <v>91</v>
      </c>
      <c r="AV226" s="14" t="s">
        <v>256</v>
      </c>
      <c r="AW226" s="14" t="s">
        <v>36</v>
      </c>
      <c r="AX226" s="14" t="s">
        <v>82</v>
      </c>
      <c r="AY226" s="283" t="s">
        <v>250</v>
      </c>
    </row>
    <row r="227" s="13" customFormat="1">
      <c r="A227" s="13"/>
      <c r="B227" s="262"/>
      <c r="C227" s="263"/>
      <c r="D227" s="258" t="s">
        <v>263</v>
      </c>
      <c r="E227" s="264" t="s">
        <v>2036</v>
      </c>
      <c r="F227" s="265" t="s">
        <v>2202</v>
      </c>
      <c r="G227" s="263"/>
      <c r="H227" s="266">
        <v>18.52</v>
      </c>
      <c r="I227" s="267"/>
      <c r="J227" s="263"/>
      <c r="K227" s="263"/>
      <c r="L227" s="268"/>
      <c r="M227" s="269"/>
      <c r="N227" s="270"/>
      <c r="O227" s="270"/>
      <c r="P227" s="270"/>
      <c r="Q227" s="270"/>
      <c r="R227" s="270"/>
      <c r="S227" s="270"/>
      <c r="T227" s="271"/>
      <c r="U227" s="13"/>
      <c r="V227" s="13"/>
      <c r="W227" s="13"/>
      <c r="X227" s="13"/>
      <c r="Y227" s="13"/>
      <c r="Z227" s="13"/>
      <c r="AA227" s="13"/>
      <c r="AB227" s="13"/>
      <c r="AC227" s="13"/>
      <c r="AD227" s="13"/>
      <c r="AE227" s="13"/>
      <c r="AT227" s="272" t="s">
        <v>263</v>
      </c>
      <c r="AU227" s="272" t="s">
        <v>91</v>
      </c>
      <c r="AV227" s="13" t="s">
        <v>91</v>
      </c>
      <c r="AW227" s="13" t="s">
        <v>36</v>
      </c>
      <c r="AX227" s="13" t="s">
        <v>82</v>
      </c>
      <c r="AY227" s="272" t="s">
        <v>250</v>
      </c>
    </row>
    <row r="228" s="13" customFormat="1">
      <c r="A228" s="13"/>
      <c r="B228" s="262"/>
      <c r="C228" s="263"/>
      <c r="D228" s="258" t="s">
        <v>263</v>
      </c>
      <c r="E228" s="264" t="s">
        <v>2039</v>
      </c>
      <c r="F228" s="265" t="s">
        <v>2203</v>
      </c>
      <c r="G228" s="263"/>
      <c r="H228" s="266">
        <v>12.347</v>
      </c>
      <c r="I228" s="267"/>
      <c r="J228" s="263"/>
      <c r="K228" s="263"/>
      <c r="L228" s="268"/>
      <c r="M228" s="269"/>
      <c r="N228" s="270"/>
      <c r="O228" s="270"/>
      <c r="P228" s="270"/>
      <c r="Q228" s="270"/>
      <c r="R228" s="270"/>
      <c r="S228" s="270"/>
      <c r="T228" s="271"/>
      <c r="U228" s="13"/>
      <c r="V228" s="13"/>
      <c r="W228" s="13"/>
      <c r="X228" s="13"/>
      <c r="Y228" s="13"/>
      <c r="Z228" s="13"/>
      <c r="AA228" s="13"/>
      <c r="AB228" s="13"/>
      <c r="AC228" s="13"/>
      <c r="AD228" s="13"/>
      <c r="AE228" s="13"/>
      <c r="AT228" s="272" t="s">
        <v>263</v>
      </c>
      <c r="AU228" s="272" t="s">
        <v>91</v>
      </c>
      <c r="AV228" s="13" t="s">
        <v>91</v>
      </c>
      <c r="AW228" s="13" t="s">
        <v>36</v>
      </c>
      <c r="AX228" s="13" t="s">
        <v>82</v>
      </c>
      <c r="AY228" s="272" t="s">
        <v>250</v>
      </c>
    </row>
    <row r="229" s="13" customFormat="1">
      <c r="A229" s="13"/>
      <c r="B229" s="262"/>
      <c r="C229" s="263"/>
      <c r="D229" s="258" t="s">
        <v>263</v>
      </c>
      <c r="E229" s="264" t="s">
        <v>2042</v>
      </c>
      <c r="F229" s="265" t="s">
        <v>2204</v>
      </c>
      <c r="G229" s="263"/>
      <c r="H229" s="266">
        <v>43.213000000000001</v>
      </c>
      <c r="I229" s="267"/>
      <c r="J229" s="263"/>
      <c r="K229" s="263"/>
      <c r="L229" s="268"/>
      <c r="M229" s="269"/>
      <c r="N229" s="270"/>
      <c r="O229" s="270"/>
      <c r="P229" s="270"/>
      <c r="Q229" s="270"/>
      <c r="R229" s="270"/>
      <c r="S229" s="270"/>
      <c r="T229" s="271"/>
      <c r="U229" s="13"/>
      <c r="V229" s="13"/>
      <c r="W229" s="13"/>
      <c r="X229" s="13"/>
      <c r="Y229" s="13"/>
      <c r="Z229" s="13"/>
      <c r="AA229" s="13"/>
      <c r="AB229" s="13"/>
      <c r="AC229" s="13"/>
      <c r="AD229" s="13"/>
      <c r="AE229" s="13"/>
      <c r="AT229" s="272" t="s">
        <v>263</v>
      </c>
      <c r="AU229" s="272" t="s">
        <v>91</v>
      </c>
      <c r="AV229" s="13" t="s">
        <v>91</v>
      </c>
      <c r="AW229" s="13" t="s">
        <v>36</v>
      </c>
      <c r="AX229" s="13" t="s">
        <v>82</v>
      </c>
      <c r="AY229" s="272" t="s">
        <v>250</v>
      </c>
    </row>
    <row r="230" s="13" customFormat="1">
      <c r="A230" s="13"/>
      <c r="B230" s="262"/>
      <c r="C230" s="263"/>
      <c r="D230" s="258" t="s">
        <v>263</v>
      </c>
      <c r="E230" s="264" t="s">
        <v>2045</v>
      </c>
      <c r="F230" s="265" t="s">
        <v>2205</v>
      </c>
      <c r="G230" s="263"/>
      <c r="H230" s="266">
        <v>28.809000000000001</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263</v>
      </c>
      <c r="AU230" s="272" t="s">
        <v>91</v>
      </c>
      <c r="AV230" s="13" t="s">
        <v>91</v>
      </c>
      <c r="AW230" s="13" t="s">
        <v>36</v>
      </c>
      <c r="AX230" s="13" t="s">
        <v>82</v>
      </c>
      <c r="AY230" s="272" t="s">
        <v>250</v>
      </c>
    </row>
    <row r="231" s="14" customFormat="1">
      <c r="A231" s="14"/>
      <c r="B231" s="273"/>
      <c r="C231" s="274"/>
      <c r="D231" s="258" t="s">
        <v>263</v>
      </c>
      <c r="E231" s="275" t="s">
        <v>1</v>
      </c>
      <c r="F231" s="276" t="s">
        <v>265</v>
      </c>
      <c r="G231" s="274"/>
      <c r="H231" s="277">
        <v>102.889</v>
      </c>
      <c r="I231" s="278"/>
      <c r="J231" s="274"/>
      <c r="K231" s="274"/>
      <c r="L231" s="279"/>
      <c r="M231" s="280"/>
      <c r="N231" s="281"/>
      <c r="O231" s="281"/>
      <c r="P231" s="281"/>
      <c r="Q231" s="281"/>
      <c r="R231" s="281"/>
      <c r="S231" s="281"/>
      <c r="T231" s="282"/>
      <c r="U231" s="14"/>
      <c r="V231" s="14"/>
      <c r="W231" s="14"/>
      <c r="X231" s="14"/>
      <c r="Y231" s="14"/>
      <c r="Z231" s="14"/>
      <c r="AA231" s="14"/>
      <c r="AB231" s="14"/>
      <c r="AC231" s="14"/>
      <c r="AD231" s="14"/>
      <c r="AE231" s="14"/>
      <c r="AT231" s="283" t="s">
        <v>263</v>
      </c>
      <c r="AU231" s="283" t="s">
        <v>91</v>
      </c>
      <c r="AV231" s="14" t="s">
        <v>256</v>
      </c>
      <c r="AW231" s="14" t="s">
        <v>36</v>
      </c>
      <c r="AX231" s="14" t="s">
        <v>82</v>
      </c>
      <c r="AY231" s="283" t="s">
        <v>250</v>
      </c>
    </row>
    <row r="232" s="13" customFormat="1">
      <c r="A232" s="13"/>
      <c r="B232" s="262"/>
      <c r="C232" s="263"/>
      <c r="D232" s="258" t="s">
        <v>263</v>
      </c>
      <c r="E232" s="264" t="s">
        <v>1</v>
      </c>
      <c r="F232" s="265" t="s">
        <v>2787</v>
      </c>
      <c r="G232" s="263"/>
      <c r="H232" s="266">
        <v>194.23500000000001</v>
      </c>
      <c r="I232" s="267"/>
      <c r="J232" s="263"/>
      <c r="K232" s="263"/>
      <c r="L232" s="268"/>
      <c r="M232" s="269"/>
      <c r="N232" s="270"/>
      <c r="O232" s="270"/>
      <c r="P232" s="270"/>
      <c r="Q232" s="270"/>
      <c r="R232" s="270"/>
      <c r="S232" s="270"/>
      <c r="T232" s="271"/>
      <c r="U232" s="13"/>
      <c r="V232" s="13"/>
      <c r="W232" s="13"/>
      <c r="X232" s="13"/>
      <c r="Y232" s="13"/>
      <c r="Z232" s="13"/>
      <c r="AA232" s="13"/>
      <c r="AB232" s="13"/>
      <c r="AC232" s="13"/>
      <c r="AD232" s="13"/>
      <c r="AE232" s="13"/>
      <c r="AT232" s="272" t="s">
        <v>263</v>
      </c>
      <c r="AU232" s="272" t="s">
        <v>91</v>
      </c>
      <c r="AV232" s="13" t="s">
        <v>91</v>
      </c>
      <c r="AW232" s="13" t="s">
        <v>36</v>
      </c>
      <c r="AX232" s="13" t="s">
        <v>82</v>
      </c>
      <c r="AY232" s="272" t="s">
        <v>250</v>
      </c>
    </row>
    <row r="233" s="14" customFormat="1">
      <c r="A233" s="14"/>
      <c r="B233" s="273"/>
      <c r="C233" s="274"/>
      <c r="D233" s="258" t="s">
        <v>263</v>
      </c>
      <c r="E233" s="275" t="s">
        <v>1</v>
      </c>
      <c r="F233" s="276" t="s">
        <v>265</v>
      </c>
      <c r="G233" s="274"/>
      <c r="H233" s="277">
        <v>194.23500000000001</v>
      </c>
      <c r="I233" s="278"/>
      <c r="J233" s="274"/>
      <c r="K233" s="274"/>
      <c r="L233" s="279"/>
      <c r="M233" s="280"/>
      <c r="N233" s="281"/>
      <c r="O233" s="281"/>
      <c r="P233" s="281"/>
      <c r="Q233" s="281"/>
      <c r="R233" s="281"/>
      <c r="S233" s="281"/>
      <c r="T233" s="282"/>
      <c r="U233" s="14"/>
      <c r="V233" s="14"/>
      <c r="W233" s="14"/>
      <c r="X233" s="14"/>
      <c r="Y233" s="14"/>
      <c r="Z233" s="14"/>
      <c r="AA233" s="14"/>
      <c r="AB233" s="14"/>
      <c r="AC233" s="14"/>
      <c r="AD233" s="14"/>
      <c r="AE233" s="14"/>
      <c r="AT233" s="283" t="s">
        <v>263</v>
      </c>
      <c r="AU233" s="283" t="s">
        <v>91</v>
      </c>
      <c r="AV233" s="14" t="s">
        <v>256</v>
      </c>
      <c r="AW233" s="14" t="s">
        <v>36</v>
      </c>
      <c r="AX233" s="14" t="s">
        <v>14</v>
      </c>
      <c r="AY233" s="283" t="s">
        <v>250</v>
      </c>
    </row>
    <row r="234" s="2" customFormat="1" ht="44.25" customHeight="1">
      <c r="A234" s="38"/>
      <c r="B234" s="39"/>
      <c r="C234" s="245" t="s">
        <v>8</v>
      </c>
      <c r="D234" s="245" t="s">
        <v>252</v>
      </c>
      <c r="E234" s="246" t="s">
        <v>2223</v>
      </c>
      <c r="F234" s="247" t="s">
        <v>2224</v>
      </c>
      <c r="G234" s="248" t="s">
        <v>208</v>
      </c>
      <c r="H234" s="249">
        <v>15</v>
      </c>
      <c r="I234" s="250"/>
      <c r="J234" s="251">
        <f>ROUND(I234*H234,2)</f>
        <v>0</v>
      </c>
      <c r="K234" s="247" t="s">
        <v>255</v>
      </c>
      <c r="L234" s="44"/>
      <c r="M234" s="252" t="s">
        <v>1</v>
      </c>
      <c r="N234" s="253" t="s">
        <v>47</v>
      </c>
      <c r="O234" s="91"/>
      <c r="P234" s="254">
        <f>O234*H234</f>
        <v>0</v>
      </c>
      <c r="Q234" s="254">
        <v>0</v>
      </c>
      <c r="R234" s="254">
        <f>Q234*H234</f>
        <v>0</v>
      </c>
      <c r="S234" s="254">
        <v>0</v>
      </c>
      <c r="T234" s="255">
        <f>S234*H234</f>
        <v>0</v>
      </c>
      <c r="U234" s="38"/>
      <c r="V234" s="38"/>
      <c r="W234" s="38"/>
      <c r="X234" s="38"/>
      <c r="Y234" s="38"/>
      <c r="Z234" s="38"/>
      <c r="AA234" s="38"/>
      <c r="AB234" s="38"/>
      <c r="AC234" s="38"/>
      <c r="AD234" s="38"/>
      <c r="AE234" s="38"/>
      <c r="AR234" s="256" t="s">
        <v>256</v>
      </c>
      <c r="AT234" s="256" t="s">
        <v>252</v>
      </c>
      <c r="AU234" s="256" t="s">
        <v>91</v>
      </c>
      <c r="AY234" s="17" t="s">
        <v>250</v>
      </c>
      <c r="BE234" s="257">
        <f>IF(N234="základní",J234,0)</f>
        <v>0</v>
      </c>
      <c r="BF234" s="257">
        <f>IF(N234="snížená",J234,0)</f>
        <v>0</v>
      </c>
      <c r="BG234" s="257">
        <f>IF(N234="zákl. přenesená",J234,0)</f>
        <v>0</v>
      </c>
      <c r="BH234" s="257">
        <f>IF(N234="sníž. přenesená",J234,0)</f>
        <v>0</v>
      </c>
      <c r="BI234" s="257">
        <f>IF(N234="nulová",J234,0)</f>
        <v>0</v>
      </c>
      <c r="BJ234" s="17" t="s">
        <v>14</v>
      </c>
      <c r="BK234" s="257">
        <f>ROUND(I234*H234,2)</f>
        <v>0</v>
      </c>
      <c r="BL234" s="17" t="s">
        <v>256</v>
      </c>
      <c r="BM234" s="256" t="s">
        <v>2788</v>
      </c>
    </row>
    <row r="235" s="2" customFormat="1">
      <c r="A235" s="38"/>
      <c r="B235" s="39"/>
      <c r="C235" s="40"/>
      <c r="D235" s="258" t="s">
        <v>261</v>
      </c>
      <c r="E235" s="40"/>
      <c r="F235" s="259" t="s">
        <v>2226</v>
      </c>
      <c r="G235" s="40"/>
      <c r="H235" s="40"/>
      <c r="I235" s="156"/>
      <c r="J235" s="40"/>
      <c r="K235" s="40"/>
      <c r="L235" s="44"/>
      <c r="M235" s="260"/>
      <c r="N235" s="261"/>
      <c r="O235" s="91"/>
      <c r="P235" s="91"/>
      <c r="Q235" s="91"/>
      <c r="R235" s="91"/>
      <c r="S235" s="91"/>
      <c r="T235" s="92"/>
      <c r="U235" s="38"/>
      <c r="V235" s="38"/>
      <c r="W235" s="38"/>
      <c r="X235" s="38"/>
      <c r="Y235" s="38"/>
      <c r="Z235" s="38"/>
      <c r="AA235" s="38"/>
      <c r="AB235" s="38"/>
      <c r="AC235" s="38"/>
      <c r="AD235" s="38"/>
      <c r="AE235" s="38"/>
      <c r="AT235" s="17" t="s">
        <v>261</v>
      </c>
      <c r="AU235" s="17" t="s">
        <v>91</v>
      </c>
    </row>
    <row r="236" s="13" customFormat="1">
      <c r="A236" s="13"/>
      <c r="B236" s="262"/>
      <c r="C236" s="263"/>
      <c r="D236" s="258" t="s">
        <v>263</v>
      </c>
      <c r="E236" s="264" t="s">
        <v>1</v>
      </c>
      <c r="F236" s="265" t="s">
        <v>2789</v>
      </c>
      <c r="G236" s="263"/>
      <c r="H236" s="266">
        <v>15</v>
      </c>
      <c r="I236" s="267"/>
      <c r="J236" s="263"/>
      <c r="K236" s="263"/>
      <c r="L236" s="268"/>
      <c r="M236" s="269"/>
      <c r="N236" s="270"/>
      <c r="O236" s="270"/>
      <c r="P236" s="270"/>
      <c r="Q236" s="270"/>
      <c r="R236" s="270"/>
      <c r="S236" s="270"/>
      <c r="T236" s="271"/>
      <c r="U236" s="13"/>
      <c r="V236" s="13"/>
      <c r="W236" s="13"/>
      <c r="X236" s="13"/>
      <c r="Y236" s="13"/>
      <c r="Z236" s="13"/>
      <c r="AA236" s="13"/>
      <c r="AB236" s="13"/>
      <c r="AC236" s="13"/>
      <c r="AD236" s="13"/>
      <c r="AE236" s="13"/>
      <c r="AT236" s="272" t="s">
        <v>263</v>
      </c>
      <c r="AU236" s="272" t="s">
        <v>91</v>
      </c>
      <c r="AV236" s="13" t="s">
        <v>91</v>
      </c>
      <c r="AW236" s="13" t="s">
        <v>36</v>
      </c>
      <c r="AX236" s="13" t="s">
        <v>82</v>
      </c>
      <c r="AY236" s="272" t="s">
        <v>250</v>
      </c>
    </row>
    <row r="237" s="14" customFormat="1">
      <c r="A237" s="14"/>
      <c r="B237" s="273"/>
      <c r="C237" s="274"/>
      <c r="D237" s="258" t="s">
        <v>263</v>
      </c>
      <c r="E237" s="275" t="s">
        <v>2028</v>
      </c>
      <c r="F237" s="276" t="s">
        <v>265</v>
      </c>
      <c r="G237" s="274"/>
      <c r="H237" s="277">
        <v>15</v>
      </c>
      <c r="I237" s="278"/>
      <c r="J237" s="274"/>
      <c r="K237" s="274"/>
      <c r="L237" s="279"/>
      <c r="M237" s="280"/>
      <c r="N237" s="281"/>
      <c r="O237" s="281"/>
      <c r="P237" s="281"/>
      <c r="Q237" s="281"/>
      <c r="R237" s="281"/>
      <c r="S237" s="281"/>
      <c r="T237" s="282"/>
      <c r="U237" s="14"/>
      <c r="V237" s="14"/>
      <c r="W237" s="14"/>
      <c r="X237" s="14"/>
      <c r="Y237" s="14"/>
      <c r="Z237" s="14"/>
      <c r="AA237" s="14"/>
      <c r="AB237" s="14"/>
      <c r="AC237" s="14"/>
      <c r="AD237" s="14"/>
      <c r="AE237" s="14"/>
      <c r="AT237" s="283" t="s">
        <v>263</v>
      </c>
      <c r="AU237" s="283" t="s">
        <v>91</v>
      </c>
      <c r="AV237" s="14" t="s">
        <v>256</v>
      </c>
      <c r="AW237" s="14" t="s">
        <v>36</v>
      </c>
      <c r="AX237" s="14" t="s">
        <v>14</v>
      </c>
      <c r="AY237" s="283" t="s">
        <v>250</v>
      </c>
    </row>
    <row r="238" s="2" customFormat="1" ht="33" customHeight="1">
      <c r="A238" s="38"/>
      <c r="B238" s="39"/>
      <c r="C238" s="245" t="s">
        <v>317</v>
      </c>
      <c r="D238" s="245" t="s">
        <v>252</v>
      </c>
      <c r="E238" s="246" t="s">
        <v>2228</v>
      </c>
      <c r="F238" s="247" t="s">
        <v>2229</v>
      </c>
      <c r="G238" s="248" t="s">
        <v>168</v>
      </c>
      <c r="H238" s="249">
        <v>843.10799999999995</v>
      </c>
      <c r="I238" s="250"/>
      <c r="J238" s="251">
        <f>ROUND(I238*H238,2)</f>
        <v>0</v>
      </c>
      <c r="K238" s="247" t="s">
        <v>255</v>
      </c>
      <c r="L238" s="44"/>
      <c r="M238" s="252" t="s">
        <v>1</v>
      </c>
      <c r="N238" s="253" t="s">
        <v>47</v>
      </c>
      <c r="O238" s="91"/>
      <c r="P238" s="254">
        <f>O238*H238</f>
        <v>0</v>
      </c>
      <c r="Q238" s="254">
        <v>0.00059000000000000003</v>
      </c>
      <c r="R238" s="254">
        <f>Q238*H238</f>
        <v>0.49743371999999997</v>
      </c>
      <c r="S238" s="254">
        <v>0</v>
      </c>
      <c r="T238" s="255">
        <f>S238*H238</f>
        <v>0</v>
      </c>
      <c r="U238" s="38"/>
      <c r="V238" s="38"/>
      <c r="W238" s="38"/>
      <c r="X238" s="38"/>
      <c r="Y238" s="38"/>
      <c r="Z238" s="38"/>
      <c r="AA238" s="38"/>
      <c r="AB238" s="38"/>
      <c r="AC238" s="38"/>
      <c r="AD238" s="38"/>
      <c r="AE238" s="38"/>
      <c r="AR238" s="256" t="s">
        <v>256</v>
      </c>
      <c r="AT238" s="256" t="s">
        <v>252</v>
      </c>
      <c r="AU238" s="256" t="s">
        <v>91</v>
      </c>
      <c r="AY238" s="17" t="s">
        <v>250</v>
      </c>
      <c r="BE238" s="257">
        <f>IF(N238="základní",J238,0)</f>
        <v>0</v>
      </c>
      <c r="BF238" s="257">
        <f>IF(N238="snížená",J238,0)</f>
        <v>0</v>
      </c>
      <c r="BG238" s="257">
        <f>IF(N238="zákl. přenesená",J238,0)</f>
        <v>0</v>
      </c>
      <c r="BH238" s="257">
        <f>IF(N238="sníž. přenesená",J238,0)</f>
        <v>0</v>
      </c>
      <c r="BI238" s="257">
        <f>IF(N238="nulová",J238,0)</f>
        <v>0</v>
      </c>
      <c r="BJ238" s="17" t="s">
        <v>14</v>
      </c>
      <c r="BK238" s="257">
        <f>ROUND(I238*H238,2)</f>
        <v>0</v>
      </c>
      <c r="BL238" s="17" t="s">
        <v>256</v>
      </c>
      <c r="BM238" s="256" t="s">
        <v>2790</v>
      </c>
    </row>
    <row r="239" s="2" customFormat="1">
      <c r="A239" s="38"/>
      <c r="B239" s="39"/>
      <c r="C239" s="40"/>
      <c r="D239" s="258" t="s">
        <v>261</v>
      </c>
      <c r="E239" s="40"/>
      <c r="F239" s="259" t="s">
        <v>2231</v>
      </c>
      <c r="G239" s="40"/>
      <c r="H239" s="40"/>
      <c r="I239" s="156"/>
      <c r="J239" s="40"/>
      <c r="K239" s="40"/>
      <c r="L239" s="44"/>
      <c r="M239" s="260"/>
      <c r="N239" s="261"/>
      <c r="O239" s="91"/>
      <c r="P239" s="91"/>
      <c r="Q239" s="91"/>
      <c r="R239" s="91"/>
      <c r="S239" s="91"/>
      <c r="T239" s="92"/>
      <c r="U239" s="38"/>
      <c r="V239" s="38"/>
      <c r="W239" s="38"/>
      <c r="X239" s="38"/>
      <c r="Y239" s="38"/>
      <c r="Z239" s="38"/>
      <c r="AA239" s="38"/>
      <c r="AB239" s="38"/>
      <c r="AC239" s="38"/>
      <c r="AD239" s="38"/>
      <c r="AE239" s="38"/>
      <c r="AT239" s="17" t="s">
        <v>261</v>
      </c>
      <c r="AU239" s="17" t="s">
        <v>91</v>
      </c>
    </row>
    <row r="240" s="15" customFormat="1">
      <c r="A240" s="15"/>
      <c r="B240" s="284"/>
      <c r="C240" s="285"/>
      <c r="D240" s="258" t="s">
        <v>263</v>
      </c>
      <c r="E240" s="286" t="s">
        <v>1</v>
      </c>
      <c r="F240" s="287" t="s">
        <v>2765</v>
      </c>
      <c r="G240" s="285"/>
      <c r="H240" s="286" t="s">
        <v>1</v>
      </c>
      <c r="I240" s="288"/>
      <c r="J240" s="285"/>
      <c r="K240" s="285"/>
      <c r="L240" s="289"/>
      <c r="M240" s="290"/>
      <c r="N240" s="291"/>
      <c r="O240" s="291"/>
      <c r="P240" s="291"/>
      <c r="Q240" s="291"/>
      <c r="R240" s="291"/>
      <c r="S240" s="291"/>
      <c r="T240" s="292"/>
      <c r="U240" s="15"/>
      <c r="V240" s="15"/>
      <c r="W240" s="15"/>
      <c r="X240" s="15"/>
      <c r="Y240" s="15"/>
      <c r="Z240" s="15"/>
      <c r="AA240" s="15"/>
      <c r="AB240" s="15"/>
      <c r="AC240" s="15"/>
      <c r="AD240" s="15"/>
      <c r="AE240" s="15"/>
      <c r="AT240" s="293" t="s">
        <v>263</v>
      </c>
      <c r="AU240" s="293" t="s">
        <v>91</v>
      </c>
      <c r="AV240" s="15" t="s">
        <v>14</v>
      </c>
      <c r="AW240" s="15" t="s">
        <v>36</v>
      </c>
      <c r="AX240" s="15" t="s">
        <v>82</v>
      </c>
      <c r="AY240" s="293" t="s">
        <v>250</v>
      </c>
    </row>
    <row r="241" s="13" customFormat="1">
      <c r="A241" s="13"/>
      <c r="B241" s="262"/>
      <c r="C241" s="263"/>
      <c r="D241" s="258" t="s">
        <v>263</v>
      </c>
      <c r="E241" s="264" t="s">
        <v>1</v>
      </c>
      <c r="F241" s="265" t="s">
        <v>2791</v>
      </c>
      <c r="G241" s="263"/>
      <c r="H241" s="266">
        <v>93.379999999999995</v>
      </c>
      <c r="I241" s="267"/>
      <c r="J241" s="263"/>
      <c r="K241" s="263"/>
      <c r="L241" s="268"/>
      <c r="M241" s="269"/>
      <c r="N241" s="270"/>
      <c r="O241" s="270"/>
      <c r="P241" s="270"/>
      <c r="Q241" s="270"/>
      <c r="R241" s="270"/>
      <c r="S241" s="270"/>
      <c r="T241" s="271"/>
      <c r="U241" s="13"/>
      <c r="V241" s="13"/>
      <c r="W241" s="13"/>
      <c r="X241" s="13"/>
      <c r="Y241" s="13"/>
      <c r="Z241" s="13"/>
      <c r="AA241" s="13"/>
      <c r="AB241" s="13"/>
      <c r="AC241" s="13"/>
      <c r="AD241" s="13"/>
      <c r="AE241" s="13"/>
      <c r="AT241" s="272" t="s">
        <v>263</v>
      </c>
      <c r="AU241" s="272" t="s">
        <v>91</v>
      </c>
      <c r="AV241" s="13" t="s">
        <v>91</v>
      </c>
      <c r="AW241" s="13" t="s">
        <v>36</v>
      </c>
      <c r="AX241" s="13" t="s">
        <v>82</v>
      </c>
      <c r="AY241" s="272" t="s">
        <v>250</v>
      </c>
    </row>
    <row r="242" s="13" customFormat="1">
      <c r="A242" s="13"/>
      <c r="B242" s="262"/>
      <c r="C242" s="263"/>
      <c r="D242" s="258" t="s">
        <v>263</v>
      </c>
      <c r="E242" s="264" t="s">
        <v>1</v>
      </c>
      <c r="F242" s="265" t="s">
        <v>2792</v>
      </c>
      <c r="G242" s="263"/>
      <c r="H242" s="266">
        <v>97.846000000000004</v>
      </c>
      <c r="I242" s="267"/>
      <c r="J242" s="263"/>
      <c r="K242" s="263"/>
      <c r="L242" s="268"/>
      <c r="M242" s="269"/>
      <c r="N242" s="270"/>
      <c r="O242" s="270"/>
      <c r="P242" s="270"/>
      <c r="Q242" s="270"/>
      <c r="R242" s="270"/>
      <c r="S242" s="270"/>
      <c r="T242" s="271"/>
      <c r="U242" s="13"/>
      <c r="V242" s="13"/>
      <c r="W242" s="13"/>
      <c r="X242" s="13"/>
      <c r="Y242" s="13"/>
      <c r="Z242" s="13"/>
      <c r="AA242" s="13"/>
      <c r="AB242" s="13"/>
      <c r="AC242" s="13"/>
      <c r="AD242" s="13"/>
      <c r="AE242" s="13"/>
      <c r="AT242" s="272" t="s">
        <v>263</v>
      </c>
      <c r="AU242" s="272" t="s">
        <v>91</v>
      </c>
      <c r="AV242" s="13" t="s">
        <v>91</v>
      </c>
      <c r="AW242" s="13" t="s">
        <v>36</v>
      </c>
      <c r="AX242" s="13" t="s">
        <v>82</v>
      </c>
      <c r="AY242" s="272" t="s">
        <v>250</v>
      </c>
    </row>
    <row r="243" s="13" customFormat="1">
      <c r="A243" s="13"/>
      <c r="B243" s="262"/>
      <c r="C243" s="263"/>
      <c r="D243" s="258" t="s">
        <v>263</v>
      </c>
      <c r="E243" s="264" t="s">
        <v>1</v>
      </c>
      <c r="F243" s="265" t="s">
        <v>2793</v>
      </c>
      <c r="G243" s="263"/>
      <c r="H243" s="266">
        <v>125.49</v>
      </c>
      <c r="I243" s="267"/>
      <c r="J243" s="263"/>
      <c r="K243" s="263"/>
      <c r="L243" s="268"/>
      <c r="M243" s="269"/>
      <c r="N243" s="270"/>
      <c r="O243" s="270"/>
      <c r="P243" s="270"/>
      <c r="Q243" s="270"/>
      <c r="R243" s="270"/>
      <c r="S243" s="270"/>
      <c r="T243" s="271"/>
      <c r="U243" s="13"/>
      <c r="V243" s="13"/>
      <c r="W243" s="13"/>
      <c r="X243" s="13"/>
      <c r="Y243" s="13"/>
      <c r="Z243" s="13"/>
      <c r="AA243" s="13"/>
      <c r="AB243" s="13"/>
      <c r="AC243" s="13"/>
      <c r="AD243" s="13"/>
      <c r="AE243" s="13"/>
      <c r="AT243" s="272" t="s">
        <v>263</v>
      </c>
      <c r="AU243" s="272" t="s">
        <v>91</v>
      </c>
      <c r="AV243" s="13" t="s">
        <v>91</v>
      </c>
      <c r="AW243" s="13" t="s">
        <v>36</v>
      </c>
      <c r="AX243" s="13" t="s">
        <v>82</v>
      </c>
      <c r="AY243" s="272" t="s">
        <v>250</v>
      </c>
    </row>
    <row r="244" s="13" customFormat="1">
      <c r="A244" s="13"/>
      <c r="B244" s="262"/>
      <c r="C244" s="263"/>
      <c r="D244" s="258" t="s">
        <v>263</v>
      </c>
      <c r="E244" s="264" t="s">
        <v>1</v>
      </c>
      <c r="F244" s="265" t="s">
        <v>2794</v>
      </c>
      <c r="G244" s="263"/>
      <c r="H244" s="266">
        <v>107.38</v>
      </c>
      <c r="I244" s="267"/>
      <c r="J244" s="263"/>
      <c r="K244" s="263"/>
      <c r="L244" s="268"/>
      <c r="M244" s="269"/>
      <c r="N244" s="270"/>
      <c r="O244" s="270"/>
      <c r="P244" s="270"/>
      <c r="Q244" s="270"/>
      <c r="R244" s="270"/>
      <c r="S244" s="270"/>
      <c r="T244" s="271"/>
      <c r="U244" s="13"/>
      <c r="V244" s="13"/>
      <c r="W244" s="13"/>
      <c r="X244" s="13"/>
      <c r="Y244" s="13"/>
      <c r="Z244" s="13"/>
      <c r="AA244" s="13"/>
      <c r="AB244" s="13"/>
      <c r="AC244" s="13"/>
      <c r="AD244" s="13"/>
      <c r="AE244" s="13"/>
      <c r="AT244" s="272" t="s">
        <v>263</v>
      </c>
      <c r="AU244" s="272" t="s">
        <v>91</v>
      </c>
      <c r="AV244" s="13" t="s">
        <v>91</v>
      </c>
      <c r="AW244" s="13" t="s">
        <v>36</v>
      </c>
      <c r="AX244" s="13" t="s">
        <v>82</v>
      </c>
      <c r="AY244" s="272" t="s">
        <v>250</v>
      </c>
    </row>
    <row r="245" s="13" customFormat="1">
      <c r="A245" s="13"/>
      <c r="B245" s="262"/>
      <c r="C245" s="263"/>
      <c r="D245" s="258" t="s">
        <v>263</v>
      </c>
      <c r="E245" s="264" t="s">
        <v>1</v>
      </c>
      <c r="F245" s="265" t="s">
        <v>2795</v>
      </c>
      <c r="G245" s="263"/>
      <c r="H245" s="266">
        <v>115.024</v>
      </c>
      <c r="I245" s="267"/>
      <c r="J245" s="263"/>
      <c r="K245" s="263"/>
      <c r="L245" s="268"/>
      <c r="M245" s="269"/>
      <c r="N245" s="270"/>
      <c r="O245" s="270"/>
      <c r="P245" s="270"/>
      <c r="Q245" s="270"/>
      <c r="R245" s="270"/>
      <c r="S245" s="270"/>
      <c r="T245" s="271"/>
      <c r="U245" s="13"/>
      <c r="V245" s="13"/>
      <c r="W245" s="13"/>
      <c r="X245" s="13"/>
      <c r="Y245" s="13"/>
      <c r="Z245" s="13"/>
      <c r="AA245" s="13"/>
      <c r="AB245" s="13"/>
      <c r="AC245" s="13"/>
      <c r="AD245" s="13"/>
      <c r="AE245" s="13"/>
      <c r="AT245" s="272" t="s">
        <v>263</v>
      </c>
      <c r="AU245" s="272" t="s">
        <v>91</v>
      </c>
      <c r="AV245" s="13" t="s">
        <v>91</v>
      </c>
      <c r="AW245" s="13" t="s">
        <v>36</v>
      </c>
      <c r="AX245" s="13" t="s">
        <v>82</v>
      </c>
      <c r="AY245" s="272" t="s">
        <v>250</v>
      </c>
    </row>
    <row r="246" s="13" customFormat="1">
      <c r="A246" s="13"/>
      <c r="B246" s="262"/>
      <c r="C246" s="263"/>
      <c r="D246" s="258" t="s">
        <v>263</v>
      </c>
      <c r="E246" s="264" t="s">
        <v>1</v>
      </c>
      <c r="F246" s="265" t="s">
        <v>2796</v>
      </c>
      <c r="G246" s="263"/>
      <c r="H246" s="266">
        <v>88.555999999999997</v>
      </c>
      <c r="I246" s="267"/>
      <c r="J246" s="263"/>
      <c r="K246" s="263"/>
      <c r="L246" s="268"/>
      <c r="M246" s="269"/>
      <c r="N246" s="270"/>
      <c r="O246" s="270"/>
      <c r="P246" s="270"/>
      <c r="Q246" s="270"/>
      <c r="R246" s="270"/>
      <c r="S246" s="270"/>
      <c r="T246" s="271"/>
      <c r="U246" s="13"/>
      <c r="V246" s="13"/>
      <c r="W246" s="13"/>
      <c r="X246" s="13"/>
      <c r="Y246" s="13"/>
      <c r="Z246" s="13"/>
      <c r="AA246" s="13"/>
      <c r="AB246" s="13"/>
      <c r="AC246" s="13"/>
      <c r="AD246" s="13"/>
      <c r="AE246" s="13"/>
      <c r="AT246" s="272" t="s">
        <v>263</v>
      </c>
      <c r="AU246" s="272" t="s">
        <v>91</v>
      </c>
      <c r="AV246" s="13" t="s">
        <v>91</v>
      </c>
      <c r="AW246" s="13" t="s">
        <v>36</v>
      </c>
      <c r="AX246" s="13" t="s">
        <v>82</v>
      </c>
      <c r="AY246" s="272" t="s">
        <v>250</v>
      </c>
    </row>
    <row r="247" s="13" customFormat="1">
      <c r="A247" s="13"/>
      <c r="B247" s="262"/>
      <c r="C247" s="263"/>
      <c r="D247" s="258" t="s">
        <v>263</v>
      </c>
      <c r="E247" s="264" t="s">
        <v>1</v>
      </c>
      <c r="F247" s="265" t="s">
        <v>2797</v>
      </c>
      <c r="G247" s="263"/>
      <c r="H247" s="266">
        <v>95.891999999999996</v>
      </c>
      <c r="I247" s="267"/>
      <c r="J247" s="263"/>
      <c r="K247" s="263"/>
      <c r="L247" s="268"/>
      <c r="M247" s="269"/>
      <c r="N247" s="270"/>
      <c r="O247" s="270"/>
      <c r="P247" s="270"/>
      <c r="Q247" s="270"/>
      <c r="R247" s="270"/>
      <c r="S247" s="270"/>
      <c r="T247" s="271"/>
      <c r="U247" s="13"/>
      <c r="V247" s="13"/>
      <c r="W247" s="13"/>
      <c r="X247" s="13"/>
      <c r="Y247" s="13"/>
      <c r="Z247" s="13"/>
      <c r="AA247" s="13"/>
      <c r="AB247" s="13"/>
      <c r="AC247" s="13"/>
      <c r="AD247" s="13"/>
      <c r="AE247" s="13"/>
      <c r="AT247" s="272" t="s">
        <v>263</v>
      </c>
      <c r="AU247" s="272" t="s">
        <v>91</v>
      </c>
      <c r="AV247" s="13" t="s">
        <v>91</v>
      </c>
      <c r="AW247" s="13" t="s">
        <v>36</v>
      </c>
      <c r="AX247" s="13" t="s">
        <v>82</v>
      </c>
      <c r="AY247" s="272" t="s">
        <v>250</v>
      </c>
    </row>
    <row r="248" s="13" customFormat="1">
      <c r="A248" s="13"/>
      <c r="B248" s="262"/>
      <c r="C248" s="263"/>
      <c r="D248" s="258" t="s">
        <v>263</v>
      </c>
      <c r="E248" s="264" t="s">
        <v>1</v>
      </c>
      <c r="F248" s="265" t="s">
        <v>2798</v>
      </c>
      <c r="G248" s="263"/>
      <c r="H248" s="266">
        <v>101.14</v>
      </c>
      <c r="I248" s="267"/>
      <c r="J248" s="263"/>
      <c r="K248" s="263"/>
      <c r="L248" s="268"/>
      <c r="M248" s="269"/>
      <c r="N248" s="270"/>
      <c r="O248" s="270"/>
      <c r="P248" s="270"/>
      <c r="Q248" s="270"/>
      <c r="R248" s="270"/>
      <c r="S248" s="270"/>
      <c r="T248" s="271"/>
      <c r="U248" s="13"/>
      <c r="V248" s="13"/>
      <c r="W248" s="13"/>
      <c r="X248" s="13"/>
      <c r="Y248" s="13"/>
      <c r="Z248" s="13"/>
      <c r="AA248" s="13"/>
      <c r="AB248" s="13"/>
      <c r="AC248" s="13"/>
      <c r="AD248" s="13"/>
      <c r="AE248" s="13"/>
      <c r="AT248" s="272" t="s">
        <v>263</v>
      </c>
      <c r="AU248" s="272" t="s">
        <v>91</v>
      </c>
      <c r="AV248" s="13" t="s">
        <v>91</v>
      </c>
      <c r="AW248" s="13" t="s">
        <v>36</v>
      </c>
      <c r="AX248" s="13" t="s">
        <v>82</v>
      </c>
      <c r="AY248" s="272" t="s">
        <v>250</v>
      </c>
    </row>
    <row r="249" s="15" customFormat="1">
      <c r="A249" s="15"/>
      <c r="B249" s="284"/>
      <c r="C249" s="285"/>
      <c r="D249" s="258" t="s">
        <v>263</v>
      </c>
      <c r="E249" s="286" t="s">
        <v>1</v>
      </c>
      <c r="F249" s="287" t="s">
        <v>2774</v>
      </c>
      <c r="G249" s="285"/>
      <c r="H249" s="286" t="s">
        <v>1</v>
      </c>
      <c r="I249" s="288"/>
      <c r="J249" s="285"/>
      <c r="K249" s="285"/>
      <c r="L249" s="289"/>
      <c r="M249" s="290"/>
      <c r="N249" s="291"/>
      <c r="O249" s="291"/>
      <c r="P249" s="291"/>
      <c r="Q249" s="291"/>
      <c r="R249" s="291"/>
      <c r="S249" s="291"/>
      <c r="T249" s="292"/>
      <c r="U249" s="15"/>
      <c r="V249" s="15"/>
      <c r="W249" s="15"/>
      <c r="X249" s="15"/>
      <c r="Y249" s="15"/>
      <c r="Z249" s="15"/>
      <c r="AA249" s="15"/>
      <c r="AB249" s="15"/>
      <c r="AC249" s="15"/>
      <c r="AD249" s="15"/>
      <c r="AE249" s="15"/>
      <c r="AT249" s="293" t="s">
        <v>263</v>
      </c>
      <c r="AU249" s="293" t="s">
        <v>91</v>
      </c>
      <c r="AV249" s="15" t="s">
        <v>14</v>
      </c>
      <c r="AW249" s="15" t="s">
        <v>36</v>
      </c>
      <c r="AX249" s="15" t="s">
        <v>82</v>
      </c>
      <c r="AY249" s="293" t="s">
        <v>250</v>
      </c>
    </row>
    <row r="250" s="13" customFormat="1">
      <c r="A250" s="13"/>
      <c r="B250" s="262"/>
      <c r="C250" s="263"/>
      <c r="D250" s="258" t="s">
        <v>263</v>
      </c>
      <c r="E250" s="264" t="s">
        <v>1</v>
      </c>
      <c r="F250" s="265" t="s">
        <v>2799</v>
      </c>
      <c r="G250" s="263"/>
      <c r="H250" s="266">
        <v>18.399999999999999</v>
      </c>
      <c r="I250" s="267"/>
      <c r="J250" s="263"/>
      <c r="K250" s="263"/>
      <c r="L250" s="268"/>
      <c r="M250" s="269"/>
      <c r="N250" s="270"/>
      <c r="O250" s="270"/>
      <c r="P250" s="270"/>
      <c r="Q250" s="270"/>
      <c r="R250" s="270"/>
      <c r="S250" s="270"/>
      <c r="T250" s="271"/>
      <c r="U250" s="13"/>
      <c r="V250" s="13"/>
      <c r="W250" s="13"/>
      <c r="X250" s="13"/>
      <c r="Y250" s="13"/>
      <c r="Z250" s="13"/>
      <c r="AA250" s="13"/>
      <c r="AB250" s="13"/>
      <c r="AC250" s="13"/>
      <c r="AD250" s="13"/>
      <c r="AE250" s="13"/>
      <c r="AT250" s="272" t="s">
        <v>263</v>
      </c>
      <c r="AU250" s="272" t="s">
        <v>91</v>
      </c>
      <c r="AV250" s="13" t="s">
        <v>91</v>
      </c>
      <c r="AW250" s="13" t="s">
        <v>36</v>
      </c>
      <c r="AX250" s="13" t="s">
        <v>82</v>
      </c>
      <c r="AY250" s="272" t="s">
        <v>250</v>
      </c>
    </row>
    <row r="251" s="14" customFormat="1">
      <c r="A251" s="14"/>
      <c r="B251" s="273"/>
      <c r="C251" s="274"/>
      <c r="D251" s="258" t="s">
        <v>263</v>
      </c>
      <c r="E251" s="275" t="s">
        <v>2053</v>
      </c>
      <c r="F251" s="276" t="s">
        <v>265</v>
      </c>
      <c r="G251" s="274"/>
      <c r="H251" s="277">
        <v>843.10799999999995</v>
      </c>
      <c r="I251" s="278"/>
      <c r="J251" s="274"/>
      <c r="K251" s="274"/>
      <c r="L251" s="279"/>
      <c r="M251" s="280"/>
      <c r="N251" s="281"/>
      <c r="O251" s="281"/>
      <c r="P251" s="281"/>
      <c r="Q251" s="281"/>
      <c r="R251" s="281"/>
      <c r="S251" s="281"/>
      <c r="T251" s="282"/>
      <c r="U251" s="14"/>
      <c r="V251" s="14"/>
      <c r="W251" s="14"/>
      <c r="X251" s="14"/>
      <c r="Y251" s="14"/>
      <c r="Z251" s="14"/>
      <c r="AA251" s="14"/>
      <c r="AB251" s="14"/>
      <c r="AC251" s="14"/>
      <c r="AD251" s="14"/>
      <c r="AE251" s="14"/>
      <c r="AT251" s="283" t="s">
        <v>263</v>
      </c>
      <c r="AU251" s="283" t="s">
        <v>91</v>
      </c>
      <c r="AV251" s="14" t="s">
        <v>256</v>
      </c>
      <c r="AW251" s="14" t="s">
        <v>36</v>
      </c>
      <c r="AX251" s="14" t="s">
        <v>14</v>
      </c>
      <c r="AY251" s="283" t="s">
        <v>250</v>
      </c>
    </row>
    <row r="252" s="2" customFormat="1" ht="33" customHeight="1">
      <c r="A252" s="38"/>
      <c r="B252" s="39"/>
      <c r="C252" s="245" t="s">
        <v>321</v>
      </c>
      <c r="D252" s="245" t="s">
        <v>252</v>
      </c>
      <c r="E252" s="246" t="s">
        <v>2245</v>
      </c>
      <c r="F252" s="247" t="s">
        <v>2246</v>
      </c>
      <c r="G252" s="248" t="s">
        <v>168</v>
      </c>
      <c r="H252" s="249">
        <v>843.10799999999995</v>
      </c>
      <c r="I252" s="250"/>
      <c r="J252" s="251">
        <f>ROUND(I252*H252,2)</f>
        <v>0</v>
      </c>
      <c r="K252" s="247" t="s">
        <v>255</v>
      </c>
      <c r="L252" s="44"/>
      <c r="M252" s="252" t="s">
        <v>1</v>
      </c>
      <c r="N252" s="253" t="s">
        <v>47</v>
      </c>
      <c r="O252" s="91"/>
      <c r="P252" s="254">
        <f>O252*H252</f>
        <v>0</v>
      </c>
      <c r="Q252" s="254">
        <v>0</v>
      </c>
      <c r="R252" s="254">
        <f>Q252*H252</f>
        <v>0</v>
      </c>
      <c r="S252" s="254">
        <v>0</v>
      </c>
      <c r="T252" s="255">
        <f>S252*H252</f>
        <v>0</v>
      </c>
      <c r="U252" s="38"/>
      <c r="V252" s="38"/>
      <c r="W252" s="38"/>
      <c r="X252" s="38"/>
      <c r="Y252" s="38"/>
      <c r="Z252" s="38"/>
      <c r="AA252" s="38"/>
      <c r="AB252" s="38"/>
      <c r="AC252" s="38"/>
      <c r="AD252" s="38"/>
      <c r="AE252" s="38"/>
      <c r="AR252" s="256" t="s">
        <v>256</v>
      </c>
      <c r="AT252" s="256" t="s">
        <v>252</v>
      </c>
      <c r="AU252" s="256" t="s">
        <v>91</v>
      </c>
      <c r="AY252" s="17" t="s">
        <v>250</v>
      </c>
      <c r="BE252" s="257">
        <f>IF(N252="základní",J252,0)</f>
        <v>0</v>
      </c>
      <c r="BF252" s="257">
        <f>IF(N252="snížená",J252,0)</f>
        <v>0</v>
      </c>
      <c r="BG252" s="257">
        <f>IF(N252="zákl. přenesená",J252,0)</f>
        <v>0</v>
      </c>
      <c r="BH252" s="257">
        <f>IF(N252="sníž. přenesená",J252,0)</f>
        <v>0</v>
      </c>
      <c r="BI252" s="257">
        <f>IF(N252="nulová",J252,0)</f>
        <v>0</v>
      </c>
      <c r="BJ252" s="17" t="s">
        <v>14</v>
      </c>
      <c r="BK252" s="257">
        <f>ROUND(I252*H252,2)</f>
        <v>0</v>
      </c>
      <c r="BL252" s="17" t="s">
        <v>256</v>
      </c>
      <c r="BM252" s="256" t="s">
        <v>2800</v>
      </c>
    </row>
    <row r="253" s="13" customFormat="1">
      <c r="A253" s="13"/>
      <c r="B253" s="262"/>
      <c r="C253" s="263"/>
      <c r="D253" s="258" t="s">
        <v>263</v>
      </c>
      <c r="E253" s="264" t="s">
        <v>1</v>
      </c>
      <c r="F253" s="265" t="s">
        <v>2053</v>
      </c>
      <c r="G253" s="263"/>
      <c r="H253" s="266">
        <v>843.10799999999995</v>
      </c>
      <c r="I253" s="267"/>
      <c r="J253" s="263"/>
      <c r="K253" s="263"/>
      <c r="L253" s="268"/>
      <c r="M253" s="269"/>
      <c r="N253" s="270"/>
      <c r="O253" s="270"/>
      <c r="P253" s="270"/>
      <c r="Q253" s="270"/>
      <c r="R253" s="270"/>
      <c r="S253" s="270"/>
      <c r="T253" s="271"/>
      <c r="U253" s="13"/>
      <c r="V253" s="13"/>
      <c r="W253" s="13"/>
      <c r="X253" s="13"/>
      <c r="Y253" s="13"/>
      <c r="Z253" s="13"/>
      <c r="AA253" s="13"/>
      <c r="AB253" s="13"/>
      <c r="AC253" s="13"/>
      <c r="AD253" s="13"/>
      <c r="AE253" s="13"/>
      <c r="AT253" s="272" t="s">
        <v>263</v>
      </c>
      <c r="AU253" s="272" t="s">
        <v>91</v>
      </c>
      <c r="AV253" s="13" t="s">
        <v>91</v>
      </c>
      <c r="AW253" s="13" t="s">
        <v>36</v>
      </c>
      <c r="AX253" s="13" t="s">
        <v>82</v>
      </c>
      <c r="AY253" s="272" t="s">
        <v>250</v>
      </c>
    </row>
    <row r="254" s="14" customFormat="1">
      <c r="A254" s="14"/>
      <c r="B254" s="273"/>
      <c r="C254" s="274"/>
      <c r="D254" s="258" t="s">
        <v>263</v>
      </c>
      <c r="E254" s="275" t="s">
        <v>1</v>
      </c>
      <c r="F254" s="276" t="s">
        <v>265</v>
      </c>
      <c r="G254" s="274"/>
      <c r="H254" s="277">
        <v>843.10799999999995</v>
      </c>
      <c r="I254" s="278"/>
      <c r="J254" s="274"/>
      <c r="K254" s="274"/>
      <c r="L254" s="279"/>
      <c r="M254" s="280"/>
      <c r="N254" s="281"/>
      <c r="O254" s="281"/>
      <c r="P254" s="281"/>
      <c r="Q254" s="281"/>
      <c r="R254" s="281"/>
      <c r="S254" s="281"/>
      <c r="T254" s="282"/>
      <c r="U254" s="14"/>
      <c r="V254" s="14"/>
      <c r="W254" s="14"/>
      <c r="X254" s="14"/>
      <c r="Y254" s="14"/>
      <c r="Z254" s="14"/>
      <c r="AA254" s="14"/>
      <c r="AB254" s="14"/>
      <c r="AC254" s="14"/>
      <c r="AD254" s="14"/>
      <c r="AE254" s="14"/>
      <c r="AT254" s="283" t="s">
        <v>263</v>
      </c>
      <c r="AU254" s="283" t="s">
        <v>91</v>
      </c>
      <c r="AV254" s="14" t="s">
        <v>256</v>
      </c>
      <c r="AW254" s="14" t="s">
        <v>36</v>
      </c>
      <c r="AX254" s="14" t="s">
        <v>14</v>
      </c>
      <c r="AY254" s="283" t="s">
        <v>250</v>
      </c>
    </row>
    <row r="255" s="2" customFormat="1" ht="33" customHeight="1">
      <c r="A255" s="38"/>
      <c r="B255" s="39"/>
      <c r="C255" s="245" t="s">
        <v>325</v>
      </c>
      <c r="D255" s="245" t="s">
        <v>252</v>
      </c>
      <c r="E255" s="246" t="s">
        <v>2285</v>
      </c>
      <c r="F255" s="247" t="s">
        <v>2286</v>
      </c>
      <c r="G255" s="248" t="s">
        <v>168</v>
      </c>
      <c r="H255" s="249">
        <v>222.82400000000001</v>
      </c>
      <c r="I255" s="250"/>
      <c r="J255" s="251">
        <f>ROUND(I255*H255,2)</f>
        <v>0</v>
      </c>
      <c r="K255" s="247" t="s">
        <v>255</v>
      </c>
      <c r="L255" s="44"/>
      <c r="M255" s="252" t="s">
        <v>1</v>
      </c>
      <c r="N255" s="253" t="s">
        <v>47</v>
      </c>
      <c r="O255" s="91"/>
      <c r="P255" s="254">
        <f>O255*H255</f>
        <v>0</v>
      </c>
      <c r="Q255" s="254">
        <v>0.00496</v>
      </c>
      <c r="R255" s="254">
        <f>Q255*H255</f>
        <v>1.10520704</v>
      </c>
      <c r="S255" s="254">
        <v>0</v>
      </c>
      <c r="T255" s="255">
        <f>S255*H255</f>
        <v>0</v>
      </c>
      <c r="U255" s="38"/>
      <c r="V255" s="38"/>
      <c r="W255" s="38"/>
      <c r="X255" s="38"/>
      <c r="Y255" s="38"/>
      <c r="Z255" s="38"/>
      <c r="AA255" s="38"/>
      <c r="AB255" s="38"/>
      <c r="AC255" s="38"/>
      <c r="AD255" s="38"/>
      <c r="AE255" s="38"/>
      <c r="AR255" s="256" t="s">
        <v>256</v>
      </c>
      <c r="AT255" s="256" t="s">
        <v>252</v>
      </c>
      <c r="AU255" s="256" t="s">
        <v>91</v>
      </c>
      <c r="AY255" s="17" t="s">
        <v>250</v>
      </c>
      <c r="BE255" s="257">
        <f>IF(N255="základní",J255,0)</f>
        <v>0</v>
      </c>
      <c r="BF255" s="257">
        <f>IF(N255="snížená",J255,0)</f>
        <v>0</v>
      </c>
      <c r="BG255" s="257">
        <f>IF(N255="zákl. přenesená",J255,0)</f>
        <v>0</v>
      </c>
      <c r="BH255" s="257">
        <f>IF(N255="sníž. přenesená",J255,0)</f>
        <v>0</v>
      </c>
      <c r="BI255" s="257">
        <f>IF(N255="nulová",J255,0)</f>
        <v>0</v>
      </c>
      <c r="BJ255" s="17" t="s">
        <v>14</v>
      </c>
      <c r="BK255" s="257">
        <f>ROUND(I255*H255,2)</f>
        <v>0</v>
      </c>
      <c r="BL255" s="17" t="s">
        <v>256</v>
      </c>
      <c r="BM255" s="256" t="s">
        <v>2801</v>
      </c>
    </row>
    <row r="256" s="2" customFormat="1">
      <c r="A256" s="38"/>
      <c r="B256" s="39"/>
      <c r="C256" s="40"/>
      <c r="D256" s="258" t="s">
        <v>261</v>
      </c>
      <c r="E256" s="40"/>
      <c r="F256" s="259" t="s">
        <v>2288</v>
      </c>
      <c r="G256" s="40"/>
      <c r="H256" s="40"/>
      <c r="I256" s="156"/>
      <c r="J256" s="40"/>
      <c r="K256" s="40"/>
      <c r="L256" s="44"/>
      <c r="M256" s="260"/>
      <c r="N256" s="261"/>
      <c r="O256" s="91"/>
      <c r="P256" s="91"/>
      <c r="Q256" s="91"/>
      <c r="R256" s="91"/>
      <c r="S256" s="91"/>
      <c r="T256" s="92"/>
      <c r="U256" s="38"/>
      <c r="V256" s="38"/>
      <c r="W256" s="38"/>
      <c r="X256" s="38"/>
      <c r="Y256" s="38"/>
      <c r="Z256" s="38"/>
      <c r="AA256" s="38"/>
      <c r="AB256" s="38"/>
      <c r="AC256" s="38"/>
      <c r="AD256" s="38"/>
      <c r="AE256" s="38"/>
      <c r="AT256" s="17" t="s">
        <v>261</v>
      </c>
      <c r="AU256" s="17" t="s">
        <v>91</v>
      </c>
    </row>
    <row r="257" s="13" customFormat="1">
      <c r="A257" s="13"/>
      <c r="B257" s="262"/>
      <c r="C257" s="263"/>
      <c r="D257" s="258" t="s">
        <v>263</v>
      </c>
      <c r="E257" s="264" t="s">
        <v>1</v>
      </c>
      <c r="F257" s="265" t="s">
        <v>2802</v>
      </c>
      <c r="G257" s="263"/>
      <c r="H257" s="266">
        <v>24.931999999999999</v>
      </c>
      <c r="I257" s="267"/>
      <c r="J257" s="263"/>
      <c r="K257" s="263"/>
      <c r="L257" s="268"/>
      <c r="M257" s="269"/>
      <c r="N257" s="270"/>
      <c r="O257" s="270"/>
      <c r="P257" s="270"/>
      <c r="Q257" s="270"/>
      <c r="R257" s="270"/>
      <c r="S257" s="270"/>
      <c r="T257" s="271"/>
      <c r="U257" s="13"/>
      <c r="V257" s="13"/>
      <c r="W257" s="13"/>
      <c r="X257" s="13"/>
      <c r="Y257" s="13"/>
      <c r="Z257" s="13"/>
      <c r="AA257" s="13"/>
      <c r="AB257" s="13"/>
      <c r="AC257" s="13"/>
      <c r="AD257" s="13"/>
      <c r="AE257" s="13"/>
      <c r="AT257" s="272" t="s">
        <v>263</v>
      </c>
      <c r="AU257" s="272" t="s">
        <v>91</v>
      </c>
      <c r="AV257" s="13" t="s">
        <v>91</v>
      </c>
      <c r="AW257" s="13" t="s">
        <v>36</v>
      </c>
      <c r="AX257" s="13" t="s">
        <v>82</v>
      </c>
      <c r="AY257" s="272" t="s">
        <v>250</v>
      </c>
    </row>
    <row r="258" s="13" customFormat="1">
      <c r="A258" s="13"/>
      <c r="B258" s="262"/>
      <c r="C258" s="263"/>
      <c r="D258" s="258" t="s">
        <v>263</v>
      </c>
      <c r="E258" s="264" t="s">
        <v>1</v>
      </c>
      <c r="F258" s="265" t="s">
        <v>2803</v>
      </c>
      <c r="G258" s="263"/>
      <c r="H258" s="266">
        <v>27.324000000000002</v>
      </c>
      <c r="I258" s="267"/>
      <c r="J258" s="263"/>
      <c r="K258" s="263"/>
      <c r="L258" s="268"/>
      <c r="M258" s="269"/>
      <c r="N258" s="270"/>
      <c r="O258" s="270"/>
      <c r="P258" s="270"/>
      <c r="Q258" s="270"/>
      <c r="R258" s="270"/>
      <c r="S258" s="270"/>
      <c r="T258" s="271"/>
      <c r="U258" s="13"/>
      <c r="V258" s="13"/>
      <c r="W258" s="13"/>
      <c r="X258" s="13"/>
      <c r="Y258" s="13"/>
      <c r="Z258" s="13"/>
      <c r="AA258" s="13"/>
      <c r="AB258" s="13"/>
      <c r="AC258" s="13"/>
      <c r="AD258" s="13"/>
      <c r="AE258" s="13"/>
      <c r="AT258" s="272" t="s">
        <v>263</v>
      </c>
      <c r="AU258" s="272" t="s">
        <v>91</v>
      </c>
      <c r="AV258" s="13" t="s">
        <v>91</v>
      </c>
      <c r="AW258" s="13" t="s">
        <v>36</v>
      </c>
      <c r="AX258" s="13" t="s">
        <v>82</v>
      </c>
      <c r="AY258" s="272" t="s">
        <v>250</v>
      </c>
    </row>
    <row r="259" s="13" customFormat="1">
      <c r="A259" s="13"/>
      <c r="B259" s="262"/>
      <c r="C259" s="263"/>
      <c r="D259" s="258" t="s">
        <v>263</v>
      </c>
      <c r="E259" s="264" t="s">
        <v>1</v>
      </c>
      <c r="F259" s="265" t="s">
        <v>2804</v>
      </c>
      <c r="G259" s="263"/>
      <c r="H259" s="266">
        <v>29.899999999999999</v>
      </c>
      <c r="I259" s="267"/>
      <c r="J259" s="263"/>
      <c r="K259" s="263"/>
      <c r="L259" s="268"/>
      <c r="M259" s="269"/>
      <c r="N259" s="270"/>
      <c r="O259" s="270"/>
      <c r="P259" s="270"/>
      <c r="Q259" s="270"/>
      <c r="R259" s="270"/>
      <c r="S259" s="270"/>
      <c r="T259" s="271"/>
      <c r="U259" s="13"/>
      <c r="V259" s="13"/>
      <c r="W259" s="13"/>
      <c r="X259" s="13"/>
      <c r="Y259" s="13"/>
      <c r="Z259" s="13"/>
      <c r="AA259" s="13"/>
      <c r="AB259" s="13"/>
      <c r="AC259" s="13"/>
      <c r="AD259" s="13"/>
      <c r="AE259" s="13"/>
      <c r="AT259" s="272" t="s">
        <v>263</v>
      </c>
      <c r="AU259" s="272" t="s">
        <v>91</v>
      </c>
      <c r="AV259" s="13" t="s">
        <v>91</v>
      </c>
      <c r="AW259" s="13" t="s">
        <v>36</v>
      </c>
      <c r="AX259" s="13" t="s">
        <v>82</v>
      </c>
      <c r="AY259" s="272" t="s">
        <v>250</v>
      </c>
    </row>
    <row r="260" s="13" customFormat="1">
      <c r="A260" s="13"/>
      <c r="B260" s="262"/>
      <c r="C260" s="263"/>
      <c r="D260" s="258" t="s">
        <v>263</v>
      </c>
      <c r="E260" s="264" t="s">
        <v>1</v>
      </c>
      <c r="F260" s="265" t="s">
        <v>2805</v>
      </c>
      <c r="G260" s="263"/>
      <c r="H260" s="266">
        <v>31.832000000000001</v>
      </c>
      <c r="I260" s="267"/>
      <c r="J260" s="263"/>
      <c r="K260" s="263"/>
      <c r="L260" s="268"/>
      <c r="M260" s="269"/>
      <c r="N260" s="270"/>
      <c r="O260" s="270"/>
      <c r="P260" s="270"/>
      <c r="Q260" s="270"/>
      <c r="R260" s="270"/>
      <c r="S260" s="270"/>
      <c r="T260" s="271"/>
      <c r="U260" s="13"/>
      <c r="V260" s="13"/>
      <c r="W260" s="13"/>
      <c r="X260" s="13"/>
      <c r="Y260" s="13"/>
      <c r="Z260" s="13"/>
      <c r="AA260" s="13"/>
      <c r="AB260" s="13"/>
      <c r="AC260" s="13"/>
      <c r="AD260" s="13"/>
      <c r="AE260" s="13"/>
      <c r="AT260" s="272" t="s">
        <v>263</v>
      </c>
      <c r="AU260" s="272" t="s">
        <v>91</v>
      </c>
      <c r="AV260" s="13" t="s">
        <v>91</v>
      </c>
      <c r="AW260" s="13" t="s">
        <v>36</v>
      </c>
      <c r="AX260" s="13" t="s">
        <v>82</v>
      </c>
      <c r="AY260" s="272" t="s">
        <v>250</v>
      </c>
    </row>
    <row r="261" s="13" customFormat="1">
      <c r="A261" s="13"/>
      <c r="B261" s="262"/>
      <c r="C261" s="263"/>
      <c r="D261" s="258" t="s">
        <v>263</v>
      </c>
      <c r="E261" s="264" t="s">
        <v>1</v>
      </c>
      <c r="F261" s="265" t="s">
        <v>2806</v>
      </c>
      <c r="G261" s="263"/>
      <c r="H261" s="266">
        <v>33.856000000000002</v>
      </c>
      <c r="I261" s="267"/>
      <c r="J261" s="263"/>
      <c r="K261" s="263"/>
      <c r="L261" s="268"/>
      <c r="M261" s="269"/>
      <c r="N261" s="270"/>
      <c r="O261" s="270"/>
      <c r="P261" s="270"/>
      <c r="Q261" s="270"/>
      <c r="R261" s="270"/>
      <c r="S261" s="270"/>
      <c r="T261" s="271"/>
      <c r="U261" s="13"/>
      <c r="V261" s="13"/>
      <c r="W261" s="13"/>
      <c r="X261" s="13"/>
      <c r="Y261" s="13"/>
      <c r="Z261" s="13"/>
      <c r="AA261" s="13"/>
      <c r="AB261" s="13"/>
      <c r="AC261" s="13"/>
      <c r="AD261" s="13"/>
      <c r="AE261" s="13"/>
      <c r="AT261" s="272" t="s">
        <v>263</v>
      </c>
      <c r="AU261" s="272" t="s">
        <v>91</v>
      </c>
      <c r="AV261" s="13" t="s">
        <v>91</v>
      </c>
      <c r="AW261" s="13" t="s">
        <v>36</v>
      </c>
      <c r="AX261" s="13" t="s">
        <v>82</v>
      </c>
      <c r="AY261" s="272" t="s">
        <v>250</v>
      </c>
    </row>
    <row r="262" s="13" customFormat="1">
      <c r="A262" s="13"/>
      <c r="B262" s="262"/>
      <c r="C262" s="263"/>
      <c r="D262" s="258" t="s">
        <v>263</v>
      </c>
      <c r="E262" s="264" t="s">
        <v>1</v>
      </c>
      <c r="F262" s="265" t="s">
        <v>2807</v>
      </c>
      <c r="G262" s="263"/>
      <c r="H262" s="266">
        <v>36.432000000000002</v>
      </c>
      <c r="I262" s="267"/>
      <c r="J262" s="263"/>
      <c r="K262" s="263"/>
      <c r="L262" s="268"/>
      <c r="M262" s="269"/>
      <c r="N262" s="270"/>
      <c r="O262" s="270"/>
      <c r="P262" s="270"/>
      <c r="Q262" s="270"/>
      <c r="R262" s="270"/>
      <c r="S262" s="270"/>
      <c r="T262" s="271"/>
      <c r="U262" s="13"/>
      <c r="V262" s="13"/>
      <c r="W262" s="13"/>
      <c r="X262" s="13"/>
      <c r="Y262" s="13"/>
      <c r="Z262" s="13"/>
      <c r="AA262" s="13"/>
      <c r="AB262" s="13"/>
      <c r="AC262" s="13"/>
      <c r="AD262" s="13"/>
      <c r="AE262" s="13"/>
      <c r="AT262" s="272" t="s">
        <v>263</v>
      </c>
      <c r="AU262" s="272" t="s">
        <v>91</v>
      </c>
      <c r="AV262" s="13" t="s">
        <v>91</v>
      </c>
      <c r="AW262" s="13" t="s">
        <v>36</v>
      </c>
      <c r="AX262" s="13" t="s">
        <v>82</v>
      </c>
      <c r="AY262" s="272" t="s">
        <v>250</v>
      </c>
    </row>
    <row r="263" s="13" customFormat="1">
      <c r="A263" s="13"/>
      <c r="B263" s="262"/>
      <c r="C263" s="263"/>
      <c r="D263" s="258" t="s">
        <v>263</v>
      </c>
      <c r="E263" s="264" t="s">
        <v>1</v>
      </c>
      <c r="F263" s="265" t="s">
        <v>2808</v>
      </c>
      <c r="G263" s="263"/>
      <c r="H263" s="266">
        <v>38.548000000000002</v>
      </c>
      <c r="I263" s="267"/>
      <c r="J263" s="263"/>
      <c r="K263" s="263"/>
      <c r="L263" s="268"/>
      <c r="M263" s="269"/>
      <c r="N263" s="270"/>
      <c r="O263" s="270"/>
      <c r="P263" s="270"/>
      <c r="Q263" s="270"/>
      <c r="R263" s="270"/>
      <c r="S263" s="270"/>
      <c r="T263" s="271"/>
      <c r="U263" s="13"/>
      <c r="V263" s="13"/>
      <c r="W263" s="13"/>
      <c r="X263" s="13"/>
      <c r="Y263" s="13"/>
      <c r="Z263" s="13"/>
      <c r="AA263" s="13"/>
      <c r="AB263" s="13"/>
      <c r="AC263" s="13"/>
      <c r="AD263" s="13"/>
      <c r="AE263" s="13"/>
      <c r="AT263" s="272" t="s">
        <v>263</v>
      </c>
      <c r="AU263" s="272" t="s">
        <v>91</v>
      </c>
      <c r="AV263" s="13" t="s">
        <v>91</v>
      </c>
      <c r="AW263" s="13" t="s">
        <v>36</v>
      </c>
      <c r="AX263" s="13" t="s">
        <v>82</v>
      </c>
      <c r="AY263" s="272" t="s">
        <v>250</v>
      </c>
    </row>
    <row r="264" s="14" customFormat="1">
      <c r="A264" s="14"/>
      <c r="B264" s="273"/>
      <c r="C264" s="274"/>
      <c r="D264" s="258" t="s">
        <v>263</v>
      </c>
      <c r="E264" s="275" t="s">
        <v>2061</v>
      </c>
      <c r="F264" s="276" t="s">
        <v>265</v>
      </c>
      <c r="G264" s="274"/>
      <c r="H264" s="277">
        <v>222.82400000000001</v>
      </c>
      <c r="I264" s="278"/>
      <c r="J264" s="274"/>
      <c r="K264" s="274"/>
      <c r="L264" s="279"/>
      <c r="M264" s="280"/>
      <c r="N264" s="281"/>
      <c r="O264" s="281"/>
      <c r="P264" s="281"/>
      <c r="Q264" s="281"/>
      <c r="R264" s="281"/>
      <c r="S264" s="281"/>
      <c r="T264" s="282"/>
      <c r="U264" s="14"/>
      <c r="V264" s="14"/>
      <c r="W264" s="14"/>
      <c r="X264" s="14"/>
      <c r="Y264" s="14"/>
      <c r="Z264" s="14"/>
      <c r="AA264" s="14"/>
      <c r="AB264" s="14"/>
      <c r="AC264" s="14"/>
      <c r="AD264" s="14"/>
      <c r="AE264" s="14"/>
      <c r="AT264" s="283" t="s">
        <v>263</v>
      </c>
      <c r="AU264" s="283" t="s">
        <v>91</v>
      </c>
      <c r="AV264" s="14" t="s">
        <v>256</v>
      </c>
      <c r="AW264" s="14" t="s">
        <v>36</v>
      </c>
      <c r="AX264" s="14" t="s">
        <v>14</v>
      </c>
      <c r="AY264" s="283" t="s">
        <v>250</v>
      </c>
    </row>
    <row r="265" s="2" customFormat="1" ht="33" customHeight="1">
      <c r="A265" s="38"/>
      <c r="B265" s="39"/>
      <c r="C265" s="245" t="s">
        <v>331</v>
      </c>
      <c r="D265" s="245" t="s">
        <v>252</v>
      </c>
      <c r="E265" s="246" t="s">
        <v>2292</v>
      </c>
      <c r="F265" s="247" t="s">
        <v>2293</v>
      </c>
      <c r="G265" s="248" t="s">
        <v>168</v>
      </c>
      <c r="H265" s="249">
        <v>222.82400000000001</v>
      </c>
      <c r="I265" s="250"/>
      <c r="J265" s="251">
        <f>ROUND(I265*H265,2)</f>
        <v>0</v>
      </c>
      <c r="K265" s="247" t="s">
        <v>255</v>
      </c>
      <c r="L265" s="44"/>
      <c r="M265" s="252" t="s">
        <v>1</v>
      </c>
      <c r="N265" s="253" t="s">
        <v>47</v>
      </c>
      <c r="O265" s="91"/>
      <c r="P265" s="254">
        <f>O265*H265</f>
        <v>0</v>
      </c>
      <c r="Q265" s="254">
        <v>0</v>
      </c>
      <c r="R265" s="254">
        <f>Q265*H265</f>
        <v>0</v>
      </c>
      <c r="S265" s="254">
        <v>0</v>
      </c>
      <c r="T265" s="255">
        <f>S265*H265</f>
        <v>0</v>
      </c>
      <c r="U265" s="38"/>
      <c r="V265" s="38"/>
      <c r="W265" s="38"/>
      <c r="X265" s="38"/>
      <c r="Y265" s="38"/>
      <c r="Z265" s="38"/>
      <c r="AA265" s="38"/>
      <c r="AB265" s="38"/>
      <c r="AC265" s="38"/>
      <c r="AD265" s="38"/>
      <c r="AE265" s="38"/>
      <c r="AR265" s="256" t="s">
        <v>256</v>
      </c>
      <c r="AT265" s="256" t="s">
        <v>252</v>
      </c>
      <c r="AU265" s="256" t="s">
        <v>91</v>
      </c>
      <c r="AY265" s="17" t="s">
        <v>250</v>
      </c>
      <c r="BE265" s="257">
        <f>IF(N265="základní",J265,0)</f>
        <v>0</v>
      </c>
      <c r="BF265" s="257">
        <f>IF(N265="snížená",J265,0)</f>
        <v>0</v>
      </c>
      <c r="BG265" s="257">
        <f>IF(N265="zákl. přenesená",J265,0)</f>
        <v>0</v>
      </c>
      <c r="BH265" s="257">
        <f>IF(N265="sníž. přenesená",J265,0)</f>
        <v>0</v>
      </c>
      <c r="BI265" s="257">
        <f>IF(N265="nulová",J265,0)</f>
        <v>0</v>
      </c>
      <c r="BJ265" s="17" t="s">
        <v>14</v>
      </c>
      <c r="BK265" s="257">
        <f>ROUND(I265*H265,2)</f>
        <v>0</v>
      </c>
      <c r="BL265" s="17" t="s">
        <v>256</v>
      </c>
      <c r="BM265" s="256" t="s">
        <v>2809</v>
      </c>
    </row>
    <row r="266" s="2" customFormat="1">
      <c r="A266" s="38"/>
      <c r="B266" s="39"/>
      <c r="C266" s="40"/>
      <c r="D266" s="258" t="s">
        <v>261</v>
      </c>
      <c r="E266" s="40"/>
      <c r="F266" s="259" t="s">
        <v>2295</v>
      </c>
      <c r="G266" s="40"/>
      <c r="H266" s="40"/>
      <c r="I266" s="156"/>
      <c r="J266" s="40"/>
      <c r="K266" s="40"/>
      <c r="L266" s="44"/>
      <c r="M266" s="260"/>
      <c r="N266" s="261"/>
      <c r="O266" s="91"/>
      <c r="P266" s="91"/>
      <c r="Q266" s="91"/>
      <c r="R266" s="91"/>
      <c r="S266" s="91"/>
      <c r="T266" s="92"/>
      <c r="U266" s="38"/>
      <c r="V266" s="38"/>
      <c r="W266" s="38"/>
      <c r="X266" s="38"/>
      <c r="Y266" s="38"/>
      <c r="Z266" s="38"/>
      <c r="AA266" s="38"/>
      <c r="AB266" s="38"/>
      <c r="AC266" s="38"/>
      <c r="AD266" s="38"/>
      <c r="AE266" s="38"/>
      <c r="AT266" s="17" t="s">
        <v>261</v>
      </c>
      <c r="AU266" s="17" t="s">
        <v>91</v>
      </c>
    </row>
    <row r="267" s="13" customFormat="1">
      <c r="A267" s="13"/>
      <c r="B267" s="262"/>
      <c r="C267" s="263"/>
      <c r="D267" s="258" t="s">
        <v>263</v>
      </c>
      <c r="E267" s="264" t="s">
        <v>1</v>
      </c>
      <c r="F267" s="265" t="s">
        <v>2061</v>
      </c>
      <c r="G267" s="263"/>
      <c r="H267" s="266">
        <v>222.82400000000001</v>
      </c>
      <c r="I267" s="267"/>
      <c r="J267" s="263"/>
      <c r="K267" s="263"/>
      <c r="L267" s="268"/>
      <c r="M267" s="269"/>
      <c r="N267" s="270"/>
      <c r="O267" s="270"/>
      <c r="P267" s="270"/>
      <c r="Q267" s="270"/>
      <c r="R267" s="270"/>
      <c r="S267" s="270"/>
      <c r="T267" s="271"/>
      <c r="U267" s="13"/>
      <c r="V267" s="13"/>
      <c r="W267" s="13"/>
      <c r="X267" s="13"/>
      <c r="Y267" s="13"/>
      <c r="Z267" s="13"/>
      <c r="AA267" s="13"/>
      <c r="AB267" s="13"/>
      <c r="AC267" s="13"/>
      <c r="AD267" s="13"/>
      <c r="AE267" s="13"/>
      <c r="AT267" s="272" t="s">
        <v>263</v>
      </c>
      <c r="AU267" s="272" t="s">
        <v>91</v>
      </c>
      <c r="AV267" s="13" t="s">
        <v>91</v>
      </c>
      <c r="AW267" s="13" t="s">
        <v>36</v>
      </c>
      <c r="AX267" s="13" t="s">
        <v>82</v>
      </c>
      <c r="AY267" s="272" t="s">
        <v>250</v>
      </c>
    </row>
    <row r="268" s="14" customFormat="1">
      <c r="A268" s="14"/>
      <c r="B268" s="273"/>
      <c r="C268" s="274"/>
      <c r="D268" s="258" t="s">
        <v>263</v>
      </c>
      <c r="E268" s="275" t="s">
        <v>1</v>
      </c>
      <c r="F268" s="276" t="s">
        <v>265</v>
      </c>
      <c r="G268" s="274"/>
      <c r="H268" s="277">
        <v>222.82400000000001</v>
      </c>
      <c r="I268" s="278"/>
      <c r="J268" s="274"/>
      <c r="K268" s="274"/>
      <c r="L268" s="279"/>
      <c r="M268" s="280"/>
      <c r="N268" s="281"/>
      <c r="O268" s="281"/>
      <c r="P268" s="281"/>
      <c r="Q268" s="281"/>
      <c r="R268" s="281"/>
      <c r="S268" s="281"/>
      <c r="T268" s="282"/>
      <c r="U268" s="14"/>
      <c r="V268" s="14"/>
      <c r="W268" s="14"/>
      <c r="X268" s="14"/>
      <c r="Y268" s="14"/>
      <c r="Z268" s="14"/>
      <c r="AA268" s="14"/>
      <c r="AB268" s="14"/>
      <c r="AC268" s="14"/>
      <c r="AD268" s="14"/>
      <c r="AE268" s="14"/>
      <c r="AT268" s="283" t="s">
        <v>263</v>
      </c>
      <c r="AU268" s="283" t="s">
        <v>91</v>
      </c>
      <c r="AV268" s="14" t="s">
        <v>256</v>
      </c>
      <c r="AW268" s="14" t="s">
        <v>36</v>
      </c>
      <c r="AX268" s="14" t="s">
        <v>14</v>
      </c>
      <c r="AY268" s="283" t="s">
        <v>250</v>
      </c>
    </row>
    <row r="269" s="2" customFormat="1" ht="55.5" customHeight="1">
      <c r="A269" s="38"/>
      <c r="B269" s="39"/>
      <c r="C269" s="245" t="s">
        <v>336</v>
      </c>
      <c r="D269" s="245" t="s">
        <v>252</v>
      </c>
      <c r="E269" s="246" t="s">
        <v>2296</v>
      </c>
      <c r="F269" s="247" t="s">
        <v>2297</v>
      </c>
      <c r="G269" s="248" t="s">
        <v>208</v>
      </c>
      <c r="H269" s="249">
        <v>639.40200000000004</v>
      </c>
      <c r="I269" s="250"/>
      <c r="J269" s="251">
        <f>ROUND(I269*H269,2)</f>
        <v>0</v>
      </c>
      <c r="K269" s="247" t="s">
        <v>255</v>
      </c>
      <c r="L269" s="44"/>
      <c r="M269" s="252" t="s">
        <v>1</v>
      </c>
      <c r="N269" s="253" t="s">
        <v>47</v>
      </c>
      <c r="O269" s="91"/>
      <c r="P269" s="254">
        <f>O269*H269</f>
        <v>0</v>
      </c>
      <c r="Q269" s="254">
        <v>0</v>
      </c>
      <c r="R269" s="254">
        <f>Q269*H269</f>
        <v>0</v>
      </c>
      <c r="S269" s="254">
        <v>0</v>
      </c>
      <c r="T269" s="255">
        <f>S269*H269</f>
        <v>0</v>
      </c>
      <c r="U269" s="38"/>
      <c r="V269" s="38"/>
      <c r="W269" s="38"/>
      <c r="X269" s="38"/>
      <c r="Y269" s="38"/>
      <c r="Z269" s="38"/>
      <c r="AA269" s="38"/>
      <c r="AB269" s="38"/>
      <c r="AC269" s="38"/>
      <c r="AD269" s="38"/>
      <c r="AE269" s="38"/>
      <c r="AR269" s="256" t="s">
        <v>256</v>
      </c>
      <c r="AT269" s="256" t="s">
        <v>252</v>
      </c>
      <c r="AU269" s="256" t="s">
        <v>91</v>
      </c>
      <c r="AY269" s="17" t="s">
        <v>250</v>
      </c>
      <c r="BE269" s="257">
        <f>IF(N269="základní",J269,0)</f>
        <v>0</v>
      </c>
      <c r="BF269" s="257">
        <f>IF(N269="snížená",J269,0)</f>
        <v>0</v>
      </c>
      <c r="BG269" s="257">
        <f>IF(N269="zákl. přenesená",J269,0)</f>
        <v>0</v>
      </c>
      <c r="BH269" s="257">
        <f>IF(N269="sníž. přenesená",J269,0)</f>
        <v>0</v>
      </c>
      <c r="BI269" s="257">
        <f>IF(N269="nulová",J269,0)</f>
        <v>0</v>
      </c>
      <c r="BJ269" s="17" t="s">
        <v>14</v>
      </c>
      <c r="BK269" s="257">
        <f>ROUND(I269*H269,2)</f>
        <v>0</v>
      </c>
      <c r="BL269" s="17" t="s">
        <v>256</v>
      </c>
      <c r="BM269" s="256" t="s">
        <v>2810</v>
      </c>
    </row>
    <row r="270" s="2" customFormat="1">
      <c r="A270" s="38"/>
      <c r="B270" s="39"/>
      <c r="C270" s="40"/>
      <c r="D270" s="258" t="s">
        <v>261</v>
      </c>
      <c r="E270" s="40"/>
      <c r="F270" s="259" t="s">
        <v>586</v>
      </c>
      <c r="G270" s="40"/>
      <c r="H270" s="40"/>
      <c r="I270" s="156"/>
      <c r="J270" s="40"/>
      <c r="K270" s="40"/>
      <c r="L270" s="44"/>
      <c r="M270" s="260"/>
      <c r="N270" s="261"/>
      <c r="O270" s="91"/>
      <c r="P270" s="91"/>
      <c r="Q270" s="91"/>
      <c r="R270" s="91"/>
      <c r="S270" s="91"/>
      <c r="T270" s="92"/>
      <c r="U270" s="38"/>
      <c r="V270" s="38"/>
      <c r="W270" s="38"/>
      <c r="X270" s="38"/>
      <c r="Y270" s="38"/>
      <c r="Z270" s="38"/>
      <c r="AA270" s="38"/>
      <c r="AB270" s="38"/>
      <c r="AC270" s="38"/>
      <c r="AD270" s="38"/>
      <c r="AE270" s="38"/>
      <c r="AT270" s="17" t="s">
        <v>261</v>
      </c>
      <c r="AU270" s="17" t="s">
        <v>91</v>
      </c>
    </row>
    <row r="271" s="15" customFormat="1">
      <c r="A271" s="15"/>
      <c r="B271" s="284"/>
      <c r="C271" s="285"/>
      <c r="D271" s="258" t="s">
        <v>263</v>
      </c>
      <c r="E271" s="286" t="s">
        <v>1</v>
      </c>
      <c r="F271" s="287" t="s">
        <v>2299</v>
      </c>
      <c r="G271" s="285"/>
      <c r="H271" s="286" t="s">
        <v>1</v>
      </c>
      <c r="I271" s="288"/>
      <c r="J271" s="285"/>
      <c r="K271" s="285"/>
      <c r="L271" s="289"/>
      <c r="M271" s="290"/>
      <c r="N271" s="291"/>
      <c r="O271" s="291"/>
      <c r="P271" s="291"/>
      <c r="Q271" s="291"/>
      <c r="R271" s="291"/>
      <c r="S271" s="291"/>
      <c r="T271" s="292"/>
      <c r="U271" s="15"/>
      <c r="V271" s="15"/>
      <c r="W271" s="15"/>
      <c r="X271" s="15"/>
      <c r="Y271" s="15"/>
      <c r="Z271" s="15"/>
      <c r="AA271" s="15"/>
      <c r="AB271" s="15"/>
      <c r="AC271" s="15"/>
      <c r="AD271" s="15"/>
      <c r="AE271" s="15"/>
      <c r="AT271" s="293" t="s">
        <v>263</v>
      </c>
      <c r="AU271" s="293" t="s">
        <v>91</v>
      </c>
      <c r="AV271" s="15" t="s">
        <v>14</v>
      </c>
      <c r="AW271" s="15" t="s">
        <v>36</v>
      </c>
      <c r="AX271" s="15" t="s">
        <v>82</v>
      </c>
      <c r="AY271" s="293" t="s">
        <v>250</v>
      </c>
    </row>
    <row r="272" s="13" customFormat="1">
      <c r="A272" s="13"/>
      <c r="B272" s="262"/>
      <c r="C272" s="263"/>
      <c r="D272" s="258" t="s">
        <v>263</v>
      </c>
      <c r="E272" s="264" t="s">
        <v>1</v>
      </c>
      <c r="F272" s="265" t="s">
        <v>2811</v>
      </c>
      <c r="G272" s="263"/>
      <c r="H272" s="266">
        <v>639.40200000000004</v>
      </c>
      <c r="I272" s="267"/>
      <c r="J272" s="263"/>
      <c r="K272" s="263"/>
      <c r="L272" s="268"/>
      <c r="M272" s="269"/>
      <c r="N272" s="270"/>
      <c r="O272" s="270"/>
      <c r="P272" s="270"/>
      <c r="Q272" s="270"/>
      <c r="R272" s="270"/>
      <c r="S272" s="270"/>
      <c r="T272" s="271"/>
      <c r="U272" s="13"/>
      <c r="V272" s="13"/>
      <c r="W272" s="13"/>
      <c r="X272" s="13"/>
      <c r="Y272" s="13"/>
      <c r="Z272" s="13"/>
      <c r="AA272" s="13"/>
      <c r="AB272" s="13"/>
      <c r="AC272" s="13"/>
      <c r="AD272" s="13"/>
      <c r="AE272" s="13"/>
      <c r="AT272" s="272" t="s">
        <v>263</v>
      </c>
      <c r="AU272" s="272" t="s">
        <v>91</v>
      </c>
      <c r="AV272" s="13" t="s">
        <v>91</v>
      </c>
      <c r="AW272" s="13" t="s">
        <v>36</v>
      </c>
      <c r="AX272" s="13" t="s">
        <v>82</v>
      </c>
      <c r="AY272" s="272" t="s">
        <v>250</v>
      </c>
    </row>
    <row r="273" s="14" customFormat="1">
      <c r="A273" s="14"/>
      <c r="B273" s="273"/>
      <c r="C273" s="274"/>
      <c r="D273" s="258" t="s">
        <v>263</v>
      </c>
      <c r="E273" s="275" t="s">
        <v>1</v>
      </c>
      <c r="F273" s="276" t="s">
        <v>265</v>
      </c>
      <c r="G273" s="274"/>
      <c r="H273" s="277">
        <v>639.40200000000004</v>
      </c>
      <c r="I273" s="278"/>
      <c r="J273" s="274"/>
      <c r="K273" s="274"/>
      <c r="L273" s="279"/>
      <c r="M273" s="280"/>
      <c r="N273" s="281"/>
      <c r="O273" s="281"/>
      <c r="P273" s="281"/>
      <c r="Q273" s="281"/>
      <c r="R273" s="281"/>
      <c r="S273" s="281"/>
      <c r="T273" s="282"/>
      <c r="U273" s="14"/>
      <c r="V273" s="14"/>
      <c r="W273" s="14"/>
      <c r="X273" s="14"/>
      <c r="Y273" s="14"/>
      <c r="Z273" s="14"/>
      <c r="AA273" s="14"/>
      <c r="AB273" s="14"/>
      <c r="AC273" s="14"/>
      <c r="AD273" s="14"/>
      <c r="AE273" s="14"/>
      <c r="AT273" s="283" t="s">
        <v>263</v>
      </c>
      <c r="AU273" s="283" t="s">
        <v>91</v>
      </c>
      <c r="AV273" s="14" t="s">
        <v>256</v>
      </c>
      <c r="AW273" s="14" t="s">
        <v>36</v>
      </c>
      <c r="AX273" s="14" t="s">
        <v>14</v>
      </c>
      <c r="AY273" s="283" t="s">
        <v>250</v>
      </c>
    </row>
    <row r="274" s="2" customFormat="1" ht="55.5" customHeight="1">
      <c r="A274" s="38"/>
      <c r="B274" s="39"/>
      <c r="C274" s="245" t="s">
        <v>7</v>
      </c>
      <c r="D274" s="245" t="s">
        <v>252</v>
      </c>
      <c r="E274" s="246" t="s">
        <v>583</v>
      </c>
      <c r="F274" s="247" t="s">
        <v>584</v>
      </c>
      <c r="G274" s="248" t="s">
        <v>208</v>
      </c>
      <c r="H274" s="249">
        <v>238.91</v>
      </c>
      <c r="I274" s="250"/>
      <c r="J274" s="251">
        <f>ROUND(I274*H274,2)</f>
        <v>0</v>
      </c>
      <c r="K274" s="247" t="s">
        <v>255</v>
      </c>
      <c r="L274" s="44"/>
      <c r="M274" s="252" t="s">
        <v>1</v>
      </c>
      <c r="N274" s="253" t="s">
        <v>47</v>
      </c>
      <c r="O274" s="91"/>
      <c r="P274" s="254">
        <f>O274*H274</f>
        <v>0</v>
      </c>
      <c r="Q274" s="254">
        <v>0</v>
      </c>
      <c r="R274" s="254">
        <f>Q274*H274</f>
        <v>0</v>
      </c>
      <c r="S274" s="254">
        <v>0</v>
      </c>
      <c r="T274" s="255">
        <f>S274*H274</f>
        <v>0</v>
      </c>
      <c r="U274" s="38"/>
      <c r="V274" s="38"/>
      <c r="W274" s="38"/>
      <c r="X274" s="38"/>
      <c r="Y274" s="38"/>
      <c r="Z274" s="38"/>
      <c r="AA274" s="38"/>
      <c r="AB274" s="38"/>
      <c r="AC274" s="38"/>
      <c r="AD274" s="38"/>
      <c r="AE274" s="38"/>
      <c r="AR274" s="256" t="s">
        <v>256</v>
      </c>
      <c r="AT274" s="256" t="s">
        <v>252</v>
      </c>
      <c r="AU274" s="256" t="s">
        <v>91</v>
      </c>
      <c r="AY274" s="17" t="s">
        <v>250</v>
      </c>
      <c r="BE274" s="257">
        <f>IF(N274="základní",J274,0)</f>
        <v>0</v>
      </c>
      <c r="BF274" s="257">
        <f>IF(N274="snížená",J274,0)</f>
        <v>0</v>
      </c>
      <c r="BG274" s="257">
        <f>IF(N274="zákl. přenesená",J274,0)</f>
        <v>0</v>
      </c>
      <c r="BH274" s="257">
        <f>IF(N274="sníž. přenesená",J274,0)</f>
        <v>0</v>
      </c>
      <c r="BI274" s="257">
        <f>IF(N274="nulová",J274,0)</f>
        <v>0</v>
      </c>
      <c r="BJ274" s="17" t="s">
        <v>14</v>
      </c>
      <c r="BK274" s="257">
        <f>ROUND(I274*H274,2)</f>
        <v>0</v>
      </c>
      <c r="BL274" s="17" t="s">
        <v>256</v>
      </c>
      <c r="BM274" s="256" t="s">
        <v>2812</v>
      </c>
    </row>
    <row r="275" s="2" customFormat="1">
      <c r="A275" s="38"/>
      <c r="B275" s="39"/>
      <c r="C275" s="40"/>
      <c r="D275" s="258" t="s">
        <v>261</v>
      </c>
      <c r="E275" s="40"/>
      <c r="F275" s="259" t="s">
        <v>586</v>
      </c>
      <c r="G275" s="40"/>
      <c r="H275" s="40"/>
      <c r="I275" s="156"/>
      <c r="J275" s="40"/>
      <c r="K275" s="40"/>
      <c r="L275" s="44"/>
      <c r="M275" s="260"/>
      <c r="N275" s="261"/>
      <c r="O275" s="91"/>
      <c r="P275" s="91"/>
      <c r="Q275" s="91"/>
      <c r="R275" s="91"/>
      <c r="S275" s="91"/>
      <c r="T275" s="92"/>
      <c r="U275" s="38"/>
      <c r="V275" s="38"/>
      <c r="W275" s="38"/>
      <c r="X275" s="38"/>
      <c r="Y275" s="38"/>
      <c r="Z275" s="38"/>
      <c r="AA275" s="38"/>
      <c r="AB275" s="38"/>
      <c r="AC275" s="38"/>
      <c r="AD275" s="38"/>
      <c r="AE275" s="38"/>
      <c r="AT275" s="17" t="s">
        <v>261</v>
      </c>
      <c r="AU275" s="17" t="s">
        <v>91</v>
      </c>
    </row>
    <row r="276" s="15" customFormat="1">
      <c r="A276" s="15"/>
      <c r="B276" s="284"/>
      <c r="C276" s="285"/>
      <c r="D276" s="258" t="s">
        <v>263</v>
      </c>
      <c r="E276" s="286" t="s">
        <v>1</v>
      </c>
      <c r="F276" s="287" t="s">
        <v>2302</v>
      </c>
      <c r="G276" s="285"/>
      <c r="H276" s="286" t="s">
        <v>1</v>
      </c>
      <c r="I276" s="288"/>
      <c r="J276" s="285"/>
      <c r="K276" s="285"/>
      <c r="L276" s="289"/>
      <c r="M276" s="290"/>
      <c r="N276" s="291"/>
      <c r="O276" s="291"/>
      <c r="P276" s="291"/>
      <c r="Q276" s="291"/>
      <c r="R276" s="291"/>
      <c r="S276" s="291"/>
      <c r="T276" s="292"/>
      <c r="U276" s="15"/>
      <c r="V276" s="15"/>
      <c r="W276" s="15"/>
      <c r="X276" s="15"/>
      <c r="Y276" s="15"/>
      <c r="Z276" s="15"/>
      <c r="AA276" s="15"/>
      <c r="AB276" s="15"/>
      <c r="AC276" s="15"/>
      <c r="AD276" s="15"/>
      <c r="AE276" s="15"/>
      <c r="AT276" s="293" t="s">
        <v>263</v>
      </c>
      <c r="AU276" s="293" t="s">
        <v>91</v>
      </c>
      <c r="AV276" s="15" t="s">
        <v>14</v>
      </c>
      <c r="AW276" s="15" t="s">
        <v>36</v>
      </c>
      <c r="AX276" s="15" t="s">
        <v>82</v>
      </c>
      <c r="AY276" s="293" t="s">
        <v>250</v>
      </c>
    </row>
    <row r="277" s="13" customFormat="1">
      <c r="A277" s="13"/>
      <c r="B277" s="262"/>
      <c r="C277" s="263"/>
      <c r="D277" s="258" t="s">
        <v>263</v>
      </c>
      <c r="E277" s="264" t="s">
        <v>1</v>
      </c>
      <c r="F277" s="265" t="s">
        <v>2303</v>
      </c>
      <c r="G277" s="263"/>
      <c r="H277" s="266">
        <v>120.566</v>
      </c>
      <c r="I277" s="267"/>
      <c r="J277" s="263"/>
      <c r="K277" s="263"/>
      <c r="L277" s="268"/>
      <c r="M277" s="269"/>
      <c r="N277" s="270"/>
      <c r="O277" s="270"/>
      <c r="P277" s="270"/>
      <c r="Q277" s="270"/>
      <c r="R277" s="270"/>
      <c r="S277" s="270"/>
      <c r="T277" s="271"/>
      <c r="U277" s="13"/>
      <c r="V277" s="13"/>
      <c r="W277" s="13"/>
      <c r="X277" s="13"/>
      <c r="Y277" s="13"/>
      <c r="Z277" s="13"/>
      <c r="AA277" s="13"/>
      <c r="AB277" s="13"/>
      <c r="AC277" s="13"/>
      <c r="AD277" s="13"/>
      <c r="AE277" s="13"/>
      <c r="AT277" s="272" t="s">
        <v>263</v>
      </c>
      <c r="AU277" s="272" t="s">
        <v>91</v>
      </c>
      <c r="AV277" s="13" t="s">
        <v>91</v>
      </c>
      <c r="AW277" s="13" t="s">
        <v>36</v>
      </c>
      <c r="AX277" s="13" t="s">
        <v>82</v>
      </c>
      <c r="AY277" s="272" t="s">
        <v>250</v>
      </c>
    </row>
    <row r="278" s="13" customFormat="1">
      <c r="A278" s="13"/>
      <c r="B278" s="262"/>
      <c r="C278" s="263"/>
      <c r="D278" s="258" t="s">
        <v>263</v>
      </c>
      <c r="E278" s="264" t="s">
        <v>1</v>
      </c>
      <c r="F278" s="265" t="s">
        <v>2304</v>
      </c>
      <c r="G278" s="263"/>
      <c r="H278" s="266">
        <v>80.376999999999995</v>
      </c>
      <c r="I278" s="267"/>
      <c r="J278" s="263"/>
      <c r="K278" s="263"/>
      <c r="L278" s="268"/>
      <c r="M278" s="269"/>
      <c r="N278" s="270"/>
      <c r="O278" s="270"/>
      <c r="P278" s="270"/>
      <c r="Q278" s="270"/>
      <c r="R278" s="270"/>
      <c r="S278" s="270"/>
      <c r="T278" s="271"/>
      <c r="U278" s="13"/>
      <c r="V278" s="13"/>
      <c r="W278" s="13"/>
      <c r="X278" s="13"/>
      <c r="Y278" s="13"/>
      <c r="Z278" s="13"/>
      <c r="AA278" s="13"/>
      <c r="AB278" s="13"/>
      <c r="AC278" s="13"/>
      <c r="AD278" s="13"/>
      <c r="AE278" s="13"/>
      <c r="AT278" s="272" t="s">
        <v>263</v>
      </c>
      <c r="AU278" s="272" t="s">
        <v>91</v>
      </c>
      <c r="AV278" s="13" t="s">
        <v>91</v>
      </c>
      <c r="AW278" s="13" t="s">
        <v>36</v>
      </c>
      <c r="AX278" s="13" t="s">
        <v>82</v>
      </c>
      <c r="AY278" s="272" t="s">
        <v>250</v>
      </c>
    </row>
    <row r="279" s="13" customFormat="1">
      <c r="A279" s="13"/>
      <c r="B279" s="262"/>
      <c r="C279" s="263"/>
      <c r="D279" s="258" t="s">
        <v>263</v>
      </c>
      <c r="E279" s="264" t="s">
        <v>1</v>
      </c>
      <c r="F279" s="265" t="s">
        <v>2305</v>
      </c>
      <c r="G279" s="263"/>
      <c r="H279" s="266">
        <v>22.780000000000001</v>
      </c>
      <c r="I279" s="267"/>
      <c r="J279" s="263"/>
      <c r="K279" s="263"/>
      <c r="L279" s="268"/>
      <c r="M279" s="269"/>
      <c r="N279" s="270"/>
      <c r="O279" s="270"/>
      <c r="P279" s="270"/>
      <c r="Q279" s="270"/>
      <c r="R279" s="270"/>
      <c r="S279" s="270"/>
      <c r="T279" s="271"/>
      <c r="U279" s="13"/>
      <c r="V279" s="13"/>
      <c r="W279" s="13"/>
      <c r="X279" s="13"/>
      <c r="Y279" s="13"/>
      <c r="Z279" s="13"/>
      <c r="AA279" s="13"/>
      <c r="AB279" s="13"/>
      <c r="AC279" s="13"/>
      <c r="AD279" s="13"/>
      <c r="AE279" s="13"/>
      <c r="AT279" s="272" t="s">
        <v>263</v>
      </c>
      <c r="AU279" s="272" t="s">
        <v>91</v>
      </c>
      <c r="AV279" s="13" t="s">
        <v>91</v>
      </c>
      <c r="AW279" s="13" t="s">
        <v>36</v>
      </c>
      <c r="AX279" s="13" t="s">
        <v>82</v>
      </c>
      <c r="AY279" s="272" t="s">
        <v>250</v>
      </c>
    </row>
    <row r="280" s="13" customFormat="1">
      <c r="A280" s="13"/>
      <c r="B280" s="262"/>
      <c r="C280" s="263"/>
      <c r="D280" s="258" t="s">
        <v>263</v>
      </c>
      <c r="E280" s="264" t="s">
        <v>1</v>
      </c>
      <c r="F280" s="265" t="s">
        <v>2306</v>
      </c>
      <c r="G280" s="263"/>
      <c r="H280" s="266">
        <v>15.186999999999999</v>
      </c>
      <c r="I280" s="267"/>
      <c r="J280" s="263"/>
      <c r="K280" s="263"/>
      <c r="L280" s="268"/>
      <c r="M280" s="269"/>
      <c r="N280" s="270"/>
      <c r="O280" s="270"/>
      <c r="P280" s="270"/>
      <c r="Q280" s="270"/>
      <c r="R280" s="270"/>
      <c r="S280" s="270"/>
      <c r="T280" s="271"/>
      <c r="U280" s="13"/>
      <c r="V280" s="13"/>
      <c r="W280" s="13"/>
      <c r="X280" s="13"/>
      <c r="Y280" s="13"/>
      <c r="Z280" s="13"/>
      <c r="AA280" s="13"/>
      <c r="AB280" s="13"/>
      <c r="AC280" s="13"/>
      <c r="AD280" s="13"/>
      <c r="AE280" s="13"/>
      <c r="AT280" s="272" t="s">
        <v>263</v>
      </c>
      <c r="AU280" s="272" t="s">
        <v>91</v>
      </c>
      <c r="AV280" s="13" t="s">
        <v>91</v>
      </c>
      <c r="AW280" s="13" t="s">
        <v>36</v>
      </c>
      <c r="AX280" s="13" t="s">
        <v>82</v>
      </c>
      <c r="AY280" s="272" t="s">
        <v>250</v>
      </c>
    </row>
    <row r="281" s="14" customFormat="1">
      <c r="A281" s="14"/>
      <c r="B281" s="273"/>
      <c r="C281" s="274"/>
      <c r="D281" s="258" t="s">
        <v>263</v>
      </c>
      <c r="E281" s="275" t="s">
        <v>206</v>
      </c>
      <c r="F281" s="276" t="s">
        <v>265</v>
      </c>
      <c r="G281" s="274"/>
      <c r="H281" s="277">
        <v>238.91</v>
      </c>
      <c r="I281" s="278"/>
      <c r="J281" s="274"/>
      <c r="K281" s="274"/>
      <c r="L281" s="279"/>
      <c r="M281" s="280"/>
      <c r="N281" s="281"/>
      <c r="O281" s="281"/>
      <c r="P281" s="281"/>
      <c r="Q281" s="281"/>
      <c r="R281" s="281"/>
      <c r="S281" s="281"/>
      <c r="T281" s="282"/>
      <c r="U281" s="14"/>
      <c r="V281" s="14"/>
      <c r="W281" s="14"/>
      <c r="X281" s="14"/>
      <c r="Y281" s="14"/>
      <c r="Z281" s="14"/>
      <c r="AA281" s="14"/>
      <c r="AB281" s="14"/>
      <c r="AC281" s="14"/>
      <c r="AD281" s="14"/>
      <c r="AE281" s="14"/>
      <c r="AT281" s="283" t="s">
        <v>263</v>
      </c>
      <c r="AU281" s="283" t="s">
        <v>91</v>
      </c>
      <c r="AV281" s="14" t="s">
        <v>256</v>
      </c>
      <c r="AW281" s="14" t="s">
        <v>36</v>
      </c>
      <c r="AX281" s="14" t="s">
        <v>14</v>
      </c>
      <c r="AY281" s="283" t="s">
        <v>250</v>
      </c>
    </row>
    <row r="282" s="2" customFormat="1" ht="55.5" customHeight="1">
      <c r="A282" s="38"/>
      <c r="B282" s="39"/>
      <c r="C282" s="245" t="s">
        <v>347</v>
      </c>
      <c r="D282" s="245" t="s">
        <v>252</v>
      </c>
      <c r="E282" s="246" t="s">
        <v>591</v>
      </c>
      <c r="F282" s="247" t="s">
        <v>592</v>
      </c>
      <c r="G282" s="248" t="s">
        <v>208</v>
      </c>
      <c r="H282" s="249">
        <v>572.45299999999997</v>
      </c>
      <c r="I282" s="250"/>
      <c r="J282" s="251">
        <f>ROUND(I282*H282,2)</f>
        <v>0</v>
      </c>
      <c r="K282" s="247" t="s">
        <v>255</v>
      </c>
      <c r="L282" s="44"/>
      <c r="M282" s="252" t="s">
        <v>1</v>
      </c>
      <c r="N282" s="253" t="s">
        <v>47</v>
      </c>
      <c r="O282" s="91"/>
      <c r="P282" s="254">
        <f>O282*H282</f>
        <v>0</v>
      </c>
      <c r="Q282" s="254">
        <v>0</v>
      </c>
      <c r="R282" s="254">
        <f>Q282*H282</f>
        <v>0</v>
      </c>
      <c r="S282" s="254">
        <v>0</v>
      </c>
      <c r="T282" s="255">
        <f>S282*H282</f>
        <v>0</v>
      </c>
      <c r="U282" s="38"/>
      <c r="V282" s="38"/>
      <c r="W282" s="38"/>
      <c r="X282" s="38"/>
      <c r="Y282" s="38"/>
      <c r="Z282" s="38"/>
      <c r="AA282" s="38"/>
      <c r="AB282" s="38"/>
      <c r="AC282" s="38"/>
      <c r="AD282" s="38"/>
      <c r="AE282" s="38"/>
      <c r="AR282" s="256" t="s">
        <v>256</v>
      </c>
      <c r="AT282" s="256" t="s">
        <v>252</v>
      </c>
      <c r="AU282" s="256" t="s">
        <v>91</v>
      </c>
      <c r="AY282" s="17" t="s">
        <v>250</v>
      </c>
      <c r="BE282" s="257">
        <f>IF(N282="základní",J282,0)</f>
        <v>0</v>
      </c>
      <c r="BF282" s="257">
        <f>IF(N282="snížená",J282,0)</f>
        <v>0</v>
      </c>
      <c r="BG282" s="257">
        <f>IF(N282="zákl. přenesená",J282,0)</f>
        <v>0</v>
      </c>
      <c r="BH282" s="257">
        <f>IF(N282="sníž. přenesená",J282,0)</f>
        <v>0</v>
      </c>
      <c r="BI282" s="257">
        <f>IF(N282="nulová",J282,0)</f>
        <v>0</v>
      </c>
      <c r="BJ282" s="17" t="s">
        <v>14</v>
      </c>
      <c r="BK282" s="257">
        <f>ROUND(I282*H282,2)</f>
        <v>0</v>
      </c>
      <c r="BL282" s="17" t="s">
        <v>256</v>
      </c>
      <c r="BM282" s="256" t="s">
        <v>2813</v>
      </c>
    </row>
    <row r="283" s="2" customFormat="1">
      <c r="A283" s="38"/>
      <c r="B283" s="39"/>
      <c r="C283" s="40"/>
      <c r="D283" s="258" t="s">
        <v>261</v>
      </c>
      <c r="E283" s="40"/>
      <c r="F283" s="259" t="s">
        <v>586</v>
      </c>
      <c r="G283" s="40"/>
      <c r="H283" s="40"/>
      <c r="I283" s="156"/>
      <c r="J283" s="40"/>
      <c r="K283" s="40"/>
      <c r="L283" s="44"/>
      <c r="M283" s="260"/>
      <c r="N283" s="261"/>
      <c r="O283" s="91"/>
      <c r="P283" s="91"/>
      <c r="Q283" s="91"/>
      <c r="R283" s="91"/>
      <c r="S283" s="91"/>
      <c r="T283" s="92"/>
      <c r="U283" s="38"/>
      <c r="V283" s="38"/>
      <c r="W283" s="38"/>
      <c r="X283" s="38"/>
      <c r="Y283" s="38"/>
      <c r="Z283" s="38"/>
      <c r="AA283" s="38"/>
      <c r="AB283" s="38"/>
      <c r="AC283" s="38"/>
      <c r="AD283" s="38"/>
      <c r="AE283" s="38"/>
      <c r="AT283" s="17" t="s">
        <v>261</v>
      </c>
      <c r="AU283" s="17" t="s">
        <v>91</v>
      </c>
    </row>
    <row r="284" s="15" customFormat="1">
      <c r="A284" s="15"/>
      <c r="B284" s="284"/>
      <c r="C284" s="285"/>
      <c r="D284" s="258" t="s">
        <v>263</v>
      </c>
      <c r="E284" s="286" t="s">
        <v>1</v>
      </c>
      <c r="F284" s="287" t="s">
        <v>2302</v>
      </c>
      <c r="G284" s="285"/>
      <c r="H284" s="286" t="s">
        <v>1</v>
      </c>
      <c r="I284" s="288"/>
      <c r="J284" s="285"/>
      <c r="K284" s="285"/>
      <c r="L284" s="289"/>
      <c r="M284" s="290"/>
      <c r="N284" s="291"/>
      <c r="O284" s="291"/>
      <c r="P284" s="291"/>
      <c r="Q284" s="291"/>
      <c r="R284" s="291"/>
      <c r="S284" s="291"/>
      <c r="T284" s="292"/>
      <c r="U284" s="15"/>
      <c r="V284" s="15"/>
      <c r="W284" s="15"/>
      <c r="X284" s="15"/>
      <c r="Y284" s="15"/>
      <c r="Z284" s="15"/>
      <c r="AA284" s="15"/>
      <c r="AB284" s="15"/>
      <c r="AC284" s="15"/>
      <c r="AD284" s="15"/>
      <c r="AE284" s="15"/>
      <c r="AT284" s="293" t="s">
        <v>263</v>
      </c>
      <c r="AU284" s="293" t="s">
        <v>91</v>
      </c>
      <c r="AV284" s="15" t="s">
        <v>14</v>
      </c>
      <c r="AW284" s="15" t="s">
        <v>36</v>
      </c>
      <c r="AX284" s="15" t="s">
        <v>82</v>
      </c>
      <c r="AY284" s="293" t="s">
        <v>250</v>
      </c>
    </row>
    <row r="285" s="13" customFormat="1">
      <c r="A285" s="13"/>
      <c r="B285" s="262"/>
      <c r="C285" s="263"/>
      <c r="D285" s="258" t="s">
        <v>263</v>
      </c>
      <c r="E285" s="264" t="s">
        <v>1</v>
      </c>
      <c r="F285" s="265" t="s">
        <v>2312</v>
      </c>
      <c r="G285" s="263"/>
      <c r="H285" s="266">
        <v>281.31900000000002</v>
      </c>
      <c r="I285" s="267"/>
      <c r="J285" s="263"/>
      <c r="K285" s="263"/>
      <c r="L285" s="268"/>
      <c r="M285" s="269"/>
      <c r="N285" s="270"/>
      <c r="O285" s="270"/>
      <c r="P285" s="270"/>
      <c r="Q285" s="270"/>
      <c r="R285" s="270"/>
      <c r="S285" s="270"/>
      <c r="T285" s="271"/>
      <c r="U285" s="13"/>
      <c r="V285" s="13"/>
      <c r="W285" s="13"/>
      <c r="X285" s="13"/>
      <c r="Y285" s="13"/>
      <c r="Z285" s="13"/>
      <c r="AA285" s="13"/>
      <c r="AB285" s="13"/>
      <c r="AC285" s="13"/>
      <c r="AD285" s="13"/>
      <c r="AE285" s="13"/>
      <c r="AT285" s="272" t="s">
        <v>263</v>
      </c>
      <c r="AU285" s="272" t="s">
        <v>91</v>
      </c>
      <c r="AV285" s="13" t="s">
        <v>91</v>
      </c>
      <c r="AW285" s="13" t="s">
        <v>36</v>
      </c>
      <c r="AX285" s="13" t="s">
        <v>82</v>
      </c>
      <c r="AY285" s="272" t="s">
        <v>250</v>
      </c>
    </row>
    <row r="286" s="13" customFormat="1">
      <c r="A286" s="13"/>
      <c r="B286" s="262"/>
      <c r="C286" s="263"/>
      <c r="D286" s="258" t="s">
        <v>263</v>
      </c>
      <c r="E286" s="264" t="s">
        <v>1</v>
      </c>
      <c r="F286" s="265" t="s">
        <v>2313</v>
      </c>
      <c r="G286" s="263"/>
      <c r="H286" s="266">
        <v>187.547</v>
      </c>
      <c r="I286" s="267"/>
      <c r="J286" s="263"/>
      <c r="K286" s="263"/>
      <c r="L286" s="268"/>
      <c r="M286" s="269"/>
      <c r="N286" s="270"/>
      <c r="O286" s="270"/>
      <c r="P286" s="270"/>
      <c r="Q286" s="270"/>
      <c r="R286" s="270"/>
      <c r="S286" s="270"/>
      <c r="T286" s="271"/>
      <c r="U286" s="13"/>
      <c r="V286" s="13"/>
      <c r="W286" s="13"/>
      <c r="X286" s="13"/>
      <c r="Y286" s="13"/>
      <c r="Z286" s="13"/>
      <c r="AA286" s="13"/>
      <c r="AB286" s="13"/>
      <c r="AC286" s="13"/>
      <c r="AD286" s="13"/>
      <c r="AE286" s="13"/>
      <c r="AT286" s="272" t="s">
        <v>263</v>
      </c>
      <c r="AU286" s="272" t="s">
        <v>91</v>
      </c>
      <c r="AV286" s="13" t="s">
        <v>91</v>
      </c>
      <c r="AW286" s="13" t="s">
        <v>36</v>
      </c>
      <c r="AX286" s="13" t="s">
        <v>82</v>
      </c>
      <c r="AY286" s="272" t="s">
        <v>250</v>
      </c>
    </row>
    <row r="287" s="13" customFormat="1">
      <c r="A287" s="13"/>
      <c r="B287" s="262"/>
      <c r="C287" s="263"/>
      <c r="D287" s="258" t="s">
        <v>263</v>
      </c>
      <c r="E287" s="264" t="s">
        <v>1</v>
      </c>
      <c r="F287" s="265" t="s">
        <v>2314</v>
      </c>
      <c r="G287" s="263"/>
      <c r="H287" s="266">
        <v>53.152000000000001</v>
      </c>
      <c r="I287" s="267"/>
      <c r="J287" s="263"/>
      <c r="K287" s="263"/>
      <c r="L287" s="268"/>
      <c r="M287" s="269"/>
      <c r="N287" s="270"/>
      <c r="O287" s="270"/>
      <c r="P287" s="270"/>
      <c r="Q287" s="270"/>
      <c r="R287" s="270"/>
      <c r="S287" s="270"/>
      <c r="T287" s="271"/>
      <c r="U287" s="13"/>
      <c r="V287" s="13"/>
      <c r="W287" s="13"/>
      <c r="X287" s="13"/>
      <c r="Y287" s="13"/>
      <c r="Z287" s="13"/>
      <c r="AA287" s="13"/>
      <c r="AB287" s="13"/>
      <c r="AC287" s="13"/>
      <c r="AD287" s="13"/>
      <c r="AE287" s="13"/>
      <c r="AT287" s="272" t="s">
        <v>263</v>
      </c>
      <c r="AU287" s="272" t="s">
        <v>91</v>
      </c>
      <c r="AV287" s="13" t="s">
        <v>91</v>
      </c>
      <c r="AW287" s="13" t="s">
        <v>36</v>
      </c>
      <c r="AX287" s="13" t="s">
        <v>82</v>
      </c>
      <c r="AY287" s="272" t="s">
        <v>250</v>
      </c>
    </row>
    <row r="288" s="13" customFormat="1">
      <c r="A288" s="13"/>
      <c r="B288" s="262"/>
      <c r="C288" s="263"/>
      <c r="D288" s="258" t="s">
        <v>263</v>
      </c>
      <c r="E288" s="264" t="s">
        <v>1</v>
      </c>
      <c r="F288" s="265" t="s">
        <v>2315</v>
      </c>
      <c r="G288" s="263"/>
      <c r="H288" s="266">
        <v>35.435000000000002</v>
      </c>
      <c r="I288" s="267"/>
      <c r="J288" s="263"/>
      <c r="K288" s="263"/>
      <c r="L288" s="268"/>
      <c r="M288" s="269"/>
      <c r="N288" s="270"/>
      <c r="O288" s="270"/>
      <c r="P288" s="270"/>
      <c r="Q288" s="270"/>
      <c r="R288" s="270"/>
      <c r="S288" s="270"/>
      <c r="T288" s="271"/>
      <c r="U288" s="13"/>
      <c r="V288" s="13"/>
      <c r="W288" s="13"/>
      <c r="X288" s="13"/>
      <c r="Y288" s="13"/>
      <c r="Z288" s="13"/>
      <c r="AA288" s="13"/>
      <c r="AB288" s="13"/>
      <c r="AC288" s="13"/>
      <c r="AD288" s="13"/>
      <c r="AE288" s="13"/>
      <c r="AT288" s="272" t="s">
        <v>263</v>
      </c>
      <c r="AU288" s="272" t="s">
        <v>91</v>
      </c>
      <c r="AV288" s="13" t="s">
        <v>91</v>
      </c>
      <c r="AW288" s="13" t="s">
        <v>36</v>
      </c>
      <c r="AX288" s="13" t="s">
        <v>82</v>
      </c>
      <c r="AY288" s="272" t="s">
        <v>250</v>
      </c>
    </row>
    <row r="289" s="15" customFormat="1">
      <c r="A289" s="15"/>
      <c r="B289" s="284"/>
      <c r="C289" s="285"/>
      <c r="D289" s="258" t="s">
        <v>263</v>
      </c>
      <c r="E289" s="286" t="s">
        <v>1</v>
      </c>
      <c r="F289" s="287" t="s">
        <v>2320</v>
      </c>
      <c r="G289" s="285"/>
      <c r="H289" s="286" t="s">
        <v>1</v>
      </c>
      <c r="I289" s="288"/>
      <c r="J289" s="285"/>
      <c r="K289" s="285"/>
      <c r="L289" s="289"/>
      <c r="M289" s="290"/>
      <c r="N289" s="291"/>
      <c r="O289" s="291"/>
      <c r="P289" s="291"/>
      <c r="Q289" s="291"/>
      <c r="R289" s="291"/>
      <c r="S289" s="291"/>
      <c r="T289" s="292"/>
      <c r="U289" s="15"/>
      <c r="V289" s="15"/>
      <c r="W289" s="15"/>
      <c r="X289" s="15"/>
      <c r="Y289" s="15"/>
      <c r="Z289" s="15"/>
      <c r="AA289" s="15"/>
      <c r="AB289" s="15"/>
      <c r="AC289" s="15"/>
      <c r="AD289" s="15"/>
      <c r="AE289" s="15"/>
      <c r="AT289" s="293" t="s">
        <v>263</v>
      </c>
      <c r="AU289" s="293" t="s">
        <v>91</v>
      </c>
      <c r="AV289" s="15" t="s">
        <v>14</v>
      </c>
      <c r="AW289" s="15" t="s">
        <v>36</v>
      </c>
      <c r="AX289" s="15" t="s">
        <v>82</v>
      </c>
      <c r="AY289" s="293" t="s">
        <v>250</v>
      </c>
    </row>
    <row r="290" s="13" customFormat="1">
      <c r="A290" s="13"/>
      <c r="B290" s="262"/>
      <c r="C290" s="263"/>
      <c r="D290" s="258" t="s">
        <v>263</v>
      </c>
      <c r="E290" s="264" t="s">
        <v>1</v>
      </c>
      <c r="F290" s="265" t="s">
        <v>2028</v>
      </c>
      <c r="G290" s="263"/>
      <c r="H290" s="266">
        <v>15</v>
      </c>
      <c r="I290" s="267"/>
      <c r="J290" s="263"/>
      <c r="K290" s="263"/>
      <c r="L290" s="268"/>
      <c r="M290" s="269"/>
      <c r="N290" s="270"/>
      <c r="O290" s="270"/>
      <c r="P290" s="270"/>
      <c r="Q290" s="270"/>
      <c r="R290" s="270"/>
      <c r="S290" s="270"/>
      <c r="T290" s="271"/>
      <c r="U290" s="13"/>
      <c r="V290" s="13"/>
      <c r="W290" s="13"/>
      <c r="X290" s="13"/>
      <c r="Y290" s="13"/>
      <c r="Z290" s="13"/>
      <c r="AA290" s="13"/>
      <c r="AB290" s="13"/>
      <c r="AC290" s="13"/>
      <c r="AD290" s="13"/>
      <c r="AE290" s="13"/>
      <c r="AT290" s="272" t="s">
        <v>263</v>
      </c>
      <c r="AU290" s="272" t="s">
        <v>91</v>
      </c>
      <c r="AV290" s="13" t="s">
        <v>91</v>
      </c>
      <c r="AW290" s="13" t="s">
        <v>36</v>
      </c>
      <c r="AX290" s="13" t="s">
        <v>82</v>
      </c>
      <c r="AY290" s="272" t="s">
        <v>250</v>
      </c>
    </row>
    <row r="291" s="14" customFormat="1">
      <c r="A291" s="14"/>
      <c r="B291" s="273"/>
      <c r="C291" s="274"/>
      <c r="D291" s="258" t="s">
        <v>263</v>
      </c>
      <c r="E291" s="275" t="s">
        <v>218</v>
      </c>
      <c r="F291" s="276" t="s">
        <v>265</v>
      </c>
      <c r="G291" s="274"/>
      <c r="H291" s="277">
        <v>572.45299999999997</v>
      </c>
      <c r="I291" s="278"/>
      <c r="J291" s="274"/>
      <c r="K291" s="274"/>
      <c r="L291" s="279"/>
      <c r="M291" s="280"/>
      <c r="N291" s="281"/>
      <c r="O291" s="281"/>
      <c r="P291" s="281"/>
      <c r="Q291" s="281"/>
      <c r="R291" s="281"/>
      <c r="S291" s="281"/>
      <c r="T291" s="282"/>
      <c r="U291" s="14"/>
      <c r="V291" s="14"/>
      <c r="W291" s="14"/>
      <c r="X291" s="14"/>
      <c r="Y291" s="14"/>
      <c r="Z291" s="14"/>
      <c r="AA291" s="14"/>
      <c r="AB291" s="14"/>
      <c r="AC291" s="14"/>
      <c r="AD291" s="14"/>
      <c r="AE291" s="14"/>
      <c r="AT291" s="283" t="s">
        <v>263</v>
      </c>
      <c r="AU291" s="283" t="s">
        <v>91</v>
      </c>
      <c r="AV291" s="14" t="s">
        <v>256</v>
      </c>
      <c r="AW291" s="14" t="s">
        <v>36</v>
      </c>
      <c r="AX291" s="14" t="s">
        <v>14</v>
      </c>
      <c r="AY291" s="283" t="s">
        <v>250</v>
      </c>
    </row>
    <row r="292" s="2" customFormat="1" ht="55.5" customHeight="1">
      <c r="A292" s="38"/>
      <c r="B292" s="39"/>
      <c r="C292" s="245" t="s">
        <v>352</v>
      </c>
      <c r="D292" s="245" t="s">
        <v>252</v>
      </c>
      <c r="E292" s="246" t="s">
        <v>595</v>
      </c>
      <c r="F292" s="247" t="s">
        <v>596</v>
      </c>
      <c r="G292" s="248" t="s">
        <v>208</v>
      </c>
      <c r="H292" s="249">
        <v>238.91</v>
      </c>
      <c r="I292" s="250"/>
      <c r="J292" s="251">
        <f>ROUND(I292*H292,2)</f>
        <v>0</v>
      </c>
      <c r="K292" s="247" t="s">
        <v>255</v>
      </c>
      <c r="L292" s="44"/>
      <c r="M292" s="252" t="s">
        <v>1</v>
      </c>
      <c r="N292" s="253" t="s">
        <v>47</v>
      </c>
      <c r="O292" s="91"/>
      <c r="P292" s="254">
        <f>O292*H292</f>
        <v>0</v>
      </c>
      <c r="Q292" s="254">
        <v>0</v>
      </c>
      <c r="R292" s="254">
        <f>Q292*H292</f>
        <v>0</v>
      </c>
      <c r="S292" s="254">
        <v>0</v>
      </c>
      <c r="T292" s="255">
        <f>S292*H292</f>
        <v>0</v>
      </c>
      <c r="U292" s="38"/>
      <c r="V292" s="38"/>
      <c r="W292" s="38"/>
      <c r="X292" s="38"/>
      <c r="Y292" s="38"/>
      <c r="Z292" s="38"/>
      <c r="AA292" s="38"/>
      <c r="AB292" s="38"/>
      <c r="AC292" s="38"/>
      <c r="AD292" s="38"/>
      <c r="AE292" s="38"/>
      <c r="AR292" s="256" t="s">
        <v>256</v>
      </c>
      <c r="AT292" s="256" t="s">
        <v>252</v>
      </c>
      <c r="AU292" s="256" t="s">
        <v>91</v>
      </c>
      <c r="AY292" s="17" t="s">
        <v>250</v>
      </c>
      <c r="BE292" s="257">
        <f>IF(N292="základní",J292,0)</f>
        <v>0</v>
      </c>
      <c r="BF292" s="257">
        <f>IF(N292="snížená",J292,0)</f>
        <v>0</v>
      </c>
      <c r="BG292" s="257">
        <f>IF(N292="zákl. přenesená",J292,0)</f>
        <v>0</v>
      </c>
      <c r="BH292" s="257">
        <f>IF(N292="sníž. přenesená",J292,0)</f>
        <v>0</v>
      </c>
      <c r="BI292" s="257">
        <f>IF(N292="nulová",J292,0)</f>
        <v>0</v>
      </c>
      <c r="BJ292" s="17" t="s">
        <v>14</v>
      </c>
      <c r="BK292" s="257">
        <f>ROUND(I292*H292,2)</f>
        <v>0</v>
      </c>
      <c r="BL292" s="17" t="s">
        <v>256</v>
      </c>
      <c r="BM292" s="256" t="s">
        <v>2814</v>
      </c>
    </row>
    <row r="293" s="2" customFormat="1">
      <c r="A293" s="38"/>
      <c r="B293" s="39"/>
      <c r="C293" s="40"/>
      <c r="D293" s="258" t="s">
        <v>261</v>
      </c>
      <c r="E293" s="40"/>
      <c r="F293" s="259" t="s">
        <v>586</v>
      </c>
      <c r="G293" s="40"/>
      <c r="H293" s="40"/>
      <c r="I293" s="156"/>
      <c r="J293" s="40"/>
      <c r="K293" s="40"/>
      <c r="L293" s="44"/>
      <c r="M293" s="260"/>
      <c r="N293" s="261"/>
      <c r="O293" s="91"/>
      <c r="P293" s="91"/>
      <c r="Q293" s="91"/>
      <c r="R293" s="91"/>
      <c r="S293" s="91"/>
      <c r="T293" s="92"/>
      <c r="U293" s="38"/>
      <c r="V293" s="38"/>
      <c r="W293" s="38"/>
      <c r="X293" s="38"/>
      <c r="Y293" s="38"/>
      <c r="Z293" s="38"/>
      <c r="AA293" s="38"/>
      <c r="AB293" s="38"/>
      <c r="AC293" s="38"/>
      <c r="AD293" s="38"/>
      <c r="AE293" s="38"/>
      <c r="AT293" s="17" t="s">
        <v>261</v>
      </c>
      <c r="AU293" s="17" t="s">
        <v>91</v>
      </c>
    </row>
    <row r="294" s="13" customFormat="1">
      <c r="A294" s="13"/>
      <c r="B294" s="262"/>
      <c r="C294" s="263"/>
      <c r="D294" s="258" t="s">
        <v>263</v>
      </c>
      <c r="E294" s="264" t="s">
        <v>1</v>
      </c>
      <c r="F294" s="265" t="s">
        <v>206</v>
      </c>
      <c r="G294" s="263"/>
      <c r="H294" s="266">
        <v>238.91</v>
      </c>
      <c r="I294" s="267"/>
      <c r="J294" s="263"/>
      <c r="K294" s="263"/>
      <c r="L294" s="268"/>
      <c r="M294" s="269"/>
      <c r="N294" s="270"/>
      <c r="O294" s="270"/>
      <c r="P294" s="270"/>
      <c r="Q294" s="270"/>
      <c r="R294" s="270"/>
      <c r="S294" s="270"/>
      <c r="T294" s="271"/>
      <c r="U294" s="13"/>
      <c r="V294" s="13"/>
      <c r="W294" s="13"/>
      <c r="X294" s="13"/>
      <c r="Y294" s="13"/>
      <c r="Z294" s="13"/>
      <c r="AA294" s="13"/>
      <c r="AB294" s="13"/>
      <c r="AC294" s="13"/>
      <c r="AD294" s="13"/>
      <c r="AE294" s="13"/>
      <c r="AT294" s="272" t="s">
        <v>263</v>
      </c>
      <c r="AU294" s="272" t="s">
        <v>91</v>
      </c>
      <c r="AV294" s="13" t="s">
        <v>91</v>
      </c>
      <c r="AW294" s="13" t="s">
        <v>36</v>
      </c>
      <c r="AX294" s="13" t="s">
        <v>82</v>
      </c>
      <c r="AY294" s="272" t="s">
        <v>250</v>
      </c>
    </row>
    <row r="295" s="14" customFormat="1">
      <c r="A295" s="14"/>
      <c r="B295" s="273"/>
      <c r="C295" s="274"/>
      <c r="D295" s="258" t="s">
        <v>263</v>
      </c>
      <c r="E295" s="275" t="s">
        <v>1</v>
      </c>
      <c r="F295" s="276" t="s">
        <v>265</v>
      </c>
      <c r="G295" s="274"/>
      <c r="H295" s="277">
        <v>238.91</v>
      </c>
      <c r="I295" s="278"/>
      <c r="J295" s="274"/>
      <c r="K295" s="274"/>
      <c r="L295" s="279"/>
      <c r="M295" s="280"/>
      <c r="N295" s="281"/>
      <c r="O295" s="281"/>
      <c r="P295" s="281"/>
      <c r="Q295" s="281"/>
      <c r="R295" s="281"/>
      <c r="S295" s="281"/>
      <c r="T295" s="282"/>
      <c r="U295" s="14"/>
      <c r="V295" s="14"/>
      <c r="W295" s="14"/>
      <c r="X295" s="14"/>
      <c r="Y295" s="14"/>
      <c r="Z295" s="14"/>
      <c r="AA295" s="14"/>
      <c r="AB295" s="14"/>
      <c r="AC295" s="14"/>
      <c r="AD295" s="14"/>
      <c r="AE295" s="14"/>
      <c r="AT295" s="283" t="s">
        <v>263</v>
      </c>
      <c r="AU295" s="283" t="s">
        <v>91</v>
      </c>
      <c r="AV295" s="14" t="s">
        <v>256</v>
      </c>
      <c r="AW295" s="14" t="s">
        <v>36</v>
      </c>
      <c r="AX295" s="14" t="s">
        <v>14</v>
      </c>
      <c r="AY295" s="283" t="s">
        <v>250</v>
      </c>
    </row>
    <row r="296" s="2" customFormat="1" ht="55.5" customHeight="1">
      <c r="A296" s="38"/>
      <c r="B296" s="39"/>
      <c r="C296" s="245" t="s">
        <v>192</v>
      </c>
      <c r="D296" s="245" t="s">
        <v>252</v>
      </c>
      <c r="E296" s="246" t="s">
        <v>599</v>
      </c>
      <c r="F296" s="247" t="s">
        <v>600</v>
      </c>
      <c r="G296" s="248" t="s">
        <v>208</v>
      </c>
      <c r="H296" s="249">
        <v>1194.55</v>
      </c>
      <c r="I296" s="250"/>
      <c r="J296" s="251">
        <f>ROUND(I296*H296,2)</f>
        <v>0</v>
      </c>
      <c r="K296" s="247" t="s">
        <v>255</v>
      </c>
      <c r="L296" s="44"/>
      <c r="M296" s="252" t="s">
        <v>1</v>
      </c>
      <c r="N296" s="253" t="s">
        <v>47</v>
      </c>
      <c r="O296" s="91"/>
      <c r="P296" s="254">
        <f>O296*H296</f>
        <v>0</v>
      </c>
      <c r="Q296" s="254">
        <v>0</v>
      </c>
      <c r="R296" s="254">
        <f>Q296*H296</f>
        <v>0</v>
      </c>
      <c r="S296" s="254">
        <v>0</v>
      </c>
      <c r="T296" s="255">
        <f>S296*H296</f>
        <v>0</v>
      </c>
      <c r="U296" s="38"/>
      <c r="V296" s="38"/>
      <c r="W296" s="38"/>
      <c r="X296" s="38"/>
      <c r="Y296" s="38"/>
      <c r="Z296" s="38"/>
      <c r="AA296" s="38"/>
      <c r="AB296" s="38"/>
      <c r="AC296" s="38"/>
      <c r="AD296" s="38"/>
      <c r="AE296" s="38"/>
      <c r="AR296" s="256" t="s">
        <v>256</v>
      </c>
      <c r="AT296" s="256" t="s">
        <v>252</v>
      </c>
      <c r="AU296" s="256" t="s">
        <v>91</v>
      </c>
      <c r="AY296" s="17" t="s">
        <v>250</v>
      </c>
      <c r="BE296" s="257">
        <f>IF(N296="základní",J296,0)</f>
        <v>0</v>
      </c>
      <c r="BF296" s="257">
        <f>IF(N296="snížená",J296,0)</f>
        <v>0</v>
      </c>
      <c r="BG296" s="257">
        <f>IF(N296="zákl. přenesená",J296,0)</f>
        <v>0</v>
      </c>
      <c r="BH296" s="257">
        <f>IF(N296="sníž. přenesená",J296,0)</f>
        <v>0</v>
      </c>
      <c r="BI296" s="257">
        <f>IF(N296="nulová",J296,0)</f>
        <v>0</v>
      </c>
      <c r="BJ296" s="17" t="s">
        <v>14</v>
      </c>
      <c r="BK296" s="257">
        <f>ROUND(I296*H296,2)</f>
        <v>0</v>
      </c>
      <c r="BL296" s="17" t="s">
        <v>256</v>
      </c>
      <c r="BM296" s="256" t="s">
        <v>2815</v>
      </c>
    </row>
    <row r="297" s="2" customFormat="1">
      <c r="A297" s="38"/>
      <c r="B297" s="39"/>
      <c r="C297" s="40"/>
      <c r="D297" s="258" t="s">
        <v>261</v>
      </c>
      <c r="E297" s="40"/>
      <c r="F297" s="259" t="s">
        <v>586</v>
      </c>
      <c r="G297" s="40"/>
      <c r="H297" s="40"/>
      <c r="I297" s="156"/>
      <c r="J297" s="40"/>
      <c r="K297" s="40"/>
      <c r="L297" s="44"/>
      <c r="M297" s="260"/>
      <c r="N297" s="261"/>
      <c r="O297" s="91"/>
      <c r="P297" s="91"/>
      <c r="Q297" s="91"/>
      <c r="R297" s="91"/>
      <c r="S297" s="91"/>
      <c r="T297" s="92"/>
      <c r="U297" s="38"/>
      <c r="V297" s="38"/>
      <c r="W297" s="38"/>
      <c r="X297" s="38"/>
      <c r="Y297" s="38"/>
      <c r="Z297" s="38"/>
      <c r="AA297" s="38"/>
      <c r="AB297" s="38"/>
      <c r="AC297" s="38"/>
      <c r="AD297" s="38"/>
      <c r="AE297" s="38"/>
      <c r="AT297" s="17" t="s">
        <v>261</v>
      </c>
      <c r="AU297" s="17" t="s">
        <v>91</v>
      </c>
    </row>
    <row r="298" s="15" customFormat="1">
      <c r="A298" s="15"/>
      <c r="B298" s="284"/>
      <c r="C298" s="285"/>
      <c r="D298" s="258" t="s">
        <v>263</v>
      </c>
      <c r="E298" s="286" t="s">
        <v>1</v>
      </c>
      <c r="F298" s="287" t="s">
        <v>602</v>
      </c>
      <c r="G298" s="285"/>
      <c r="H298" s="286" t="s">
        <v>1</v>
      </c>
      <c r="I298" s="288"/>
      <c r="J298" s="285"/>
      <c r="K298" s="285"/>
      <c r="L298" s="289"/>
      <c r="M298" s="290"/>
      <c r="N298" s="291"/>
      <c r="O298" s="291"/>
      <c r="P298" s="291"/>
      <c r="Q298" s="291"/>
      <c r="R298" s="291"/>
      <c r="S298" s="291"/>
      <c r="T298" s="292"/>
      <c r="U298" s="15"/>
      <c r="V298" s="15"/>
      <c r="W298" s="15"/>
      <c r="X298" s="15"/>
      <c r="Y298" s="15"/>
      <c r="Z298" s="15"/>
      <c r="AA298" s="15"/>
      <c r="AB298" s="15"/>
      <c r="AC298" s="15"/>
      <c r="AD298" s="15"/>
      <c r="AE298" s="15"/>
      <c r="AT298" s="293" t="s">
        <v>263</v>
      </c>
      <c r="AU298" s="293" t="s">
        <v>91</v>
      </c>
      <c r="AV298" s="15" t="s">
        <v>14</v>
      </c>
      <c r="AW298" s="15" t="s">
        <v>36</v>
      </c>
      <c r="AX298" s="15" t="s">
        <v>82</v>
      </c>
      <c r="AY298" s="293" t="s">
        <v>250</v>
      </c>
    </row>
    <row r="299" s="13" customFormat="1">
      <c r="A299" s="13"/>
      <c r="B299" s="262"/>
      <c r="C299" s="263"/>
      <c r="D299" s="258" t="s">
        <v>263</v>
      </c>
      <c r="E299" s="264" t="s">
        <v>1</v>
      </c>
      <c r="F299" s="265" t="s">
        <v>603</v>
      </c>
      <c r="G299" s="263"/>
      <c r="H299" s="266">
        <v>1194.55</v>
      </c>
      <c r="I299" s="267"/>
      <c r="J299" s="263"/>
      <c r="K299" s="263"/>
      <c r="L299" s="268"/>
      <c r="M299" s="269"/>
      <c r="N299" s="270"/>
      <c r="O299" s="270"/>
      <c r="P299" s="270"/>
      <c r="Q299" s="270"/>
      <c r="R299" s="270"/>
      <c r="S299" s="270"/>
      <c r="T299" s="271"/>
      <c r="U299" s="13"/>
      <c r="V299" s="13"/>
      <c r="W299" s="13"/>
      <c r="X299" s="13"/>
      <c r="Y299" s="13"/>
      <c r="Z299" s="13"/>
      <c r="AA299" s="13"/>
      <c r="AB299" s="13"/>
      <c r="AC299" s="13"/>
      <c r="AD299" s="13"/>
      <c r="AE299" s="13"/>
      <c r="AT299" s="272" t="s">
        <v>263</v>
      </c>
      <c r="AU299" s="272" t="s">
        <v>91</v>
      </c>
      <c r="AV299" s="13" t="s">
        <v>91</v>
      </c>
      <c r="AW299" s="13" t="s">
        <v>36</v>
      </c>
      <c r="AX299" s="13" t="s">
        <v>82</v>
      </c>
      <c r="AY299" s="272" t="s">
        <v>250</v>
      </c>
    </row>
    <row r="300" s="14" customFormat="1">
      <c r="A300" s="14"/>
      <c r="B300" s="273"/>
      <c r="C300" s="274"/>
      <c r="D300" s="258" t="s">
        <v>263</v>
      </c>
      <c r="E300" s="275" t="s">
        <v>1</v>
      </c>
      <c r="F300" s="276" t="s">
        <v>265</v>
      </c>
      <c r="G300" s="274"/>
      <c r="H300" s="277">
        <v>1194.55</v>
      </c>
      <c r="I300" s="278"/>
      <c r="J300" s="274"/>
      <c r="K300" s="274"/>
      <c r="L300" s="279"/>
      <c r="M300" s="280"/>
      <c r="N300" s="281"/>
      <c r="O300" s="281"/>
      <c r="P300" s="281"/>
      <c r="Q300" s="281"/>
      <c r="R300" s="281"/>
      <c r="S300" s="281"/>
      <c r="T300" s="282"/>
      <c r="U300" s="14"/>
      <c r="V300" s="14"/>
      <c r="W300" s="14"/>
      <c r="X300" s="14"/>
      <c r="Y300" s="14"/>
      <c r="Z300" s="14"/>
      <c r="AA300" s="14"/>
      <c r="AB300" s="14"/>
      <c r="AC300" s="14"/>
      <c r="AD300" s="14"/>
      <c r="AE300" s="14"/>
      <c r="AT300" s="283" t="s">
        <v>263</v>
      </c>
      <c r="AU300" s="283" t="s">
        <v>91</v>
      </c>
      <c r="AV300" s="14" t="s">
        <v>256</v>
      </c>
      <c r="AW300" s="14" t="s">
        <v>36</v>
      </c>
      <c r="AX300" s="14" t="s">
        <v>14</v>
      </c>
      <c r="AY300" s="283" t="s">
        <v>250</v>
      </c>
    </row>
    <row r="301" s="2" customFormat="1" ht="55.5" customHeight="1">
      <c r="A301" s="38"/>
      <c r="B301" s="39"/>
      <c r="C301" s="245" t="s">
        <v>362</v>
      </c>
      <c r="D301" s="245" t="s">
        <v>252</v>
      </c>
      <c r="E301" s="246" t="s">
        <v>605</v>
      </c>
      <c r="F301" s="247" t="s">
        <v>606</v>
      </c>
      <c r="G301" s="248" t="s">
        <v>208</v>
      </c>
      <c r="H301" s="249">
        <v>572.45299999999997</v>
      </c>
      <c r="I301" s="250"/>
      <c r="J301" s="251">
        <f>ROUND(I301*H301,2)</f>
        <v>0</v>
      </c>
      <c r="K301" s="247" t="s">
        <v>255</v>
      </c>
      <c r="L301" s="44"/>
      <c r="M301" s="252" t="s">
        <v>1</v>
      </c>
      <c r="N301" s="253" t="s">
        <v>47</v>
      </c>
      <c r="O301" s="91"/>
      <c r="P301" s="254">
        <f>O301*H301</f>
        <v>0</v>
      </c>
      <c r="Q301" s="254">
        <v>0</v>
      </c>
      <c r="R301" s="254">
        <f>Q301*H301</f>
        <v>0</v>
      </c>
      <c r="S301" s="254">
        <v>0</v>
      </c>
      <c r="T301" s="255">
        <f>S301*H301</f>
        <v>0</v>
      </c>
      <c r="U301" s="38"/>
      <c r="V301" s="38"/>
      <c r="W301" s="38"/>
      <c r="X301" s="38"/>
      <c r="Y301" s="38"/>
      <c r="Z301" s="38"/>
      <c r="AA301" s="38"/>
      <c r="AB301" s="38"/>
      <c r="AC301" s="38"/>
      <c r="AD301" s="38"/>
      <c r="AE301" s="38"/>
      <c r="AR301" s="256" t="s">
        <v>256</v>
      </c>
      <c r="AT301" s="256" t="s">
        <v>252</v>
      </c>
      <c r="AU301" s="256" t="s">
        <v>91</v>
      </c>
      <c r="AY301" s="17" t="s">
        <v>250</v>
      </c>
      <c r="BE301" s="257">
        <f>IF(N301="základní",J301,0)</f>
        <v>0</v>
      </c>
      <c r="BF301" s="257">
        <f>IF(N301="snížená",J301,0)</f>
        <v>0</v>
      </c>
      <c r="BG301" s="257">
        <f>IF(N301="zákl. přenesená",J301,0)</f>
        <v>0</v>
      </c>
      <c r="BH301" s="257">
        <f>IF(N301="sníž. přenesená",J301,0)</f>
        <v>0</v>
      </c>
      <c r="BI301" s="257">
        <f>IF(N301="nulová",J301,0)</f>
        <v>0</v>
      </c>
      <c r="BJ301" s="17" t="s">
        <v>14</v>
      </c>
      <c r="BK301" s="257">
        <f>ROUND(I301*H301,2)</f>
        <v>0</v>
      </c>
      <c r="BL301" s="17" t="s">
        <v>256</v>
      </c>
      <c r="BM301" s="256" t="s">
        <v>2816</v>
      </c>
    </row>
    <row r="302" s="2" customFormat="1">
      <c r="A302" s="38"/>
      <c r="B302" s="39"/>
      <c r="C302" s="40"/>
      <c r="D302" s="258" t="s">
        <v>261</v>
      </c>
      <c r="E302" s="40"/>
      <c r="F302" s="259" t="s">
        <v>586</v>
      </c>
      <c r="G302" s="40"/>
      <c r="H302" s="40"/>
      <c r="I302" s="156"/>
      <c r="J302" s="40"/>
      <c r="K302" s="40"/>
      <c r="L302" s="44"/>
      <c r="M302" s="260"/>
      <c r="N302" s="261"/>
      <c r="O302" s="91"/>
      <c r="P302" s="91"/>
      <c r="Q302" s="91"/>
      <c r="R302" s="91"/>
      <c r="S302" s="91"/>
      <c r="T302" s="92"/>
      <c r="U302" s="38"/>
      <c r="V302" s="38"/>
      <c r="W302" s="38"/>
      <c r="X302" s="38"/>
      <c r="Y302" s="38"/>
      <c r="Z302" s="38"/>
      <c r="AA302" s="38"/>
      <c r="AB302" s="38"/>
      <c r="AC302" s="38"/>
      <c r="AD302" s="38"/>
      <c r="AE302" s="38"/>
      <c r="AT302" s="17" t="s">
        <v>261</v>
      </c>
      <c r="AU302" s="17" t="s">
        <v>91</v>
      </c>
    </row>
    <row r="303" s="13" customFormat="1">
      <c r="A303" s="13"/>
      <c r="B303" s="262"/>
      <c r="C303" s="263"/>
      <c r="D303" s="258" t="s">
        <v>263</v>
      </c>
      <c r="E303" s="264" t="s">
        <v>1</v>
      </c>
      <c r="F303" s="265" t="s">
        <v>218</v>
      </c>
      <c r="G303" s="263"/>
      <c r="H303" s="266">
        <v>572.45299999999997</v>
      </c>
      <c r="I303" s="267"/>
      <c r="J303" s="263"/>
      <c r="K303" s="263"/>
      <c r="L303" s="268"/>
      <c r="M303" s="269"/>
      <c r="N303" s="270"/>
      <c r="O303" s="270"/>
      <c r="P303" s="270"/>
      <c r="Q303" s="270"/>
      <c r="R303" s="270"/>
      <c r="S303" s="270"/>
      <c r="T303" s="271"/>
      <c r="U303" s="13"/>
      <c r="V303" s="13"/>
      <c r="W303" s="13"/>
      <c r="X303" s="13"/>
      <c r="Y303" s="13"/>
      <c r="Z303" s="13"/>
      <c r="AA303" s="13"/>
      <c r="AB303" s="13"/>
      <c r="AC303" s="13"/>
      <c r="AD303" s="13"/>
      <c r="AE303" s="13"/>
      <c r="AT303" s="272" t="s">
        <v>263</v>
      </c>
      <c r="AU303" s="272" t="s">
        <v>91</v>
      </c>
      <c r="AV303" s="13" t="s">
        <v>91</v>
      </c>
      <c r="AW303" s="13" t="s">
        <v>36</v>
      </c>
      <c r="AX303" s="13" t="s">
        <v>82</v>
      </c>
      <c r="AY303" s="272" t="s">
        <v>250</v>
      </c>
    </row>
    <row r="304" s="14" customFormat="1">
      <c r="A304" s="14"/>
      <c r="B304" s="273"/>
      <c r="C304" s="274"/>
      <c r="D304" s="258" t="s">
        <v>263</v>
      </c>
      <c r="E304" s="275" t="s">
        <v>1</v>
      </c>
      <c r="F304" s="276" t="s">
        <v>265</v>
      </c>
      <c r="G304" s="274"/>
      <c r="H304" s="277">
        <v>572.45299999999997</v>
      </c>
      <c r="I304" s="278"/>
      <c r="J304" s="274"/>
      <c r="K304" s="274"/>
      <c r="L304" s="279"/>
      <c r="M304" s="280"/>
      <c r="N304" s="281"/>
      <c r="O304" s="281"/>
      <c r="P304" s="281"/>
      <c r="Q304" s="281"/>
      <c r="R304" s="281"/>
      <c r="S304" s="281"/>
      <c r="T304" s="282"/>
      <c r="U304" s="14"/>
      <c r="V304" s="14"/>
      <c r="W304" s="14"/>
      <c r="X304" s="14"/>
      <c r="Y304" s="14"/>
      <c r="Z304" s="14"/>
      <c r="AA304" s="14"/>
      <c r="AB304" s="14"/>
      <c r="AC304" s="14"/>
      <c r="AD304" s="14"/>
      <c r="AE304" s="14"/>
      <c r="AT304" s="283" t="s">
        <v>263</v>
      </c>
      <c r="AU304" s="283" t="s">
        <v>91</v>
      </c>
      <c r="AV304" s="14" t="s">
        <v>256</v>
      </c>
      <c r="AW304" s="14" t="s">
        <v>36</v>
      </c>
      <c r="AX304" s="14" t="s">
        <v>14</v>
      </c>
      <c r="AY304" s="283" t="s">
        <v>250</v>
      </c>
    </row>
    <row r="305" s="2" customFormat="1" ht="66.75" customHeight="1">
      <c r="A305" s="38"/>
      <c r="B305" s="39"/>
      <c r="C305" s="245" t="s">
        <v>368</v>
      </c>
      <c r="D305" s="245" t="s">
        <v>252</v>
      </c>
      <c r="E305" s="246" t="s">
        <v>608</v>
      </c>
      <c r="F305" s="247" t="s">
        <v>609</v>
      </c>
      <c r="G305" s="248" t="s">
        <v>208</v>
      </c>
      <c r="H305" s="249">
        <v>2862.2649999999999</v>
      </c>
      <c r="I305" s="250"/>
      <c r="J305" s="251">
        <f>ROUND(I305*H305,2)</f>
        <v>0</v>
      </c>
      <c r="K305" s="247" t="s">
        <v>255</v>
      </c>
      <c r="L305" s="44"/>
      <c r="M305" s="252" t="s">
        <v>1</v>
      </c>
      <c r="N305" s="253" t="s">
        <v>47</v>
      </c>
      <c r="O305" s="91"/>
      <c r="P305" s="254">
        <f>O305*H305</f>
        <v>0</v>
      </c>
      <c r="Q305" s="254">
        <v>0</v>
      </c>
      <c r="R305" s="254">
        <f>Q305*H305</f>
        <v>0</v>
      </c>
      <c r="S305" s="254">
        <v>0</v>
      </c>
      <c r="T305" s="255">
        <f>S305*H305</f>
        <v>0</v>
      </c>
      <c r="U305" s="38"/>
      <c r="V305" s="38"/>
      <c r="W305" s="38"/>
      <c r="X305" s="38"/>
      <c r="Y305" s="38"/>
      <c r="Z305" s="38"/>
      <c r="AA305" s="38"/>
      <c r="AB305" s="38"/>
      <c r="AC305" s="38"/>
      <c r="AD305" s="38"/>
      <c r="AE305" s="38"/>
      <c r="AR305" s="256" t="s">
        <v>256</v>
      </c>
      <c r="AT305" s="256" t="s">
        <v>252</v>
      </c>
      <c r="AU305" s="256" t="s">
        <v>91</v>
      </c>
      <c r="AY305" s="17" t="s">
        <v>250</v>
      </c>
      <c r="BE305" s="257">
        <f>IF(N305="základní",J305,0)</f>
        <v>0</v>
      </c>
      <c r="BF305" s="257">
        <f>IF(N305="snížená",J305,0)</f>
        <v>0</v>
      </c>
      <c r="BG305" s="257">
        <f>IF(N305="zákl. přenesená",J305,0)</f>
        <v>0</v>
      </c>
      <c r="BH305" s="257">
        <f>IF(N305="sníž. přenesená",J305,0)</f>
        <v>0</v>
      </c>
      <c r="BI305" s="257">
        <f>IF(N305="nulová",J305,0)</f>
        <v>0</v>
      </c>
      <c r="BJ305" s="17" t="s">
        <v>14</v>
      </c>
      <c r="BK305" s="257">
        <f>ROUND(I305*H305,2)</f>
        <v>0</v>
      </c>
      <c r="BL305" s="17" t="s">
        <v>256</v>
      </c>
      <c r="BM305" s="256" t="s">
        <v>2817</v>
      </c>
    </row>
    <row r="306" s="2" customFormat="1">
      <c r="A306" s="38"/>
      <c r="B306" s="39"/>
      <c r="C306" s="40"/>
      <c r="D306" s="258" t="s">
        <v>261</v>
      </c>
      <c r="E306" s="40"/>
      <c r="F306" s="259" t="s">
        <v>586</v>
      </c>
      <c r="G306" s="40"/>
      <c r="H306" s="40"/>
      <c r="I306" s="156"/>
      <c r="J306" s="40"/>
      <c r="K306" s="40"/>
      <c r="L306" s="44"/>
      <c r="M306" s="260"/>
      <c r="N306" s="261"/>
      <c r="O306" s="91"/>
      <c r="P306" s="91"/>
      <c r="Q306" s="91"/>
      <c r="R306" s="91"/>
      <c r="S306" s="91"/>
      <c r="T306" s="92"/>
      <c r="U306" s="38"/>
      <c r="V306" s="38"/>
      <c r="W306" s="38"/>
      <c r="X306" s="38"/>
      <c r="Y306" s="38"/>
      <c r="Z306" s="38"/>
      <c r="AA306" s="38"/>
      <c r="AB306" s="38"/>
      <c r="AC306" s="38"/>
      <c r="AD306" s="38"/>
      <c r="AE306" s="38"/>
      <c r="AT306" s="17" t="s">
        <v>261</v>
      </c>
      <c r="AU306" s="17" t="s">
        <v>91</v>
      </c>
    </row>
    <row r="307" s="15" customFormat="1">
      <c r="A307" s="15"/>
      <c r="B307" s="284"/>
      <c r="C307" s="285"/>
      <c r="D307" s="258" t="s">
        <v>263</v>
      </c>
      <c r="E307" s="286" t="s">
        <v>1</v>
      </c>
      <c r="F307" s="287" t="s">
        <v>602</v>
      </c>
      <c r="G307" s="285"/>
      <c r="H307" s="286" t="s">
        <v>1</v>
      </c>
      <c r="I307" s="288"/>
      <c r="J307" s="285"/>
      <c r="K307" s="285"/>
      <c r="L307" s="289"/>
      <c r="M307" s="290"/>
      <c r="N307" s="291"/>
      <c r="O307" s="291"/>
      <c r="P307" s="291"/>
      <c r="Q307" s="291"/>
      <c r="R307" s="291"/>
      <c r="S307" s="291"/>
      <c r="T307" s="292"/>
      <c r="U307" s="15"/>
      <c r="V307" s="15"/>
      <c r="W307" s="15"/>
      <c r="X307" s="15"/>
      <c r="Y307" s="15"/>
      <c r="Z307" s="15"/>
      <c r="AA307" s="15"/>
      <c r="AB307" s="15"/>
      <c r="AC307" s="15"/>
      <c r="AD307" s="15"/>
      <c r="AE307" s="15"/>
      <c r="AT307" s="293" t="s">
        <v>263</v>
      </c>
      <c r="AU307" s="293" t="s">
        <v>91</v>
      </c>
      <c r="AV307" s="15" t="s">
        <v>14</v>
      </c>
      <c r="AW307" s="15" t="s">
        <v>36</v>
      </c>
      <c r="AX307" s="15" t="s">
        <v>82</v>
      </c>
      <c r="AY307" s="293" t="s">
        <v>250</v>
      </c>
    </row>
    <row r="308" s="13" customFormat="1">
      <c r="A308" s="13"/>
      <c r="B308" s="262"/>
      <c r="C308" s="263"/>
      <c r="D308" s="258" t="s">
        <v>263</v>
      </c>
      <c r="E308" s="264" t="s">
        <v>1</v>
      </c>
      <c r="F308" s="265" t="s">
        <v>611</v>
      </c>
      <c r="G308" s="263"/>
      <c r="H308" s="266">
        <v>2862.2649999999999</v>
      </c>
      <c r="I308" s="267"/>
      <c r="J308" s="263"/>
      <c r="K308" s="263"/>
      <c r="L308" s="268"/>
      <c r="M308" s="269"/>
      <c r="N308" s="270"/>
      <c r="O308" s="270"/>
      <c r="P308" s="270"/>
      <c r="Q308" s="270"/>
      <c r="R308" s="270"/>
      <c r="S308" s="270"/>
      <c r="T308" s="271"/>
      <c r="U308" s="13"/>
      <c r="V308" s="13"/>
      <c r="W308" s="13"/>
      <c r="X308" s="13"/>
      <c r="Y308" s="13"/>
      <c r="Z308" s="13"/>
      <c r="AA308" s="13"/>
      <c r="AB308" s="13"/>
      <c r="AC308" s="13"/>
      <c r="AD308" s="13"/>
      <c r="AE308" s="13"/>
      <c r="AT308" s="272" t="s">
        <v>263</v>
      </c>
      <c r="AU308" s="272" t="s">
        <v>91</v>
      </c>
      <c r="AV308" s="13" t="s">
        <v>91</v>
      </c>
      <c r="AW308" s="13" t="s">
        <v>36</v>
      </c>
      <c r="AX308" s="13" t="s">
        <v>82</v>
      </c>
      <c r="AY308" s="272" t="s">
        <v>250</v>
      </c>
    </row>
    <row r="309" s="14" customFormat="1">
      <c r="A309" s="14"/>
      <c r="B309" s="273"/>
      <c r="C309" s="274"/>
      <c r="D309" s="258" t="s">
        <v>263</v>
      </c>
      <c r="E309" s="275" t="s">
        <v>1</v>
      </c>
      <c r="F309" s="276" t="s">
        <v>265</v>
      </c>
      <c r="G309" s="274"/>
      <c r="H309" s="277">
        <v>2862.2649999999999</v>
      </c>
      <c r="I309" s="278"/>
      <c r="J309" s="274"/>
      <c r="K309" s="274"/>
      <c r="L309" s="279"/>
      <c r="M309" s="280"/>
      <c r="N309" s="281"/>
      <c r="O309" s="281"/>
      <c r="P309" s="281"/>
      <c r="Q309" s="281"/>
      <c r="R309" s="281"/>
      <c r="S309" s="281"/>
      <c r="T309" s="282"/>
      <c r="U309" s="14"/>
      <c r="V309" s="14"/>
      <c r="W309" s="14"/>
      <c r="X309" s="14"/>
      <c r="Y309" s="14"/>
      <c r="Z309" s="14"/>
      <c r="AA309" s="14"/>
      <c r="AB309" s="14"/>
      <c r="AC309" s="14"/>
      <c r="AD309" s="14"/>
      <c r="AE309" s="14"/>
      <c r="AT309" s="283" t="s">
        <v>263</v>
      </c>
      <c r="AU309" s="283" t="s">
        <v>91</v>
      </c>
      <c r="AV309" s="14" t="s">
        <v>256</v>
      </c>
      <c r="AW309" s="14" t="s">
        <v>36</v>
      </c>
      <c r="AX309" s="14" t="s">
        <v>14</v>
      </c>
      <c r="AY309" s="283" t="s">
        <v>250</v>
      </c>
    </row>
    <row r="310" s="2" customFormat="1" ht="33" customHeight="1">
      <c r="A310" s="38"/>
      <c r="B310" s="39"/>
      <c r="C310" s="245" t="s">
        <v>374</v>
      </c>
      <c r="D310" s="245" t="s">
        <v>252</v>
      </c>
      <c r="E310" s="246" t="s">
        <v>2325</v>
      </c>
      <c r="F310" s="247" t="s">
        <v>2326</v>
      </c>
      <c r="G310" s="248" t="s">
        <v>208</v>
      </c>
      <c r="H310" s="249">
        <v>639.40200000000004</v>
      </c>
      <c r="I310" s="250"/>
      <c r="J310" s="251">
        <f>ROUND(I310*H310,2)</f>
        <v>0</v>
      </c>
      <c r="K310" s="247" t="s">
        <v>255</v>
      </c>
      <c r="L310" s="44"/>
      <c r="M310" s="252" t="s">
        <v>1</v>
      </c>
      <c r="N310" s="253" t="s">
        <v>47</v>
      </c>
      <c r="O310" s="91"/>
      <c r="P310" s="254">
        <f>O310*H310</f>
        <v>0</v>
      </c>
      <c r="Q310" s="254">
        <v>0</v>
      </c>
      <c r="R310" s="254">
        <f>Q310*H310</f>
        <v>0</v>
      </c>
      <c r="S310" s="254">
        <v>0</v>
      </c>
      <c r="T310" s="255">
        <f>S310*H310</f>
        <v>0</v>
      </c>
      <c r="U310" s="38"/>
      <c r="V310" s="38"/>
      <c r="W310" s="38"/>
      <c r="X310" s="38"/>
      <c r="Y310" s="38"/>
      <c r="Z310" s="38"/>
      <c r="AA310" s="38"/>
      <c r="AB310" s="38"/>
      <c r="AC310" s="38"/>
      <c r="AD310" s="38"/>
      <c r="AE310" s="38"/>
      <c r="AR310" s="256" t="s">
        <v>256</v>
      </c>
      <c r="AT310" s="256" t="s">
        <v>252</v>
      </c>
      <c r="AU310" s="256" t="s">
        <v>91</v>
      </c>
      <c r="AY310" s="17" t="s">
        <v>250</v>
      </c>
      <c r="BE310" s="257">
        <f>IF(N310="základní",J310,0)</f>
        <v>0</v>
      </c>
      <c r="BF310" s="257">
        <f>IF(N310="snížená",J310,0)</f>
        <v>0</v>
      </c>
      <c r="BG310" s="257">
        <f>IF(N310="zákl. přenesená",J310,0)</f>
        <v>0</v>
      </c>
      <c r="BH310" s="257">
        <f>IF(N310="sníž. přenesená",J310,0)</f>
        <v>0</v>
      </c>
      <c r="BI310" s="257">
        <f>IF(N310="nulová",J310,0)</f>
        <v>0</v>
      </c>
      <c r="BJ310" s="17" t="s">
        <v>14</v>
      </c>
      <c r="BK310" s="257">
        <f>ROUND(I310*H310,2)</f>
        <v>0</v>
      </c>
      <c r="BL310" s="17" t="s">
        <v>256</v>
      </c>
      <c r="BM310" s="256" t="s">
        <v>2818</v>
      </c>
    </row>
    <row r="311" s="2" customFormat="1">
      <c r="A311" s="38"/>
      <c r="B311" s="39"/>
      <c r="C311" s="40"/>
      <c r="D311" s="258" t="s">
        <v>261</v>
      </c>
      <c r="E311" s="40"/>
      <c r="F311" s="259" t="s">
        <v>616</v>
      </c>
      <c r="G311" s="40"/>
      <c r="H311" s="40"/>
      <c r="I311" s="156"/>
      <c r="J311" s="40"/>
      <c r="K311" s="40"/>
      <c r="L311" s="44"/>
      <c r="M311" s="260"/>
      <c r="N311" s="261"/>
      <c r="O311" s="91"/>
      <c r="P311" s="91"/>
      <c r="Q311" s="91"/>
      <c r="R311" s="91"/>
      <c r="S311" s="91"/>
      <c r="T311" s="92"/>
      <c r="U311" s="38"/>
      <c r="V311" s="38"/>
      <c r="W311" s="38"/>
      <c r="X311" s="38"/>
      <c r="Y311" s="38"/>
      <c r="Z311" s="38"/>
      <c r="AA311" s="38"/>
      <c r="AB311" s="38"/>
      <c r="AC311" s="38"/>
      <c r="AD311" s="38"/>
      <c r="AE311" s="38"/>
      <c r="AT311" s="17" t="s">
        <v>261</v>
      </c>
      <c r="AU311" s="17" t="s">
        <v>91</v>
      </c>
    </row>
    <row r="312" s="15" customFormat="1">
      <c r="A312" s="15"/>
      <c r="B312" s="284"/>
      <c r="C312" s="285"/>
      <c r="D312" s="258" t="s">
        <v>263</v>
      </c>
      <c r="E312" s="286" t="s">
        <v>1</v>
      </c>
      <c r="F312" s="287" t="s">
        <v>2328</v>
      </c>
      <c r="G312" s="285"/>
      <c r="H312" s="286" t="s">
        <v>1</v>
      </c>
      <c r="I312" s="288"/>
      <c r="J312" s="285"/>
      <c r="K312" s="285"/>
      <c r="L312" s="289"/>
      <c r="M312" s="290"/>
      <c r="N312" s="291"/>
      <c r="O312" s="291"/>
      <c r="P312" s="291"/>
      <c r="Q312" s="291"/>
      <c r="R312" s="291"/>
      <c r="S312" s="291"/>
      <c r="T312" s="292"/>
      <c r="U312" s="15"/>
      <c r="V312" s="15"/>
      <c r="W312" s="15"/>
      <c r="X312" s="15"/>
      <c r="Y312" s="15"/>
      <c r="Z312" s="15"/>
      <c r="AA312" s="15"/>
      <c r="AB312" s="15"/>
      <c r="AC312" s="15"/>
      <c r="AD312" s="15"/>
      <c r="AE312" s="15"/>
      <c r="AT312" s="293" t="s">
        <v>263</v>
      </c>
      <c r="AU312" s="293" t="s">
        <v>91</v>
      </c>
      <c r="AV312" s="15" t="s">
        <v>14</v>
      </c>
      <c r="AW312" s="15" t="s">
        <v>36</v>
      </c>
      <c r="AX312" s="15" t="s">
        <v>82</v>
      </c>
      <c r="AY312" s="293" t="s">
        <v>250</v>
      </c>
    </row>
    <row r="313" s="13" customFormat="1">
      <c r="A313" s="13"/>
      <c r="B313" s="262"/>
      <c r="C313" s="263"/>
      <c r="D313" s="258" t="s">
        <v>263</v>
      </c>
      <c r="E313" s="264" t="s">
        <v>1</v>
      </c>
      <c r="F313" s="265" t="s">
        <v>2811</v>
      </c>
      <c r="G313" s="263"/>
      <c r="H313" s="266">
        <v>639.40200000000004</v>
      </c>
      <c r="I313" s="267"/>
      <c r="J313" s="263"/>
      <c r="K313" s="263"/>
      <c r="L313" s="268"/>
      <c r="M313" s="269"/>
      <c r="N313" s="270"/>
      <c r="O313" s="270"/>
      <c r="P313" s="270"/>
      <c r="Q313" s="270"/>
      <c r="R313" s="270"/>
      <c r="S313" s="270"/>
      <c r="T313" s="271"/>
      <c r="U313" s="13"/>
      <c r="V313" s="13"/>
      <c r="W313" s="13"/>
      <c r="X313" s="13"/>
      <c r="Y313" s="13"/>
      <c r="Z313" s="13"/>
      <c r="AA313" s="13"/>
      <c r="AB313" s="13"/>
      <c r="AC313" s="13"/>
      <c r="AD313" s="13"/>
      <c r="AE313" s="13"/>
      <c r="AT313" s="272" t="s">
        <v>263</v>
      </c>
      <c r="AU313" s="272" t="s">
        <v>91</v>
      </c>
      <c r="AV313" s="13" t="s">
        <v>91</v>
      </c>
      <c r="AW313" s="13" t="s">
        <v>36</v>
      </c>
      <c r="AX313" s="13" t="s">
        <v>82</v>
      </c>
      <c r="AY313" s="272" t="s">
        <v>250</v>
      </c>
    </row>
    <row r="314" s="14" customFormat="1">
      <c r="A314" s="14"/>
      <c r="B314" s="273"/>
      <c r="C314" s="274"/>
      <c r="D314" s="258" t="s">
        <v>263</v>
      </c>
      <c r="E314" s="275" t="s">
        <v>1</v>
      </c>
      <c r="F314" s="276" t="s">
        <v>265</v>
      </c>
      <c r="G314" s="274"/>
      <c r="H314" s="277">
        <v>639.40200000000004</v>
      </c>
      <c r="I314" s="278"/>
      <c r="J314" s="274"/>
      <c r="K314" s="274"/>
      <c r="L314" s="279"/>
      <c r="M314" s="280"/>
      <c r="N314" s="281"/>
      <c r="O314" s="281"/>
      <c r="P314" s="281"/>
      <c r="Q314" s="281"/>
      <c r="R314" s="281"/>
      <c r="S314" s="281"/>
      <c r="T314" s="282"/>
      <c r="U314" s="14"/>
      <c r="V314" s="14"/>
      <c r="W314" s="14"/>
      <c r="X314" s="14"/>
      <c r="Y314" s="14"/>
      <c r="Z314" s="14"/>
      <c r="AA314" s="14"/>
      <c r="AB314" s="14"/>
      <c r="AC314" s="14"/>
      <c r="AD314" s="14"/>
      <c r="AE314" s="14"/>
      <c r="AT314" s="283" t="s">
        <v>263</v>
      </c>
      <c r="AU314" s="283" t="s">
        <v>91</v>
      </c>
      <c r="AV314" s="14" t="s">
        <v>256</v>
      </c>
      <c r="AW314" s="14" t="s">
        <v>36</v>
      </c>
      <c r="AX314" s="14" t="s">
        <v>14</v>
      </c>
      <c r="AY314" s="283" t="s">
        <v>250</v>
      </c>
    </row>
    <row r="315" s="2" customFormat="1" ht="33" customHeight="1">
      <c r="A315" s="38"/>
      <c r="B315" s="39"/>
      <c r="C315" s="245" t="s">
        <v>379</v>
      </c>
      <c r="D315" s="245" t="s">
        <v>252</v>
      </c>
      <c r="E315" s="246" t="s">
        <v>613</v>
      </c>
      <c r="F315" s="247" t="s">
        <v>614</v>
      </c>
      <c r="G315" s="248" t="s">
        <v>208</v>
      </c>
      <c r="H315" s="249">
        <v>238.91</v>
      </c>
      <c r="I315" s="250"/>
      <c r="J315" s="251">
        <f>ROUND(I315*H315,2)</f>
        <v>0</v>
      </c>
      <c r="K315" s="247" t="s">
        <v>255</v>
      </c>
      <c r="L315" s="44"/>
      <c r="M315" s="252" t="s">
        <v>1</v>
      </c>
      <c r="N315" s="253" t="s">
        <v>47</v>
      </c>
      <c r="O315" s="91"/>
      <c r="P315" s="254">
        <f>O315*H315</f>
        <v>0</v>
      </c>
      <c r="Q315" s="254">
        <v>0</v>
      </c>
      <c r="R315" s="254">
        <f>Q315*H315</f>
        <v>0</v>
      </c>
      <c r="S315" s="254">
        <v>0</v>
      </c>
      <c r="T315" s="255">
        <f>S315*H315</f>
        <v>0</v>
      </c>
      <c r="U315" s="38"/>
      <c r="V315" s="38"/>
      <c r="W315" s="38"/>
      <c r="X315" s="38"/>
      <c r="Y315" s="38"/>
      <c r="Z315" s="38"/>
      <c r="AA315" s="38"/>
      <c r="AB315" s="38"/>
      <c r="AC315" s="38"/>
      <c r="AD315" s="38"/>
      <c r="AE315" s="38"/>
      <c r="AR315" s="256" t="s">
        <v>256</v>
      </c>
      <c r="AT315" s="256" t="s">
        <v>252</v>
      </c>
      <c r="AU315" s="256" t="s">
        <v>91</v>
      </c>
      <c r="AY315" s="17" t="s">
        <v>250</v>
      </c>
      <c r="BE315" s="257">
        <f>IF(N315="základní",J315,0)</f>
        <v>0</v>
      </c>
      <c r="BF315" s="257">
        <f>IF(N315="snížená",J315,0)</f>
        <v>0</v>
      </c>
      <c r="BG315" s="257">
        <f>IF(N315="zákl. přenesená",J315,0)</f>
        <v>0</v>
      </c>
      <c r="BH315" s="257">
        <f>IF(N315="sníž. přenesená",J315,0)</f>
        <v>0</v>
      </c>
      <c r="BI315" s="257">
        <f>IF(N315="nulová",J315,0)</f>
        <v>0</v>
      </c>
      <c r="BJ315" s="17" t="s">
        <v>14</v>
      </c>
      <c r="BK315" s="257">
        <f>ROUND(I315*H315,2)</f>
        <v>0</v>
      </c>
      <c r="BL315" s="17" t="s">
        <v>256</v>
      </c>
      <c r="BM315" s="256" t="s">
        <v>2819</v>
      </c>
    </row>
    <row r="316" s="2" customFormat="1">
      <c r="A316" s="38"/>
      <c r="B316" s="39"/>
      <c r="C316" s="40"/>
      <c r="D316" s="258" t="s">
        <v>261</v>
      </c>
      <c r="E316" s="40"/>
      <c r="F316" s="259" t="s">
        <v>616</v>
      </c>
      <c r="G316" s="40"/>
      <c r="H316" s="40"/>
      <c r="I316" s="156"/>
      <c r="J316" s="40"/>
      <c r="K316" s="40"/>
      <c r="L316" s="44"/>
      <c r="M316" s="260"/>
      <c r="N316" s="261"/>
      <c r="O316" s="91"/>
      <c r="P316" s="91"/>
      <c r="Q316" s="91"/>
      <c r="R316" s="91"/>
      <c r="S316" s="91"/>
      <c r="T316" s="92"/>
      <c r="U316" s="38"/>
      <c r="V316" s="38"/>
      <c r="W316" s="38"/>
      <c r="X316" s="38"/>
      <c r="Y316" s="38"/>
      <c r="Z316" s="38"/>
      <c r="AA316" s="38"/>
      <c r="AB316" s="38"/>
      <c r="AC316" s="38"/>
      <c r="AD316" s="38"/>
      <c r="AE316" s="38"/>
      <c r="AT316" s="17" t="s">
        <v>261</v>
      </c>
      <c r="AU316" s="17" t="s">
        <v>91</v>
      </c>
    </row>
    <row r="317" s="15" customFormat="1">
      <c r="A317" s="15"/>
      <c r="B317" s="284"/>
      <c r="C317" s="285"/>
      <c r="D317" s="258" t="s">
        <v>263</v>
      </c>
      <c r="E317" s="286" t="s">
        <v>1</v>
      </c>
      <c r="F317" s="287" t="s">
        <v>2330</v>
      </c>
      <c r="G317" s="285"/>
      <c r="H317" s="286" t="s">
        <v>1</v>
      </c>
      <c r="I317" s="288"/>
      <c r="J317" s="285"/>
      <c r="K317" s="285"/>
      <c r="L317" s="289"/>
      <c r="M317" s="290"/>
      <c r="N317" s="291"/>
      <c r="O317" s="291"/>
      <c r="P317" s="291"/>
      <c r="Q317" s="291"/>
      <c r="R317" s="291"/>
      <c r="S317" s="291"/>
      <c r="T317" s="292"/>
      <c r="U317" s="15"/>
      <c r="V317" s="15"/>
      <c r="W317" s="15"/>
      <c r="X317" s="15"/>
      <c r="Y317" s="15"/>
      <c r="Z317" s="15"/>
      <c r="AA317" s="15"/>
      <c r="AB317" s="15"/>
      <c r="AC317" s="15"/>
      <c r="AD317" s="15"/>
      <c r="AE317" s="15"/>
      <c r="AT317" s="293" t="s">
        <v>263</v>
      </c>
      <c r="AU317" s="293" t="s">
        <v>91</v>
      </c>
      <c r="AV317" s="15" t="s">
        <v>14</v>
      </c>
      <c r="AW317" s="15" t="s">
        <v>36</v>
      </c>
      <c r="AX317" s="15" t="s">
        <v>82</v>
      </c>
      <c r="AY317" s="293" t="s">
        <v>250</v>
      </c>
    </row>
    <row r="318" s="13" customFormat="1">
      <c r="A318" s="13"/>
      <c r="B318" s="262"/>
      <c r="C318" s="263"/>
      <c r="D318" s="258" t="s">
        <v>263</v>
      </c>
      <c r="E318" s="264" t="s">
        <v>1</v>
      </c>
      <c r="F318" s="265" t="s">
        <v>206</v>
      </c>
      <c r="G318" s="263"/>
      <c r="H318" s="266">
        <v>238.91</v>
      </c>
      <c r="I318" s="267"/>
      <c r="J318" s="263"/>
      <c r="K318" s="263"/>
      <c r="L318" s="268"/>
      <c r="M318" s="269"/>
      <c r="N318" s="270"/>
      <c r="O318" s="270"/>
      <c r="P318" s="270"/>
      <c r="Q318" s="270"/>
      <c r="R318" s="270"/>
      <c r="S318" s="270"/>
      <c r="T318" s="271"/>
      <c r="U318" s="13"/>
      <c r="V318" s="13"/>
      <c r="W318" s="13"/>
      <c r="X318" s="13"/>
      <c r="Y318" s="13"/>
      <c r="Z318" s="13"/>
      <c r="AA318" s="13"/>
      <c r="AB318" s="13"/>
      <c r="AC318" s="13"/>
      <c r="AD318" s="13"/>
      <c r="AE318" s="13"/>
      <c r="AT318" s="272" t="s">
        <v>263</v>
      </c>
      <c r="AU318" s="272" t="s">
        <v>91</v>
      </c>
      <c r="AV318" s="13" t="s">
        <v>91</v>
      </c>
      <c r="AW318" s="13" t="s">
        <v>36</v>
      </c>
      <c r="AX318" s="13" t="s">
        <v>82</v>
      </c>
      <c r="AY318" s="272" t="s">
        <v>250</v>
      </c>
    </row>
    <row r="319" s="14" customFormat="1">
      <c r="A319" s="14"/>
      <c r="B319" s="273"/>
      <c r="C319" s="274"/>
      <c r="D319" s="258" t="s">
        <v>263</v>
      </c>
      <c r="E319" s="275" t="s">
        <v>1</v>
      </c>
      <c r="F319" s="276" t="s">
        <v>265</v>
      </c>
      <c r="G319" s="274"/>
      <c r="H319" s="277">
        <v>238.91</v>
      </c>
      <c r="I319" s="278"/>
      <c r="J319" s="274"/>
      <c r="K319" s="274"/>
      <c r="L319" s="279"/>
      <c r="M319" s="280"/>
      <c r="N319" s="281"/>
      <c r="O319" s="281"/>
      <c r="P319" s="281"/>
      <c r="Q319" s="281"/>
      <c r="R319" s="281"/>
      <c r="S319" s="281"/>
      <c r="T319" s="282"/>
      <c r="U319" s="14"/>
      <c r="V319" s="14"/>
      <c r="W319" s="14"/>
      <c r="X319" s="14"/>
      <c r="Y319" s="14"/>
      <c r="Z319" s="14"/>
      <c r="AA319" s="14"/>
      <c r="AB319" s="14"/>
      <c r="AC319" s="14"/>
      <c r="AD319" s="14"/>
      <c r="AE319" s="14"/>
      <c r="AT319" s="283" t="s">
        <v>263</v>
      </c>
      <c r="AU319" s="283" t="s">
        <v>91</v>
      </c>
      <c r="AV319" s="14" t="s">
        <v>256</v>
      </c>
      <c r="AW319" s="14" t="s">
        <v>36</v>
      </c>
      <c r="AX319" s="14" t="s">
        <v>14</v>
      </c>
      <c r="AY319" s="283" t="s">
        <v>250</v>
      </c>
    </row>
    <row r="320" s="2" customFormat="1" ht="33" customHeight="1">
      <c r="A320" s="38"/>
      <c r="B320" s="39"/>
      <c r="C320" s="245" t="s">
        <v>384</v>
      </c>
      <c r="D320" s="245" t="s">
        <v>252</v>
      </c>
      <c r="E320" s="246" t="s">
        <v>621</v>
      </c>
      <c r="F320" s="247" t="s">
        <v>622</v>
      </c>
      <c r="G320" s="248" t="s">
        <v>208</v>
      </c>
      <c r="H320" s="249">
        <v>572.45299999999997</v>
      </c>
      <c r="I320" s="250"/>
      <c r="J320" s="251">
        <f>ROUND(I320*H320,2)</f>
        <v>0</v>
      </c>
      <c r="K320" s="247" t="s">
        <v>255</v>
      </c>
      <c r="L320" s="44"/>
      <c r="M320" s="252" t="s">
        <v>1</v>
      </c>
      <c r="N320" s="253" t="s">
        <v>47</v>
      </c>
      <c r="O320" s="91"/>
      <c r="P320" s="254">
        <f>O320*H320</f>
        <v>0</v>
      </c>
      <c r="Q320" s="254">
        <v>0</v>
      </c>
      <c r="R320" s="254">
        <f>Q320*H320</f>
        <v>0</v>
      </c>
      <c r="S320" s="254">
        <v>0</v>
      </c>
      <c r="T320" s="255">
        <f>S320*H320</f>
        <v>0</v>
      </c>
      <c r="U320" s="38"/>
      <c r="V320" s="38"/>
      <c r="W320" s="38"/>
      <c r="X320" s="38"/>
      <c r="Y320" s="38"/>
      <c r="Z320" s="38"/>
      <c r="AA320" s="38"/>
      <c r="AB320" s="38"/>
      <c r="AC320" s="38"/>
      <c r="AD320" s="38"/>
      <c r="AE320" s="38"/>
      <c r="AR320" s="256" t="s">
        <v>256</v>
      </c>
      <c r="AT320" s="256" t="s">
        <v>252</v>
      </c>
      <c r="AU320" s="256" t="s">
        <v>91</v>
      </c>
      <c r="AY320" s="17" t="s">
        <v>250</v>
      </c>
      <c r="BE320" s="257">
        <f>IF(N320="základní",J320,0)</f>
        <v>0</v>
      </c>
      <c r="BF320" s="257">
        <f>IF(N320="snížená",J320,0)</f>
        <v>0</v>
      </c>
      <c r="BG320" s="257">
        <f>IF(N320="zákl. přenesená",J320,0)</f>
        <v>0</v>
      </c>
      <c r="BH320" s="257">
        <f>IF(N320="sníž. přenesená",J320,0)</f>
        <v>0</v>
      </c>
      <c r="BI320" s="257">
        <f>IF(N320="nulová",J320,0)</f>
        <v>0</v>
      </c>
      <c r="BJ320" s="17" t="s">
        <v>14</v>
      </c>
      <c r="BK320" s="257">
        <f>ROUND(I320*H320,2)</f>
        <v>0</v>
      </c>
      <c r="BL320" s="17" t="s">
        <v>256</v>
      </c>
      <c r="BM320" s="256" t="s">
        <v>2820</v>
      </c>
    </row>
    <row r="321" s="2" customFormat="1">
      <c r="A321" s="38"/>
      <c r="B321" s="39"/>
      <c r="C321" s="40"/>
      <c r="D321" s="258" t="s">
        <v>261</v>
      </c>
      <c r="E321" s="40"/>
      <c r="F321" s="259" t="s">
        <v>616</v>
      </c>
      <c r="G321" s="40"/>
      <c r="H321" s="40"/>
      <c r="I321" s="156"/>
      <c r="J321" s="40"/>
      <c r="K321" s="40"/>
      <c r="L321" s="44"/>
      <c r="M321" s="260"/>
      <c r="N321" s="261"/>
      <c r="O321" s="91"/>
      <c r="P321" s="91"/>
      <c r="Q321" s="91"/>
      <c r="R321" s="91"/>
      <c r="S321" s="91"/>
      <c r="T321" s="92"/>
      <c r="U321" s="38"/>
      <c r="V321" s="38"/>
      <c r="W321" s="38"/>
      <c r="X321" s="38"/>
      <c r="Y321" s="38"/>
      <c r="Z321" s="38"/>
      <c r="AA321" s="38"/>
      <c r="AB321" s="38"/>
      <c r="AC321" s="38"/>
      <c r="AD321" s="38"/>
      <c r="AE321" s="38"/>
      <c r="AT321" s="17" t="s">
        <v>261</v>
      </c>
      <c r="AU321" s="17" t="s">
        <v>91</v>
      </c>
    </row>
    <row r="322" s="15" customFormat="1">
      <c r="A322" s="15"/>
      <c r="B322" s="284"/>
      <c r="C322" s="285"/>
      <c r="D322" s="258" t="s">
        <v>263</v>
      </c>
      <c r="E322" s="286" t="s">
        <v>1</v>
      </c>
      <c r="F322" s="287" t="s">
        <v>2330</v>
      </c>
      <c r="G322" s="285"/>
      <c r="H322" s="286" t="s">
        <v>1</v>
      </c>
      <c r="I322" s="288"/>
      <c r="J322" s="285"/>
      <c r="K322" s="285"/>
      <c r="L322" s="289"/>
      <c r="M322" s="290"/>
      <c r="N322" s="291"/>
      <c r="O322" s="291"/>
      <c r="P322" s="291"/>
      <c r="Q322" s="291"/>
      <c r="R322" s="291"/>
      <c r="S322" s="291"/>
      <c r="T322" s="292"/>
      <c r="U322" s="15"/>
      <c r="V322" s="15"/>
      <c r="W322" s="15"/>
      <c r="X322" s="15"/>
      <c r="Y322" s="15"/>
      <c r="Z322" s="15"/>
      <c r="AA322" s="15"/>
      <c r="AB322" s="15"/>
      <c r="AC322" s="15"/>
      <c r="AD322" s="15"/>
      <c r="AE322" s="15"/>
      <c r="AT322" s="293" t="s">
        <v>263</v>
      </c>
      <c r="AU322" s="293" t="s">
        <v>91</v>
      </c>
      <c r="AV322" s="15" t="s">
        <v>14</v>
      </c>
      <c r="AW322" s="15" t="s">
        <v>36</v>
      </c>
      <c r="AX322" s="15" t="s">
        <v>82</v>
      </c>
      <c r="AY322" s="293" t="s">
        <v>250</v>
      </c>
    </row>
    <row r="323" s="13" customFormat="1">
      <c r="A323" s="13"/>
      <c r="B323" s="262"/>
      <c r="C323" s="263"/>
      <c r="D323" s="258" t="s">
        <v>263</v>
      </c>
      <c r="E323" s="264" t="s">
        <v>1</v>
      </c>
      <c r="F323" s="265" t="s">
        <v>218</v>
      </c>
      <c r="G323" s="263"/>
      <c r="H323" s="266">
        <v>572.45299999999997</v>
      </c>
      <c r="I323" s="267"/>
      <c r="J323" s="263"/>
      <c r="K323" s="263"/>
      <c r="L323" s="268"/>
      <c r="M323" s="269"/>
      <c r="N323" s="270"/>
      <c r="O323" s="270"/>
      <c r="P323" s="270"/>
      <c r="Q323" s="270"/>
      <c r="R323" s="270"/>
      <c r="S323" s="270"/>
      <c r="T323" s="271"/>
      <c r="U323" s="13"/>
      <c r="V323" s="13"/>
      <c r="W323" s="13"/>
      <c r="X323" s="13"/>
      <c r="Y323" s="13"/>
      <c r="Z323" s="13"/>
      <c r="AA323" s="13"/>
      <c r="AB323" s="13"/>
      <c r="AC323" s="13"/>
      <c r="AD323" s="13"/>
      <c r="AE323" s="13"/>
      <c r="AT323" s="272" t="s">
        <v>263</v>
      </c>
      <c r="AU323" s="272" t="s">
        <v>91</v>
      </c>
      <c r="AV323" s="13" t="s">
        <v>91</v>
      </c>
      <c r="AW323" s="13" t="s">
        <v>36</v>
      </c>
      <c r="AX323" s="13" t="s">
        <v>82</v>
      </c>
      <c r="AY323" s="272" t="s">
        <v>250</v>
      </c>
    </row>
    <row r="324" s="14" customFormat="1">
      <c r="A324" s="14"/>
      <c r="B324" s="273"/>
      <c r="C324" s="274"/>
      <c r="D324" s="258" t="s">
        <v>263</v>
      </c>
      <c r="E324" s="275" t="s">
        <v>1</v>
      </c>
      <c r="F324" s="276" t="s">
        <v>265</v>
      </c>
      <c r="G324" s="274"/>
      <c r="H324" s="277">
        <v>572.45299999999997</v>
      </c>
      <c r="I324" s="278"/>
      <c r="J324" s="274"/>
      <c r="K324" s="274"/>
      <c r="L324" s="279"/>
      <c r="M324" s="280"/>
      <c r="N324" s="281"/>
      <c r="O324" s="281"/>
      <c r="P324" s="281"/>
      <c r="Q324" s="281"/>
      <c r="R324" s="281"/>
      <c r="S324" s="281"/>
      <c r="T324" s="282"/>
      <c r="U324" s="14"/>
      <c r="V324" s="14"/>
      <c r="W324" s="14"/>
      <c r="X324" s="14"/>
      <c r="Y324" s="14"/>
      <c r="Z324" s="14"/>
      <c r="AA324" s="14"/>
      <c r="AB324" s="14"/>
      <c r="AC324" s="14"/>
      <c r="AD324" s="14"/>
      <c r="AE324" s="14"/>
      <c r="AT324" s="283" t="s">
        <v>263</v>
      </c>
      <c r="AU324" s="283" t="s">
        <v>91</v>
      </c>
      <c r="AV324" s="14" t="s">
        <v>256</v>
      </c>
      <c r="AW324" s="14" t="s">
        <v>36</v>
      </c>
      <c r="AX324" s="14" t="s">
        <v>14</v>
      </c>
      <c r="AY324" s="283" t="s">
        <v>250</v>
      </c>
    </row>
    <row r="325" s="2" customFormat="1" ht="33" customHeight="1">
      <c r="A325" s="38"/>
      <c r="B325" s="39"/>
      <c r="C325" s="245" t="s">
        <v>612</v>
      </c>
      <c r="D325" s="245" t="s">
        <v>252</v>
      </c>
      <c r="E325" s="246" t="s">
        <v>625</v>
      </c>
      <c r="F325" s="247" t="s">
        <v>626</v>
      </c>
      <c r="G325" s="248" t="s">
        <v>157</v>
      </c>
      <c r="H325" s="249">
        <v>1473.2719999999999</v>
      </c>
      <c r="I325" s="250"/>
      <c r="J325" s="251">
        <f>ROUND(I325*H325,2)</f>
        <v>0</v>
      </c>
      <c r="K325" s="247" t="s">
        <v>255</v>
      </c>
      <c r="L325" s="44"/>
      <c r="M325" s="252" t="s">
        <v>1</v>
      </c>
      <c r="N325" s="253" t="s">
        <v>47</v>
      </c>
      <c r="O325" s="91"/>
      <c r="P325" s="254">
        <f>O325*H325</f>
        <v>0</v>
      </c>
      <c r="Q325" s="254">
        <v>0</v>
      </c>
      <c r="R325" s="254">
        <f>Q325*H325</f>
        <v>0</v>
      </c>
      <c r="S325" s="254">
        <v>0</v>
      </c>
      <c r="T325" s="255">
        <f>S325*H325</f>
        <v>0</v>
      </c>
      <c r="U325" s="38"/>
      <c r="V325" s="38"/>
      <c r="W325" s="38"/>
      <c r="X325" s="38"/>
      <c r="Y325" s="38"/>
      <c r="Z325" s="38"/>
      <c r="AA325" s="38"/>
      <c r="AB325" s="38"/>
      <c r="AC325" s="38"/>
      <c r="AD325" s="38"/>
      <c r="AE325" s="38"/>
      <c r="AR325" s="256" t="s">
        <v>256</v>
      </c>
      <c r="AT325" s="256" t="s">
        <v>252</v>
      </c>
      <c r="AU325" s="256" t="s">
        <v>91</v>
      </c>
      <c r="AY325" s="17" t="s">
        <v>250</v>
      </c>
      <c r="BE325" s="257">
        <f>IF(N325="základní",J325,0)</f>
        <v>0</v>
      </c>
      <c r="BF325" s="257">
        <f>IF(N325="snížená",J325,0)</f>
        <v>0</v>
      </c>
      <c r="BG325" s="257">
        <f>IF(N325="zákl. přenesená",J325,0)</f>
        <v>0</v>
      </c>
      <c r="BH325" s="257">
        <f>IF(N325="sníž. přenesená",J325,0)</f>
        <v>0</v>
      </c>
      <c r="BI325" s="257">
        <f>IF(N325="nulová",J325,0)</f>
        <v>0</v>
      </c>
      <c r="BJ325" s="17" t="s">
        <v>14</v>
      </c>
      <c r="BK325" s="257">
        <f>ROUND(I325*H325,2)</f>
        <v>0</v>
      </c>
      <c r="BL325" s="17" t="s">
        <v>256</v>
      </c>
      <c r="BM325" s="256" t="s">
        <v>2821</v>
      </c>
    </row>
    <row r="326" s="13" customFormat="1">
      <c r="A326" s="13"/>
      <c r="B326" s="262"/>
      <c r="C326" s="263"/>
      <c r="D326" s="258" t="s">
        <v>263</v>
      </c>
      <c r="E326" s="264" t="s">
        <v>1</v>
      </c>
      <c r="F326" s="265" t="s">
        <v>630</v>
      </c>
      <c r="G326" s="263"/>
      <c r="H326" s="266">
        <v>441.98399999999998</v>
      </c>
      <c r="I326" s="267"/>
      <c r="J326" s="263"/>
      <c r="K326" s="263"/>
      <c r="L326" s="268"/>
      <c r="M326" s="269"/>
      <c r="N326" s="270"/>
      <c r="O326" s="270"/>
      <c r="P326" s="270"/>
      <c r="Q326" s="270"/>
      <c r="R326" s="270"/>
      <c r="S326" s="270"/>
      <c r="T326" s="271"/>
      <c r="U326" s="13"/>
      <c r="V326" s="13"/>
      <c r="W326" s="13"/>
      <c r="X326" s="13"/>
      <c r="Y326" s="13"/>
      <c r="Z326" s="13"/>
      <c r="AA326" s="13"/>
      <c r="AB326" s="13"/>
      <c r="AC326" s="13"/>
      <c r="AD326" s="13"/>
      <c r="AE326" s="13"/>
      <c r="AT326" s="272" t="s">
        <v>263</v>
      </c>
      <c r="AU326" s="272" t="s">
        <v>91</v>
      </c>
      <c r="AV326" s="13" t="s">
        <v>91</v>
      </c>
      <c r="AW326" s="13" t="s">
        <v>36</v>
      </c>
      <c r="AX326" s="13" t="s">
        <v>82</v>
      </c>
      <c r="AY326" s="272" t="s">
        <v>250</v>
      </c>
    </row>
    <row r="327" s="13" customFormat="1">
      <c r="A327" s="13"/>
      <c r="B327" s="262"/>
      <c r="C327" s="263"/>
      <c r="D327" s="258" t="s">
        <v>263</v>
      </c>
      <c r="E327" s="264" t="s">
        <v>1</v>
      </c>
      <c r="F327" s="265" t="s">
        <v>631</v>
      </c>
      <c r="G327" s="263"/>
      <c r="H327" s="266">
        <v>1059.038</v>
      </c>
      <c r="I327" s="267"/>
      <c r="J327" s="263"/>
      <c r="K327" s="263"/>
      <c r="L327" s="268"/>
      <c r="M327" s="269"/>
      <c r="N327" s="270"/>
      <c r="O327" s="270"/>
      <c r="P327" s="270"/>
      <c r="Q327" s="270"/>
      <c r="R327" s="270"/>
      <c r="S327" s="270"/>
      <c r="T327" s="271"/>
      <c r="U327" s="13"/>
      <c r="V327" s="13"/>
      <c r="W327" s="13"/>
      <c r="X327" s="13"/>
      <c r="Y327" s="13"/>
      <c r="Z327" s="13"/>
      <c r="AA327" s="13"/>
      <c r="AB327" s="13"/>
      <c r="AC327" s="13"/>
      <c r="AD327" s="13"/>
      <c r="AE327" s="13"/>
      <c r="AT327" s="272" t="s">
        <v>263</v>
      </c>
      <c r="AU327" s="272" t="s">
        <v>91</v>
      </c>
      <c r="AV327" s="13" t="s">
        <v>91</v>
      </c>
      <c r="AW327" s="13" t="s">
        <v>36</v>
      </c>
      <c r="AX327" s="13" t="s">
        <v>82</v>
      </c>
      <c r="AY327" s="272" t="s">
        <v>250</v>
      </c>
    </row>
    <row r="328" s="13" customFormat="1">
      <c r="A328" s="13"/>
      <c r="B328" s="262"/>
      <c r="C328" s="263"/>
      <c r="D328" s="258" t="s">
        <v>263</v>
      </c>
      <c r="E328" s="264" t="s">
        <v>1</v>
      </c>
      <c r="F328" s="265" t="s">
        <v>2339</v>
      </c>
      <c r="G328" s="263"/>
      <c r="H328" s="266">
        <v>-27.75</v>
      </c>
      <c r="I328" s="267"/>
      <c r="J328" s="263"/>
      <c r="K328" s="263"/>
      <c r="L328" s="268"/>
      <c r="M328" s="269"/>
      <c r="N328" s="270"/>
      <c r="O328" s="270"/>
      <c r="P328" s="270"/>
      <c r="Q328" s="270"/>
      <c r="R328" s="270"/>
      <c r="S328" s="270"/>
      <c r="T328" s="271"/>
      <c r="U328" s="13"/>
      <c r="V328" s="13"/>
      <c r="W328" s="13"/>
      <c r="X328" s="13"/>
      <c r="Y328" s="13"/>
      <c r="Z328" s="13"/>
      <c r="AA328" s="13"/>
      <c r="AB328" s="13"/>
      <c r="AC328" s="13"/>
      <c r="AD328" s="13"/>
      <c r="AE328" s="13"/>
      <c r="AT328" s="272" t="s">
        <v>263</v>
      </c>
      <c r="AU328" s="272" t="s">
        <v>91</v>
      </c>
      <c r="AV328" s="13" t="s">
        <v>91</v>
      </c>
      <c r="AW328" s="13" t="s">
        <v>36</v>
      </c>
      <c r="AX328" s="13" t="s">
        <v>82</v>
      </c>
      <c r="AY328" s="272" t="s">
        <v>250</v>
      </c>
    </row>
    <row r="329" s="14" customFormat="1">
      <c r="A329" s="14"/>
      <c r="B329" s="273"/>
      <c r="C329" s="274"/>
      <c r="D329" s="258" t="s">
        <v>263</v>
      </c>
      <c r="E329" s="275" t="s">
        <v>1</v>
      </c>
      <c r="F329" s="276" t="s">
        <v>265</v>
      </c>
      <c r="G329" s="274"/>
      <c r="H329" s="277">
        <v>1473.2719999999999</v>
      </c>
      <c r="I329" s="278"/>
      <c r="J329" s="274"/>
      <c r="K329" s="274"/>
      <c r="L329" s="279"/>
      <c r="M329" s="280"/>
      <c r="N329" s="281"/>
      <c r="O329" s="281"/>
      <c r="P329" s="281"/>
      <c r="Q329" s="281"/>
      <c r="R329" s="281"/>
      <c r="S329" s="281"/>
      <c r="T329" s="282"/>
      <c r="U329" s="14"/>
      <c r="V329" s="14"/>
      <c r="W329" s="14"/>
      <c r="X329" s="14"/>
      <c r="Y329" s="14"/>
      <c r="Z329" s="14"/>
      <c r="AA329" s="14"/>
      <c r="AB329" s="14"/>
      <c r="AC329" s="14"/>
      <c r="AD329" s="14"/>
      <c r="AE329" s="14"/>
      <c r="AT329" s="283" t="s">
        <v>263</v>
      </c>
      <c r="AU329" s="283" t="s">
        <v>91</v>
      </c>
      <c r="AV329" s="14" t="s">
        <v>256</v>
      </c>
      <c r="AW329" s="14" t="s">
        <v>36</v>
      </c>
      <c r="AX329" s="14" t="s">
        <v>14</v>
      </c>
      <c r="AY329" s="283" t="s">
        <v>250</v>
      </c>
    </row>
    <row r="330" s="2" customFormat="1" ht="33" customHeight="1">
      <c r="A330" s="38"/>
      <c r="B330" s="39"/>
      <c r="C330" s="245" t="s">
        <v>396</v>
      </c>
      <c r="D330" s="245" t="s">
        <v>252</v>
      </c>
      <c r="E330" s="246" t="s">
        <v>633</v>
      </c>
      <c r="F330" s="247" t="s">
        <v>634</v>
      </c>
      <c r="G330" s="248" t="s">
        <v>208</v>
      </c>
      <c r="H330" s="249">
        <v>811.36300000000006</v>
      </c>
      <c r="I330" s="250"/>
      <c r="J330" s="251">
        <f>ROUND(I330*H330,2)</f>
        <v>0</v>
      </c>
      <c r="K330" s="247" t="s">
        <v>255</v>
      </c>
      <c r="L330" s="44"/>
      <c r="M330" s="252" t="s">
        <v>1</v>
      </c>
      <c r="N330" s="253" t="s">
        <v>47</v>
      </c>
      <c r="O330" s="91"/>
      <c r="P330" s="254">
        <f>O330*H330</f>
        <v>0</v>
      </c>
      <c r="Q330" s="254">
        <v>0</v>
      </c>
      <c r="R330" s="254">
        <f>Q330*H330</f>
        <v>0</v>
      </c>
      <c r="S330" s="254">
        <v>0</v>
      </c>
      <c r="T330" s="255">
        <f>S330*H330</f>
        <v>0</v>
      </c>
      <c r="U330" s="38"/>
      <c r="V330" s="38"/>
      <c r="W330" s="38"/>
      <c r="X330" s="38"/>
      <c r="Y330" s="38"/>
      <c r="Z330" s="38"/>
      <c r="AA330" s="38"/>
      <c r="AB330" s="38"/>
      <c r="AC330" s="38"/>
      <c r="AD330" s="38"/>
      <c r="AE330" s="38"/>
      <c r="AR330" s="256" t="s">
        <v>256</v>
      </c>
      <c r="AT330" s="256" t="s">
        <v>252</v>
      </c>
      <c r="AU330" s="256" t="s">
        <v>91</v>
      </c>
      <c r="AY330" s="17" t="s">
        <v>250</v>
      </c>
      <c r="BE330" s="257">
        <f>IF(N330="základní",J330,0)</f>
        <v>0</v>
      </c>
      <c r="BF330" s="257">
        <f>IF(N330="snížená",J330,0)</f>
        <v>0</v>
      </c>
      <c r="BG330" s="257">
        <f>IF(N330="zákl. přenesená",J330,0)</f>
        <v>0</v>
      </c>
      <c r="BH330" s="257">
        <f>IF(N330="sníž. přenesená",J330,0)</f>
        <v>0</v>
      </c>
      <c r="BI330" s="257">
        <f>IF(N330="nulová",J330,0)</f>
        <v>0</v>
      </c>
      <c r="BJ330" s="17" t="s">
        <v>14</v>
      </c>
      <c r="BK330" s="257">
        <f>ROUND(I330*H330,2)</f>
        <v>0</v>
      </c>
      <c r="BL330" s="17" t="s">
        <v>256</v>
      </c>
      <c r="BM330" s="256" t="s">
        <v>2822</v>
      </c>
    </row>
    <row r="331" s="2" customFormat="1">
      <c r="A331" s="38"/>
      <c r="B331" s="39"/>
      <c r="C331" s="40"/>
      <c r="D331" s="258" t="s">
        <v>261</v>
      </c>
      <c r="E331" s="40"/>
      <c r="F331" s="259" t="s">
        <v>636</v>
      </c>
      <c r="G331" s="40"/>
      <c r="H331" s="40"/>
      <c r="I331" s="156"/>
      <c r="J331" s="40"/>
      <c r="K331" s="40"/>
      <c r="L331" s="44"/>
      <c r="M331" s="260"/>
      <c r="N331" s="261"/>
      <c r="O331" s="91"/>
      <c r="P331" s="91"/>
      <c r="Q331" s="91"/>
      <c r="R331" s="91"/>
      <c r="S331" s="91"/>
      <c r="T331" s="92"/>
      <c r="U331" s="38"/>
      <c r="V331" s="38"/>
      <c r="W331" s="38"/>
      <c r="X331" s="38"/>
      <c r="Y331" s="38"/>
      <c r="Z331" s="38"/>
      <c r="AA331" s="38"/>
      <c r="AB331" s="38"/>
      <c r="AC331" s="38"/>
      <c r="AD331" s="38"/>
      <c r="AE331" s="38"/>
      <c r="AT331" s="17" t="s">
        <v>261</v>
      </c>
      <c r="AU331" s="17" t="s">
        <v>91</v>
      </c>
    </row>
    <row r="332" s="13" customFormat="1">
      <c r="A332" s="13"/>
      <c r="B332" s="262"/>
      <c r="C332" s="263"/>
      <c r="D332" s="258" t="s">
        <v>263</v>
      </c>
      <c r="E332" s="264" t="s">
        <v>1</v>
      </c>
      <c r="F332" s="265" t="s">
        <v>206</v>
      </c>
      <c r="G332" s="263"/>
      <c r="H332" s="266">
        <v>238.91</v>
      </c>
      <c r="I332" s="267"/>
      <c r="J332" s="263"/>
      <c r="K332" s="263"/>
      <c r="L332" s="268"/>
      <c r="M332" s="269"/>
      <c r="N332" s="270"/>
      <c r="O332" s="270"/>
      <c r="P332" s="270"/>
      <c r="Q332" s="270"/>
      <c r="R332" s="270"/>
      <c r="S332" s="270"/>
      <c r="T332" s="271"/>
      <c r="U332" s="13"/>
      <c r="V332" s="13"/>
      <c r="W332" s="13"/>
      <c r="X332" s="13"/>
      <c r="Y332" s="13"/>
      <c r="Z332" s="13"/>
      <c r="AA332" s="13"/>
      <c r="AB332" s="13"/>
      <c r="AC332" s="13"/>
      <c r="AD332" s="13"/>
      <c r="AE332" s="13"/>
      <c r="AT332" s="272" t="s">
        <v>263</v>
      </c>
      <c r="AU332" s="272" t="s">
        <v>91</v>
      </c>
      <c r="AV332" s="13" t="s">
        <v>91</v>
      </c>
      <c r="AW332" s="13" t="s">
        <v>36</v>
      </c>
      <c r="AX332" s="13" t="s">
        <v>82</v>
      </c>
      <c r="AY332" s="272" t="s">
        <v>250</v>
      </c>
    </row>
    <row r="333" s="13" customFormat="1">
      <c r="A333" s="13"/>
      <c r="B333" s="262"/>
      <c r="C333" s="263"/>
      <c r="D333" s="258" t="s">
        <v>263</v>
      </c>
      <c r="E333" s="264" t="s">
        <v>1</v>
      </c>
      <c r="F333" s="265" t="s">
        <v>218</v>
      </c>
      <c r="G333" s="263"/>
      <c r="H333" s="266">
        <v>572.45299999999997</v>
      </c>
      <c r="I333" s="267"/>
      <c r="J333" s="263"/>
      <c r="K333" s="263"/>
      <c r="L333" s="268"/>
      <c r="M333" s="269"/>
      <c r="N333" s="270"/>
      <c r="O333" s="270"/>
      <c r="P333" s="270"/>
      <c r="Q333" s="270"/>
      <c r="R333" s="270"/>
      <c r="S333" s="270"/>
      <c r="T333" s="271"/>
      <c r="U333" s="13"/>
      <c r="V333" s="13"/>
      <c r="W333" s="13"/>
      <c r="X333" s="13"/>
      <c r="Y333" s="13"/>
      <c r="Z333" s="13"/>
      <c r="AA333" s="13"/>
      <c r="AB333" s="13"/>
      <c r="AC333" s="13"/>
      <c r="AD333" s="13"/>
      <c r="AE333" s="13"/>
      <c r="AT333" s="272" t="s">
        <v>263</v>
      </c>
      <c r="AU333" s="272" t="s">
        <v>91</v>
      </c>
      <c r="AV333" s="13" t="s">
        <v>91</v>
      </c>
      <c r="AW333" s="13" t="s">
        <v>36</v>
      </c>
      <c r="AX333" s="13" t="s">
        <v>82</v>
      </c>
      <c r="AY333" s="272" t="s">
        <v>250</v>
      </c>
    </row>
    <row r="334" s="14" customFormat="1">
      <c r="A334" s="14"/>
      <c r="B334" s="273"/>
      <c r="C334" s="274"/>
      <c r="D334" s="258" t="s">
        <v>263</v>
      </c>
      <c r="E334" s="275" t="s">
        <v>1</v>
      </c>
      <c r="F334" s="276" t="s">
        <v>265</v>
      </c>
      <c r="G334" s="274"/>
      <c r="H334" s="277">
        <v>811.36300000000006</v>
      </c>
      <c r="I334" s="278"/>
      <c r="J334" s="274"/>
      <c r="K334" s="274"/>
      <c r="L334" s="279"/>
      <c r="M334" s="280"/>
      <c r="N334" s="281"/>
      <c r="O334" s="281"/>
      <c r="P334" s="281"/>
      <c r="Q334" s="281"/>
      <c r="R334" s="281"/>
      <c r="S334" s="281"/>
      <c r="T334" s="282"/>
      <c r="U334" s="14"/>
      <c r="V334" s="14"/>
      <c r="W334" s="14"/>
      <c r="X334" s="14"/>
      <c r="Y334" s="14"/>
      <c r="Z334" s="14"/>
      <c r="AA334" s="14"/>
      <c r="AB334" s="14"/>
      <c r="AC334" s="14"/>
      <c r="AD334" s="14"/>
      <c r="AE334" s="14"/>
      <c r="AT334" s="283" t="s">
        <v>263</v>
      </c>
      <c r="AU334" s="283" t="s">
        <v>91</v>
      </c>
      <c r="AV334" s="14" t="s">
        <v>256</v>
      </c>
      <c r="AW334" s="14" t="s">
        <v>36</v>
      </c>
      <c r="AX334" s="14" t="s">
        <v>14</v>
      </c>
      <c r="AY334" s="283" t="s">
        <v>250</v>
      </c>
    </row>
    <row r="335" s="2" customFormat="1" ht="33" customHeight="1">
      <c r="A335" s="38"/>
      <c r="B335" s="39"/>
      <c r="C335" s="245" t="s">
        <v>402</v>
      </c>
      <c r="D335" s="245" t="s">
        <v>252</v>
      </c>
      <c r="E335" s="246" t="s">
        <v>2341</v>
      </c>
      <c r="F335" s="247" t="s">
        <v>2342</v>
      </c>
      <c r="G335" s="248" t="s">
        <v>208</v>
      </c>
      <c r="H335" s="249">
        <v>187.749</v>
      </c>
      <c r="I335" s="250"/>
      <c r="J335" s="251">
        <f>ROUND(I335*H335,2)</f>
        <v>0</v>
      </c>
      <c r="K335" s="247" t="s">
        <v>255</v>
      </c>
      <c r="L335" s="44"/>
      <c r="M335" s="252" t="s">
        <v>1</v>
      </c>
      <c r="N335" s="253" t="s">
        <v>47</v>
      </c>
      <c r="O335" s="91"/>
      <c r="P335" s="254">
        <f>O335*H335</f>
        <v>0</v>
      </c>
      <c r="Q335" s="254">
        <v>0</v>
      </c>
      <c r="R335" s="254">
        <f>Q335*H335</f>
        <v>0</v>
      </c>
      <c r="S335" s="254">
        <v>0</v>
      </c>
      <c r="T335" s="255">
        <f>S335*H335</f>
        <v>0</v>
      </c>
      <c r="U335" s="38"/>
      <c r="V335" s="38"/>
      <c r="W335" s="38"/>
      <c r="X335" s="38"/>
      <c r="Y335" s="38"/>
      <c r="Z335" s="38"/>
      <c r="AA335" s="38"/>
      <c r="AB335" s="38"/>
      <c r="AC335" s="38"/>
      <c r="AD335" s="38"/>
      <c r="AE335" s="38"/>
      <c r="AR335" s="256" t="s">
        <v>256</v>
      </c>
      <c r="AT335" s="256" t="s">
        <v>252</v>
      </c>
      <c r="AU335" s="256" t="s">
        <v>91</v>
      </c>
      <c r="AY335" s="17" t="s">
        <v>250</v>
      </c>
      <c r="BE335" s="257">
        <f>IF(N335="základní",J335,0)</f>
        <v>0</v>
      </c>
      <c r="BF335" s="257">
        <f>IF(N335="snížená",J335,0)</f>
        <v>0</v>
      </c>
      <c r="BG335" s="257">
        <f>IF(N335="zákl. přenesená",J335,0)</f>
        <v>0</v>
      </c>
      <c r="BH335" s="257">
        <f>IF(N335="sníž. přenesená",J335,0)</f>
        <v>0</v>
      </c>
      <c r="BI335" s="257">
        <f>IF(N335="nulová",J335,0)</f>
        <v>0</v>
      </c>
      <c r="BJ335" s="17" t="s">
        <v>14</v>
      </c>
      <c r="BK335" s="257">
        <f>ROUND(I335*H335,2)</f>
        <v>0</v>
      </c>
      <c r="BL335" s="17" t="s">
        <v>256</v>
      </c>
      <c r="BM335" s="256" t="s">
        <v>2823</v>
      </c>
    </row>
    <row r="336" s="2" customFormat="1">
      <c r="A336" s="38"/>
      <c r="B336" s="39"/>
      <c r="C336" s="40"/>
      <c r="D336" s="258" t="s">
        <v>261</v>
      </c>
      <c r="E336" s="40"/>
      <c r="F336" s="259" t="s">
        <v>2344</v>
      </c>
      <c r="G336" s="40"/>
      <c r="H336" s="40"/>
      <c r="I336" s="156"/>
      <c r="J336" s="40"/>
      <c r="K336" s="40"/>
      <c r="L336" s="44"/>
      <c r="M336" s="260"/>
      <c r="N336" s="261"/>
      <c r="O336" s="91"/>
      <c r="P336" s="91"/>
      <c r="Q336" s="91"/>
      <c r="R336" s="91"/>
      <c r="S336" s="91"/>
      <c r="T336" s="92"/>
      <c r="U336" s="38"/>
      <c r="V336" s="38"/>
      <c r="W336" s="38"/>
      <c r="X336" s="38"/>
      <c r="Y336" s="38"/>
      <c r="Z336" s="38"/>
      <c r="AA336" s="38"/>
      <c r="AB336" s="38"/>
      <c r="AC336" s="38"/>
      <c r="AD336" s="38"/>
      <c r="AE336" s="38"/>
      <c r="AT336" s="17" t="s">
        <v>261</v>
      </c>
      <c r="AU336" s="17" t="s">
        <v>91</v>
      </c>
    </row>
    <row r="337" s="13" customFormat="1">
      <c r="A337" s="13"/>
      <c r="B337" s="262"/>
      <c r="C337" s="263"/>
      <c r="D337" s="258" t="s">
        <v>263</v>
      </c>
      <c r="E337" s="264" t="s">
        <v>1</v>
      </c>
      <c r="F337" s="265" t="s">
        <v>2075</v>
      </c>
      <c r="G337" s="263"/>
      <c r="H337" s="266">
        <v>187.749</v>
      </c>
      <c r="I337" s="267"/>
      <c r="J337" s="263"/>
      <c r="K337" s="263"/>
      <c r="L337" s="268"/>
      <c r="M337" s="269"/>
      <c r="N337" s="270"/>
      <c r="O337" s="270"/>
      <c r="P337" s="270"/>
      <c r="Q337" s="270"/>
      <c r="R337" s="270"/>
      <c r="S337" s="270"/>
      <c r="T337" s="271"/>
      <c r="U337" s="13"/>
      <c r="V337" s="13"/>
      <c r="W337" s="13"/>
      <c r="X337" s="13"/>
      <c r="Y337" s="13"/>
      <c r="Z337" s="13"/>
      <c r="AA337" s="13"/>
      <c r="AB337" s="13"/>
      <c r="AC337" s="13"/>
      <c r="AD337" s="13"/>
      <c r="AE337" s="13"/>
      <c r="AT337" s="272" t="s">
        <v>263</v>
      </c>
      <c r="AU337" s="272" t="s">
        <v>91</v>
      </c>
      <c r="AV337" s="13" t="s">
        <v>91</v>
      </c>
      <c r="AW337" s="13" t="s">
        <v>36</v>
      </c>
      <c r="AX337" s="13" t="s">
        <v>82</v>
      </c>
      <c r="AY337" s="272" t="s">
        <v>250</v>
      </c>
    </row>
    <row r="338" s="14" customFormat="1">
      <c r="A338" s="14"/>
      <c r="B338" s="273"/>
      <c r="C338" s="274"/>
      <c r="D338" s="258" t="s">
        <v>263</v>
      </c>
      <c r="E338" s="275" t="s">
        <v>1</v>
      </c>
      <c r="F338" s="276" t="s">
        <v>265</v>
      </c>
      <c r="G338" s="274"/>
      <c r="H338" s="277">
        <v>187.749</v>
      </c>
      <c r="I338" s="278"/>
      <c r="J338" s="274"/>
      <c r="K338" s="274"/>
      <c r="L338" s="279"/>
      <c r="M338" s="280"/>
      <c r="N338" s="281"/>
      <c r="O338" s="281"/>
      <c r="P338" s="281"/>
      <c r="Q338" s="281"/>
      <c r="R338" s="281"/>
      <c r="S338" s="281"/>
      <c r="T338" s="282"/>
      <c r="U338" s="14"/>
      <c r="V338" s="14"/>
      <c r="W338" s="14"/>
      <c r="X338" s="14"/>
      <c r="Y338" s="14"/>
      <c r="Z338" s="14"/>
      <c r="AA338" s="14"/>
      <c r="AB338" s="14"/>
      <c r="AC338" s="14"/>
      <c r="AD338" s="14"/>
      <c r="AE338" s="14"/>
      <c r="AT338" s="283" t="s">
        <v>263</v>
      </c>
      <c r="AU338" s="283" t="s">
        <v>91</v>
      </c>
      <c r="AV338" s="14" t="s">
        <v>256</v>
      </c>
      <c r="AW338" s="14" t="s">
        <v>36</v>
      </c>
      <c r="AX338" s="14" t="s">
        <v>14</v>
      </c>
      <c r="AY338" s="283" t="s">
        <v>250</v>
      </c>
    </row>
    <row r="339" s="2" customFormat="1" ht="33" customHeight="1">
      <c r="A339" s="38"/>
      <c r="B339" s="39"/>
      <c r="C339" s="245" t="s">
        <v>407</v>
      </c>
      <c r="D339" s="245" t="s">
        <v>252</v>
      </c>
      <c r="E339" s="246" t="s">
        <v>1379</v>
      </c>
      <c r="F339" s="247" t="s">
        <v>1380</v>
      </c>
      <c r="G339" s="248" t="s">
        <v>208</v>
      </c>
      <c r="H339" s="249">
        <v>438.08100000000002</v>
      </c>
      <c r="I339" s="250"/>
      <c r="J339" s="251">
        <f>ROUND(I339*H339,2)</f>
        <v>0</v>
      </c>
      <c r="K339" s="247" t="s">
        <v>255</v>
      </c>
      <c r="L339" s="44"/>
      <c r="M339" s="252" t="s">
        <v>1</v>
      </c>
      <c r="N339" s="253" t="s">
        <v>47</v>
      </c>
      <c r="O339" s="91"/>
      <c r="P339" s="254">
        <f>O339*H339</f>
        <v>0</v>
      </c>
      <c r="Q339" s="254">
        <v>0</v>
      </c>
      <c r="R339" s="254">
        <f>Q339*H339</f>
        <v>0</v>
      </c>
      <c r="S339" s="254">
        <v>0</v>
      </c>
      <c r="T339" s="255">
        <f>S339*H339</f>
        <v>0</v>
      </c>
      <c r="U339" s="38"/>
      <c r="V339" s="38"/>
      <c r="W339" s="38"/>
      <c r="X339" s="38"/>
      <c r="Y339" s="38"/>
      <c r="Z339" s="38"/>
      <c r="AA339" s="38"/>
      <c r="AB339" s="38"/>
      <c r="AC339" s="38"/>
      <c r="AD339" s="38"/>
      <c r="AE339" s="38"/>
      <c r="AR339" s="256" t="s">
        <v>256</v>
      </c>
      <c r="AT339" s="256" t="s">
        <v>252</v>
      </c>
      <c r="AU339" s="256" t="s">
        <v>91</v>
      </c>
      <c r="AY339" s="17" t="s">
        <v>250</v>
      </c>
      <c r="BE339" s="257">
        <f>IF(N339="základní",J339,0)</f>
        <v>0</v>
      </c>
      <c r="BF339" s="257">
        <f>IF(N339="snížená",J339,0)</f>
        <v>0</v>
      </c>
      <c r="BG339" s="257">
        <f>IF(N339="zákl. přenesená",J339,0)</f>
        <v>0</v>
      </c>
      <c r="BH339" s="257">
        <f>IF(N339="sníž. přenesená",J339,0)</f>
        <v>0</v>
      </c>
      <c r="BI339" s="257">
        <f>IF(N339="nulová",J339,0)</f>
        <v>0</v>
      </c>
      <c r="BJ339" s="17" t="s">
        <v>14</v>
      </c>
      <c r="BK339" s="257">
        <f>ROUND(I339*H339,2)</f>
        <v>0</v>
      </c>
      <c r="BL339" s="17" t="s">
        <v>256</v>
      </c>
      <c r="BM339" s="256" t="s">
        <v>2824</v>
      </c>
    </row>
    <row r="340" s="2" customFormat="1">
      <c r="A340" s="38"/>
      <c r="B340" s="39"/>
      <c r="C340" s="40"/>
      <c r="D340" s="258" t="s">
        <v>261</v>
      </c>
      <c r="E340" s="40"/>
      <c r="F340" s="259" t="s">
        <v>2346</v>
      </c>
      <c r="G340" s="40"/>
      <c r="H340" s="40"/>
      <c r="I340" s="156"/>
      <c r="J340" s="40"/>
      <c r="K340" s="40"/>
      <c r="L340" s="44"/>
      <c r="M340" s="260"/>
      <c r="N340" s="261"/>
      <c r="O340" s="91"/>
      <c r="P340" s="91"/>
      <c r="Q340" s="91"/>
      <c r="R340" s="91"/>
      <c r="S340" s="91"/>
      <c r="T340" s="92"/>
      <c r="U340" s="38"/>
      <c r="V340" s="38"/>
      <c r="W340" s="38"/>
      <c r="X340" s="38"/>
      <c r="Y340" s="38"/>
      <c r="Z340" s="38"/>
      <c r="AA340" s="38"/>
      <c r="AB340" s="38"/>
      <c r="AC340" s="38"/>
      <c r="AD340" s="38"/>
      <c r="AE340" s="38"/>
      <c r="AT340" s="17" t="s">
        <v>261</v>
      </c>
      <c r="AU340" s="17" t="s">
        <v>91</v>
      </c>
    </row>
    <row r="341" s="13" customFormat="1">
      <c r="A341" s="13"/>
      <c r="B341" s="262"/>
      <c r="C341" s="263"/>
      <c r="D341" s="258" t="s">
        <v>263</v>
      </c>
      <c r="E341" s="264" t="s">
        <v>1</v>
      </c>
      <c r="F341" s="265" t="s">
        <v>2030</v>
      </c>
      <c r="G341" s="263"/>
      <c r="H341" s="266">
        <v>544.55899999999997</v>
      </c>
      <c r="I341" s="267"/>
      <c r="J341" s="263"/>
      <c r="K341" s="263"/>
      <c r="L341" s="268"/>
      <c r="M341" s="269"/>
      <c r="N341" s="270"/>
      <c r="O341" s="270"/>
      <c r="P341" s="270"/>
      <c r="Q341" s="270"/>
      <c r="R341" s="270"/>
      <c r="S341" s="270"/>
      <c r="T341" s="271"/>
      <c r="U341" s="13"/>
      <c r="V341" s="13"/>
      <c r="W341" s="13"/>
      <c r="X341" s="13"/>
      <c r="Y341" s="13"/>
      <c r="Z341" s="13"/>
      <c r="AA341" s="13"/>
      <c r="AB341" s="13"/>
      <c r="AC341" s="13"/>
      <c r="AD341" s="13"/>
      <c r="AE341" s="13"/>
      <c r="AT341" s="272" t="s">
        <v>263</v>
      </c>
      <c r="AU341" s="272" t="s">
        <v>91</v>
      </c>
      <c r="AV341" s="13" t="s">
        <v>91</v>
      </c>
      <c r="AW341" s="13" t="s">
        <v>36</v>
      </c>
      <c r="AX341" s="13" t="s">
        <v>82</v>
      </c>
      <c r="AY341" s="272" t="s">
        <v>250</v>
      </c>
    </row>
    <row r="342" s="13" customFormat="1">
      <c r="A342" s="13"/>
      <c r="B342" s="262"/>
      <c r="C342" s="263"/>
      <c r="D342" s="258" t="s">
        <v>263</v>
      </c>
      <c r="E342" s="264" t="s">
        <v>1</v>
      </c>
      <c r="F342" s="265" t="s">
        <v>2033</v>
      </c>
      <c r="G342" s="263"/>
      <c r="H342" s="266">
        <v>102.889</v>
      </c>
      <c r="I342" s="267"/>
      <c r="J342" s="263"/>
      <c r="K342" s="263"/>
      <c r="L342" s="268"/>
      <c r="M342" s="269"/>
      <c r="N342" s="270"/>
      <c r="O342" s="270"/>
      <c r="P342" s="270"/>
      <c r="Q342" s="270"/>
      <c r="R342" s="270"/>
      <c r="S342" s="270"/>
      <c r="T342" s="271"/>
      <c r="U342" s="13"/>
      <c r="V342" s="13"/>
      <c r="W342" s="13"/>
      <c r="X342" s="13"/>
      <c r="Y342" s="13"/>
      <c r="Z342" s="13"/>
      <c r="AA342" s="13"/>
      <c r="AB342" s="13"/>
      <c r="AC342" s="13"/>
      <c r="AD342" s="13"/>
      <c r="AE342" s="13"/>
      <c r="AT342" s="272" t="s">
        <v>263</v>
      </c>
      <c r="AU342" s="272" t="s">
        <v>91</v>
      </c>
      <c r="AV342" s="13" t="s">
        <v>91</v>
      </c>
      <c r="AW342" s="13" t="s">
        <v>36</v>
      </c>
      <c r="AX342" s="13" t="s">
        <v>82</v>
      </c>
      <c r="AY342" s="272" t="s">
        <v>250</v>
      </c>
    </row>
    <row r="343" s="13" customFormat="1">
      <c r="A343" s="13"/>
      <c r="B343" s="262"/>
      <c r="C343" s="263"/>
      <c r="D343" s="258" t="s">
        <v>263</v>
      </c>
      <c r="E343" s="264" t="s">
        <v>1</v>
      </c>
      <c r="F343" s="265" t="s">
        <v>2347</v>
      </c>
      <c r="G343" s="263"/>
      <c r="H343" s="266">
        <v>-2.262</v>
      </c>
      <c r="I343" s="267"/>
      <c r="J343" s="263"/>
      <c r="K343" s="263"/>
      <c r="L343" s="268"/>
      <c r="M343" s="269"/>
      <c r="N343" s="270"/>
      <c r="O343" s="270"/>
      <c r="P343" s="270"/>
      <c r="Q343" s="270"/>
      <c r="R343" s="270"/>
      <c r="S343" s="270"/>
      <c r="T343" s="271"/>
      <c r="U343" s="13"/>
      <c r="V343" s="13"/>
      <c r="W343" s="13"/>
      <c r="X343" s="13"/>
      <c r="Y343" s="13"/>
      <c r="Z343" s="13"/>
      <c r="AA343" s="13"/>
      <c r="AB343" s="13"/>
      <c r="AC343" s="13"/>
      <c r="AD343" s="13"/>
      <c r="AE343" s="13"/>
      <c r="AT343" s="272" t="s">
        <v>263</v>
      </c>
      <c r="AU343" s="272" t="s">
        <v>91</v>
      </c>
      <c r="AV343" s="13" t="s">
        <v>91</v>
      </c>
      <c r="AW343" s="13" t="s">
        <v>36</v>
      </c>
      <c r="AX343" s="13" t="s">
        <v>82</v>
      </c>
      <c r="AY343" s="272" t="s">
        <v>250</v>
      </c>
    </row>
    <row r="344" s="13" customFormat="1">
      <c r="A344" s="13"/>
      <c r="B344" s="262"/>
      <c r="C344" s="263"/>
      <c r="D344" s="258" t="s">
        <v>263</v>
      </c>
      <c r="E344" s="264" t="s">
        <v>1</v>
      </c>
      <c r="F344" s="265" t="s">
        <v>2352</v>
      </c>
      <c r="G344" s="263"/>
      <c r="H344" s="266">
        <v>-11.310000000000001</v>
      </c>
      <c r="I344" s="267"/>
      <c r="J344" s="263"/>
      <c r="K344" s="263"/>
      <c r="L344" s="268"/>
      <c r="M344" s="269"/>
      <c r="N344" s="270"/>
      <c r="O344" s="270"/>
      <c r="P344" s="270"/>
      <c r="Q344" s="270"/>
      <c r="R344" s="270"/>
      <c r="S344" s="270"/>
      <c r="T344" s="271"/>
      <c r="U344" s="13"/>
      <c r="V344" s="13"/>
      <c r="W344" s="13"/>
      <c r="X344" s="13"/>
      <c r="Y344" s="13"/>
      <c r="Z344" s="13"/>
      <c r="AA344" s="13"/>
      <c r="AB344" s="13"/>
      <c r="AC344" s="13"/>
      <c r="AD344" s="13"/>
      <c r="AE344" s="13"/>
      <c r="AT344" s="272" t="s">
        <v>263</v>
      </c>
      <c r="AU344" s="272" t="s">
        <v>91</v>
      </c>
      <c r="AV344" s="13" t="s">
        <v>91</v>
      </c>
      <c r="AW344" s="13" t="s">
        <v>36</v>
      </c>
      <c r="AX344" s="13" t="s">
        <v>82</v>
      </c>
      <c r="AY344" s="272" t="s">
        <v>250</v>
      </c>
    </row>
    <row r="345" s="13" customFormat="1">
      <c r="A345" s="13"/>
      <c r="B345" s="262"/>
      <c r="C345" s="263"/>
      <c r="D345" s="258" t="s">
        <v>263</v>
      </c>
      <c r="E345" s="264" t="s">
        <v>1</v>
      </c>
      <c r="F345" s="265" t="s">
        <v>2353</v>
      </c>
      <c r="G345" s="263"/>
      <c r="H345" s="266">
        <v>-7.5</v>
      </c>
      <c r="I345" s="267"/>
      <c r="J345" s="263"/>
      <c r="K345" s="263"/>
      <c r="L345" s="268"/>
      <c r="M345" s="269"/>
      <c r="N345" s="270"/>
      <c r="O345" s="270"/>
      <c r="P345" s="270"/>
      <c r="Q345" s="270"/>
      <c r="R345" s="270"/>
      <c r="S345" s="270"/>
      <c r="T345" s="271"/>
      <c r="U345" s="13"/>
      <c r="V345" s="13"/>
      <c r="W345" s="13"/>
      <c r="X345" s="13"/>
      <c r="Y345" s="13"/>
      <c r="Z345" s="13"/>
      <c r="AA345" s="13"/>
      <c r="AB345" s="13"/>
      <c r="AC345" s="13"/>
      <c r="AD345" s="13"/>
      <c r="AE345" s="13"/>
      <c r="AT345" s="272" t="s">
        <v>263</v>
      </c>
      <c r="AU345" s="272" t="s">
        <v>91</v>
      </c>
      <c r="AV345" s="13" t="s">
        <v>91</v>
      </c>
      <c r="AW345" s="13" t="s">
        <v>36</v>
      </c>
      <c r="AX345" s="13" t="s">
        <v>82</v>
      </c>
      <c r="AY345" s="272" t="s">
        <v>250</v>
      </c>
    </row>
    <row r="346" s="13" customFormat="1">
      <c r="A346" s="13"/>
      <c r="B346" s="262"/>
      <c r="C346" s="263"/>
      <c r="D346" s="258" t="s">
        <v>263</v>
      </c>
      <c r="E346" s="264" t="s">
        <v>1</v>
      </c>
      <c r="F346" s="265" t="s">
        <v>2825</v>
      </c>
      <c r="G346" s="263"/>
      <c r="H346" s="266">
        <v>-0.54600000000000004</v>
      </c>
      <c r="I346" s="267"/>
      <c r="J346" s="263"/>
      <c r="K346" s="263"/>
      <c r="L346" s="268"/>
      <c r="M346" s="269"/>
      <c r="N346" s="270"/>
      <c r="O346" s="270"/>
      <c r="P346" s="270"/>
      <c r="Q346" s="270"/>
      <c r="R346" s="270"/>
      <c r="S346" s="270"/>
      <c r="T346" s="271"/>
      <c r="U346" s="13"/>
      <c r="V346" s="13"/>
      <c r="W346" s="13"/>
      <c r="X346" s="13"/>
      <c r="Y346" s="13"/>
      <c r="Z346" s="13"/>
      <c r="AA346" s="13"/>
      <c r="AB346" s="13"/>
      <c r="AC346" s="13"/>
      <c r="AD346" s="13"/>
      <c r="AE346" s="13"/>
      <c r="AT346" s="272" t="s">
        <v>263</v>
      </c>
      <c r="AU346" s="272" t="s">
        <v>91</v>
      </c>
      <c r="AV346" s="13" t="s">
        <v>91</v>
      </c>
      <c r="AW346" s="13" t="s">
        <v>36</v>
      </c>
      <c r="AX346" s="13" t="s">
        <v>82</v>
      </c>
      <c r="AY346" s="272" t="s">
        <v>250</v>
      </c>
    </row>
    <row r="347" s="14" customFormat="1">
      <c r="A347" s="14"/>
      <c r="B347" s="273"/>
      <c r="C347" s="274"/>
      <c r="D347" s="258" t="s">
        <v>263</v>
      </c>
      <c r="E347" s="275" t="s">
        <v>2070</v>
      </c>
      <c r="F347" s="276" t="s">
        <v>265</v>
      </c>
      <c r="G347" s="274"/>
      <c r="H347" s="277">
        <v>625.83000000000004</v>
      </c>
      <c r="I347" s="278"/>
      <c r="J347" s="274"/>
      <c r="K347" s="274"/>
      <c r="L347" s="279"/>
      <c r="M347" s="280"/>
      <c r="N347" s="281"/>
      <c r="O347" s="281"/>
      <c r="P347" s="281"/>
      <c r="Q347" s="281"/>
      <c r="R347" s="281"/>
      <c r="S347" s="281"/>
      <c r="T347" s="282"/>
      <c r="U347" s="14"/>
      <c r="V347" s="14"/>
      <c r="W347" s="14"/>
      <c r="X347" s="14"/>
      <c r="Y347" s="14"/>
      <c r="Z347" s="14"/>
      <c r="AA347" s="14"/>
      <c r="AB347" s="14"/>
      <c r="AC347" s="14"/>
      <c r="AD347" s="14"/>
      <c r="AE347" s="14"/>
      <c r="AT347" s="283" t="s">
        <v>263</v>
      </c>
      <c r="AU347" s="283" t="s">
        <v>91</v>
      </c>
      <c r="AV347" s="14" t="s">
        <v>256</v>
      </c>
      <c r="AW347" s="14" t="s">
        <v>36</v>
      </c>
      <c r="AX347" s="14" t="s">
        <v>82</v>
      </c>
      <c r="AY347" s="283" t="s">
        <v>250</v>
      </c>
    </row>
    <row r="348" s="13" customFormat="1">
      <c r="A348" s="13"/>
      <c r="B348" s="262"/>
      <c r="C348" s="263"/>
      <c r="D348" s="258" t="s">
        <v>263</v>
      </c>
      <c r="E348" s="264" t="s">
        <v>2075</v>
      </c>
      <c r="F348" s="265" t="s">
        <v>2359</v>
      </c>
      <c r="G348" s="263"/>
      <c r="H348" s="266">
        <v>187.749</v>
      </c>
      <c r="I348" s="267"/>
      <c r="J348" s="263"/>
      <c r="K348" s="263"/>
      <c r="L348" s="268"/>
      <c r="M348" s="269"/>
      <c r="N348" s="270"/>
      <c r="O348" s="270"/>
      <c r="P348" s="270"/>
      <c r="Q348" s="270"/>
      <c r="R348" s="270"/>
      <c r="S348" s="270"/>
      <c r="T348" s="271"/>
      <c r="U348" s="13"/>
      <c r="V348" s="13"/>
      <c r="W348" s="13"/>
      <c r="X348" s="13"/>
      <c r="Y348" s="13"/>
      <c r="Z348" s="13"/>
      <c r="AA348" s="13"/>
      <c r="AB348" s="13"/>
      <c r="AC348" s="13"/>
      <c r="AD348" s="13"/>
      <c r="AE348" s="13"/>
      <c r="AT348" s="272" t="s">
        <v>263</v>
      </c>
      <c r="AU348" s="272" t="s">
        <v>91</v>
      </c>
      <c r="AV348" s="13" t="s">
        <v>91</v>
      </c>
      <c r="AW348" s="13" t="s">
        <v>36</v>
      </c>
      <c r="AX348" s="13" t="s">
        <v>82</v>
      </c>
      <c r="AY348" s="272" t="s">
        <v>250</v>
      </c>
    </row>
    <row r="349" s="13" customFormat="1">
      <c r="A349" s="13"/>
      <c r="B349" s="262"/>
      <c r="C349" s="263"/>
      <c r="D349" s="258" t="s">
        <v>263</v>
      </c>
      <c r="E349" s="264" t="s">
        <v>2360</v>
      </c>
      <c r="F349" s="265" t="s">
        <v>2361</v>
      </c>
      <c r="G349" s="263"/>
      <c r="H349" s="266">
        <v>438.08100000000002</v>
      </c>
      <c r="I349" s="267"/>
      <c r="J349" s="263"/>
      <c r="K349" s="263"/>
      <c r="L349" s="268"/>
      <c r="M349" s="269"/>
      <c r="N349" s="270"/>
      <c r="O349" s="270"/>
      <c r="P349" s="270"/>
      <c r="Q349" s="270"/>
      <c r="R349" s="270"/>
      <c r="S349" s="270"/>
      <c r="T349" s="271"/>
      <c r="U349" s="13"/>
      <c r="V349" s="13"/>
      <c r="W349" s="13"/>
      <c r="X349" s="13"/>
      <c r="Y349" s="13"/>
      <c r="Z349" s="13"/>
      <c r="AA349" s="13"/>
      <c r="AB349" s="13"/>
      <c r="AC349" s="13"/>
      <c r="AD349" s="13"/>
      <c r="AE349" s="13"/>
      <c r="AT349" s="272" t="s">
        <v>263</v>
      </c>
      <c r="AU349" s="272" t="s">
        <v>91</v>
      </c>
      <c r="AV349" s="13" t="s">
        <v>91</v>
      </c>
      <c r="AW349" s="13" t="s">
        <v>36</v>
      </c>
      <c r="AX349" s="13" t="s">
        <v>14</v>
      </c>
      <c r="AY349" s="272" t="s">
        <v>250</v>
      </c>
    </row>
    <row r="350" s="14" customFormat="1">
      <c r="A350" s="14"/>
      <c r="B350" s="273"/>
      <c r="C350" s="274"/>
      <c r="D350" s="258" t="s">
        <v>263</v>
      </c>
      <c r="E350" s="275" t="s">
        <v>1</v>
      </c>
      <c r="F350" s="276" t="s">
        <v>265</v>
      </c>
      <c r="G350" s="274"/>
      <c r="H350" s="277">
        <v>625.83000000000004</v>
      </c>
      <c r="I350" s="278"/>
      <c r="J350" s="274"/>
      <c r="K350" s="274"/>
      <c r="L350" s="279"/>
      <c r="M350" s="280"/>
      <c r="N350" s="281"/>
      <c r="O350" s="281"/>
      <c r="P350" s="281"/>
      <c r="Q350" s="281"/>
      <c r="R350" s="281"/>
      <c r="S350" s="281"/>
      <c r="T350" s="282"/>
      <c r="U350" s="14"/>
      <c r="V350" s="14"/>
      <c r="W350" s="14"/>
      <c r="X350" s="14"/>
      <c r="Y350" s="14"/>
      <c r="Z350" s="14"/>
      <c r="AA350" s="14"/>
      <c r="AB350" s="14"/>
      <c r="AC350" s="14"/>
      <c r="AD350" s="14"/>
      <c r="AE350" s="14"/>
      <c r="AT350" s="283" t="s">
        <v>263</v>
      </c>
      <c r="AU350" s="283" t="s">
        <v>91</v>
      </c>
      <c r="AV350" s="14" t="s">
        <v>256</v>
      </c>
      <c r="AW350" s="14" t="s">
        <v>36</v>
      </c>
      <c r="AX350" s="14" t="s">
        <v>82</v>
      </c>
      <c r="AY350" s="283" t="s">
        <v>250</v>
      </c>
    </row>
    <row r="351" s="2" customFormat="1" ht="16.5" customHeight="1">
      <c r="A351" s="38"/>
      <c r="B351" s="39"/>
      <c r="C351" s="294" t="s">
        <v>413</v>
      </c>
      <c r="D351" s="294" t="s">
        <v>643</v>
      </c>
      <c r="E351" s="295" t="s">
        <v>2362</v>
      </c>
      <c r="F351" s="296" t="s">
        <v>2363</v>
      </c>
      <c r="G351" s="297" t="s">
        <v>157</v>
      </c>
      <c r="H351" s="298">
        <v>1257.9179999999999</v>
      </c>
      <c r="I351" s="299"/>
      <c r="J351" s="300">
        <f>ROUND(I351*H351,2)</f>
        <v>0</v>
      </c>
      <c r="K351" s="296" t="s">
        <v>255</v>
      </c>
      <c r="L351" s="301"/>
      <c r="M351" s="302" t="s">
        <v>1</v>
      </c>
      <c r="N351" s="303" t="s">
        <v>47</v>
      </c>
      <c r="O351" s="91"/>
      <c r="P351" s="254">
        <f>O351*H351</f>
        <v>0</v>
      </c>
      <c r="Q351" s="254">
        <v>0</v>
      </c>
      <c r="R351" s="254">
        <f>Q351*H351</f>
        <v>0</v>
      </c>
      <c r="S351" s="254">
        <v>0</v>
      </c>
      <c r="T351" s="255">
        <f>S351*H351</f>
        <v>0</v>
      </c>
      <c r="U351" s="38"/>
      <c r="V351" s="38"/>
      <c r="W351" s="38"/>
      <c r="X351" s="38"/>
      <c r="Y351" s="38"/>
      <c r="Z351" s="38"/>
      <c r="AA351" s="38"/>
      <c r="AB351" s="38"/>
      <c r="AC351" s="38"/>
      <c r="AD351" s="38"/>
      <c r="AE351" s="38"/>
      <c r="AR351" s="256" t="s">
        <v>285</v>
      </c>
      <c r="AT351" s="256" t="s">
        <v>643</v>
      </c>
      <c r="AU351" s="256" t="s">
        <v>91</v>
      </c>
      <c r="AY351" s="17" t="s">
        <v>250</v>
      </c>
      <c r="BE351" s="257">
        <f>IF(N351="základní",J351,0)</f>
        <v>0</v>
      </c>
      <c r="BF351" s="257">
        <f>IF(N351="snížená",J351,0)</f>
        <v>0</v>
      </c>
      <c r="BG351" s="257">
        <f>IF(N351="zákl. přenesená",J351,0)</f>
        <v>0</v>
      </c>
      <c r="BH351" s="257">
        <f>IF(N351="sníž. přenesená",J351,0)</f>
        <v>0</v>
      </c>
      <c r="BI351" s="257">
        <f>IF(N351="nulová",J351,0)</f>
        <v>0</v>
      </c>
      <c r="BJ351" s="17" t="s">
        <v>14</v>
      </c>
      <c r="BK351" s="257">
        <f>ROUND(I351*H351,2)</f>
        <v>0</v>
      </c>
      <c r="BL351" s="17" t="s">
        <v>256</v>
      </c>
      <c r="BM351" s="256" t="s">
        <v>2826</v>
      </c>
    </row>
    <row r="352" s="13" customFormat="1">
      <c r="A352" s="13"/>
      <c r="B352" s="262"/>
      <c r="C352" s="263"/>
      <c r="D352" s="258" t="s">
        <v>263</v>
      </c>
      <c r="E352" s="264" t="s">
        <v>1</v>
      </c>
      <c r="F352" s="265" t="s">
        <v>2365</v>
      </c>
      <c r="G352" s="263"/>
      <c r="H352" s="266">
        <v>1257.9179999999999</v>
      </c>
      <c r="I352" s="267"/>
      <c r="J352" s="263"/>
      <c r="K352" s="263"/>
      <c r="L352" s="268"/>
      <c r="M352" s="269"/>
      <c r="N352" s="270"/>
      <c r="O352" s="270"/>
      <c r="P352" s="270"/>
      <c r="Q352" s="270"/>
      <c r="R352" s="270"/>
      <c r="S352" s="270"/>
      <c r="T352" s="271"/>
      <c r="U352" s="13"/>
      <c r="V352" s="13"/>
      <c r="W352" s="13"/>
      <c r="X352" s="13"/>
      <c r="Y352" s="13"/>
      <c r="Z352" s="13"/>
      <c r="AA352" s="13"/>
      <c r="AB352" s="13"/>
      <c r="AC352" s="13"/>
      <c r="AD352" s="13"/>
      <c r="AE352" s="13"/>
      <c r="AT352" s="272" t="s">
        <v>263</v>
      </c>
      <c r="AU352" s="272" t="s">
        <v>91</v>
      </c>
      <c r="AV352" s="13" t="s">
        <v>91</v>
      </c>
      <c r="AW352" s="13" t="s">
        <v>36</v>
      </c>
      <c r="AX352" s="13" t="s">
        <v>82</v>
      </c>
      <c r="AY352" s="272" t="s">
        <v>250</v>
      </c>
    </row>
    <row r="353" s="14" customFormat="1">
      <c r="A353" s="14"/>
      <c r="B353" s="273"/>
      <c r="C353" s="274"/>
      <c r="D353" s="258" t="s">
        <v>263</v>
      </c>
      <c r="E353" s="275" t="s">
        <v>1</v>
      </c>
      <c r="F353" s="276" t="s">
        <v>265</v>
      </c>
      <c r="G353" s="274"/>
      <c r="H353" s="277">
        <v>1257.9179999999999</v>
      </c>
      <c r="I353" s="278"/>
      <c r="J353" s="274"/>
      <c r="K353" s="274"/>
      <c r="L353" s="279"/>
      <c r="M353" s="280"/>
      <c r="N353" s="281"/>
      <c r="O353" s="281"/>
      <c r="P353" s="281"/>
      <c r="Q353" s="281"/>
      <c r="R353" s="281"/>
      <c r="S353" s="281"/>
      <c r="T353" s="282"/>
      <c r="U353" s="14"/>
      <c r="V353" s="14"/>
      <c r="W353" s="14"/>
      <c r="X353" s="14"/>
      <c r="Y353" s="14"/>
      <c r="Z353" s="14"/>
      <c r="AA353" s="14"/>
      <c r="AB353" s="14"/>
      <c r="AC353" s="14"/>
      <c r="AD353" s="14"/>
      <c r="AE353" s="14"/>
      <c r="AT353" s="283" t="s">
        <v>263</v>
      </c>
      <c r="AU353" s="283" t="s">
        <v>91</v>
      </c>
      <c r="AV353" s="14" t="s">
        <v>256</v>
      </c>
      <c r="AW353" s="14" t="s">
        <v>36</v>
      </c>
      <c r="AX353" s="14" t="s">
        <v>14</v>
      </c>
      <c r="AY353" s="283" t="s">
        <v>250</v>
      </c>
    </row>
    <row r="354" s="2" customFormat="1" ht="55.5" customHeight="1">
      <c r="A354" s="38"/>
      <c r="B354" s="39"/>
      <c r="C354" s="245" t="s">
        <v>418</v>
      </c>
      <c r="D354" s="245" t="s">
        <v>252</v>
      </c>
      <c r="E354" s="246" t="s">
        <v>2366</v>
      </c>
      <c r="F354" s="247" t="s">
        <v>2367</v>
      </c>
      <c r="G354" s="248" t="s">
        <v>208</v>
      </c>
      <c r="H354" s="249">
        <v>3.3929999999999998</v>
      </c>
      <c r="I354" s="250"/>
      <c r="J354" s="251">
        <f>ROUND(I354*H354,2)</f>
        <v>0</v>
      </c>
      <c r="K354" s="247" t="s">
        <v>255</v>
      </c>
      <c r="L354" s="44"/>
      <c r="M354" s="252" t="s">
        <v>1</v>
      </c>
      <c r="N354" s="253" t="s">
        <v>47</v>
      </c>
      <c r="O354" s="91"/>
      <c r="P354" s="254">
        <f>O354*H354</f>
        <v>0</v>
      </c>
      <c r="Q354" s="254">
        <v>0</v>
      </c>
      <c r="R354" s="254">
        <f>Q354*H354</f>
        <v>0</v>
      </c>
      <c r="S354" s="254">
        <v>0</v>
      </c>
      <c r="T354" s="255">
        <f>S354*H354</f>
        <v>0</v>
      </c>
      <c r="U354" s="38"/>
      <c r="V354" s="38"/>
      <c r="W354" s="38"/>
      <c r="X354" s="38"/>
      <c r="Y354" s="38"/>
      <c r="Z354" s="38"/>
      <c r="AA354" s="38"/>
      <c r="AB354" s="38"/>
      <c r="AC354" s="38"/>
      <c r="AD354" s="38"/>
      <c r="AE354" s="38"/>
      <c r="AR354" s="256" t="s">
        <v>256</v>
      </c>
      <c r="AT354" s="256" t="s">
        <v>252</v>
      </c>
      <c r="AU354" s="256" t="s">
        <v>91</v>
      </c>
      <c r="AY354" s="17" t="s">
        <v>250</v>
      </c>
      <c r="BE354" s="257">
        <f>IF(N354="základní",J354,0)</f>
        <v>0</v>
      </c>
      <c r="BF354" s="257">
        <f>IF(N354="snížená",J354,0)</f>
        <v>0</v>
      </c>
      <c r="BG354" s="257">
        <f>IF(N354="zákl. přenesená",J354,0)</f>
        <v>0</v>
      </c>
      <c r="BH354" s="257">
        <f>IF(N354="sníž. přenesená",J354,0)</f>
        <v>0</v>
      </c>
      <c r="BI354" s="257">
        <f>IF(N354="nulová",J354,0)</f>
        <v>0</v>
      </c>
      <c r="BJ354" s="17" t="s">
        <v>14</v>
      </c>
      <c r="BK354" s="257">
        <f>ROUND(I354*H354,2)</f>
        <v>0</v>
      </c>
      <c r="BL354" s="17" t="s">
        <v>256</v>
      </c>
      <c r="BM354" s="256" t="s">
        <v>2827</v>
      </c>
    </row>
    <row r="355" s="2" customFormat="1">
      <c r="A355" s="38"/>
      <c r="B355" s="39"/>
      <c r="C355" s="40"/>
      <c r="D355" s="258" t="s">
        <v>261</v>
      </c>
      <c r="E355" s="40"/>
      <c r="F355" s="259" t="s">
        <v>2369</v>
      </c>
      <c r="G355" s="40"/>
      <c r="H355" s="40"/>
      <c r="I355" s="156"/>
      <c r="J355" s="40"/>
      <c r="K355" s="40"/>
      <c r="L355" s="44"/>
      <c r="M355" s="260"/>
      <c r="N355" s="261"/>
      <c r="O355" s="91"/>
      <c r="P355" s="91"/>
      <c r="Q355" s="91"/>
      <c r="R355" s="91"/>
      <c r="S355" s="91"/>
      <c r="T355" s="92"/>
      <c r="U355" s="38"/>
      <c r="V355" s="38"/>
      <c r="W355" s="38"/>
      <c r="X355" s="38"/>
      <c r="Y355" s="38"/>
      <c r="Z355" s="38"/>
      <c r="AA355" s="38"/>
      <c r="AB355" s="38"/>
      <c r="AC355" s="38"/>
      <c r="AD355" s="38"/>
      <c r="AE355" s="38"/>
      <c r="AT355" s="17" t="s">
        <v>261</v>
      </c>
      <c r="AU355" s="17" t="s">
        <v>91</v>
      </c>
    </row>
    <row r="356" s="13" customFormat="1">
      <c r="A356" s="13"/>
      <c r="B356" s="262"/>
      <c r="C356" s="263"/>
      <c r="D356" s="258" t="s">
        <v>263</v>
      </c>
      <c r="E356" s="264" t="s">
        <v>1</v>
      </c>
      <c r="F356" s="265" t="s">
        <v>2093</v>
      </c>
      <c r="G356" s="263"/>
      <c r="H356" s="266">
        <v>3.3929999999999998</v>
      </c>
      <c r="I356" s="267"/>
      <c r="J356" s="263"/>
      <c r="K356" s="263"/>
      <c r="L356" s="268"/>
      <c r="M356" s="269"/>
      <c r="N356" s="270"/>
      <c r="O356" s="270"/>
      <c r="P356" s="270"/>
      <c r="Q356" s="270"/>
      <c r="R356" s="270"/>
      <c r="S356" s="270"/>
      <c r="T356" s="271"/>
      <c r="U356" s="13"/>
      <c r="V356" s="13"/>
      <c r="W356" s="13"/>
      <c r="X356" s="13"/>
      <c r="Y356" s="13"/>
      <c r="Z356" s="13"/>
      <c r="AA356" s="13"/>
      <c r="AB356" s="13"/>
      <c r="AC356" s="13"/>
      <c r="AD356" s="13"/>
      <c r="AE356" s="13"/>
      <c r="AT356" s="272" t="s">
        <v>263</v>
      </c>
      <c r="AU356" s="272" t="s">
        <v>91</v>
      </c>
      <c r="AV356" s="13" t="s">
        <v>91</v>
      </c>
      <c r="AW356" s="13" t="s">
        <v>36</v>
      </c>
      <c r="AX356" s="13" t="s">
        <v>82</v>
      </c>
      <c r="AY356" s="272" t="s">
        <v>250</v>
      </c>
    </row>
    <row r="357" s="14" customFormat="1">
      <c r="A357" s="14"/>
      <c r="B357" s="273"/>
      <c r="C357" s="274"/>
      <c r="D357" s="258" t="s">
        <v>263</v>
      </c>
      <c r="E357" s="275" t="s">
        <v>1</v>
      </c>
      <c r="F357" s="276" t="s">
        <v>265</v>
      </c>
      <c r="G357" s="274"/>
      <c r="H357" s="277">
        <v>3.3929999999999998</v>
      </c>
      <c r="I357" s="278"/>
      <c r="J357" s="274"/>
      <c r="K357" s="274"/>
      <c r="L357" s="279"/>
      <c r="M357" s="280"/>
      <c r="N357" s="281"/>
      <c r="O357" s="281"/>
      <c r="P357" s="281"/>
      <c r="Q357" s="281"/>
      <c r="R357" s="281"/>
      <c r="S357" s="281"/>
      <c r="T357" s="282"/>
      <c r="U357" s="14"/>
      <c r="V357" s="14"/>
      <c r="W357" s="14"/>
      <c r="X357" s="14"/>
      <c r="Y357" s="14"/>
      <c r="Z357" s="14"/>
      <c r="AA357" s="14"/>
      <c r="AB357" s="14"/>
      <c r="AC357" s="14"/>
      <c r="AD357" s="14"/>
      <c r="AE357" s="14"/>
      <c r="AT357" s="283" t="s">
        <v>263</v>
      </c>
      <c r="AU357" s="283" t="s">
        <v>91</v>
      </c>
      <c r="AV357" s="14" t="s">
        <v>256</v>
      </c>
      <c r="AW357" s="14" t="s">
        <v>36</v>
      </c>
      <c r="AX357" s="14" t="s">
        <v>14</v>
      </c>
      <c r="AY357" s="283" t="s">
        <v>250</v>
      </c>
    </row>
    <row r="358" s="2" customFormat="1" ht="55.5" customHeight="1">
      <c r="A358" s="38"/>
      <c r="B358" s="39"/>
      <c r="C358" s="245" t="s">
        <v>422</v>
      </c>
      <c r="D358" s="245" t="s">
        <v>252</v>
      </c>
      <c r="E358" s="246" t="s">
        <v>2370</v>
      </c>
      <c r="F358" s="247" t="s">
        <v>2371</v>
      </c>
      <c r="G358" s="248" t="s">
        <v>208</v>
      </c>
      <c r="H358" s="249">
        <v>7.9169999999999998</v>
      </c>
      <c r="I358" s="250"/>
      <c r="J358" s="251">
        <f>ROUND(I358*H358,2)</f>
        <v>0</v>
      </c>
      <c r="K358" s="247" t="s">
        <v>255</v>
      </c>
      <c r="L358" s="44"/>
      <c r="M358" s="252" t="s">
        <v>1</v>
      </c>
      <c r="N358" s="253" t="s">
        <v>47</v>
      </c>
      <c r="O358" s="91"/>
      <c r="P358" s="254">
        <f>O358*H358</f>
        <v>0</v>
      </c>
      <c r="Q358" s="254">
        <v>0</v>
      </c>
      <c r="R358" s="254">
        <f>Q358*H358</f>
        <v>0</v>
      </c>
      <c r="S358" s="254">
        <v>0</v>
      </c>
      <c r="T358" s="255">
        <f>S358*H358</f>
        <v>0</v>
      </c>
      <c r="U358" s="38"/>
      <c r="V358" s="38"/>
      <c r="W358" s="38"/>
      <c r="X358" s="38"/>
      <c r="Y358" s="38"/>
      <c r="Z358" s="38"/>
      <c r="AA358" s="38"/>
      <c r="AB358" s="38"/>
      <c r="AC358" s="38"/>
      <c r="AD358" s="38"/>
      <c r="AE358" s="38"/>
      <c r="AR358" s="256" t="s">
        <v>256</v>
      </c>
      <c r="AT358" s="256" t="s">
        <v>252</v>
      </c>
      <c r="AU358" s="256" t="s">
        <v>91</v>
      </c>
      <c r="AY358" s="17" t="s">
        <v>250</v>
      </c>
      <c r="BE358" s="257">
        <f>IF(N358="základní",J358,0)</f>
        <v>0</v>
      </c>
      <c r="BF358" s="257">
        <f>IF(N358="snížená",J358,0)</f>
        <v>0</v>
      </c>
      <c r="BG358" s="257">
        <f>IF(N358="zákl. přenesená",J358,0)</f>
        <v>0</v>
      </c>
      <c r="BH358" s="257">
        <f>IF(N358="sníž. přenesená",J358,0)</f>
        <v>0</v>
      </c>
      <c r="BI358" s="257">
        <f>IF(N358="nulová",J358,0)</f>
        <v>0</v>
      </c>
      <c r="BJ358" s="17" t="s">
        <v>14</v>
      </c>
      <c r="BK358" s="257">
        <f>ROUND(I358*H358,2)</f>
        <v>0</v>
      </c>
      <c r="BL358" s="17" t="s">
        <v>256</v>
      </c>
      <c r="BM358" s="256" t="s">
        <v>2828</v>
      </c>
    </row>
    <row r="359" s="2" customFormat="1">
      <c r="A359" s="38"/>
      <c r="B359" s="39"/>
      <c r="C359" s="40"/>
      <c r="D359" s="258" t="s">
        <v>261</v>
      </c>
      <c r="E359" s="40"/>
      <c r="F359" s="259" t="s">
        <v>2373</v>
      </c>
      <c r="G359" s="40"/>
      <c r="H359" s="40"/>
      <c r="I359" s="156"/>
      <c r="J359" s="40"/>
      <c r="K359" s="40"/>
      <c r="L359" s="44"/>
      <c r="M359" s="260"/>
      <c r="N359" s="261"/>
      <c r="O359" s="91"/>
      <c r="P359" s="91"/>
      <c r="Q359" s="91"/>
      <c r="R359" s="91"/>
      <c r="S359" s="91"/>
      <c r="T359" s="92"/>
      <c r="U359" s="38"/>
      <c r="V359" s="38"/>
      <c r="W359" s="38"/>
      <c r="X359" s="38"/>
      <c r="Y359" s="38"/>
      <c r="Z359" s="38"/>
      <c r="AA359" s="38"/>
      <c r="AB359" s="38"/>
      <c r="AC359" s="38"/>
      <c r="AD359" s="38"/>
      <c r="AE359" s="38"/>
      <c r="AT359" s="17" t="s">
        <v>261</v>
      </c>
      <c r="AU359" s="17" t="s">
        <v>91</v>
      </c>
    </row>
    <row r="360" s="13" customFormat="1">
      <c r="A360" s="13"/>
      <c r="B360" s="262"/>
      <c r="C360" s="263"/>
      <c r="D360" s="258" t="s">
        <v>263</v>
      </c>
      <c r="E360" s="264" t="s">
        <v>1</v>
      </c>
      <c r="F360" s="265" t="s">
        <v>2829</v>
      </c>
      <c r="G360" s="263"/>
      <c r="H360" s="266">
        <v>11.310000000000001</v>
      </c>
      <c r="I360" s="267"/>
      <c r="J360" s="263"/>
      <c r="K360" s="263"/>
      <c r="L360" s="268"/>
      <c r="M360" s="269"/>
      <c r="N360" s="270"/>
      <c r="O360" s="270"/>
      <c r="P360" s="270"/>
      <c r="Q360" s="270"/>
      <c r="R360" s="270"/>
      <c r="S360" s="270"/>
      <c r="T360" s="271"/>
      <c r="U360" s="13"/>
      <c r="V360" s="13"/>
      <c r="W360" s="13"/>
      <c r="X360" s="13"/>
      <c r="Y360" s="13"/>
      <c r="Z360" s="13"/>
      <c r="AA360" s="13"/>
      <c r="AB360" s="13"/>
      <c r="AC360" s="13"/>
      <c r="AD360" s="13"/>
      <c r="AE360" s="13"/>
      <c r="AT360" s="272" t="s">
        <v>263</v>
      </c>
      <c r="AU360" s="272" t="s">
        <v>91</v>
      </c>
      <c r="AV360" s="13" t="s">
        <v>91</v>
      </c>
      <c r="AW360" s="13" t="s">
        <v>36</v>
      </c>
      <c r="AX360" s="13" t="s">
        <v>82</v>
      </c>
      <c r="AY360" s="272" t="s">
        <v>250</v>
      </c>
    </row>
    <row r="361" s="14" customFormat="1">
      <c r="A361" s="14"/>
      <c r="B361" s="273"/>
      <c r="C361" s="274"/>
      <c r="D361" s="258" t="s">
        <v>263</v>
      </c>
      <c r="E361" s="275" t="s">
        <v>2067</v>
      </c>
      <c r="F361" s="276" t="s">
        <v>265</v>
      </c>
      <c r="G361" s="274"/>
      <c r="H361" s="277">
        <v>11.310000000000001</v>
      </c>
      <c r="I361" s="278"/>
      <c r="J361" s="274"/>
      <c r="K361" s="274"/>
      <c r="L361" s="279"/>
      <c r="M361" s="280"/>
      <c r="N361" s="281"/>
      <c r="O361" s="281"/>
      <c r="P361" s="281"/>
      <c r="Q361" s="281"/>
      <c r="R361" s="281"/>
      <c r="S361" s="281"/>
      <c r="T361" s="282"/>
      <c r="U361" s="14"/>
      <c r="V361" s="14"/>
      <c r="W361" s="14"/>
      <c r="X361" s="14"/>
      <c r="Y361" s="14"/>
      <c r="Z361" s="14"/>
      <c r="AA361" s="14"/>
      <c r="AB361" s="14"/>
      <c r="AC361" s="14"/>
      <c r="AD361" s="14"/>
      <c r="AE361" s="14"/>
      <c r="AT361" s="283" t="s">
        <v>263</v>
      </c>
      <c r="AU361" s="283" t="s">
        <v>91</v>
      </c>
      <c r="AV361" s="14" t="s">
        <v>256</v>
      </c>
      <c r="AW361" s="14" t="s">
        <v>36</v>
      </c>
      <c r="AX361" s="14" t="s">
        <v>82</v>
      </c>
      <c r="AY361" s="283" t="s">
        <v>250</v>
      </c>
    </row>
    <row r="362" s="13" customFormat="1">
      <c r="A362" s="13"/>
      <c r="B362" s="262"/>
      <c r="C362" s="263"/>
      <c r="D362" s="258" t="s">
        <v>263</v>
      </c>
      <c r="E362" s="264" t="s">
        <v>2093</v>
      </c>
      <c r="F362" s="265" t="s">
        <v>2378</v>
      </c>
      <c r="G362" s="263"/>
      <c r="H362" s="266">
        <v>3.3929999999999998</v>
      </c>
      <c r="I362" s="267"/>
      <c r="J362" s="263"/>
      <c r="K362" s="263"/>
      <c r="L362" s="268"/>
      <c r="M362" s="269"/>
      <c r="N362" s="270"/>
      <c r="O362" s="270"/>
      <c r="P362" s="270"/>
      <c r="Q362" s="270"/>
      <c r="R362" s="270"/>
      <c r="S362" s="270"/>
      <c r="T362" s="271"/>
      <c r="U362" s="13"/>
      <c r="V362" s="13"/>
      <c r="W362" s="13"/>
      <c r="X362" s="13"/>
      <c r="Y362" s="13"/>
      <c r="Z362" s="13"/>
      <c r="AA362" s="13"/>
      <c r="AB362" s="13"/>
      <c r="AC362" s="13"/>
      <c r="AD362" s="13"/>
      <c r="AE362" s="13"/>
      <c r="AT362" s="272" t="s">
        <v>263</v>
      </c>
      <c r="AU362" s="272" t="s">
        <v>91</v>
      </c>
      <c r="AV362" s="13" t="s">
        <v>91</v>
      </c>
      <c r="AW362" s="13" t="s">
        <v>36</v>
      </c>
      <c r="AX362" s="13" t="s">
        <v>82</v>
      </c>
      <c r="AY362" s="272" t="s">
        <v>250</v>
      </c>
    </row>
    <row r="363" s="13" customFormat="1">
      <c r="A363" s="13"/>
      <c r="B363" s="262"/>
      <c r="C363" s="263"/>
      <c r="D363" s="258" t="s">
        <v>263</v>
      </c>
      <c r="E363" s="264" t="s">
        <v>2379</v>
      </c>
      <c r="F363" s="265" t="s">
        <v>2380</v>
      </c>
      <c r="G363" s="263"/>
      <c r="H363" s="266">
        <v>7.9169999999999998</v>
      </c>
      <c r="I363" s="267"/>
      <c r="J363" s="263"/>
      <c r="K363" s="263"/>
      <c r="L363" s="268"/>
      <c r="M363" s="269"/>
      <c r="N363" s="270"/>
      <c r="O363" s="270"/>
      <c r="P363" s="270"/>
      <c r="Q363" s="270"/>
      <c r="R363" s="270"/>
      <c r="S363" s="270"/>
      <c r="T363" s="271"/>
      <c r="U363" s="13"/>
      <c r="V363" s="13"/>
      <c r="W363" s="13"/>
      <c r="X363" s="13"/>
      <c r="Y363" s="13"/>
      <c r="Z363" s="13"/>
      <c r="AA363" s="13"/>
      <c r="AB363" s="13"/>
      <c r="AC363" s="13"/>
      <c r="AD363" s="13"/>
      <c r="AE363" s="13"/>
      <c r="AT363" s="272" t="s">
        <v>263</v>
      </c>
      <c r="AU363" s="272" t="s">
        <v>91</v>
      </c>
      <c r="AV363" s="13" t="s">
        <v>91</v>
      </c>
      <c r="AW363" s="13" t="s">
        <v>36</v>
      </c>
      <c r="AX363" s="13" t="s">
        <v>14</v>
      </c>
      <c r="AY363" s="272" t="s">
        <v>250</v>
      </c>
    </row>
    <row r="364" s="14" customFormat="1">
      <c r="A364" s="14"/>
      <c r="B364" s="273"/>
      <c r="C364" s="274"/>
      <c r="D364" s="258" t="s">
        <v>263</v>
      </c>
      <c r="E364" s="275" t="s">
        <v>1</v>
      </c>
      <c r="F364" s="276" t="s">
        <v>265</v>
      </c>
      <c r="G364" s="274"/>
      <c r="H364" s="277">
        <v>11.310000000000001</v>
      </c>
      <c r="I364" s="278"/>
      <c r="J364" s="274"/>
      <c r="K364" s="274"/>
      <c r="L364" s="279"/>
      <c r="M364" s="280"/>
      <c r="N364" s="281"/>
      <c r="O364" s="281"/>
      <c r="P364" s="281"/>
      <c r="Q364" s="281"/>
      <c r="R364" s="281"/>
      <c r="S364" s="281"/>
      <c r="T364" s="282"/>
      <c r="U364" s="14"/>
      <c r="V364" s="14"/>
      <c r="W364" s="14"/>
      <c r="X364" s="14"/>
      <c r="Y364" s="14"/>
      <c r="Z364" s="14"/>
      <c r="AA364" s="14"/>
      <c r="AB364" s="14"/>
      <c r="AC364" s="14"/>
      <c r="AD364" s="14"/>
      <c r="AE364" s="14"/>
      <c r="AT364" s="283" t="s">
        <v>263</v>
      </c>
      <c r="AU364" s="283" t="s">
        <v>91</v>
      </c>
      <c r="AV364" s="14" t="s">
        <v>256</v>
      </c>
      <c r="AW364" s="14" t="s">
        <v>36</v>
      </c>
      <c r="AX364" s="14" t="s">
        <v>82</v>
      </c>
      <c r="AY364" s="283" t="s">
        <v>250</v>
      </c>
    </row>
    <row r="365" s="2" customFormat="1" ht="16.5" customHeight="1">
      <c r="A365" s="38"/>
      <c r="B365" s="39"/>
      <c r="C365" s="294" t="s">
        <v>432</v>
      </c>
      <c r="D365" s="294" t="s">
        <v>643</v>
      </c>
      <c r="E365" s="295" t="s">
        <v>1494</v>
      </c>
      <c r="F365" s="296" t="s">
        <v>1495</v>
      </c>
      <c r="G365" s="297" t="s">
        <v>157</v>
      </c>
      <c r="H365" s="298">
        <v>22.733000000000001</v>
      </c>
      <c r="I365" s="299"/>
      <c r="J365" s="300">
        <f>ROUND(I365*H365,2)</f>
        <v>0</v>
      </c>
      <c r="K365" s="296" t="s">
        <v>255</v>
      </c>
      <c r="L365" s="301"/>
      <c r="M365" s="302" t="s">
        <v>1</v>
      </c>
      <c r="N365" s="303" t="s">
        <v>47</v>
      </c>
      <c r="O365" s="91"/>
      <c r="P365" s="254">
        <f>O365*H365</f>
        <v>0</v>
      </c>
      <c r="Q365" s="254">
        <v>0</v>
      </c>
      <c r="R365" s="254">
        <f>Q365*H365</f>
        <v>0</v>
      </c>
      <c r="S365" s="254">
        <v>0</v>
      </c>
      <c r="T365" s="255">
        <f>S365*H365</f>
        <v>0</v>
      </c>
      <c r="U365" s="38"/>
      <c r="V365" s="38"/>
      <c r="W365" s="38"/>
      <c r="X365" s="38"/>
      <c r="Y365" s="38"/>
      <c r="Z365" s="38"/>
      <c r="AA365" s="38"/>
      <c r="AB365" s="38"/>
      <c r="AC365" s="38"/>
      <c r="AD365" s="38"/>
      <c r="AE365" s="38"/>
      <c r="AR365" s="256" t="s">
        <v>285</v>
      </c>
      <c r="AT365" s="256" t="s">
        <v>643</v>
      </c>
      <c r="AU365" s="256" t="s">
        <v>91</v>
      </c>
      <c r="AY365" s="17" t="s">
        <v>250</v>
      </c>
      <c r="BE365" s="257">
        <f>IF(N365="základní",J365,0)</f>
        <v>0</v>
      </c>
      <c r="BF365" s="257">
        <f>IF(N365="snížená",J365,0)</f>
        <v>0</v>
      </c>
      <c r="BG365" s="257">
        <f>IF(N365="zákl. přenesená",J365,0)</f>
        <v>0</v>
      </c>
      <c r="BH365" s="257">
        <f>IF(N365="sníž. přenesená",J365,0)</f>
        <v>0</v>
      </c>
      <c r="BI365" s="257">
        <f>IF(N365="nulová",J365,0)</f>
        <v>0</v>
      </c>
      <c r="BJ365" s="17" t="s">
        <v>14</v>
      </c>
      <c r="BK365" s="257">
        <f>ROUND(I365*H365,2)</f>
        <v>0</v>
      </c>
      <c r="BL365" s="17" t="s">
        <v>256</v>
      </c>
      <c r="BM365" s="256" t="s">
        <v>2830</v>
      </c>
    </row>
    <row r="366" s="13" customFormat="1">
      <c r="A366" s="13"/>
      <c r="B366" s="262"/>
      <c r="C366" s="263"/>
      <c r="D366" s="258" t="s">
        <v>263</v>
      </c>
      <c r="E366" s="264" t="s">
        <v>1</v>
      </c>
      <c r="F366" s="265" t="s">
        <v>2382</v>
      </c>
      <c r="G366" s="263"/>
      <c r="H366" s="266">
        <v>22.733000000000001</v>
      </c>
      <c r="I366" s="267"/>
      <c r="J366" s="263"/>
      <c r="K366" s="263"/>
      <c r="L366" s="268"/>
      <c r="M366" s="269"/>
      <c r="N366" s="270"/>
      <c r="O366" s="270"/>
      <c r="P366" s="270"/>
      <c r="Q366" s="270"/>
      <c r="R366" s="270"/>
      <c r="S366" s="270"/>
      <c r="T366" s="271"/>
      <c r="U366" s="13"/>
      <c r="V366" s="13"/>
      <c r="W366" s="13"/>
      <c r="X366" s="13"/>
      <c r="Y366" s="13"/>
      <c r="Z366" s="13"/>
      <c r="AA366" s="13"/>
      <c r="AB366" s="13"/>
      <c r="AC366" s="13"/>
      <c r="AD366" s="13"/>
      <c r="AE366" s="13"/>
      <c r="AT366" s="272" t="s">
        <v>263</v>
      </c>
      <c r="AU366" s="272" t="s">
        <v>91</v>
      </c>
      <c r="AV366" s="13" t="s">
        <v>91</v>
      </c>
      <c r="AW366" s="13" t="s">
        <v>36</v>
      </c>
      <c r="AX366" s="13" t="s">
        <v>82</v>
      </c>
      <c r="AY366" s="272" t="s">
        <v>250</v>
      </c>
    </row>
    <row r="367" s="14" customFormat="1">
      <c r="A367" s="14"/>
      <c r="B367" s="273"/>
      <c r="C367" s="274"/>
      <c r="D367" s="258" t="s">
        <v>263</v>
      </c>
      <c r="E367" s="275" t="s">
        <v>1</v>
      </c>
      <c r="F367" s="276" t="s">
        <v>265</v>
      </c>
      <c r="G367" s="274"/>
      <c r="H367" s="277">
        <v>22.733000000000001</v>
      </c>
      <c r="I367" s="278"/>
      <c r="J367" s="274"/>
      <c r="K367" s="274"/>
      <c r="L367" s="279"/>
      <c r="M367" s="280"/>
      <c r="N367" s="281"/>
      <c r="O367" s="281"/>
      <c r="P367" s="281"/>
      <c r="Q367" s="281"/>
      <c r="R367" s="281"/>
      <c r="S367" s="281"/>
      <c r="T367" s="282"/>
      <c r="U367" s="14"/>
      <c r="V367" s="14"/>
      <c r="W367" s="14"/>
      <c r="X367" s="14"/>
      <c r="Y367" s="14"/>
      <c r="Z367" s="14"/>
      <c r="AA367" s="14"/>
      <c r="AB367" s="14"/>
      <c r="AC367" s="14"/>
      <c r="AD367" s="14"/>
      <c r="AE367" s="14"/>
      <c r="AT367" s="283" t="s">
        <v>263</v>
      </c>
      <c r="AU367" s="283" t="s">
        <v>91</v>
      </c>
      <c r="AV367" s="14" t="s">
        <v>256</v>
      </c>
      <c r="AW367" s="14" t="s">
        <v>36</v>
      </c>
      <c r="AX367" s="14" t="s">
        <v>14</v>
      </c>
      <c r="AY367" s="283" t="s">
        <v>250</v>
      </c>
    </row>
    <row r="368" s="2" customFormat="1" ht="21.75" customHeight="1">
      <c r="A368" s="38"/>
      <c r="B368" s="39"/>
      <c r="C368" s="245" t="s">
        <v>437</v>
      </c>
      <c r="D368" s="245" t="s">
        <v>252</v>
      </c>
      <c r="E368" s="246" t="s">
        <v>2383</v>
      </c>
      <c r="F368" s="247" t="s">
        <v>2384</v>
      </c>
      <c r="G368" s="248" t="s">
        <v>168</v>
      </c>
      <c r="H368" s="249">
        <v>223.84</v>
      </c>
      <c r="I368" s="250"/>
      <c r="J368" s="251">
        <f>ROUND(I368*H368,2)</f>
        <v>0</v>
      </c>
      <c r="K368" s="247" t="s">
        <v>255</v>
      </c>
      <c r="L368" s="44"/>
      <c r="M368" s="252" t="s">
        <v>1</v>
      </c>
      <c r="N368" s="253" t="s">
        <v>47</v>
      </c>
      <c r="O368" s="91"/>
      <c r="P368" s="254">
        <f>O368*H368</f>
        <v>0</v>
      </c>
      <c r="Q368" s="254">
        <v>0</v>
      </c>
      <c r="R368" s="254">
        <f>Q368*H368</f>
        <v>0</v>
      </c>
      <c r="S368" s="254">
        <v>0</v>
      </c>
      <c r="T368" s="255">
        <f>S368*H368</f>
        <v>0</v>
      </c>
      <c r="U368" s="38"/>
      <c r="V368" s="38"/>
      <c r="W368" s="38"/>
      <c r="X368" s="38"/>
      <c r="Y368" s="38"/>
      <c r="Z368" s="38"/>
      <c r="AA368" s="38"/>
      <c r="AB368" s="38"/>
      <c r="AC368" s="38"/>
      <c r="AD368" s="38"/>
      <c r="AE368" s="38"/>
      <c r="AR368" s="256" t="s">
        <v>256</v>
      </c>
      <c r="AT368" s="256" t="s">
        <v>252</v>
      </c>
      <c r="AU368" s="256" t="s">
        <v>91</v>
      </c>
      <c r="AY368" s="17" t="s">
        <v>250</v>
      </c>
      <c r="BE368" s="257">
        <f>IF(N368="základní",J368,0)</f>
        <v>0</v>
      </c>
      <c r="BF368" s="257">
        <f>IF(N368="snížená",J368,0)</f>
        <v>0</v>
      </c>
      <c r="BG368" s="257">
        <f>IF(N368="zákl. přenesená",J368,0)</f>
        <v>0</v>
      </c>
      <c r="BH368" s="257">
        <f>IF(N368="sníž. přenesená",J368,0)</f>
        <v>0</v>
      </c>
      <c r="BI368" s="257">
        <f>IF(N368="nulová",J368,0)</f>
        <v>0</v>
      </c>
      <c r="BJ368" s="17" t="s">
        <v>14</v>
      </c>
      <c r="BK368" s="257">
        <f>ROUND(I368*H368,2)</f>
        <v>0</v>
      </c>
      <c r="BL368" s="17" t="s">
        <v>256</v>
      </c>
      <c r="BM368" s="256" t="s">
        <v>2831</v>
      </c>
    </row>
    <row r="369" s="2" customFormat="1">
      <c r="A369" s="38"/>
      <c r="B369" s="39"/>
      <c r="C369" s="40"/>
      <c r="D369" s="258" t="s">
        <v>261</v>
      </c>
      <c r="E369" s="40"/>
      <c r="F369" s="259" t="s">
        <v>2386</v>
      </c>
      <c r="G369" s="40"/>
      <c r="H369" s="40"/>
      <c r="I369" s="156"/>
      <c r="J369" s="40"/>
      <c r="K369" s="40"/>
      <c r="L369" s="44"/>
      <c r="M369" s="260"/>
      <c r="N369" s="261"/>
      <c r="O369" s="91"/>
      <c r="P369" s="91"/>
      <c r="Q369" s="91"/>
      <c r="R369" s="91"/>
      <c r="S369" s="91"/>
      <c r="T369" s="92"/>
      <c r="U369" s="38"/>
      <c r="V369" s="38"/>
      <c r="W369" s="38"/>
      <c r="X369" s="38"/>
      <c r="Y369" s="38"/>
      <c r="Z369" s="38"/>
      <c r="AA369" s="38"/>
      <c r="AB369" s="38"/>
      <c r="AC369" s="38"/>
      <c r="AD369" s="38"/>
      <c r="AE369" s="38"/>
      <c r="AT369" s="17" t="s">
        <v>261</v>
      </c>
      <c r="AU369" s="17" t="s">
        <v>91</v>
      </c>
    </row>
    <row r="370" s="15" customFormat="1">
      <c r="A370" s="15"/>
      <c r="B370" s="284"/>
      <c r="C370" s="285"/>
      <c r="D370" s="258" t="s">
        <v>263</v>
      </c>
      <c r="E370" s="286" t="s">
        <v>1</v>
      </c>
      <c r="F370" s="287" t="s">
        <v>2765</v>
      </c>
      <c r="G370" s="285"/>
      <c r="H370" s="286" t="s">
        <v>1</v>
      </c>
      <c r="I370" s="288"/>
      <c r="J370" s="285"/>
      <c r="K370" s="285"/>
      <c r="L370" s="289"/>
      <c r="M370" s="290"/>
      <c r="N370" s="291"/>
      <c r="O370" s="291"/>
      <c r="P370" s="291"/>
      <c r="Q370" s="291"/>
      <c r="R370" s="291"/>
      <c r="S370" s="291"/>
      <c r="T370" s="292"/>
      <c r="U370" s="15"/>
      <c r="V370" s="15"/>
      <c r="W370" s="15"/>
      <c r="X370" s="15"/>
      <c r="Y370" s="15"/>
      <c r="Z370" s="15"/>
      <c r="AA370" s="15"/>
      <c r="AB370" s="15"/>
      <c r="AC370" s="15"/>
      <c r="AD370" s="15"/>
      <c r="AE370" s="15"/>
      <c r="AT370" s="293" t="s">
        <v>263</v>
      </c>
      <c r="AU370" s="293" t="s">
        <v>91</v>
      </c>
      <c r="AV370" s="15" t="s">
        <v>14</v>
      </c>
      <c r="AW370" s="15" t="s">
        <v>36</v>
      </c>
      <c r="AX370" s="15" t="s">
        <v>82</v>
      </c>
      <c r="AY370" s="293" t="s">
        <v>250</v>
      </c>
    </row>
    <row r="371" s="13" customFormat="1">
      <c r="A371" s="13"/>
      <c r="B371" s="262"/>
      <c r="C371" s="263"/>
      <c r="D371" s="258" t="s">
        <v>263</v>
      </c>
      <c r="E371" s="264" t="s">
        <v>1</v>
      </c>
      <c r="F371" s="265" t="s">
        <v>2832</v>
      </c>
      <c r="G371" s="263"/>
      <c r="H371" s="266">
        <v>26.390000000000001</v>
      </c>
      <c r="I371" s="267"/>
      <c r="J371" s="263"/>
      <c r="K371" s="263"/>
      <c r="L371" s="268"/>
      <c r="M371" s="269"/>
      <c r="N371" s="270"/>
      <c r="O371" s="270"/>
      <c r="P371" s="270"/>
      <c r="Q371" s="270"/>
      <c r="R371" s="270"/>
      <c r="S371" s="270"/>
      <c r="T371" s="271"/>
      <c r="U371" s="13"/>
      <c r="V371" s="13"/>
      <c r="W371" s="13"/>
      <c r="X371" s="13"/>
      <c r="Y371" s="13"/>
      <c r="Z371" s="13"/>
      <c r="AA371" s="13"/>
      <c r="AB371" s="13"/>
      <c r="AC371" s="13"/>
      <c r="AD371" s="13"/>
      <c r="AE371" s="13"/>
      <c r="AT371" s="272" t="s">
        <v>263</v>
      </c>
      <c r="AU371" s="272" t="s">
        <v>91</v>
      </c>
      <c r="AV371" s="13" t="s">
        <v>91</v>
      </c>
      <c r="AW371" s="13" t="s">
        <v>36</v>
      </c>
      <c r="AX371" s="13" t="s">
        <v>82</v>
      </c>
      <c r="AY371" s="272" t="s">
        <v>250</v>
      </c>
    </row>
    <row r="372" s="13" customFormat="1">
      <c r="A372" s="13"/>
      <c r="B372" s="262"/>
      <c r="C372" s="263"/>
      <c r="D372" s="258" t="s">
        <v>263</v>
      </c>
      <c r="E372" s="264" t="s">
        <v>1</v>
      </c>
      <c r="F372" s="265" t="s">
        <v>2833</v>
      </c>
      <c r="G372" s="263"/>
      <c r="H372" s="266">
        <v>26.390000000000001</v>
      </c>
      <c r="I372" s="267"/>
      <c r="J372" s="263"/>
      <c r="K372" s="263"/>
      <c r="L372" s="268"/>
      <c r="M372" s="269"/>
      <c r="N372" s="270"/>
      <c r="O372" s="270"/>
      <c r="P372" s="270"/>
      <c r="Q372" s="270"/>
      <c r="R372" s="270"/>
      <c r="S372" s="270"/>
      <c r="T372" s="271"/>
      <c r="U372" s="13"/>
      <c r="V372" s="13"/>
      <c r="W372" s="13"/>
      <c r="X372" s="13"/>
      <c r="Y372" s="13"/>
      <c r="Z372" s="13"/>
      <c r="AA372" s="13"/>
      <c r="AB372" s="13"/>
      <c r="AC372" s="13"/>
      <c r="AD372" s="13"/>
      <c r="AE372" s="13"/>
      <c r="AT372" s="272" t="s">
        <v>263</v>
      </c>
      <c r="AU372" s="272" t="s">
        <v>91</v>
      </c>
      <c r="AV372" s="13" t="s">
        <v>91</v>
      </c>
      <c r="AW372" s="13" t="s">
        <v>36</v>
      </c>
      <c r="AX372" s="13" t="s">
        <v>82</v>
      </c>
      <c r="AY372" s="272" t="s">
        <v>250</v>
      </c>
    </row>
    <row r="373" s="13" customFormat="1">
      <c r="A373" s="13"/>
      <c r="B373" s="262"/>
      <c r="C373" s="263"/>
      <c r="D373" s="258" t="s">
        <v>263</v>
      </c>
      <c r="E373" s="264" t="s">
        <v>1</v>
      </c>
      <c r="F373" s="265" t="s">
        <v>2834</v>
      </c>
      <c r="G373" s="263"/>
      <c r="H373" s="266">
        <v>30.550000000000001</v>
      </c>
      <c r="I373" s="267"/>
      <c r="J373" s="263"/>
      <c r="K373" s="263"/>
      <c r="L373" s="268"/>
      <c r="M373" s="269"/>
      <c r="N373" s="270"/>
      <c r="O373" s="270"/>
      <c r="P373" s="270"/>
      <c r="Q373" s="270"/>
      <c r="R373" s="270"/>
      <c r="S373" s="270"/>
      <c r="T373" s="271"/>
      <c r="U373" s="13"/>
      <c r="V373" s="13"/>
      <c r="W373" s="13"/>
      <c r="X373" s="13"/>
      <c r="Y373" s="13"/>
      <c r="Z373" s="13"/>
      <c r="AA373" s="13"/>
      <c r="AB373" s="13"/>
      <c r="AC373" s="13"/>
      <c r="AD373" s="13"/>
      <c r="AE373" s="13"/>
      <c r="AT373" s="272" t="s">
        <v>263</v>
      </c>
      <c r="AU373" s="272" t="s">
        <v>91</v>
      </c>
      <c r="AV373" s="13" t="s">
        <v>91</v>
      </c>
      <c r="AW373" s="13" t="s">
        <v>36</v>
      </c>
      <c r="AX373" s="13" t="s">
        <v>82</v>
      </c>
      <c r="AY373" s="272" t="s">
        <v>250</v>
      </c>
    </row>
    <row r="374" s="13" customFormat="1">
      <c r="A374" s="13"/>
      <c r="B374" s="262"/>
      <c r="C374" s="263"/>
      <c r="D374" s="258" t="s">
        <v>263</v>
      </c>
      <c r="E374" s="264" t="s">
        <v>1</v>
      </c>
      <c r="F374" s="265" t="s">
        <v>2835</v>
      </c>
      <c r="G374" s="263"/>
      <c r="H374" s="266">
        <v>23.66</v>
      </c>
      <c r="I374" s="267"/>
      <c r="J374" s="263"/>
      <c r="K374" s="263"/>
      <c r="L374" s="268"/>
      <c r="M374" s="269"/>
      <c r="N374" s="270"/>
      <c r="O374" s="270"/>
      <c r="P374" s="270"/>
      <c r="Q374" s="270"/>
      <c r="R374" s="270"/>
      <c r="S374" s="270"/>
      <c r="T374" s="271"/>
      <c r="U374" s="13"/>
      <c r="V374" s="13"/>
      <c r="W374" s="13"/>
      <c r="X374" s="13"/>
      <c r="Y374" s="13"/>
      <c r="Z374" s="13"/>
      <c r="AA374" s="13"/>
      <c r="AB374" s="13"/>
      <c r="AC374" s="13"/>
      <c r="AD374" s="13"/>
      <c r="AE374" s="13"/>
      <c r="AT374" s="272" t="s">
        <v>263</v>
      </c>
      <c r="AU374" s="272" t="s">
        <v>91</v>
      </c>
      <c r="AV374" s="13" t="s">
        <v>91</v>
      </c>
      <c r="AW374" s="13" t="s">
        <v>36</v>
      </c>
      <c r="AX374" s="13" t="s">
        <v>82</v>
      </c>
      <c r="AY374" s="272" t="s">
        <v>250</v>
      </c>
    </row>
    <row r="375" s="13" customFormat="1">
      <c r="A375" s="13"/>
      <c r="B375" s="262"/>
      <c r="C375" s="263"/>
      <c r="D375" s="258" t="s">
        <v>263</v>
      </c>
      <c r="E375" s="264" t="s">
        <v>1</v>
      </c>
      <c r="F375" s="265" t="s">
        <v>2836</v>
      </c>
      <c r="G375" s="263"/>
      <c r="H375" s="266">
        <v>23.66</v>
      </c>
      <c r="I375" s="267"/>
      <c r="J375" s="263"/>
      <c r="K375" s="263"/>
      <c r="L375" s="268"/>
      <c r="M375" s="269"/>
      <c r="N375" s="270"/>
      <c r="O375" s="270"/>
      <c r="P375" s="270"/>
      <c r="Q375" s="270"/>
      <c r="R375" s="270"/>
      <c r="S375" s="270"/>
      <c r="T375" s="271"/>
      <c r="U375" s="13"/>
      <c r="V375" s="13"/>
      <c r="W375" s="13"/>
      <c r="X375" s="13"/>
      <c r="Y375" s="13"/>
      <c r="Z375" s="13"/>
      <c r="AA375" s="13"/>
      <c r="AB375" s="13"/>
      <c r="AC375" s="13"/>
      <c r="AD375" s="13"/>
      <c r="AE375" s="13"/>
      <c r="AT375" s="272" t="s">
        <v>263</v>
      </c>
      <c r="AU375" s="272" t="s">
        <v>91</v>
      </c>
      <c r="AV375" s="13" t="s">
        <v>91</v>
      </c>
      <c r="AW375" s="13" t="s">
        <v>36</v>
      </c>
      <c r="AX375" s="13" t="s">
        <v>82</v>
      </c>
      <c r="AY375" s="272" t="s">
        <v>250</v>
      </c>
    </row>
    <row r="376" s="13" customFormat="1">
      <c r="A376" s="13"/>
      <c r="B376" s="262"/>
      <c r="C376" s="263"/>
      <c r="D376" s="258" t="s">
        <v>263</v>
      </c>
      <c r="E376" s="264" t="s">
        <v>1</v>
      </c>
      <c r="F376" s="265" t="s">
        <v>2837</v>
      </c>
      <c r="G376" s="263"/>
      <c r="H376" s="266">
        <v>17.030000000000001</v>
      </c>
      <c r="I376" s="267"/>
      <c r="J376" s="263"/>
      <c r="K376" s="263"/>
      <c r="L376" s="268"/>
      <c r="M376" s="269"/>
      <c r="N376" s="270"/>
      <c r="O376" s="270"/>
      <c r="P376" s="270"/>
      <c r="Q376" s="270"/>
      <c r="R376" s="270"/>
      <c r="S376" s="270"/>
      <c r="T376" s="271"/>
      <c r="U376" s="13"/>
      <c r="V376" s="13"/>
      <c r="W376" s="13"/>
      <c r="X376" s="13"/>
      <c r="Y376" s="13"/>
      <c r="Z376" s="13"/>
      <c r="AA376" s="13"/>
      <c r="AB376" s="13"/>
      <c r="AC376" s="13"/>
      <c r="AD376" s="13"/>
      <c r="AE376" s="13"/>
      <c r="AT376" s="272" t="s">
        <v>263</v>
      </c>
      <c r="AU376" s="272" t="s">
        <v>91</v>
      </c>
      <c r="AV376" s="13" t="s">
        <v>91</v>
      </c>
      <c r="AW376" s="13" t="s">
        <v>36</v>
      </c>
      <c r="AX376" s="13" t="s">
        <v>82</v>
      </c>
      <c r="AY376" s="272" t="s">
        <v>250</v>
      </c>
    </row>
    <row r="377" s="13" customFormat="1">
      <c r="A377" s="13"/>
      <c r="B377" s="262"/>
      <c r="C377" s="263"/>
      <c r="D377" s="258" t="s">
        <v>263</v>
      </c>
      <c r="E377" s="264" t="s">
        <v>1</v>
      </c>
      <c r="F377" s="265" t="s">
        <v>2838</v>
      </c>
      <c r="G377" s="263"/>
      <c r="H377" s="266">
        <v>17.030000000000001</v>
      </c>
      <c r="I377" s="267"/>
      <c r="J377" s="263"/>
      <c r="K377" s="263"/>
      <c r="L377" s="268"/>
      <c r="M377" s="269"/>
      <c r="N377" s="270"/>
      <c r="O377" s="270"/>
      <c r="P377" s="270"/>
      <c r="Q377" s="270"/>
      <c r="R377" s="270"/>
      <c r="S377" s="270"/>
      <c r="T377" s="271"/>
      <c r="U377" s="13"/>
      <c r="V377" s="13"/>
      <c r="W377" s="13"/>
      <c r="X377" s="13"/>
      <c r="Y377" s="13"/>
      <c r="Z377" s="13"/>
      <c r="AA377" s="13"/>
      <c r="AB377" s="13"/>
      <c r="AC377" s="13"/>
      <c r="AD377" s="13"/>
      <c r="AE377" s="13"/>
      <c r="AT377" s="272" t="s">
        <v>263</v>
      </c>
      <c r="AU377" s="272" t="s">
        <v>91</v>
      </c>
      <c r="AV377" s="13" t="s">
        <v>91</v>
      </c>
      <c r="AW377" s="13" t="s">
        <v>36</v>
      </c>
      <c r="AX377" s="13" t="s">
        <v>82</v>
      </c>
      <c r="AY377" s="272" t="s">
        <v>250</v>
      </c>
    </row>
    <row r="378" s="13" customFormat="1">
      <c r="A378" s="13"/>
      <c r="B378" s="262"/>
      <c r="C378" s="263"/>
      <c r="D378" s="258" t="s">
        <v>263</v>
      </c>
      <c r="E378" s="264" t="s">
        <v>1</v>
      </c>
      <c r="F378" s="265" t="s">
        <v>2839</v>
      </c>
      <c r="G378" s="263"/>
      <c r="H378" s="266">
        <v>16.899999999999999</v>
      </c>
      <c r="I378" s="267"/>
      <c r="J378" s="263"/>
      <c r="K378" s="263"/>
      <c r="L378" s="268"/>
      <c r="M378" s="269"/>
      <c r="N378" s="270"/>
      <c r="O378" s="270"/>
      <c r="P378" s="270"/>
      <c r="Q378" s="270"/>
      <c r="R378" s="270"/>
      <c r="S378" s="270"/>
      <c r="T378" s="271"/>
      <c r="U378" s="13"/>
      <c r="V378" s="13"/>
      <c r="W378" s="13"/>
      <c r="X378" s="13"/>
      <c r="Y378" s="13"/>
      <c r="Z378" s="13"/>
      <c r="AA378" s="13"/>
      <c r="AB378" s="13"/>
      <c r="AC378" s="13"/>
      <c r="AD378" s="13"/>
      <c r="AE378" s="13"/>
      <c r="AT378" s="272" t="s">
        <v>263</v>
      </c>
      <c r="AU378" s="272" t="s">
        <v>91</v>
      </c>
      <c r="AV378" s="13" t="s">
        <v>91</v>
      </c>
      <c r="AW378" s="13" t="s">
        <v>36</v>
      </c>
      <c r="AX378" s="13" t="s">
        <v>82</v>
      </c>
      <c r="AY378" s="272" t="s">
        <v>250</v>
      </c>
    </row>
    <row r="379" s="15" customFormat="1">
      <c r="A379" s="15"/>
      <c r="B379" s="284"/>
      <c r="C379" s="285"/>
      <c r="D379" s="258" t="s">
        <v>263</v>
      </c>
      <c r="E379" s="286" t="s">
        <v>1</v>
      </c>
      <c r="F379" s="287" t="s">
        <v>2774</v>
      </c>
      <c r="G379" s="285"/>
      <c r="H379" s="286" t="s">
        <v>1</v>
      </c>
      <c r="I379" s="288"/>
      <c r="J379" s="285"/>
      <c r="K379" s="285"/>
      <c r="L379" s="289"/>
      <c r="M379" s="290"/>
      <c r="N379" s="291"/>
      <c r="O379" s="291"/>
      <c r="P379" s="291"/>
      <c r="Q379" s="291"/>
      <c r="R379" s="291"/>
      <c r="S379" s="291"/>
      <c r="T379" s="292"/>
      <c r="U379" s="15"/>
      <c r="V379" s="15"/>
      <c r="W379" s="15"/>
      <c r="X379" s="15"/>
      <c r="Y379" s="15"/>
      <c r="Z379" s="15"/>
      <c r="AA379" s="15"/>
      <c r="AB379" s="15"/>
      <c r="AC379" s="15"/>
      <c r="AD379" s="15"/>
      <c r="AE379" s="15"/>
      <c r="AT379" s="293" t="s">
        <v>263</v>
      </c>
      <c r="AU379" s="293" t="s">
        <v>91</v>
      </c>
      <c r="AV379" s="15" t="s">
        <v>14</v>
      </c>
      <c r="AW379" s="15" t="s">
        <v>36</v>
      </c>
      <c r="AX379" s="15" t="s">
        <v>82</v>
      </c>
      <c r="AY379" s="293" t="s">
        <v>250</v>
      </c>
    </row>
    <row r="380" s="13" customFormat="1">
      <c r="A380" s="13"/>
      <c r="B380" s="262"/>
      <c r="C380" s="263"/>
      <c r="D380" s="258" t="s">
        <v>263</v>
      </c>
      <c r="E380" s="264" t="s">
        <v>1</v>
      </c>
      <c r="F380" s="265" t="s">
        <v>2840</v>
      </c>
      <c r="G380" s="263"/>
      <c r="H380" s="266">
        <v>5.2000000000000002</v>
      </c>
      <c r="I380" s="267"/>
      <c r="J380" s="263"/>
      <c r="K380" s="263"/>
      <c r="L380" s="268"/>
      <c r="M380" s="269"/>
      <c r="N380" s="270"/>
      <c r="O380" s="270"/>
      <c r="P380" s="270"/>
      <c r="Q380" s="270"/>
      <c r="R380" s="270"/>
      <c r="S380" s="270"/>
      <c r="T380" s="271"/>
      <c r="U380" s="13"/>
      <c r="V380" s="13"/>
      <c r="W380" s="13"/>
      <c r="X380" s="13"/>
      <c r="Y380" s="13"/>
      <c r="Z380" s="13"/>
      <c r="AA380" s="13"/>
      <c r="AB380" s="13"/>
      <c r="AC380" s="13"/>
      <c r="AD380" s="13"/>
      <c r="AE380" s="13"/>
      <c r="AT380" s="272" t="s">
        <v>263</v>
      </c>
      <c r="AU380" s="272" t="s">
        <v>91</v>
      </c>
      <c r="AV380" s="13" t="s">
        <v>91</v>
      </c>
      <c r="AW380" s="13" t="s">
        <v>36</v>
      </c>
      <c r="AX380" s="13" t="s">
        <v>82</v>
      </c>
      <c r="AY380" s="272" t="s">
        <v>250</v>
      </c>
    </row>
    <row r="381" s="15" customFormat="1">
      <c r="A381" s="15"/>
      <c r="B381" s="284"/>
      <c r="C381" s="285"/>
      <c r="D381" s="258" t="s">
        <v>263</v>
      </c>
      <c r="E381" s="286" t="s">
        <v>1</v>
      </c>
      <c r="F381" s="287" t="s">
        <v>2778</v>
      </c>
      <c r="G381" s="285"/>
      <c r="H381" s="286" t="s">
        <v>1</v>
      </c>
      <c r="I381" s="288"/>
      <c r="J381" s="285"/>
      <c r="K381" s="285"/>
      <c r="L381" s="289"/>
      <c r="M381" s="290"/>
      <c r="N381" s="291"/>
      <c r="O381" s="291"/>
      <c r="P381" s="291"/>
      <c r="Q381" s="291"/>
      <c r="R381" s="291"/>
      <c r="S381" s="291"/>
      <c r="T381" s="292"/>
      <c r="U381" s="15"/>
      <c r="V381" s="15"/>
      <c r="W381" s="15"/>
      <c r="X381" s="15"/>
      <c r="Y381" s="15"/>
      <c r="Z381" s="15"/>
      <c r="AA381" s="15"/>
      <c r="AB381" s="15"/>
      <c r="AC381" s="15"/>
      <c r="AD381" s="15"/>
      <c r="AE381" s="15"/>
      <c r="AT381" s="293" t="s">
        <v>263</v>
      </c>
      <c r="AU381" s="293" t="s">
        <v>91</v>
      </c>
      <c r="AV381" s="15" t="s">
        <v>14</v>
      </c>
      <c r="AW381" s="15" t="s">
        <v>36</v>
      </c>
      <c r="AX381" s="15" t="s">
        <v>82</v>
      </c>
      <c r="AY381" s="293" t="s">
        <v>250</v>
      </c>
    </row>
    <row r="382" s="13" customFormat="1">
      <c r="A382" s="13"/>
      <c r="B382" s="262"/>
      <c r="C382" s="263"/>
      <c r="D382" s="258" t="s">
        <v>263</v>
      </c>
      <c r="E382" s="264" t="s">
        <v>1</v>
      </c>
      <c r="F382" s="265" t="s">
        <v>2841</v>
      </c>
      <c r="G382" s="263"/>
      <c r="H382" s="266">
        <v>5.29</v>
      </c>
      <c r="I382" s="267"/>
      <c r="J382" s="263"/>
      <c r="K382" s="263"/>
      <c r="L382" s="268"/>
      <c r="M382" s="269"/>
      <c r="N382" s="270"/>
      <c r="O382" s="270"/>
      <c r="P382" s="270"/>
      <c r="Q382" s="270"/>
      <c r="R382" s="270"/>
      <c r="S382" s="270"/>
      <c r="T382" s="271"/>
      <c r="U382" s="13"/>
      <c r="V382" s="13"/>
      <c r="W382" s="13"/>
      <c r="X382" s="13"/>
      <c r="Y382" s="13"/>
      <c r="Z382" s="13"/>
      <c r="AA382" s="13"/>
      <c r="AB382" s="13"/>
      <c r="AC382" s="13"/>
      <c r="AD382" s="13"/>
      <c r="AE382" s="13"/>
      <c r="AT382" s="272" t="s">
        <v>263</v>
      </c>
      <c r="AU382" s="272" t="s">
        <v>91</v>
      </c>
      <c r="AV382" s="13" t="s">
        <v>91</v>
      </c>
      <c r="AW382" s="13" t="s">
        <v>36</v>
      </c>
      <c r="AX382" s="13" t="s">
        <v>82</v>
      </c>
      <c r="AY382" s="272" t="s">
        <v>250</v>
      </c>
    </row>
    <row r="383" s="13" customFormat="1">
      <c r="A383" s="13"/>
      <c r="B383" s="262"/>
      <c r="C383" s="263"/>
      <c r="D383" s="258" t="s">
        <v>263</v>
      </c>
      <c r="E383" s="264" t="s">
        <v>1</v>
      </c>
      <c r="F383" s="265" t="s">
        <v>2842</v>
      </c>
      <c r="G383" s="263"/>
      <c r="H383" s="266">
        <v>5.29</v>
      </c>
      <c r="I383" s="267"/>
      <c r="J383" s="263"/>
      <c r="K383" s="263"/>
      <c r="L383" s="268"/>
      <c r="M383" s="269"/>
      <c r="N383" s="270"/>
      <c r="O383" s="270"/>
      <c r="P383" s="270"/>
      <c r="Q383" s="270"/>
      <c r="R383" s="270"/>
      <c r="S383" s="270"/>
      <c r="T383" s="271"/>
      <c r="U383" s="13"/>
      <c r="V383" s="13"/>
      <c r="W383" s="13"/>
      <c r="X383" s="13"/>
      <c r="Y383" s="13"/>
      <c r="Z383" s="13"/>
      <c r="AA383" s="13"/>
      <c r="AB383" s="13"/>
      <c r="AC383" s="13"/>
      <c r="AD383" s="13"/>
      <c r="AE383" s="13"/>
      <c r="AT383" s="272" t="s">
        <v>263</v>
      </c>
      <c r="AU383" s="272" t="s">
        <v>91</v>
      </c>
      <c r="AV383" s="13" t="s">
        <v>91</v>
      </c>
      <c r="AW383" s="13" t="s">
        <v>36</v>
      </c>
      <c r="AX383" s="13" t="s">
        <v>82</v>
      </c>
      <c r="AY383" s="272" t="s">
        <v>250</v>
      </c>
    </row>
    <row r="384" s="13" customFormat="1">
      <c r="A384" s="13"/>
      <c r="B384" s="262"/>
      <c r="C384" s="263"/>
      <c r="D384" s="258" t="s">
        <v>263</v>
      </c>
      <c r="E384" s="264" t="s">
        <v>1</v>
      </c>
      <c r="F384" s="265" t="s">
        <v>2843</v>
      </c>
      <c r="G384" s="263"/>
      <c r="H384" s="266">
        <v>5.29</v>
      </c>
      <c r="I384" s="267"/>
      <c r="J384" s="263"/>
      <c r="K384" s="263"/>
      <c r="L384" s="268"/>
      <c r="M384" s="269"/>
      <c r="N384" s="270"/>
      <c r="O384" s="270"/>
      <c r="P384" s="270"/>
      <c r="Q384" s="270"/>
      <c r="R384" s="270"/>
      <c r="S384" s="270"/>
      <c r="T384" s="271"/>
      <c r="U384" s="13"/>
      <c r="V384" s="13"/>
      <c r="W384" s="13"/>
      <c r="X384" s="13"/>
      <c r="Y384" s="13"/>
      <c r="Z384" s="13"/>
      <c r="AA384" s="13"/>
      <c r="AB384" s="13"/>
      <c r="AC384" s="13"/>
      <c r="AD384" s="13"/>
      <c r="AE384" s="13"/>
      <c r="AT384" s="272" t="s">
        <v>263</v>
      </c>
      <c r="AU384" s="272" t="s">
        <v>91</v>
      </c>
      <c r="AV384" s="13" t="s">
        <v>91</v>
      </c>
      <c r="AW384" s="13" t="s">
        <v>36</v>
      </c>
      <c r="AX384" s="13" t="s">
        <v>82</v>
      </c>
      <c r="AY384" s="272" t="s">
        <v>250</v>
      </c>
    </row>
    <row r="385" s="13" customFormat="1">
      <c r="A385" s="13"/>
      <c r="B385" s="262"/>
      <c r="C385" s="263"/>
      <c r="D385" s="258" t="s">
        <v>263</v>
      </c>
      <c r="E385" s="264" t="s">
        <v>1</v>
      </c>
      <c r="F385" s="265" t="s">
        <v>2844</v>
      </c>
      <c r="G385" s="263"/>
      <c r="H385" s="266">
        <v>5.29</v>
      </c>
      <c r="I385" s="267"/>
      <c r="J385" s="263"/>
      <c r="K385" s="263"/>
      <c r="L385" s="268"/>
      <c r="M385" s="269"/>
      <c r="N385" s="270"/>
      <c r="O385" s="270"/>
      <c r="P385" s="270"/>
      <c r="Q385" s="270"/>
      <c r="R385" s="270"/>
      <c r="S385" s="270"/>
      <c r="T385" s="271"/>
      <c r="U385" s="13"/>
      <c r="V385" s="13"/>
      <c r="W385" s="13"/>
      <c r="X385" s="13"/>
      <c r="Y385" s="13"/>
      <c r="Z385" s="13"/>
      <c r="AA385" s="13"/>
      <c r="AB385" s="13"/>
      <c r="AC385" s="13"/>
      <c r="AD385" s="13"/>
      <c r="AE385" s="13"/>
      <c r="AT385" s="272" t="s">
        <v>263</v>
      </c>
      <c r="AU385" s="272" t="s">
        <v>91</v>
      </c>
      <c r="AV385" s="13" t="s">
        <v>91</v>
      </c>
      <c r="AW385" s="13" t="s">
        <v>36</v>
      </c>
      <c r="AX385" s="13" t="s">
        <v>82</v>
      </c>
      <c r="AY385" s="272" t="s">
        <v>250</v>
      </c>
    </row>
    <row r="386" s="13" customFormat="1">
      <c r="A386" s="13"/>
      <c r="B386" s="262"/>
      <c r="C386" s="263"/>
      <c r="D386" s="258" t="s">
        <v>263</v>
      </c>
      <c r="E386" s="264" t="s">
        <v>1</v>
      </c>
      <c r="F386" s="265" t="s">
        <v>2845</v>
      </c>
      <c r="G386" s="263"/>
      <c r="H386" s="266">
        <v>5.29</v>
      </c>
      <c r="I386" s="267"/>
      <c r="J386" s="263"/>
      <c r="K386" s="263"/>
      <c r="L386" s="268"/>
      <c r="M386" s="269"/>
      <c r="N386" s="270"/>
      <c r="O386" s="270"/>
      <c r="P386" s="270"/>
      <c r="Q386" s="270"/>
      <c r="R386" s="270"/>
      <c r="S386" s="270"/>
      <c r="T386" s="271"/>
      <c r="U386" s="13"/>
      <c r="V386" s="13"/>
      <c r="W386" s="13"/>
      <c r="X386" s="13"/>
      <c r="Y386" s="13"/>
      <c r="Z386" s="13"/>
      <c r="AA386" s="13"/>
      <c r="AB386" s="13"/>
      <c r="AC386" s="13"/>
      <c r="AD386" s="13"/>
      <c r="AE386" s="13"/>
      <c r="AT386" s="272" t="s">
        <v>263</v>
      </c>
      <c r="AU386" s="272" t="s">
        <v>91</v>
      </c>
      <c r="AV386" s="13" t="s">
        <v>91</v>
      </c>
      <c r="AW386" s="13" t="s">
        <v>36</v>
      </c>
      <c r="AX386" s="13" t="s">
        <v>82</v>
      </c>
      <c r="AY386" s="272" t="s">
        <v>250</v>
      </c>
    </row>
    <row r="387" s="13" customFormat="1">
      <c r="A387" s="13"/>
      <c r="B387" s="262"/>
      <c r="C387" s="263"/>
      <c r="D387" s="258" t="s">
        <v>263</v>
      </c>
      <c r="E387" s="264" t="s">
        <v>1</v>
      </c>
      <c r="F387" s="265" t="s">
        <v>2846</v>
      </c>
      <c r="G387" s="263"/>
      <c r="H387" s="266">
        <v>5.29</v>
      </c>
      <c r="I387" s="267"/>
      <c r="J387" s="263"/>
      <c r="K387" s="263"/>
      <c r="L387" s="268"/>
      <c r="M387" s="269"/>
      <c r="N387" s="270"/>
      <c r="O387" s="270"/>
      <c r="P387" s="270"/>
      <c r="Q387" s="270"/>
      <c r="R387" s="270"/>
      <c r="S387" s="270"/>
      <c r="T387" s="271"/>
      <c r="U387" s="13"/>
      <c r="V387" s="13"/>
      <c r="W387" s="13"/>
      <c r="X387" s="13"/>
      <c r="Y387" s="13"/>
      <c r="Z387" s="13"/>
      <c r="AA387" s="13"/>
      <c r="AB387" s="13"/>
      <c r="AC387" s="13"/>
      <c r="AD387" s="13"/>
      <c r="AE387" s="13"/>
      <c r="AT387" s="272" t="s">
        <v>263</v>
      </c>
      <c r="AU387" s="272" t="s">
        <v>91</v>
      </c>
      <c r="AV387" s="13" t="s">
        <v>91</v>
      </c>
      <c r="AW387" s="13" t="s">
        <v>36</v>
      </c>
      <c r="AX387" s="13" t="s">
        <v>82</v>
      </c>
      <c r="AY387" s="272" t="s">
        <v>250</v>
      </c>
    </row>
    <row r="388" s="13" customFormat="1">
      <c r="A388" s="13"/>
      <c r="B388" s="262"/>
      <c r="C388" s="263"/>
      <c r="D388" s="258" t="s">
        <v>263</v>
      </c>
      <c r="E388" s="264" t="s">
        <v>1</v>
      </c>
      <c r="F388" s="265" t="s">
        <v>2847</v>
      </c>
      <c r="G388" s="263"/>
      <c r="H388" s="266">
        <v>5.29</v>
      </c>
      <c r="I388" s="267"/>
      <c r="J388" s="263"/>
      <c r="K388" s="263"/>
      <c r="L388" s="268"/>
      <c r="M388" s="269"/>
      <c r="N388" s="270"/>
      <c r="O388" s="270"/>
      <c r="P388" s="270"/>
      <c r="Q388" s="270"/>
      <c r="R388" s="270"/>
      <c r="S388" s="270"/>
      <c r="T388" s="271"/>
      <c r="U388" s="13"/>
      <c r="V388" s="13"/>
      <c r="W388" s="13"/>
      <c r="X388" s="13"/>
      <c r="Y388" s="13"/>
      <c r="Z388" s="13"/>
      <c r="AA388" s="13"/>
      <c r="AB388" s="13"/>
      <c r="AC388" s="13"/>
      <c r="AD388" s="13"/>
      <c r="AE388" s="13"/>
      <c r="AT388" s="272" t="s">
        <v>263</v>
      </c>
      <c r="AU388" s="272" t="s">
        <v>91</v>
      </c>
      <c r="AV388" s="13" t="s">
        <v>91</v>
      </c>
      <c r="AW388" s="13" t="s">
        <v>36</v>
      </c>
      <c r="AX388" s="13" t="s">
        <v>82</v>
      </c>
      <c r="AY388" s="272" t="s">
        <v>250</v>
      </c>
    </row>
    <row r="389" s="14" customFormat="1">
      <c r="A389" s="14"/>
      <c r="B389" s="273"/>
      <c r="C389" s="274"/>
      <c r="D389" s="258" t="s">
        <v>263</v>
      </c>
      <c r="E389" s="275" t="s">
        <v>1</v>
      </c>
      <c r="F389" s="276" t="s">
        <v>265</v>
      </c>
      <c r="G389" s="274"/>
      <c r="H389" s="277">
        <v>223.83999999999995</v>
      </c>
      <c r="I389" s="278"/>
      <c r="J389" s="274"/>
      <c r="K389" s="274"/>
      <c r="L389" s="279"/>
      <c r="M389" s="280"/>
      <c r="N389" s="281"/>
      <c r="O389" s="281"/>
      <c r="P389" s="281"/>
      <c r="Q389" s="281"/>
      <c r="R389" s="281"/>
      <c r="S389" s="281"/>
      <c r="T389" s="282"/>
      <c r="U389" s="14"/>
      <c r="V389" s="14"/>
      <c r="W389" s="14"/>
      <c r="X389" s="14"/>
      <c r="Y389" s="14"/>
      <c r="Z389" s="14"/>
      <c r="AA389" s="14"/>
      <c r="AB389" s="14"/>
      <c r="AC389" s="14"/>
      <c r="AD389" s="14"/>
      <c r="AE389" s="14"/>
      <c r="AT389" s="283" t="s">
        <v>263</v>
      </c>
      <c r="AU389" s="283" t="s">
        <v>91</v>
      </c>
      <c r="AV389" s="14" t="s">
        <v>256</v>
      </c>
      <c r="AW389" s="14" t="s">
        <v>36</v>
      </c>
      <c r="AX389" s="14" t="s">
        <v>14</v>
      </c>
      <c r="AY389" s="283" t="s">
        <v>250</v>
      </c>
    </row>
    <row r="390" s="12" customFormat="1" ht="22.8" customHeight="1">
      <c r="A390" s="12"/>
      <c r="B390" s="229"/>
      <c r="C390" s="230"/>
      <c r="D390" s="231" t="s">
        <v>81</v>
      </c>
      <c r="E390" s="243" t="s">
        <v>91</v>
      </c>
      <c r="F390" s="243" t="s">
        <v>1389</v>
      </c>
      <c r="G390" s="230"/>
      <c r="H390" s="230"/>
      <c r="I390" s="233"/>
      <c r="J390" s="244">
        <f>BK390</f>
        <v>0</v>
      </c>
      <c r="K390" s="230"/>
      <c r="L390" s="235"/>
      <c r="M390" s="236"/>
      <c r="N390" s="237"/>
      <c r="O390" s="237"/>
      <c r="P390" s="238">
        <f>SUM(P391:P394)</f>
        <v>0</v>
      </c>
      <c r="Q390" s="237"/>
      <c r="R390" s="238">
        <f>SUM(R391:R394)</f>
        <v>4.9939739999999997</v>
      </c>
      <c r="S390" s="237"/>
      <c r="T390" s="239">
        <f>SUM(T391:T394)</f>
        <v>0</v>
      </c>
      <c r="U390" s="12"/>
      <c r="V390" s="12"/>
      <c r="W390" s="12"/>
      <c r="X390" s="12"/>
      <c r="Y390" s="12"/>
      <c r="Z390" s="12"/>
      <c r="AA390" s="12"/>
      <c r="AB390" s="12"/>
      <c r="AC390" s="12"/>
      <c r="AD390" s="12"/>
      <c r="AE390" s="12"/>
      <c r="AR390" s="240" t="s">
        <v>14</v>
      </c>
      <c r="AT390" s="241" t="s">
        <v>81</v>
      </c>
      <c r="AU390" s="241" t="s">
        <v>14</v>
      </c>
      <c r="AY390" s="240" t="s">
        <v>250</v>
      </c>
      <c r="BK390" s="242">
        <f>SUM(BK391:BK394)</f>
        <v>0</v>
      </c>
    </row>
    <row r="391" s="2" customFormat="1" ht="55.5" customHeight="1">
      <c r="A391" s="38"/>
      <c r="B391" s="39"/>
      <c r="C391" s="245" t="s">
        <v>441</v>
      </c>
      <c r="D391" s="245" t="s">
        <v>252</v>
      </c>
      <c r="E391" s="246" t="s">
        <v>2400</v>
      </c>
      <c r="F391" s="247" t="s">
        <v>2401</v>
      </c>
      <c r="G391" s="248" t="s">
        <v>179</v>
      </c>
      <c r="H391" s="249">
        <v>17.399999999999999</v>
      </c>
      <c r="I391" s="250"/>
      <c r="J391" s="251">
        <f>ROUND(I391*H391,2)</f>
        <v>0</v>
      </c>
      <c r="K391" s="247" t="s">
        <v>255</v>
      </c>
      <c r="L391" s="44"/>
      <c r="M391" s="252" t="s">
        <v>1</v>
      </c>
      <c r="N391" s="253" t="s">
        <v>47</v>
      </c>
      <c r="O391" s="91"/>
      <c r="P391" s="254">
        <f>O391*H391</f>
        <v>0</v>
      </c>
      <c r="Q391" s="254">
        <v>0.28700999999999999</v>
      </c>
      <c r="R391" s="254">
        <f>Q391*H391</f>
        <v>4.9939739999999997</v>
      </c>
      <c r="S391" s="254">
        <v>0</v>
      </c>
      <c r="T391" s="255">
        <f>S391*H391</f>
        <v>0</v>
      </c>
      <c r="U391" s="38"/>
      <c r="V391" s="38"/>
      <c r="W391" s="38"/>
      <c r="X391" s="38"/>
      <c r="Y391" s="38"/>
      <c r="Z391" s="38"/>
      <c r="AA391" s="38"/>
      <c r="AB391" s="38"/>
      <c r="AC391" s="38"/>
      <c r="AD391" s="38"/>
      <c r="AE391" s="38"/>
      <c r="AR391" s="256" t="s">
        <v>256</v>
      </c>
      <c r="AT391" s="256" t="s">
        <v>252</v>
      </c>
      <c r="AU391" s="256" t="s">
        <v>91</v>
      </c>
      <c r="AY391" s="17" t="s">
        <v>250</v>
      </c>
      <c r="BE391" s="257">
        <f>IF(N391="základní",J391,0)</f>
        <v>0</v>
      </c>
      <c r="BF391" s="257">
        <f>IF(N391="snížená",J391,0)</f>
        <v>0</v>
      </c>
      <c r="BG391" s="257">
        <f>IF(N391="zákl. přenesená",J391,0)</f>
        <v>0</v>
      </c>
      <c r="BH391" s="257">
        <f>IF(N391="sníž. přenesená",J391,0)</f>
        <v>0</v>
      </c>
      <c r="BI391" s="257">
        <f>IF(N391="nulová",J391,0)</f>
        <v>0</v>
      </c>
      <c r="BJ391" s="17" t="s">
        <v>14</v>
      </c>
      <c r="BK391" s="257">
        <f>ROUND(I391*H391,2)</f>
        <v>0</v>
      </c>
      <c r="BL391" s="17" t="s">
        <v>256</v>
      </c>
      <c r="BM391" s="256" t="s">
        <v>2848</v>
      </c>
    </row>
    <row r="392" s="2" customFormat="1">
      <c r="A392" s="38"/>
      <c r="B392" s="39"/>
      <c r="C392" s="40"/>
      <c r="D392" s="258" t="s">
        <v>261</v>
      </c>
      <c r="E392" s="40"/>
      <c r="F392" s="259" t="s">
        <v>2403</v>
      </c>
      <c r="G392" s="40"/>
      <c r="H392" s="40"/>
      <c r="I392" s="156"/>
      <c r="J392" s="40"/>
      <c r="K392" s="40"/>
      <c r="L392" s="44"/>
      <c r="M392" s="260"/>
      <c r="N392" s="261"/>
      <c r="O392" s="91"/>
      <c r="P392" s="91"/>
      <c r="Q392" s="91"/>
      <c r="R392" s="91"/>
      <c r="S392" s="91"/>
      <c r="T392" s="92"/>
      <c r="U392" s="38"/>
      <c r="V392" s="38"/>
      <c r="W392" s="38"/>
      <c r="X392" s="38"/>
      <c r="Y392" s="38"/>
      <c r="Z392" s="38"/>
      <c r="AA392" s="38"/>
      <c r="AB392" s="38"/>
      <c r="AC392" s="38"/>
      <c r="AD392" s="38"/>
      <c r="AE392" s="38"/>
      <c r="AT392" s="17" t="s">
        <v>261</v>
      </c>
      <c r="AU392" s="17" t="s">
        <v>91</v>
      </c>
    </row>
    <row r="393" s="13" customFormat="1">
      <c r="A393" s="13"/>
      <c r="B393" s="262"/>
      <c r="C393" s="263"/>
      <c r="D393" s="258" t="s">
        <v>263</v>
      </c>
      <c r="E393" s="264" t="s">
        <v>1</v>
      </c>
      <c r="F393" s="265" t="s">
        <v>2707</v>
      </c>
      <c r="G393" s="263"/>
      <c r="H393" s="266">
        <v>17.399999999999999</v>
      </c>
      <c r="I393" s="267"/>
      <c r="J393" s="263"/>
      <c r="K393" s="263"/>
      <c r="L393" s="268"/>
      <c r="M393" s="269"/>
      <c r="N393" s="270"/>
      <c r="O393" s="270"/>
      <c r="P393" s="270"/>
      <c r="Q393" s="270"/>
      <c r="R393" s="270"/>
      <c r="S393" s="270"/>
      <c r="T393" s="271"/>
      <c r="U393" s="13"/>
      <c r="V393" s="13"/>
      <c r="W393" s="13"/>
      <c r="X393" s="13"/>
      <c r="Y393" s="13"/>
      <c r="Z393" s="13"/>
      <c r="AA393" s="13"/>
      <c r="AB393" s="13"/>
      <c r="AC393" s="13"/>
      <c r="AD393" s="13"/>
      <c r="AE393" s="13"/>
      <c r="AT393" s="272" t="s">
        <v>263</v>
      </c>
      <c r="AU393" s="272" t="s">
        <v>91</v>
      </c>
      <c r="AV393" s="13" t="s">
        <v>91</v>
      </c>
      <c r="AW393" s="13" t="s">
        <v>36</v>
      </c>
      <c r="AX393" s="13" t="s">
        <v>82</v>
      </c>
      <c r="AY393" s="272" t="s">
        <v>250</v>
      </c>
    </row>
    <row r="394" s="14" customFormat="1">
      <c r="A394" s="14"/>
      <c r="B394" s="273"/>
      <c r="C394" s="274"/>
      <c r="D394" s="258" t="s">
        <v>263</v>
      </c>
      <c r="E394" s="275" t="s">
        <v>1</v>
      </c>
      <c r="F394" s="276" t="s">
        <v>265</v>
      </c>
      <c r="G394" s="274"/>
      <c r="H394" s="277">
        <v>17.399999999999999</v>
      </c>
      <c r="I394" s="278"/>
      <c r="J394" s="274"/>
      <c r="K394" s="274"/>
      <c r="L394" s="279"/>
      <c r="M394" s="280"/>
      <c r="N394" s="281"/>
      <c r="O394" s="281"/>
      <c r="P394" s="281"/>
      <c r="Q394" s="281"/>
      <c r="R394" s="281"/>
      <c r="S394" s="281"/>
      <c r="T394" s="282"/>
      <c r="U394" s="14"/>
      <c r="V394" s="14"/>
      <c r="W394" s="14"/>
      <c r="X394" s="14"/>
      <c r="Y394" s="14"/>
      <c r="Z394" s="14"/>
      <c r="AA394" s="14"/>
      <c r="AB394" s="14"/>
      <c r="AC394" s="14"/>
      <c r="AD394" s="14"/>
      <c r="AE394" s="14"/>
      <c r="AT394" s="283" t="s">
        <v>263</v>
      </c>
      <c r="AU394" s="283" t="s">
        <v>91</v>
      </c>
      <c r="AV394" s="14" t="s">
        <v>256</v>
      </c>
      <c r="AW394" s="14" t="s">
        <v>36</v>
      </c>
      <c r="AX394" s="14" t="s">
        <v>14</v>
      </c>
      <c r="AY394" s="283" t="s">
        <v>250</v>
      </c>
    </row>
    <row r="395" s="12" customFormat="1" ht="22.8" customHeight="1">
      <c r="A395" s="12"/>
      <c r="B395" s="229"/>
      <c r="C395" s="230"/>
      <c r="D395" s="231" t="s">
        <v>81</v>
      </c>
      <c r="E395" s="243" t="s">
        <v>115</v>
      </c>
      <c r="F395" s="243" t="s">
        <v>1427</v>
      </c>
      <c r="G395" s="230"/>
      <c r="H395" s="230"/>
      <c r="I395" s="233"/>
      <c r="J395" s="244">
        <f>BK395</f>
        <v>0</v>
      </c>
      <c r="K395" s="230"/>
      <c r="L395" s="235"/>
      <c r="M395" s="236"/>
      <c r="N395" s="237"/>
      <c r="O395" s="237"/>
      <c r="P395" s="238">
        <f>SUM(P396:P401)</f>
        <v>0</v>
      </c>
      <c r="Q395" s="237"/>
      <c r="R395" s="238">
        <f>SUM(R396:R401)</f>
        <v>0</v>
      </c>
      <c r="S395" s="237"/>
      <c r="T395" s="239">
        <f>SUM(T396:T401)</f>
        <v>0</v>
      </c>
      <c r="U395" s="12"/>
      <c r="V395" s="12"/>
      <c r="W395" s="12"/>
      <c r="X395" s="12"/>
      <c r="Y395" s="12"/>
      <c r="Z395" s="12"/>
      <c r="AA395" s="12"/>
      <c r="AB395" s="12"/>
      <c r="AC395" s="12"/>
      <c r="AD395" s="12"/>
      <c r="AE395" s="12"/>
      <c r="AR395" s="240" t="s">
        <v>14</v>
      </c>
      <c r="AT395" s="241" t="s">
        <v>81</v>
      </c>
      <c r="AU395" s="241" t="s">
        <v>14</v>
      </c>
      <c r="AY395" s="240" t="s">
        <v>250</v>
      </c>
      <c r="BK395" s="242">
        <f>SUM(BK396:BK401)</f>
        <v>0</v>
      </c>
    </row>
    <row r="396" s="2" customFormat="1" ht="21.75" customHeight="1">
      <c r="A396" s="38"/>
      <c r="B396" s="39"/>
      <c r="C396" s="245" t="s">
        <v>445</v>
      </c>
      <c r="D396" s="245" t="s">
        <v>252</v>
      </c>
      <c r="E396" s="246" t="s">
        <v>2412</v>
      </c>
      <c r="F396" s="247" t="s">
        <v>2413</v>
      </c>
      <c r="G396" s="248" t="s">
        <v>179</v>
      </c>
      <c r="H396" s="249">
        <v>17.399999999999999</v>
      </c>
      <c r="I396" s="250"/>
      <c r="J396" s="251">
        <f>ROUND(I396*H396,2)</f>
        <v>0</v>
      </c>
      <c r="K396" s="247" t="s">
        <v>255</v>
      </c>
      <c r="L396" s="44"/>
      <c r="M396" s="252" t="s">
        <v>1</v>
      </c>
      <c r="N396" s="253" t="s">
        <v>47</v>
      </c>
      <c r="O396" s="91"/>
      <c r="P396" s="254">
        <f>O396*H396</f>
        <v>0</v>
      </c>
      <c r="Q396" s="254">
        <v>0</v>
      </c>
      <c r="R396" s="254">
        <f>Q396*H396</f>
        <v>0</v>
      </c>
      <c r="S396" s="254">
        <v>0</v>
      </c>
      <c r="T396" s="255">
        <f>S396*H396</f>
        <v>0</v>
      </c>
      <c r="U396" s="38"/>
      <c r="V396" s="38"/>
      <c r="W396" s="38"/>
      <c r="X396" s="38"/>
      <c r="Y396" s="38"/>
      <c r="Z396" s="38"/>
      <c r="AA396" s="38"/>
      <c r="AB396" s="38"/>
      <c r="AC396" s="38"/>
      <c r="AD396" s="38"/>
      <c r="AE396" s="38"/>
      <c r="AR396" s="256" t="s">
        <v>256</v>
      </c>
      <c r="AT396" s="256" t="s">
        <v>252</v>
      </c>
      <c r="AU396" s="256" t="s">
        <v>91</v>
      </c>
      <c r="AY396" s="17" t="s">
        <v>250</v>
      </c>
      <c r="BE396" s="257">
        <f>IF(N396="základní",J396,0)</f>
        <v>0</v>
      </c>
      <c r="BF396" s="257">
        <f>IF(N396="snížená",J396,0)</f>
        <v>0</v>
      </c>
      <c r="BG396" s="257">
        <f>IF(N396="zákl. přenesená",J396,0)</f>
        <v>0</v>
      </c>
      <c r="BH396" s="257">
        <f>IF(N396="sníž. přenesená",J396,0)</f>
        <v>0</v>
      </c>
      <c r="BI396" s="257">
        <f>IF(N396="nulová",J396,0)</f>
        <v>0</v>
      </c>
      <c r="BJ396" s="17" t="s">
        <v>14</v>
      </c>
      <c r="BK396" s="257">
        <f>ROUND(I396*H396,2)</f>
        <v>0</v>
      </c>
      <c r="BL396" s="17" t="s">
        <v>256</v>
      </c>
      <c r="BM396" s="256" t="s">
        <v>2849</v>
      </c>
    </row>
    <row r="397" s="2" customFormat="1">
      <c r="A397" s="38"/>
      <c r="B397" s="39"/>
      <c r="C397" s="40"/>
      <c r="D397" s="258" t="s">
        <v>261</v>
      </c>
      <c r="E397" s="40"/>
      <c r="F397" s="259" t="s">
        <v>2415</v>
      </c>
      <c r="G397" s="40"/>
      <c r="H397" s="40"/>
      <c r="I397" s="156"/>
      <c r="J397" s="40"/>
      <c r="K397" s="40"/>
      <c r="L397" s="44"/>
      <c r="M397" s="260"/>
      <c r="N397" s="261"/>
      <c r="O397" s="91"/>
      <c r="P397" s="91"/>
      <c r="Q397" s="91"/>
      <c r="R397" s="91"/>
      <c r="S397" s="91"/>
      <c r="T397" s="92"/>
      <c r="U397" s="38"/>
      <c r="V397" s="38"/>
      <c r="W397" s="38"/>
      <c r="X397" s="38"/>
      <c r="Y397" s="38"/>
      <c r="Z397" s="38"/>
      <c r="AA397" s="38"/>
      <c r="AB397" s="38"/>
      <c r="AC397" s="38"/>
      <c r="AD397" s="38"/>
      <c r="AE397" s="38"/>
      <c r="AT397" s="17" t="s">
        <v>261</v>
      </c>
      <c r="AU397" s="17" t="s">
        <v>91</v>
      </c>
    </row>
    <row r="398" s="13" customFormat="1">
      <c r="A398" s="13"/>
      <c r="B398" s="262"/>
      <c r="C398" s="263"/>
      <c r="D398" s="258" t="s">
        <v>263</v>
      </c>
      <c r="E398" s="264" t="s">
        <v>2707</v>
      </c>
      <c r="F398" s="265" t="s">
        <v>2850</v>
      </c>
      <c r="G398" s="263"/>
      <c r="H398" s="266">
        <v>17.399999999999999</v>
      </c>
      <c r="I398" s="267"/>
      <c r="J398" s="263"/>
      <c r="K398" s="263"/>
      <c r="L398" s="268"/>
      <c r="M398" s="269"/>
      <c r="N398" s="270"/>
      <c r="O398" s="270"/>
      <c r="P398" s="270"/>
      <c r="Q398" s="270"/>
      <c r="R398" s="270"/>
      <c r="S398" s="270"/>
      <c r="T398" s="271"/>
      <c r="U398" s="13"/>
      <c r="V398" s="13"/>
      <c r="W398" s="13"/>
      <c r="X398" s="13"/>
      <c r="Y398" s="13"/>
      <c r="Z398" s="13"/>
      <c r="AA398" s="13"/>
      <c r="AB398" s="13"/>
      <c r="AC398" s="13"/>
      <c r="AD398" s="13"/>
      <c r="AE398" s="13"/>
      <c r="AT398" s="272" t="s">
        <v>263</v>
      </c>
      <c r="AU398" s="272" t="s">
        <v>91</v>
      </c>
      <c r="AV398" s="13" t="s">
        <v>91</v>
      </c>
      <c r="AW398" s="13" t="s">
        <v>36</v>
      </c>
      <c r="AX398" s="13" t="s">
        <v>82</v>
      </c>
      <c r="AY398" s="272" t="s">
        <v>250</v>
      </c>
    </row>
    <row r="399" s="13" customFormat="1">
      <c r="A399" s="13"/>
      <c r="B399" s="262"/>
      <c r="C399" s="263"/>
      <c r="D399" s="258" t="s">
        <v>263</v>
      </c>
      <c r="E399" s="264" t="s">
        <v>2023</v>
      </c>
      <c r="F399" s="265" t="s">
        <v>2851</v>
      </c>
      <c r="G399" s="263"/>
      <c r="H399" s="266">
        <v>0</v>
      </c>
      <c r="I399" s="267"/>
      <c r="J399" s="263"/>
      <c r="K399" s="263"/>
      <c r="L399" s="268"/>
      <c r="M399" s="269"/>
      <c r="N399" s="270"/>
      <c r="O399" s="270"/>
      <c r="P399" s="270"/>
      <c r="Q399" s="270"/>
      <c r="R399" s="270"/>
      <c r="S399" s="270"/>
      <c r="T399" s="271"/>
      <c r="U399" s="13"/>
      <c r="V399" s="13"/>
      <c r="W399" s="13"/>
      <c r="X399" s="13"/>
      <c r="Y399" s="13"/>
      <c r="Z399" s="13"/>
      <c r="AA399" s="13"/>
      <c r="AB399" s="13"/>
      <c r="AC399" s="13"/>
      <c r="AD399" s="13"/>
      <c r="AE399" s="13"/>
      <c r="AT399" s="272" t="s">
        <v>263</v>
      </c>
      <c r="AU399" s="272" t="s">
        <v>91</v>
      </c>
      <c r="AV399" s="13" t="s">
        <v>91</v>
      </c>
      <c r="AW399" s="13" t="s">
        <v>36</v>
      </c>
      <c r="AX399" s="13" t="s">
        <v>82</v>
      </c>
      <c r="AY399" s="272" t="s">
        <v>250</v>
      </c>
    </row>
    <row r="400" s="13" customFormat="1">
      <c r="A400" s="13"/>
      <c r="B400" s="262"/>
      <c r="C400" s="263"/>
      <c r="D400" s="258" t="s">
        <v>263</v>
      </c>
      <c r="E400" s="264" t="s">
        <v>2025</v>
      </c>
      <c r="F400" s="265" t="s">
        <v>2852</v>
      </c>
      <c r="G400" s="263"/>
      <c r="H400" s="266">
        <v>0</v>
      </c>
      <c r="I400" s="267"/>
      <c r="J400" s="263"/>
      <c r="K400" s="263"/>
      <c r="L400" s="268"/>
      <c r="M400" s="269"/>
      <c r="N400" s="270"/>
      <c r="O400" s="270"/>
      <c r="P400" s="270"/>
      <c r="Q400" s="270"/>
      <c r="R400" s="270"/>
      <c r="S400" s="270"/>
      <c r="T400" s="271"/>
      <c r="U400" s="13"/>
      <c r="V400" s="13"/>
      <c r="W400" s="13"/>
      <c r="X400" s="13"/>
      <c r="Y400" s="13"/>
      <c r="Z400" s="13"/>
      <c r="AA400" s="13"/>
      <c r="AB400" s="13"/>
      <c r="AC400" s="13"/>
      <c r="AD400" s="13"/>
      <c r="AE400" s="13"/>
      <c r="AT400" s="272" t="s">
        <v>263</v>
      </c>
      <c r="AU400" s="272" t="s">
        <v>91</v>
      </c>
      <c r="AV400" s="13" t="s">
        <v>91</v>
      </c>
      <c r="AW400" s="13" t="s">
        <v>36</v>
      </c>
      <c r="AX400" s="13" t="s">
        <v>82</v>
      </c>
      <c r="AY400" s="272" t="s">
        <v>250</v>
      </c>
    </row>
    <row r="401" s="14" customFormat="1">
      <c r="A401" s="14"/>
      <c r="B401" s="273"/>
      <c r="C401" s="274"/>
      <c r="D401" s="258" t="s">
        <v>263</v>
      </c>
      <c r="E401" s="275" t="s">
        <v>1</v>
      </c>
      <c r="F401" s="276" t="s">
        <v>265</v>
      </c>
      <c r="G401" s="274"/>
      <c r="H401" s="277">
        <v>17.399999999999999</v>
      </c>
      <c r="I401" s="278"/>
      <c r="J401" s="274"/>
      <c r="K401" s="274"/>
      <c r="L401" s="279"/>
      <c r="M401" s="280"/>
      <c r="N401" s="281"/>
      <c r="O401" s="281"/>
      <c r="P401" s="281"/>
      <c r="Q401" s="281"/>
      <c r="R401" s="281"/>
      <c r="S401" s="281"/>
      <c r="T401" s="282"/>
      <c r="U401" s="14"/>
      <c r="V401" s="14"/>
      <c r="W401" s="14"/>
      <c r="X401" s="14"/>
      <c r="Y401" s="14"/>
      <c r="Z401" s="14"/>
      <c r="AA401" s="14"/>
      <c r="AB401" s="14"/>
      <c r="AC401" s="14"/>
      <c r="AD401" s="14"/>
      <c r="AE401" s="14"/>
      <c r="AT401" s="283" t="s">
        <v>263</v>
      </c>
      <c r="AU401" s="283" t="s">
        <v>91</v>
      </c>
      <c r="AV401" s="14" t="s">
        <v>256</v>
      </c>
      <c r="AW401" s="14" t="s">
        <v>36</v>
      </c>
      <c r="AX401" s="14" t="s">
        <v>14</v>
      </c>
      <c r="AY401" s="283" t="s">
        <v>250</v>
      </c>
    </row>
    <row r="402" s="12" customFormat="1" ht="22.8" customHeight="1">
      <c r="A402" s="12"/>
      <c r="B402" s="229"/>
      <c r="C402" s="230"/>
      <c r="D402" s="231" t="s">
        <v>81</v>
      </c>
      <c r="E402" s="243" t="s">
        <v>256</v>
      </c>
      <c r="F402" s="243" t="s">
        <v>1480</v>
      </c>
      <c r="G402" s="230"/>
      <c r="H402" s="230"/>
      <c r="I402" s="233"/>
      <c r="J402" s="244">
        <f>BK402</f>
        <v>0</v>
      </c>
      <c r="K402" s="230"/>
      <c r="L402" s="235"/>
      <c r="M402" s="236"/>
      <c r="N402" s="237"/>
      <c r="O402" s="237"/>
      <c r="P402" s="238">
        <f>SUM(P403:P406)</f>
        <v>0</v>
      </c>
      <c r="Q402" s="237"/>
      <c r="R402" s="238">
        <f>SUM(R403:R406)</f>
        <v>0</v>
      </c>
      <c r="S402" s="237"/>
      <c r="T402" s="239">
        <f>SUM(T403:T406)</f>
        <v>0</v>
      </c>
      <c r="U402" s="12"/>
      <c r="V402" s="12"/>
      <c r="W402" s="12"/>
      <c r="X402" s="12"/>
      <c r="Y402" s="12"/>
      <c r="Z402" s="12"/>
      <c r="AA402" s="12"/>
      <c r="AB402" s="12"/>
      <c r="AC402" s="12"/>
      <c r="AD402" s="12"/>
      <c r="AE402" s="12"/>
      <c r="AR402" s="240" t="s">
        <v>14</v>
      </c>
      <c r="AT402" s="241" t="s">
        <v>81</v>
      </c>
      <c r="AU402" s="241" t="s">
        <v>14</v>
      </c>
      <c r="AY402" s="240" t="s">
        <v>250</v>
      </c>
      <c r="BK402" s="242">
        <f>SUM(BK403:BK406)</f>
        <v>0</v>
      </c>
    </row>
    <row r="403" s="2" customFormat="1" ht="21.75" customHeight="1">
      <c r="A403" s="38"/>
      <c r="B403" s="39"/>
      <c r="C403" s="245" t="s">
        <v>449</v>
      </c>
      <c r="D403" s="245" t="s">
        <v>252</v>
      </c>
      <c r="E403" s="246" t="s">
        <v>2429</v>
      </c>
      <c r="F403" s="247" t="s">
        <v>2430</v>
      </c>
      <c r="G403" s="248" t="s">
        <v>208</v>
      </c>
      <c r="H403" s="249">
        <v>2.262</v>
      </c>
      <c r="I403" s="250"/>
      <c r="J403" s="251">
        <f>ROUND(I403*H403,2)</f>
        <v>0</v>
      </c>
      <c r="K403" s="247" t="s">
        <v>255</v>
      </c>
      <c r="L403" s="44"/>
      <c r="M403" s="252" t="s">
        <v>1</v>
      </c>
      <c r="N403" s="253" t="s">
        <v>47</v>
      </c>
      <c r="O403" s="91"/>
      <c r="P403" s="254">
        <f>O403*H403</f>
        <v>0</v>
      </c>
      <c r="Q403" s="254">
        <v>0</v>
      </c>
      <c r="R403" s="254">
        <f>Q403*H403</f>
        <v>0</v>
      </c>
      <c r="S403" s="254">
        <v>0</v>
      </c>
      <c r="T403" s="255">
        <f>S403*H403</f>
        <v>0</v>
      </c>
      <c r="U403" s="38"/>
      <c r="V403" s="38"/>
      <c r="W403" s="38"/>
      <c r="X403" s="38"/>
      <c r="Y403" s="38"/>
      <c r="Z403" s="38"/>
      <c r="AA403" s="38"/>
      <c r="AB403" s="38"/>
      <c r="AC403" s="38"/>
      <c r="AD403" s="38"/>
      <c r="AE403" s="38"/>
      <c r="AR403" s="256" t="s">
        <v>256</v>
      </c>
      <c r="AT403" s="256" t="s">
        <v>252</v>
      </c>
      <c r="AU403" s="256" t="s">
        <v>91</v>
      </c>
      <c r="AY403" s="17" t="s">
        <v>250</v>
      </c>
      <c r="BE403" s="257">
        <f>IF(N403="základní",J403,0)</f>
        <v>0</v>
      </c>
      <c r="BF403" s="257">
        <f>IF(N403="snížená",J403,0)</f>
        <v>0</v>
      </c>
      <c r="BG403" s="257">
        <f>IF(N403="zákl. přenesená",J403,0)</f>
        <v>0</v>
      </c>
      <c r="BH403" s="257">
        <f>IF(N403="sníž. přenesená",J403,0)</f>
        <v>0</v>
      </c>
      <c r="BI403" s="257">
        <f>IF(N403="nulová",J403,0)</f>
        <v>0</v>
      </c>
      <c r="BJ403" s="17" t="s">
        <v>14</v>
      </c>
      <c r="BK403" s="257">
        <f>ROUND(I403*H403,2)</f>
        <v>0</v>
      </c>
      <c r="BL403" s="17" t="s">
        <v>256</v>
      </c>
      <c r="BM403" s="256" t="s">
        <v>2853</v>
      </c>
    </row>
    <row r="404" s="2" customFormat="1">
      <c r="A404" s="38"/>
      <c r="B404" s="39"/>
      <c r="C404" s="40"/>
      <c r="D404" s="258" t="s">
        <v>261</v>
      </c>
      <c r="E404" s="40"/>
      <c r="F404" s="259" t="s">
        <v>2422</v>
      </c>
      <c r="G404" s="40"/>
      <c r="H404" s="40"/>
      <c r="I404" s="156"/>
      <c r="J404" s="40"/>
      <c r="K404" s="40"/>
      <c r="L404" s="44"/>
      <c r="M404" s="260"/>
      <c r="N404" s="261"/>
      <c r="O404" s="91"/>
      <c r="P404" s="91"/>
      <c r="Q404" s="91"/>
      <c r="R404" s="91"/>
      <c r="S404" s="91"/>
      <c r="T404" s="92"/>
      <c r="U404" s="38"/>
      <c r="V404" s="38"/>
      <c r="W404" s="38"/>
      <c r="X404" s="38"/>
      <c r="Y404" s="38"/>
      <c r="Z404" s="38"/>
      <c r="AA404" s="38"/>
      <c r="AB404" s="38"/>
      <c r="AC404" s="38"/>
      <c r="AD404" s="38"/>
      <c r="AE404" s="38"/>
      <c r="AT404" s="17" t="s">
        <v>261</v>
      </c>
      <c r="AU404" s="17" t="s">
        <v>91</v>
      </c>
    </row>
    <row r="405" s="13" customFormat="1">
      <c r="A405" s="13"/>
      <c r="B405" s="262"/>
      <c r="C405" s="263"/>
      <c r="D405" s="258" t="s">
        <v>263</v>
      </c>
      <c r="E405" s="264" t="s">
        <v>1</v>
      </c>
      <c r="F405" s="265" t="s">
        <v>2854</v>
      </c>
      <c r="G405" s="263"/>
      <c r="H405" s="266">
        <v>2.262</v>
      </c>
      <c r="I405" s="267"/>
      <c r="J405" s="263"/>
      <c r="K405" s="263"/>
      <c r="L405" s="268"/>
      <c r="M405" s="269"/>
      <c r="N405" s="270"/>
      <c r="O405" s="270"/>
      <c r="P405" s="270"/>
      <c r="Q405" s="270"/>
      <c r="R405" s="270"/>
      <c r="S405" s="270"/>
      <c r="T405" s="271"/>
      <c r="U405" s="13"/>
      <c r="V405" s="13"/>
      <c r="W405" s="13"/>
      <c r="X405" s="13"/>
      <c r="Y405" s="13"/>
      <c r="Z405" s="13"/>
      <c r="AA405" s="13"/>
      <c r="AB405" s="13"/>
      <c r="AC405" s="13"/>
      <c r="AD405" s="13"/>
      <c r="AE405" s="13"/>
      <c r="AT405" s="272" t="s">
        <v>263</v>
      </c>
      <c r="AU405" s="272" t="s">
        <v>91</v>
      </c>
      <c r="AV405" s="13" t="s">
        <v>91</v>
      </c>
      <c r="AW405" s="13" t="s">
        <v>36</v>
      </c>
      <c r="AX405" s="13" t="s">
        <v>82</v>
      </c>
      <c r="AY405" s="272" t="s">
        <v>250</v>
      </c>
    </row>
    <row r="406" s="14" customFormat="1">
      <c r="A406" s="14"/>
      <c r="B406" s="273"/>
      <c r="C406" s="274"/>
      <c r="D406" s="258" t="s">
        <v>263</v>
      </c>
      <c r="E406" s="275" t="s">
        <v>2064</v>
      </c>
      <c r="F406" s="276" t="s">
        <v>265</v>
      </c>
      <c r="G406" s="274"/>
      <c r="H406" s="277">
        <v>2.262</v>
      </c>
      <c r="I406" s="278"/>
      <c r="J406" s="274"/>
      <c r="K406" s="274"/>
      <c r="L406" s="279"/>
      <c r="M406" s="280"/>
      <c r="N406" s="281"/>
      <c r="O406" s="281"/>
      <c r="P406" s="281"/>
      <c r="Q406" s="281"/>
      <c r="R406" s="281"/>
      <c r="S406" s="281"/>
      <c r="T406" s="282"/>
      <c r="U406" s="14"/>
      <c r="V406" s="14"/>
      <c r="W406" s="14"/>
      <c r="X406" s="14"/>
      <c r="Y406" s="14"/>
      <c r="Z406" s="14"/>
      <c r="AA406" s="14"/>
      <c r="AB406" s="14"/>
      <c r="AC406" s="14"/>
      <c r="AD406" s="14"/>
      <c r="AE406" s="14"/>
      <c r="AT406" s="283" t="s">
        <v>263</v>
      </c>
      <c r="AU406" s="283" t="s">
        <v>91</v>
      </c>
      <c r="AV406" s="14" t="s">
        <v>256</v>
      </c>
      <c r="AW406" s="14" t="s">
        <v>36</v>
      </c>
      <c r="AX406" s="14" t="s">
        <v>14</v>
      </c>
      <c r="AY406" s="283" t="s">
        <v>250</v>
      </c>
    </row>
    <row r="407" s="12" customFormat="1" ht="22.8" customHeight="1">
      <c r="A407" s="12"/>
      <c r="B407" s="229"/>
      <c r="C407" s="230"/>
      <c r="D407" s="231" t="s">
        <v>81</v>
      </c>
      <c r="E407" s="243" t="s">
        <v>285</v>
      </c>
      <c r="F407" s="243" t="s">
        <v>922</v>
      </c>
      <c r="G407" s="230"/>
      <c r="H407" s="230"/>
      <c r="I407" s="233"/>
      <c r="J407" s="244">
        <f>BK407</f>
        <v>0</v>
      </c>
      <c r="K407" s="230"/>
      <c r="L407" s="235"/>
      <c r="M407" s="236"/>
      <c r="N407" s="237"/>
      <c r="O407" s="237"/>
      <c r="P407" s="238">
        <f>SUM(P408:P476)</f>
        <v>0</v>
      </c>
      <c r="Q407" s="237"/>
      <c r="R407" s="238">
        <f>SUM(R408:R476)</f>
        <v>5.4050851000000009</v>
      </c>
      <c r="S407" s="237"/>
      <c r="T407" s="239">
        <f>SUM(T408:T476)</f>
        <v>7.8875000000000002</v>
      </c>
      <c r="U407" s="12"/>
      <c r="V407" s="12"/>
      <c r="W407" s="12"/>
      <c r="X407" s="12"/>
      <c r="Y407" s="12"/>
      <c r="Z407" s="12"/>
      <c r="AA407" s="12"/>
      <c r="AB407" s="12"/>
      <c r="AC407" s="12"/>
      <c r="AD407" s="12"/>
      <c r="AE407" s="12"/>
      <c r="AR407" s="240" t="s">
        <v>14</v>
      </c>
      <c r="AT407" s="241" t="s">
        <v>81</v>
      </c>
      <c r="AU407" s="241" t="s">
        <v>14</v>
      </c>
      <c r="AY407" s="240" t="s">
        <v>250</v>
      </c>
      <c r="BK407" s="242">
        <f>SUM(BK408:BK476)</f>
        <v>0</v>
      </c>
    </row>
    <row r="408" s="2" customFormat="1" ht="21.75" customHeight="1">
      <c r="A408" s="38"/>
      <c r="B408" s="39"/>
      <c r="C408" s="245" t="s">
        <v>453</v>
      </c>
      <c r="D408" s="245" t="s">
        <v>252</v>
      </c>
      <c r="E408" s="246" t="s">
        <v>2855</v>
      </c>
      <c r="F408" s="247" t="s">
        <v>2856</v>
      </c>
      <c r="G408" s="248" t="s">
        <v>179</v>
      </c>
      <c r="H408" s="249">
        <v>17.399999999999999</v>
      </c>
      <c r="I408" s="250"/>
      <c r="J408" s="251">
        <f>ROUND(I408*H408,2)</f>
        <v>0</v>
      </c>
      <c r="K408" s="247" t="s">
        <v>255</v>
      </c>
      <c r="L408" s="44"/>
      <c r="M408" s="252" t="s">
        <v>1</v>
      </c>
      <c r="N408" s="253" t="s">
        <v>47</v>
      </c>
      <c r="O408" s="91"/>
      <c r="P408" s="254">
        <f>O408*H408</f>
        <v>0</v>
      </c>
      <c r="Q408" s="254">
        <v>1.0000000000000001E-05</v>
      </c>
      <c r="R408" s="254">
        <f>Q408*H408</f>
        <v>0.000174</v>
      </c>
      <c r="S408" s="254">
        <v>0</v>
      </c>
      <c r="T408" s="255">
        <f>S408*H408</f>
        <v>0</v>
      </c>
      <c r="U408" s="38"/>
      <c r="V408" s="38"/>
      <c r="W408" s="38"/>
      <c r="X408" s="38"/>
      <c r="Y408" s="38"/>
      <c r="Z408" s="38"/>
      <c r="AA408" s="38"/>
      <c r="AB408" s="38"/>
      <c r="AC408" s="38"/>
      <c r="AD408" s="38"/>
      <c r="AE408" s="38"/>
      <c r="AR408" s="256" t="s">
        <v>256</v>
      </c>
      <c r="AT408" s="256" t="s">
        <v>252</v>
      </c>
      <c r="AU408" s="256" t="s">
        <v>91</v>
      </c>
      <c r="AY408" s="17" t="s">
        <v>250</v>
      </c>
      <c r="BE408" s="257">
        <f>IF(N408="základní",J408,0)</f>
        <v>0</v>
      </c>
      <c r="BF408" s="257">
        <f>IF(N408="snížená",J408,0)</f>
        <v>0</v>
      </c>
      <c r="BG408" s="257">
        <f>IF(N408="zákl. přenesená",J408,0)</f>
        <v>0</v>
      </c>
      <c r="BH408" s="257">
        <f>IF(N408="sníž. přenesená",J408,0)</f>
        <v>0</v>
      </c>
      <c r="BI408" s="257">
        <f>IF(N408="nulová",J408,0)</f>
        <v>0</v>
      </c>
      <c r="BJ408" s="17" t="s">
        <v>14</v>
      </c>
      <c r="BK408" s="257">
        <f>ROUND(I408*H408,2)</f>
        <v>0</v>
      </c>
      <c r="BL408" s="17" t="s">
        <v>256</v>
      </c>
      <c r="BM408" s="256" t="s">
        <v>2857</v>
      </c>
    </row>
    <row r="409" s="2" customFormat="1">
      <c r="A409" s="38"/>
      <c r="B409" s="39"/>
      <c r="C409" s="40"/>
      <c r="D409" s="258" t="s">
        <v>261</v>
      </c>
      <c r="E409" s="40"/>
      <c r="F409" s="259" t="s">
        <v>2511</v>
      </c>
      <c r="G409" s="40"/>
      <c r="H409" s="40"/>
      <c r="I409" s="156"/>
      <c r="J409" s="40"/>
      <c r="K409" s="40"/>
      <c r="L409" s="44"/>
      <c r="M409" s="260"/>
      <c r="N409" s="261"/>
      <c r="O409" s="91"/>
      <c r="P409" s="91"/>
      <c r="Q409" s="91"/>
      <c r="R409" s="91"/>
      <c r="S409" s="91"/>
      <c r="T409" s="92"/>
      <c r="U409" s="38"/>
      <c r="V409" s="38"/>
      <c r="W409" s="38"/>
      <c r="X409" s="38"/>
      <c r="Y409" s="38"/>
      <c r="Z409" s="38"/>
      <c r="AA409" s="38"/>
      <c r="AB409" s="38"/>
      <c r="AC409" s="38"/>
      <c r="AD409" s="38"/>
      <c r="AE409" s="38"/>
      <c r="AT409" s="17" t="s">
        <v>261</v>
      </c>
      <c r="AU409" s="17" t="s">
        <v>91</v>
      </c>
    </row>
    <row r="410" s="13" customFormat="1">
      <c r="A410" s="13"/>
      <c r="B410" s="262"/>
      <c r="C410" s="263"/>
      <c r="D410" s="258" t="s">
        <v>263</v>
      </c>
      <c r="E410" s="264" t="s">
        <v>1</v>
      </c>
      <c r="F410" s="265" t="s">
        <v>2707</v>
      </c>
      <c r="G410" s="263"/>
      <c r="H410" s="266">
        <v>17.399999999999999</v>
      </c>
      <c r="I410" s="267"/>
      <c r="J410" s="263"/>
      <c r="K410" s="263"/>
      <c r="L410" s="268"/>
      <c r="M410" s="269"/>
      <c r="N410" s="270"/>
      <c r="O410" s="270"/>
      <c r="P410" s="270"/>
      <c r="Q410" s="270"/>
      <c r="R410" s="270"/>
      <c r="S410" s="270"/>
      <c r="T410" s="271"/>
      <c r="U410" s="13"/>
      <c r="V410" s="13"/>
      <c r="W410" s="13"/>
      <c r="X410" s="13"/>
      <c r="Y410" s="13"/>
      <c r="Z410" s="13"/>
      <c r="AA410" s="13"/>
      <c r="AB410" s="13"/>
      <c r="AC410" s="13"/>
      <c r="AD410" s="13"/>
      <c r="AE410" s="13"/>
      <c r="AT410" s="272" t="s">
        <v>263</v>
      </c>
      <c r="AU410" s="272" t="s">
        <v>91</v>
      </c>
      <c r="AV410" s="13" t="s">
        <v>91</v>
      </c>
      <c r="AW410" s="13" t="s">
        <v>36</v>
      </c>
      <c r="AX410" s="13" t="s">
        <v>82</v>
      </c>
      <c r="AY410" s="272" t="s">
        <v>250</v>
      </c>
    </row>
    <row r="411" s="14" customFormat="1">
      <c r="A411" s="14"/>
      <c r="B411" s="273"/>
      <c r="C411" s="274"/>
      <c r="D411" s="258" t="s">
        <v>263</v>
      </c>
      <c r="E411" s="275" t="s">
        <v>1</v>
      </c>
      <c r="F411" s="276" t="s">
        <v>265</v>
      </c>
      <c r="G411" s="274"/>
      <c r="H411" s="277">
        <v>17.399999999999999</v>
      </c>
      <c r="I411" s="278"/>
      <c r="J411" s="274"/>
      <c r="K411" s="274"/>
      <c r="L411" s="279"/>
      <c r="M411" s="280"/>
      <c r="N411" s="281"/>
      <c r="O411" s="281"/>
      <c r="P411" s="281"/>
      <c r="Q411" s="281"/>
      <c r="R411" s="281"/>
      <c r="S411" s="281"/>
      <c r="T411" s="282"/>
      <c r="U411" s="14"/>
      <c r="V411" s="14"/>
      <c r="W411" s="14"/>
      <c r="X411" s="14"/>
      <c r="Y411" s="14"/>
      <c r="Z411" s="14"/>
      <c r="AA411" s="14"/>
      <c r="AB411" s="14"/>
      <c r="AC411" s="14"/>
      <c r="AD411" s="14"/>
      <c r="AE411" s="14"/>
      <c r="AT411" s="283" t="s">
        <v>263</v>
      </c>
      <c r="AU411" s="283" t="s">
        <v>91</v>
      </c>
      <c r="AV411" s="14" t="s">
        <v>256</v>
      </c>
      <c r="AW411" s="14" t="s">
        <v>36</v>
      </c>
      <c r="AX411" s="14" t="s">
        <v>14</v>
      </c>
      <c r="AY411" s="283" t="s">
        <v>250</v>
      </c>
    </row>
    <row r="412" s="2" customFormat="1" ht="21.75" customHeight="1">
      <c r="A412" s="38"/>
      <c r="B412" s="39"/>
      <c r="C412" s="294" t="s">
        <v>457</v>
      </c>
      <c r="D412" s="294" t="s">
        <v>643</v>
      </c>
      <c r="E412" s="295" t="s">
        <v>2858</v>
      </c>
      <c r="F412" s="296" t="s">
        <v>2859</v>
      </c>
      <c r="G412" s="297" t="s">
        <v>179</v>
      </c>
      <c r="H412" s="298">
        <v>17.661000000000001</v>
      </c>
      <c r="I412" s="299"/>
      <c r="J412" s="300">
        <f>ROUND(I412*H412,2)</f>
        <v>0</v>
      </c>
      <c r="K412" s="296" t="s">
        <v>1</v>
      </c>
      <c r="L412" s="301"/>
      <c r="M412" s="302" t="s">
        <v>1</v>
      </c>
      <c r="N412" s="303" t="s">
        <v>47</v>
      </c>
      <c r="O412" s="91"/>
      <c r="P412" s="254">
        <f>O412*H412</f>
        <v>0</v>
      </c>
      <c r="Q412" s="254">
        <v>0.0030999999999999999</v>
      </c>
      <c r="R412" s="254">
        <f>Q412*H412</f>
        <v>0.054749100000000002</v>
      </c>
      <c r="S412" s="254">
        <v>0</v>
      </c>
      <c r="T412" s="255">
        <f>S412*H412</f>
        <v>0</v>
      </c>
      <c r="U412" s="38"/>
      <c r="V412" s="38"/>
      <c r="W412" s="38"/>
      <c r="X412" s="38"/>
      <c r="Y412" s="38"/>
      <c r="Z412" s="38"/>
      <c r="AA412" s="38"/>
      <c r="AB412" s="38"/>
      <c r="AC412" s="38"/>
      <c r="AD412" s="38"/>
      <c r="AE412" s="38"/>
      <c r="AR412" s="256" t="s">
        <v>285</v>
      </c>
      <c r="AT412" s="256" t="s">
        <v>643</v>
      </c>
      <c r="AU412" s="256" t="s">
        <v>91</v>
      </c>
      <c r="AY412" s="17" t="s">
        <v>250</v>
      </c>
      <c r="BE412" s="257">
        <f>IF(N412="základní",J412,0)</f>
        <v>0</v>
      </c>
      <c r="BF412" s="257">
        <f>IF(N412="snížená",J412,0)</f>
        <v>0</v>
      </c>
      <c r="BG412" s="257">
        <f>IF(N412="zákl. přenesená",J412,0)</f>
        <v>0</v>
      </c>
      <c r="BH412" s="257">
        <f>IF(N412="sníž. přenesená",J412,0)</f>
        <v>0</v>
      </c>
      <c r="BI412" s="257">
        <f>IF(N412="nulová",J412,0)</f>
        <v>0</v>
      </c>
      <c r="BJ412" s="17" t="s">
        <v>14</v>
      </c>
      <c r="BK412" s="257">
        <f>ROUND(I412*H412,2)</f>
        <v>0</v>
      </c>
      <c r="BL412" s="17" t="s">
        <v>256</v>
      </c>
      <c r="BM412" s="256" t="s">
        <v>2860</v>
      </c>
    </row>
    <row r="413" s="13" customFormat="1">
      <c r="A413" s="13"/>
      <c r="B413" s="262"/>
      <c r="C413" s="263"/>
      <c r="D413" s="258" t="s">
        <v>263</v>
      </c>
      <c r="E413" s="263"/>
      <c r="F413" s="265" t="s">
        <v>2861</v>
      </c>
      <c r="G413" s="263"/>
      <c r="H413" s="266">
        <v>17.661000000000001</v>
      </c>
      <c r="I413" s="267"/>
      <c r="J413" s="263"/>
      <c r="K413" s="263"/>
      <c r="L413" s="268"/>
      <c r="M413" s="269"/>
      <c r="N413" s="270"/>
      <c r="O413" s="270"/>
      <c r="P413" s="270"/>
      <c r="Q413" s="270"/>
      <c r="R413" s="270"/>
      <c r="S413" s="270"/>
      <c r="T413" s="271"/>
      <c r="U413" s="13"/>
      <c r="V413" s="13"/>
      <c r="W413" s="13"/>
      <c r="X413" s="13"/>
      <c r="Y413" s="13"/>
      <c r="Z413" s="13"/>
      <c r="AA413" s="13"/>
      <c r="AB413" s="13"/>
      <c r="AC413" s="13"/>
      <c r="AD413" s="13"/>
      <c r="AE413" s="13"/>
      <c r="AT413" s="272" t="s">
        <v>263</v>
      </c>
      <c r="AU413" s="272" t="s">
        <v>91</v>
      </c>
      <c r="AV413" s="13" t="s">
        <v>91</v>
      </c>
      <c r="AW413" s="13" t="s">
        <v>4</v>
      </c>
      <c r="AX413" s="13" t="s">
        <v>14</v>
      </c>
      <c r="AY413" s="272" t="s">
        <v>250</v>
      </c>
    </row>
    <row r="414" s="2" customFormat="1" ht="21.75" customHeight="1">
      <c r="A414" s="38"/>
      <c r="B414" s="39"/>
      <c r="C414" s="245" t="s">
        <v>461</v>
      </c>
      <c r="D414" s="245" t="s">
        <v>252</v>
      </c>
      <c r="E414" s="246" t="s">
        <v>2862</v>
      </c>
      <c r="F414" s="247" t="s">
        <v>2863</v>
      </c>
      <c r="G414" s="248" t="s">
        <v>179</v>
      </c>
      <c r="H414" s="249">
        <v>139.69999999999999</v>
      </c>
      <c r="I414" s="250"/>
      <c r="J414" s="251">
        <f>ROUND(I414*H414,2)</f>
        <v>0</v>
      </c>
      <c r="K414" s="247" t="s">
        <v>255</v>
      </c>
      <c r="L414" s="44"/>
      <c r="M414" s="252" t="s">
        <v>1</v>
      </c>
      <c r="N414" s="253" t="s">
        <v>47</v>
      </c>
      <c r="O414" s="91"/>
      <c r="P414" s="254">
        <f>O414*H414</f>
        <v>0</v>
      </c>
      <c r="Q414" s="254">
        <v>0</v>
      </c>
      <c r="R414" s="254">
        <f>Q414*H414</f>
        <v>0</v>
      </c>
      <c r="S414" s="254">
        <v>0.014999999999999999</v>
      </c>
      <c r="T414" s="255">
        <f>S414*H414</f>
        <v>2.0954999999999999</v>
      </c>
      <c r="U414" s="38"/>
      <c r="V414" s="38"/>
      <c r="W414" s="38"/>
      <c r="X414" s="38"/>
      <c r="Y414" s="38"/>
      <c r="Z414" s="38"/>
      <c r="AA414" s="38"/>
      <c r="AB414" s="38"/>
      <c r="AC414" s="38"/>
      <c r="AD414" s="38"/>
      <c r="AE414" s="38"/>
      <c r="AR414" s="256" t="s">
        <v>256</v>
      </c>
      <c r="AT414" s="256" t="s">
        <v>252</v>
      </c>
      <c r="AU414" s="256" t="s">
        <v>91</v>
      </c>
      <c r="AY414" s="17" t="s">
        <v>250</v>
      </c>
      <c r="BE414" s="257">
        <f>IF(N414="základní",J414,0)</f>
        <v>0</v>
      </c>
      <c r="BF414" s="257">
        <f>IF(N414="snížená",J414,0)</f>
        <v>0</v>
      </c>
      <c r="BG414" s="257">
        <f>IF(N414="zákl. přenesená",J414,0)</f>
        <v>0</v>
      </c>
      <c r="BH414" s="257">
        <f>IF(N414="sníž. přenesená",J414,0)</f>
        <v>0</v>
      </c>
      <c r="BI414" s="257">
        <f>IF(N414="nulová",J414,0)</f>
        <v>0</v>
      </c>
      <c r="BJ414" s="17" t="s">
        <v>14</v>
      </c>
      <c r="BK414" s="257">
        <f>ROUND(I414*H414,2)</f>
        <v>0</v>
      </c>
      <c r="BL414" s="17" t="s">
        <v>256</v>
      </c>
      <c r="BM414" s="256" t="s">
        <v>2864</v>
      </c>
    </row>
    <row r="415" s="2" customFormat="1">
      <c r="A415" s="38"/>
      <c r="B415" s="39"/>
      <c r="C415" s="40"/>
      <c r="D415" s="258" t="s">
        <v>261</v>
      </c>
      <c r="E415" s="40"/>
      <c r="F415" s="259" t="s">
        <v>2865</v>
      </c>
      <c r="G415" s="40"/>
      <c r="H415" s="40"/>
      <c r="I415" s="156"/>
      <c r="J415" s="40"/>
      <c r="K415" s="40"/>
      <c r="L415" s="44"/>
      <c r="M415" s="260"/>
      <c r="N415" s="261"/>
      <c r="O415" s="91"/>
      <c r="P415" s="91"/>
      <c r="Q415" s="91"/>
      <c r="R415" s="91"/>
      <c r="S415" s="91"/>
      <c r="T415" s="92"/>
      <c r="U415" s="38"/>
      <c r="V415" s="38"/>
      <c r="W415" s="38"/>
      <c r="X415" s="38"/>
      <c r="Y415" s="38"/>
      <c r="Z415" s="38"/>
      <c r="AA415" s="38"/>
      <c r="AB415" s="38"/>
      <c r="AC415" s="38"/>
      <c r="AD415" s="38"/>
      <c r="AE415" s="38"/>
      <c r="AT415" s="17" t="s">
        <v>261</v>
      </c>
      <c r="AU415" s="17" t="s">
        <v>91</v>
      </c>
    </row>
    <row r="416" s="13" customFormat="1">
      <c r="A416" s="13"/>
      <c r="B416" s="262"/>
      <c r="C416" s="263"/>
      <c r="D416" s="258" t="s">
        <v>263</v>
      </c>
      <c r="E416" s="264" t="s">
        <v>1</v>
      </c>
      <c r="F416" s="265" t="s">
        <v>2866</v>
      </c>
      <c r="G416" s="263"/>
      <c r="H416" s="266">
        <v>139.69999999999999</v>
      </c>
      <c r="I416" s="267"/>
      <c r="J416" s="263"/>
      <c r="K416" s="263"/>
      <c r="L416" s="268"/>
      <c r="M416" s="269"/>
      <c r="N416" s="270"/>
      <c r="O416" s="270"/>
      <c r="P416" s="270"/>
      <c r="Q416" s="270"/>
      <c r="R416" s="270"/>
      <c r="S416" s="270"/>
      <c r="T416" s="271"/>
      <c r="U416" s="13"/>
      <c r="V416" s="13"/>
      <c r="W416" s="13"/>
      <c r="X416" s="13"/>
      <c r="Y416" s="13"/>
      <c r="Z416" s="13"/>
      <c r="AA416" s="13"/>
      <c r="AB416" s="13"/>
      <c r="AC416" s="13"/>
      <c r="AD416" s="13"/>
      <c r="AE416" s="13"/>
      <c r="AT416" s="272" t="s">
        <v>263</v>
      </c>
      <c r="AU416" s="272" t="s">
        <v>91</v>
      </c>
      <c r="AV416" s="13" t="s">
        <v>91</v>
      </c>
      <c r="AW416" s="13" t="s">
        <v>36</v>
      </c>
      <c r="AX416" s="13" t="s">
        <v>82</v>
      </c>
      <c r="AY416" s="272" t="s">
        <v>250</v>
      </c>
    </row>
    <row r="417" s="14" customFormat="1">
      <c r="A417" s="14"/>
      <c r="B417" s="273"/>
      <c r="C417" s="274"/>
      <c r="D417" s="258" t="s">
        <v>263</v>
      </c>
      <c r="E417" s="275" t="s">
        <v>1</v>
      </c>
      <c r="F417" s="276" t="s">
        <v>265</v>
      </c>
      <c r="G417" s="274"/>
      <c r="H417" s="277">
        <v>139.69999999999999</v>
      </c>
      <c r="I417" s="278"/>
      <c r="J417" s="274"/>
      <c r="K417" s="274"/>
      <c r="L417" s="279"/>
      <c r="M417" s="280"/>
      <c r="N417" s="281"/>
      <c r="O417" s="281"/>
      <c r="P417" s="281"/>
      <c r="Q417" s="281"/>
      <c r="R417" s="281"/>
      <c r="S417" s="281"/>
      <c r="T417" s="282"/>
      <c r="U417" s="14"/>
      <c r="V417" s="14"/>
      <c r="W417" s="14"/>
      <c r="X417" s="14"/>
      <c r="Y417" s="14"/>
      <c r="Z417" s="14"/>
      <c r="AA417" s="14"/>
      <c r="AB417" s="14"/>
      <c r="AC417" s="14"/>
      <c r="AD417" s="14"/>
      <c r="AE417" s="14"/>
      <c r="AT417" s="283" t="s">
        <v>263</v>
      </c>
      <c r="AU417" s="283" t="s">
        <v>91</v>
      </c>
      <c r="AV417" s="14" t="s">
        <v>256</v>
      </c>
      <c r="AW417" s="14" t="s">
        <v>36</v>
      </c>
      <c r="AX417" s="14" t="s">
        <v>14</v>
      </c>
      <c r="AY417" s="283" t="s">
        <v>250</v>
      </c>
    </row>
    <row r="418" s="2" customFormat="1" ht="33" customHeight="1">
      <c r="A418" s="38"/>
      <c r="B418" s="39"/>
      <c r="C418" s="245" t="s">
        <v>465</v>
      </c>
      <c r="D418" s="245" t="s">
        <v>252</v>
      </c>
      <c r="E418" s="246" t="s">
        <v>2867</v>
      </c>
      <c r="F418" s="247" t="s">
        <v>2868</v>
      </c>
      <c r="G418" s="248" t="s">
        <v>189</v>
      </c>
      <c r="H418" s="249">
        <v>24</v>
      </c>
      <c r="I418" s="250"/>
      <c r="J418" s="251">
        <f>ROUND(I418*H418,2)</f>
        <v>0</v>
      </c>
      <c r="K418" s="247" t="s">
        <v>255</v>
      </c>
      <c r="L418" s="44"/>
      <c r="M418" s="252" t="s">
        <v>1</v>
      </c>
      <c r="N418" s="253" t="s">
        <v>47</v>
      </c>
      <c r="O418" s="91"/>
      <c r="P418" s="254">
        <f>O418*H418</f>
        <v>0</v>
      </c>
      <c r="Q418" s="254">
        <v>0.00010000000000000001</v>
      </c>
      <c r="R418" s="254">
        <f>Q418*H418</f>
        <v>0.0024000000000000002</v>
      </c>
      <c r="S418" s="254">
        <v>0</v>
      </c>
      <c r="T418" s="255">
        <f>S418*H418</f>
        <v>0</v>
      </c>
      <c r="U418" s="38"/>
      <c r="V418" s="38"/>
      <c r="W418" s="38"/>
      <c r="X418" s="38"/>
      <c r="Y418" s="38"/>
      <c r="Z418" s="38"/>
      <c r="AA418" s="38"/>
      <c r="AB418" s="38"/>
      <c r="AC418" s="38"/>
      <c r="AD418" s="38"/>
      <c r="AE418" s="38"/>
      <c r="AR418" s="256" t="s">
        <v>256</v>
      </c>
      <c r="AT418" s="256" t="s">
        <v>252</v>
      </c>
      <c r="AU418" s="256" t="s">
        <v>91</v>
      </c>
      <c r="AY418" s="17" t="s">
        <v>250</v>
      </c>
      <c r="BE418" s="257">
        <f>IF(N418="základní",J418,0)</f>
        <v>0</v>
      </c>
      <c r="BF418" s="257">
        <f>IF(N418="snížená",J418,0)</f>
        <v>0</v>
      </c>
      <c r="BG418" s="257">
        <f>IF(N418="zákl. přenesená",J418,0)</f>
        <v>0</v>
      </c>
      <c r="BH418" s="257">
        <f>IF(N418="sníž. přenesená",J418,0)</f>
        <v>0</v>
      </c>
      <c r="BI418" s="257">
        <f>IF(N418="nulová",J418,0)</f>
        <v>0</v>
      </c>
      <c r="BJ418" s="17" t="s">
        <v>14</v>
      </c>
      <c r="BK418" s="257">
        <f>ROUND(I418*H418,2)</f>
        <v>0</v>
      </c>
      <c r="BL418" s="17" t="s">
        <v>256</v>
      </c>
      <c r="BM418" s="256" t="s">
        <v>2869</v>
      </c>
    </row>
    <row r="419" s="2" customFormat="1">
      <c r="A419" s="38"/>
      <c r="B419" s="39"/>
      <c r="C419" s="40"/>
      <c r="D419" s="258" t="s">
        <v>261</v>
      </c>
      <c r="E419" s="40"/>
      <c r="F419" s="259" t="s">
        <v>2536</v>
      </c>
      <c r="G419" s="40"/>
      <c r="H419" s="40"/>
      <c r="I419" s="156"/>
      <c r="J419" s="40"/>
      <c r="K419" s="40"/>
      <c r="L419" s="44"/>
      <c r="M419" s="260"/>
      <c r="N419" s="261"/>
      <c r="O419" s="91"/>
      <c r="P419" s="91"/>
      <c r="Q419" s="91"/>
      <c r="R419" s="91"/>
      <c r="S419" s="91"/>
      <c r="T419" s="92"/>
      <c r="U419" s="38"/>
      <c r="V419" s="38"/>
      <c r="W419" s="38"/>
      <c r="X419" s="38"/>
      <c r="Y419" s="38"/>
      <c r="Z419" s="38"/>
      <c r="AA419" s="38"/>
      <c r="AB419" s="38"/>
      <c r="AC419" s="38"/>
      <c r="AD419" s="38"/>
      <c r="AE419" s="38"/>
      <c r="AT419" s="17" t="s">
        <v>261</v>
      </c>
      <c r="AU419" s="17" t="s">
        <v>91</v>
      </c>
    </row>
    <row r="420" s="13" customFormat="1">
      <c r="A420" s="13"/>
      <c r="B420" s="262"/>
      <c r="C420" s="263"/>
      <c r="D420" s="258" t="s">
        <v>263</v>
      </c>
      <c r="E420" s="264" t="s">
        <v>1</v>
      </c>
      <c r="F420" s="265" t="s">
        <v>2870</v>
      </c>
      <c r="G420" s="263"/>
      <c r="H420" s="266">
        <v>24</v>
      </c>
      <c r="I420" s="267"/>
      <c r="J420" s="263"/>
      <c r="K420" s="263"/>
      <c r="L420" s="268"/>
      <c r="M420" s="269"/>
      <c r="N420" s="270"/>
      <c r="O420" s="270"/>
      <c r="P420" s="270"/>
      <c r="Q420" s="270"/>
      <c r="R420" s="270"/>
      <c r="S420" s="270"/>
      <c r="T420" s="271"/>
      <c r="U420" s="13"/>
      <c r="V420" s="13"/>
      <c r="W420" s="13"/>
      <c r="X420" s="13"/>
      <c r="Y420" s="13"/>
      <c r="Z420" s="13"/>
      <c r="AA420" s="13"/>
      <c r="AB420" s="13"/>
      <c r="AC420" s="13"/>
      <c r="AD420" s="13"/>
      <c r="AE420" s="13"/>
      <c r="AT420" s="272" t="s">
        <v>263</v>
      </c>
      <c r="AU420" s="272" t="s">
        <v>91</v>
      </c>
      <c r="AV420" s="13" t="s">
        <v>91</v>
      </c>
      <c r="AW420" s="13" t="s">
        <v>36</v>
      </c>
      <c r="AX420" s="13" t="s">
        <v>82</v>
      </c>
      <c r="AY420" s="272" t="s">
        <v>250</v>
      </c>
    </row>
    <row r="421" s="14" customFormat="1">
      <c r="A421" s="14"/>
      <c r="B421" s="273"/>
      <c r="C421" s="274"/>
      <c r="D421" s="258" t="s">
        <v>263</v>
      </c>
      <c r="E421" s="275" t="s">
        <v>1</v>
      </c>
      <c r="F421" s="276" t="s">
        <v>265</v>
      </c>
      <c r="G421" s="274"/>
      <c r="H421" s="277">
        <v>24</v>
      </c>
      <c r="I421" s="278"/>
      <c r="J421" s="274"/>
      <c r="K421" s="274"/>
      <c r="L421" s="279"/>
      <c r="M421" s="280"/>
      <c r="N421" s="281"/>
      <c r="O421" s="281"/>
      <c r="P421" s="281"/>
      <c r="Q421" s="281"/>
      <c r="R421" s="281"/>
      <c r="S421" s="281"/>
      <c r="T421" s="282"/>
      <c r="U421" s="14"/>
      <c r="V421" s="14"/>
      <c r="W421" s="14"/>
      <c r="X421" s="14"/>
      <c r="Y421" s="14"/>
      <c r="Z421" s="14"/>
      <c r="AA421" s="14"/>
      <c r="AB421" s="14"/>
      <c r="AC421" s="14"/>
      <c r="AD421" s="14"/>
      <c r="AE421" s="14"/>
      <c r="AT421" s="283" t="s">
        <v>263</v>
      </c>
      <c r="AU421" s="283" t="s">
        <v>91</v>
      </c>
      <c r="AV421" s="14" t="s">
        <v>256</v>
      </c>
      <c r="AW421" s="14" t="s">
        <v>36</v>
      </c>
      <c r="AX421" s="14" t="s">
        <v>14</v>
      </c>
      <c r="AY421" s="283" t="s">
        <v>250</v>
      </c>
    </row>
    <row r="422" s="2" customFormat="1" ht="16.5" customHeight="1">
      <c r="A422" s="38"/>
      <c r="B422" s="39"/>
      <c r="C422" s="294" t="s">
        <v>469</v>
      </c>
      <c r="D422" s="294" t="s">
        <v>643</v>
      </c>
      <c r="E422" s="295" t="s">
        <v>2871</v>
      </c>
      <c r="F422" s="296" t="s">
        <v>2872</v>
      </c>
      <c r="G422" s="297" t="s">
        <v>189</v>
      </c>
      <c r="H422" s="298">
        <v>8</v>
      </c>
      <c r="I422" s="299"/>
      <c r="J422" s="300">
        <f>ROUND(I422*H422,2)</f>
        <v>0</v>
      </c>
      <c r="K422" s="296" t="s">
        <v>1</v>
      </c>
      <c r="L422" s="301"/>
      <c r="M422" s="302" t="s">
        <v>1</v>
      </c>
      <c r="N422" s="303" t="s">
        <v>47</v>
      </c>
      <c r="O422" s="91"/>
      <c r="P422" s="254">
        <f>O422*H422</f>
        <v>0</v>
      </c>
      <c r="Q422" s="254">
        <v>0.00173</v>
      </c>
      <c r="R422" s="254">
        <f>Q422*H422</f>
        <v>0.01384</v>
      </c>
      <c r="S422" s="254">
        <v>0</v>
      </c>
      <c r="T422" s="255">
        <f>S422*H422</f>
        <v>0</v>
      </c>
      <c r="U422" s="38"/>
      <c r="V422" s="38"/>
      <c r="W422" s="38"/>
      <c r="X422" s="38"/>
      <c r="Y422" s="38"/>
      <c r="Z422" s="38"/>
      <c r="AA422" s="38"/>
      <c r="AB422" s="38"/>
      <c r="AC422" s="38"/>
      <c r="AD422" s="38"/>
      <c r="AE422" s="38"/>
      <c r="AR422" s="256" t="s">
        <v>285</v>
      </c>
      <c r="AT422" s="256" t="s">
        <v>643</v>
      </c>
      <c r="AU422" s="256" t="s">
        <v>91</v>
      </c>
      <c r="AY422" s="17" t="s">
        <v>250</v>
      </c>
      <c r="BE422" s="257">
        <f>IF(N422="základní",J422,0)</f>
        <v>0</v>
      </c>
      <c r="BF422" s="257">
        <f>IF(N422="snížená",J422,0)</f>
        <v>0</v>
      </c>
      <c r="BG422" s="257">
        <f>IF(N422="zákl. přenesená",J422,0)</f>
        <v>0</v>
      </c>
      <c r="BH422" s="257">
        <f>IF(N422="sníž. přenesená",J422,0)</f>
        <v>0</v>
      </c>
      <c r="BI422" s="257">
        <f>IF(N422="nulová",J422,0)</f>
        <v>0</v>
      </c>
      <c r="BJ422" s="17" t="s">
        <v>14</v>
      </c>
      <c r="BK422" s="257">
        <f>ROUND(I422*H422,2)</f>
        <v>0</v>
      </c>
      <c r="BL422" s="17" t="s">
        <v>256</v>
      </c>
      <c r="BM422" s="256" t="s">
        <v>2873</v>
      </c>
    </row>
    <row r="423" s="13" customFormat="1">
      <c r="A423" s="13"/>
      <c r="B423" s="262"/>
      <c r="C423" s="263"/>
      <c r="D423" s="258" t="s">
        <v>263</v>
      </c>
      <c r="E423" s="264" t="s">
        <v>1</v>
      </c>
      <c r="F423" s="265" t="s">
        <v>2874</v>
      </c>
      <c r="G423" s="263"/>
      <c r="H423" s="266">
        <v>8</v>
      </c>
      <c r="I423" s="267"/>
      <c r="J423" s="263"/>
      <c r="K423" s="263"/>
      <c r="L423" s="268"/>
      <c r="M423" s="269"/>
      <c r="N423" s="270"/>
      <c r="O423" s="270"/>
      <c r="P423" s="270"/>
      <c r="Q423" s="270"/>
      <c r="R423" s="270"/>
      <c r="S423" s="270"/>
      <c r="T423" s="271"/>
      <c r="U423" s="13"/>
      <c r="V423" s="13"/>
      <c r="W423" s="13"/>
      <c r="X423" s="13"/>
      <c r="Y423" s="13"/>
      <c r="Z423" s="13"/>
      <c r="AA423" s="13"/>
      <c r="AB423" s="13"/>
      <c r="AC423" s="13"/>
      <c r="AD423" s="13"/>
      <c r="AE423" s="13"/>
      <c r="AT423" s="272" t="s">
        <v>263</v>
      </c>
      <c r="AU423" s="272" t="s">
        <v>91</v>
      </c>
      <c r="AV423" s="13" t="s">
        <v>91</v>
      </c>
      <c r="AW423" s="13" t="s">
        <v>36</v>
      </c>
      <c r="AX423" s="13" t="s">
        <v>82</v>
      </c>
      <c r="AY423" s="272" t="s">
        <v>250</v>
      </c>
    </row>
    <row r="424" s="14" customFormat="1">
      <c r="A424" s="14"/>
      <c r="B424" s="273"/>
      <c r="C424" s="274"/>
      <c r="D424" s="258" t="s">
        <v>263</v>
      </c>
      <c r="E424" s="275" t="s">
        <v>1</v>
      </c>
      <c r="F424" s="276" t="s">
        <v>265</v>
      </c>
      <c r="G424" s="274"/>
      <c r="H424" s="277">
        <v>8</v>
      </c>
      <c r="I424" s="278"/>
      <c r="J424" s="274"/>
      <c r="K424" s="274"/>
      <c r="L424" s="279"/>
      <c r="M424" s="280"/>
      <c r="N424" s="281"/>
      <c r="O424" s="281"/>
      <c r="P424" s="281"/>
      <c r="Q424" s="281"/>
      <c r="R424" s="281"/>
      <c r="S424" s="281"/>
      <c r="T424" s="282"/>
      <c r="U424" s="14"/>
      <c r="V424" s="14"/>
      <c r="W424" s="14"/>
      <c r="X424" s="14"/>
      <c r="Y424" s="14"/>
      <c r="Z424" s="14"/>
      <c r="AA424" s="14"/>
      <c r="AB424" s="14"/>
      <c r="AC424" s="14"/>
      <c r="AD424" s="14"/>
      <c r="AE424" s="14"/>
      <c r="AT424" s="283" t="s">
        <v>263</v>
      </c>
      <c r="AU424" s="283" t="s">
        <v>91</v>
      </c>
      <c r="AV424" s="14" t="s">
        <v>256</v>
      </c>
      <c r="AW424" s="14" t="s">
        <v>36</v>
      </c>
      <c r="AX424" s="14" t="s">
        <v>14</v>
      </c>
      <c r="AY424" s="283" t="s">
        <v>250</v>
      </c>
    </row>
    <row r="425" s="2" customFormat="1" ht="16.5" customHeight="1">
      <c r="A425" s="38"/>
      <c r="B425" s="39"/>
      <c r="C425" s="294" t="s">
        <v>473</v>
      </c>
      <c r="D425" s="294" t="s">
        <v>643</v>
      </c>
      <c r="E425" s="295" t="s">
        <v>2875</v>
      </c>
      <c r="F425" s="296" t="s">
        <v>2876</v>
      </c>
      <c r="G425" s="297" t="s">
        <v>189</v>
      </c>
      <c r="H425" s="298">
        <v>16</v>
      </c>
      <c r="I425" s="299"/>
      <c r="J425" s="300">
        <f>ROUND(I425*H425,2)</f>
        <v>0</v>
      </c>
      <c r="K425" s="296" t="s">
        <v>1</v>
      </c>
      <c r="L425" s="301"/>
      <c r="M425" s="302" t="s">
        <v>1</v>
      </c>
      <c r="N425" s="303" t="s">
        <v>47</v>
      </c>
      <c r="O425" s="91"/>
      <c r="P425" s="254">
        <f>O425*H425</f>
        <v>0</v>
      </c>
      <c r="Q425" s="254">
        <v>0.00156</v>
      </c>
      <c r="R425" s="254">
        <f>Q425*H425</f>
        <v>0.02496</v>
      </c>
      <c r="S425" s="254">
        <v>0</v>
      </c>
      <c r="T425" s="255">
        <f>S425*H425</f>
        <v>0</v>
      </c>
      <c r="U425" s="38"/>
      <c r="V425" s="38"/>
      <c r="W425" s="38"/>
      <c r="X425" s="38"/>
      <c r="Y425" s="38"/>
      <c r="Z425" s="38"/>
      <c r="AA425" s="38"/>
      <c r="AB425" s="38"/>
      <c r="AC425" s="38"/>
      <c r="AD425" s="38"/>
      <c r="AE425" s="38"/>
      <c r="AR425" s="256" t="s">
        <v>285</v>
      </c>
      <c r="AT425" s="256" t="s">
        <v>643</v>
      </c>
      <c r="AU425" s="256" t="s">
        <v>91</v>
      </c>
      <c r="AY425" s="17" t="s">
        <v>250</v>
      </c>
      <c r="BE425" s="257">
        <f>IF(N425="základní",J425,0)</f>
        <v>0</v>
      </c>
      <c r="BF425" s="257">
        <f>IF(N425="snížená",J425,0)</f>
        <v>0</v>
      </c>
      <c r="BG425" s="257">
        <f>IF(N425="zákl. přenesená",J425,0)</f>
        <v>0</v>
      </c>
      <c r="BH425" s="257">
        <f>IF(N425="sníž. přenesená",J425,0)</f>
        <v>0</v>
      </c>
      <c r="BI425" s="257">
        <f>IF(N425="nulová",J425,0)</f>
        <v>0</v>
      </c>
      <c r="BJ425" s="17" t="s">
        <v>14</v>
      </c>
      <c r="BK425" s="257">
        <f>ROUND(I425*H425,2)</f>
        <v>0</v>
      </c>
      <c r="BL425" s="17" t="s">
        <v>256</v>
      </c>
      <c r="BM425" s="256" t="s">
        <v>2877</v>
      </c>
    </row>
    <row r="426" s="13" customFormat="1">
      <c r="A426" s="13"/>
      <c r="B426" s="262"/>
      <c r="C426" s="263"/>
      <c r="D426" s="258" t="s">
        <v>263</v>
      </c>
      <c r="E426" s="264" t="s">
        <v>1</v>
      </c>
      <c r="F426" s="265" t="s">
        <v>2738</v>
      </c>
      <c r="G426" s="263"/>
      <c r="H426" s="266">
        <v>16</v>
      </c>
      <c r="I426" s="267"/>
      <c r="J426" s="263"/>
      <c r="K426" s="263"/>
      <c r="L426" s="268"/>
      <c r="M426" s="269"/>
      <c r="N426" s="270"/>
      <c r="O426" s="270"/>
      <c r="P426" s="270"/>
      <c r="Q426" s="270"/>
      <c r="R426" s="270"/>
      <c r="S426" s="270"/>
      <c r="T426" s="271"/>
      <c r="U426" s="13"/>
      <c r="V426" s="13"/>
      <c r="W426" s="13"/>
      <c r="X426" s="13"/>
      <c r="Y426" s="13"/>
      <c r="Z426" s="13"/>
      <c r="AA426" s="13"/>
      <c r="AB426" s="13"/>
      <c r="AC426" s="13"/>
      <c r="AD426" s="13"/>
      <c r="AE426" s="13"/>
      <c r="AT426" s="272" t="s">
        <v>263</v>
      </c>
      <c r="AU426" s="272" t="s">
        <v>91</v>
      </c>
      <c r="AV426" s="13" t="s">
        <v>91</v>
      </c>
      <c r="AW426" s="13" t="s">
        <v>36</v>
      </c>
      <c r="AX426" s="13" t="s">
        <v>82</v>
      </c>
      <c r="AY426" s="272" t="s">
        <v>250</v>
      </c>
    </row>
    <row r="427" s="14" customFormat="1">
      <c r="A427" s="14"/>
      <c r="B427" s="273"/>
      <c r="C427" s="274"/>
      <c r="D427" s="258" t="s">
        <v>263</v>
      </c>
      <c r="E427" s="275" t="s">
        <v>1</v>
      </c>
      <c r="F427" s="276" t="s">
        <v>265</v>
      </c>
      <c r="G427" s="274"/>
      <c r="H427" s="277">
        <v>16</v>
      </c>
      <c r="I427" s="278"/>
      <c r="J427" s="274"/>
      <c r="K427" s="274"/>
      <c r="L427" s="279"/>
      <c r="M427" s="280"/>
      <c r="N427" s="281"/>
      <c r="O427" s="281"/>
      <c r="P427" s="281"/>
      <c r="Q427" s="281"/>
      <c r="R427" s="281"/>
      <c r="S427" s="281"/>
      <c r="T427" s="282"/>
      <c r="U427" s="14"/>
      <c r="V427" s="14"/>
      <c r="W427" s="14"/>
      <c r="X427" s="14"/>
      <c r="Y427" s="14"/>
      <c r="Z427" s="14"/>
      <c r="AA427" s="14"/>
      <c r="AB427" s="14"/>
      <c r="AC427" s="14"/>
      <c r="AD427" s="14"/>
      <c r="AE427" s="14"/>
      <c r="AT427" s="283" t="s">
        <v>263</v>
      </c>
      <c r="AU427" s="283" t="s">
        <v>91</v>
      </c>
      <c r="AV427" s="14" t="s">
        <v>256</v>
      </c>
      <c r="AW427" s="14" t="s">
        <v>36</v>
      </c>
      <c r="AX427" s="14" t="s">
        <v>14</v>
      </c>
      <c r="AY427" s="283" t="s">
        <v>250</v>
      </c>
    </row>
    <row r="428" s="2" customFormat="1" ht="33" customHeight="1">
      <c r="A428" s="38"/>
      <c r="B428" s="39"/>
      <c r="C428" s="245" t="s">
        <v>477</v>
      </c>
      <c r="D428" s="245" t="s">
        <v>252</v>
      </c>
      <c r="E428" s="246" t="s">
        <v>2878</v>
      </c>
      <c r="F428" s="247" t="s">
        <v>2879</v>
      </c>
      <c r="G428" s="248" t="s">
        <v>189</v>
      </c>
      <c r="H428" s="249">
        <v>8</v>
      </c>
      <c r="I428" s="250"/>
      <c r="J428" s="251">
        <f>ROUND(I428*H428,2)</f>
        <v>0</v>
      </c>
      <c r="K428" s="247" t="s">
        <v>255</v>
      </c>
      <c r="L428" s="44"/>
      <c r="M428" s="252" t="s">
        <v>1</v>
      </c>
      <c r="N428" s="253" t="s">
        <v>47</v>
      </c>
      <c r="O428" s="91"/>
      <c r="P428" s="254">
        <f>O428*H428</f>
        <v>0</v>
      </c>
      <c r="Q428" s="254">
        <v>1.0000000000000001E-05</v>
      </c>
      <c r="R428" s="254">
        <f>Q428*H428</f>
        <v>8.0000000000000007E-05</v>
      </c>
      <c r="S428" s="254">
        <v>0</v>
      </c>
      <c r="T428" s="255">
        <f>S428*H428</f>
        <v>0</v>
      </c>
      <c r="U428" s="38"/>
      <c r="V428" s="38"/>
      <c r="W428" s="38"/>
      <c r="X428" s="38"/>
      <c r="Y428" s="38"/>
      <c r="Z428" s="38"/>
      <c r="AA428" s="38"/>
      <c r="AB428" s="38"/>
      <c r="AC428" s="38"/>
      <c r="AD428" s="38"/>
      <c r="AE428" s="38"/>
      <c r="AR428" s="256" t="s">
        <v>256</v>
      </c>
      <c r="AT428" s="256" t="s">
        <v>252</v>
      </c>
      <c r="AU428" s="256" t="s">
        <v>91</v>
      </c>
      <c r="AY428" s="17" t="s">
        <v>250</v>
      </c>
      <c r="BE428" s="257">
        <f>IF(N428="základní",J428,0)</f>
        <v>0</v>
      </c>
      <c r="BF428" s="257">
        <f>IF(N428="snížená",J428,0)</f>
        <v>0</v>
      </c>
      <c r="BG428" s="257">
        <f>IF(N428="zákl. přenesená",J428,0)</f>
        <v>0</v>
      </c>
      <c r="BH428" s="257">
        <f>IF(N428="sníž. přenesená",J428,0)</f>
        <v>0</v>
      </c>
      <c r="BI428" s="257">
        <f>IF(N428="nulová",J428,0)</f>
        <v>0</v>
      </c>
      <c r="BJ428" s="17" t="s">
        <v>14</v>
      </c>
      <c r="BK428" s="257">
        <f>ROUND(I428*H428,2)</f>
        <v>0</v>
      </c>
      <c r="BL428" s="17" t="s">
        <v>256</v>
      </c>
      <c r="BM428" s="256" t="s">
        <v>2880</v>
      </c>
    </row>
    <row r="429" s="2" customFormat="1">
      <c r="A429" s="38"/>
      <c r="B429" s="39"/>
      <c r="C429" s="40"/>
      <c r="D429" s="258" t="s">
        <v>261</v>
      </c>
      <c r="E429" s="40"/>
      <c r="F429" s="259" t="s">
        <v>2881</v>
      </c>
      <c r="G429" s="40"/>
      <c r="H429" s="40"/>
      <c r="I429" s="156"/>
      <c r="J429" s="40"/>
      <c r="K429" s="40"/>
      <c r="L429" s="44"/>
      <c r="M429" s="260"/>
      <c r="N429" s="261"/>
      <c r="O429" s="91"/>
      <c r="P429" s="91"/>
      <c r="Q429" s="91"/>
      <c r="R429" s="91"/>
      <c r="S429" s="91"/>
      <c r="T429" s="92"/>
      <c r="U429" s="38"/>
      <c r="V429" s="38"/>
      <c r="W429" s="38"/>
      <c r="X429" s="38"/>
      <c r="Y429" s="38"/>
      <c r="Z429" s="38"/>
      <c r="AA429" s="38"/>
      <c r="AB429" s="38"/>
      <c r="AC429" s="38"/>
      <c r="AD429" s="38"/>
      <c r="AE429" s="38"/>
      <c r="AT429" s="17" t="s">
        <v>261</v>
      </c>
      <c r="AU429" s="17" t="s">
        <v>91</v>
      </c>
    </row>
    <row r="430" s="2" customFormat="1" ht="21.75" customHeight="1">
      <c r="A430" s="38"/>
      <c r="B430" s="39"/>
      <c r="C430" s="294" t="s">
        <v>481</v>
      </c>
      <c r="D430" s="294" t="s">
        <v>643</v>
      </c>
      <c r="E430" s="295" t="s">
        <v>2882</v>
      </c>
      <c r="F430" s="296" t="s">
        <v>2883</v>
      </c>
      <c r="G430" s="297" t="s">
        <v>189</v>
      </c>
      <c r="H430" s="298">
        <v>8</v>
      </c>
      <c r="I430" s="299"/>
      <c r="J430" s="300">
        <f>ROUND(I430*H430,2)</f>
        <v>0</v>
      </c>
      <c r="K430" s="296" t="s">
        <v>1</v>
      </c>
      <c r="L430" s="301"/>
      <c r="M430" s="302" t="s">
        <v>1</v>
      </c>
      <c r="N430" s="303" t="s">
        <v>47</v>
      </c>
      <c r="O430" s="91"/>
      <c r="P430" s="254">
        <f>O430*H430</f>
        <v>0</v>
      </c>
      <c r="Q430" s="254">
        <v>0.0011999999999999999</v>
      </c>
      <c r="R430" s="254">
        <f>Q430*H430</f>
        <v>0.0095999999999999992</v>
      </c>
      <c r="S430" s="254">
        <v>0</v>
      </c>
      <c r="T430" s="255">
        <f>S430*H430</f>
        <v>0</v>
      </c>
      <c r="U430" s="38"/>
      <c r="V430" s="38"/>
      <c r="W430" s="38"/>
      <c r="X430" s="38"/>
      <c r="Y430" s="38"/>
      <c r="Z430" s="38"/>
      <c r="AA430" s="38"/>
      <c r="AB430" s="38"/>
      <c r="AC430" s="38"/>
      <c r="AD430" s="38"/>
      <c r="AE430" s="38"/>
      <c r="AR430" s="256" t="s">
        <v>285</v>
      </c>
      <c r="AT430" s="256" t="s">
        <v>643</v>
      </c>
      <c r="AU430" s="256" t="s">
        <v>91</v>
      </c>
      <c r="AY430" s="17" t="s">
        <v>250</v>
      </c>
      <c r="BE430" s="257">
        <f>IF(N430="základní",J430,0)</f>
        <v>0</v>
      </c>
      <c r="BF430" s="257">
        <f>IF(N430="snížená",J430,0)</f>
        <v>0</v>
      </c>
      <c r="BG430" s="257">
        <f>IF(N430="zákl. přenesená",J430,0)</f>
        <v>0</v>
      </c>
      <c r="BH430" s="257">
        <f>IF(N430="sníž. přenesená",J430,0)</f>
        <v>0</v>
      </c>
      <c r="BI430" s="257">
        <f>IF(N430="nulová",J430,0)</f>
        <v>0</v>
      </c>
      <c r="BJ430" s="17" t="s">
        <v>14</v>
      </c>
      <c r="BK430" s="257">
        <f>ROUND(I430*H430,2)</f>
        <v>0</v>
      </c>
      <c r="BL430" s="17" t="s">
        <v>256</v>
      </c>
      <c r="BM430" s="256" t="s">
        <v>2884</v>
      </c>
    </row>
    <row r="431" s="2" customFormat="1" ht="33" customHeight="1">
      <c r="A431" s="38"/>
      <c r="B431" s="39"/>
      <c r="C431" s="245" t="s">
        <v>485</v>
      </c>
      <c r="D431" s="245" t="s">
        <v>252</v>
      </c>
      <c r="E431" s="246" t="s">
        <v>2885</v>
      </c>
      <c r="F431" s="247" t="s">
        <v>2886</v>
      </c>
      <c r="G431" s="248" t="s">
        <v>189</v>
      </c>
      <c r="H431" s="249">
        <v>3</v>
      </c>
      <c r="I431" s="250"/>
      <c r="J431" s="251">
        <f>ROUND(I431*H431,2)</f>
        <v>0</v>
      </c>
      <c r="K431" s="247" t="s">
        <v>255</v>
      </c>
      <c r="L431" s="44"/>
      <c r="M431" s="252" t="s">
        <v>1</v>
      </c>
      <c r="N431" s="253" t="s">
        <v>47</v>
      </c>
      <c r="O431" s="91"/>
      <c r="P431" s="254">
        <f>O431*H431</f>
        <v>0</v>
      </c>
      <c r="Q431" s="254">
        <v>0.00010000000000000001</v>
      </c>
      <c r="R431" s="254">
        <f>Q431*H431</f>
        <v>0.00030000000000000003</v>
      </c>
      <c r="S431" s="254">
        <v>0</v>
      </c>
      <c r="T431" s="255">
        <f>S431*H431</f>
        <v>0</v>
      </c>
      <c r="U431" s="38"/>
      <c r="V431" s="38"/>
      <c r="W431" s="38"/>
      <c r="X431" s="38"/>
      <c r="Y431" s="38"/>
      <c r="Z431" s="38"/>
      <c r="AA431" s="38"/>
      <c r="AB431" s="38"/>
      <c r="AC431" s="38"/>
      <c r="AD431" s="38"/>
      <c r="AE431" s="38"/>
      <c r="AR431" s="256" t="s">
        <v>256</v>
      </c>
      <c r="AT431" s="256" t="s">
        <v>252</v>
      </c>
      <c r="AU431" s="256" t="s">
        <v>91</v>
      </c>
      <c r="AY431" s="17" t="s">
        <v>250</v>
      </c>
      <c r="BE431" s="257">
        <f>IF(N431="základní",J431,0)</f>
        <v>0</v>
      </c>
      <c r="BF431" s="257">
        <f>IF(N431="snížená",J431,0)</f>
        <v>0</v>
      </c>
      <c r="BG431" s="257">
        <f>IF(N431="zákl. přenesená",J431,0)</f>
        <v>0</v>
      </c>
      <c r="BH431" s="257">
        <f>IF(N431="sníž. přenesená",J431,0)</f>
        <v>0</v>
      </c>
      <c r="BI431" s="257">
        <f>IF(N431="nulová",J431,0)</f>
        <v>0</v>
      </c>
      <c r="BJ431" s="17" t="s">
        <v>14</v>
      </c>
      <c r="BK431" s="257">
        <f>ROUND(I431*H431,2)</f>
        <v>0</v>
      </c>
      <c r="BL431" s="17" t="s">
        <v>256</v>
      </c>
      <c r="BM431" s="256" t="s">
        <v>2887</v>
      </c>
    </row>
    <row r="432" s="2" customFormat="1">
      <c r="A432" s="38"/>
      <c r="B432" s="39"/>
      <c r="C432" s="40"/>
      <c r="D432" s="258" t="s">
        <v>261</v>
      </c>
      <c r="E432" s="40"/>
      <c r="F432" s="259" t="s">
        <v>2536</v>
      </c>
      <c r="G432" s="40"/>
      <c r="H432" s="40"/>
      <c r="I432" s="156"/>
      <c r="J432" s="40"/>
      <c r="K432" s="40"/>
      <c r="L432" s="44"/>
      <c r="M432" s="260"/>
      <c r="N432" s="261"/>
      <c r="O432" s="91"/>
      <c r="P432" s="91"/>
      <c r="Q432" s="91"/>
      <c r="R432" s="91"/>
      <c r="S432" s="91"/>
      <c r="T432" s="92"/>
      <c r="U432" s="38"/>
      <c r="V432" s="38"/>
      <c r="W432" s="38"/>
      <c r="X432" s="38"/>
      <c r="Y432" s="38"/>
      <c r="Z432" s="38"/>
      <c r="AA432" s="38"/>
      <c r="AB432" s="38"/>
      <c r="AC432" s="38"/>
      <c r="AD432" s="38"/>
      <c r="AE432" s="38"/>
      <c r="AT432" s="17" t="s">
        <v>261</v>
      </c>
      <c r="AU432" s="17" t="s">
        <v>91</v>
      </c>
    </row>
    <row r="433" s="13" customFormat="1">
      <c r="A433" s="13"/>
      <c r="B433" s="262"/>
      <c r="C433" s="263"/>
      <c r="D433" s="258" t="s">
        <v>263</v>
      </c>
      <c r="E433" s="264" t="s">
        <v>1</v>
      </c>
      <c r="F433" s="265" t="s">
        <v>2888</v>
      </c>
      <c r="G433" s="263"/>
      <c r="H433" s="266">
        <v>3</v>
      </c>
      <c r="I433" s="267"/>
      <c r="J433" s="263"/>
      <c r="K433" s="263"/>
      <c r="L433" s="268"/>
      <c r="M433" s="269"/>
      <c r="N433" s="270"/>
      <c r="O433" s="270"/>
      <c r="P433" s="270"/>
      <c r="Q433" s="270"/>
      <c r="R433" s="270"/>
      <c r="S433" s="270"/>
      <c r="T433" s="271"/>
      <c r="U433" s="13"/>
      <c r="V433" s="13"/>
      <c r="W433" s="13"/>
      <c r="X433" s="13"/>
      <c r="Y433" s="13"/>
      <c r="Z433" s="13"/>
      <c r="AA433" s="13"/>
      <c r="AB433" s="13"/>
      <c r="AC433" s="13"/>
      <c r="AD433" s="13"/>
      <c r="AE433" s="13"/>
      <c r="AT433" s="272" t="s">
        <v>263</v>
      </c>
      <c r="AU433" s="272" t="s">
        <v>91</v>
      </c>
      <c r="AV433" s="13" t="s">
        <v>91</v>
      </c>
      <c r="AW433" s="13" t="s">
        <v>36</v>
      </c>
      <c r="AX433" s="13" t="s">
        <v>82</v>
      </c>
      <c r="AY433" s="272" t="s">
        <v>250</v>
      </c>
    </row>
    <row r="434" s="14" customFormat="1">
      <c r="A434" s="14"/>
      <c r="B434" s="273"/>
      <c r="C434" s="274"/>
      <c r="D434" s="258" t="s">
        <v>263</v>
      </c>
      <c r="E434" s="275" t="s">
        <v>1</v>
      </c>
      <c r="F434" s="276" t="s">
        <v>265</v>
      </c>
      <c r="G434" s="274"/>
      <c r="H434" s="277">
        <v>3</v>
      </c>
      <c r="I434" s="278"/>
      <c r="J434" s="274"/>
      <c r="K434" s="274"/>
      <c r="L434" s="279"/>
      <c r="M434" s="280"/>
      <c r="N434" s="281"/>
      <c r="O434" s="281"/>
      <c r="P434" s="281"/>
      <c r="Q434" s="281"/>
      <c r="R434" s="281"/>
      <c r="S434" s="281"/>
      <c r="T434" s="282"/>
      <c r="U434" s="14"/>
      <c r="V434" s="14"/>
      <c r="W434" s="14"/>
      <c r="X434" s="14"/>
      <c r="Y434" s="14"/>
      <c r="Z434" s="14"/>
      <c r="AA434" s="14"/>
      <c r="AB434" s="14"/>
      <c r="AC434" s="14"/>
      <c r="AD434" s="14"/>
      <c r="AE434" s="14"/>
      <c r="AT434" s="283" t="s">
        <v>263</v>
      </c>
      <c r="AU434" s="283" t="s">
        <v>91</v>
      </c>
      <c r="AV434" s="14" t="s">
        <v>256</v>
      </c>
      <c r="AW434" s="14" t="s">
        <v>36</v>
      </c>
      <c r="AX434" s="14" t="s">
        <v>14</v>
      </c>
      <c r="AY434" s="283" t="s">
        <v>250</v>
      </c>
    </row>
    <row r="435" s="2" customFormat="1" ht="16.5" customHeight="1">
      <c r="A435" s="38"/>
      <c r="B435" s="39"/>
      <c r="C435" s="294" t="s">
        <v>489</v>
      </c>
      <c r="D435" s="294" t="s">
        <v>643</v>
      </c>
      <c r="E435" s="295" t="s">
        <v>2889</v>
      </c>
      <c r="F435" s="296" t="s">
        <v>2890</v>
      </c>
      <c r="G435" s="297" t="s">
        <v>189</v>
      </c>
      <c r="H435" s="298">
        <v>3</v>
      </c>
      <c r="I435" s="299"/>
      <c r="J435" s="300">
        <f>ROUND(I435*H435,2)</f>
        <v>0</v>
      </c>
      <c r="K435" s="296" t="s">
        <v>1</v>
      </c>
      <c r="L435" s="301"/>
      <c r="M435" s="302" t="s">
        <v>1</v>
      </c>
      <c r="N435" s="303" t="s">
        <v>47</v>
      </c>
      <c r="O435" s="91"/>
      <c r="P435" s="254">
        <f>O435*H435</f>
        <v>0</v>
      </c>
      <c r="Q435" s="254">
        <v>0.011100000000000001</v>
      </c>
      <c r="R435" s="254">
        <f>Q435*H435</f>
        <v>0.033300000000000003</v>
      </c>
      <c r="S435" s="254">
        <v>0</v>
      </c>
      <c r="T435" s="255">
        <f>S435*H435</f>
        <v>0</v>
      </c>
      <c r="U435" s="38"/>
      <c r="V435" s="38"/>
      <c r="W435" s="38"/>
      <c r="X435" s="38"/>
      <c r="Y435" s="38"/>
      <c r="Z435" s="38"/>
      <c r="AA435" s="38"/>
      <c r="AB435" s="38"/>
      <c r="AC435" s="38"/>
      <c r="AD435" s="38"/>
      <c r="AE435" s="38"/>
      <c r="AR435" s="256" t="s">
        <v>285</v>
      </c>
      <c r="AT435" s="256" t="s">
        <v>643</v>
      </c>
      <c r="AU435" s="256" t="s">
        <v>91</v>
      </c>
      <c r="AY435" s="17" t="s">
        <v>250</v>
      </c>
      <c r="BE435" s="257">
        <f>IF(N435="základní",J435,0)</f>
        <v>0</v>
      </c>
      <c r="BF435" s="257">
        <f>IF(N435="snížená",J435,0)</f>
        <v>0</v>
      </c>
      <c r="BG435" s="257">
        <f>IF(N435="zákl. přenesená",J435,0)</f>
        <v>0</v>
      </c>
      <c r="BH435" s="257">
        <f>IF(N435="sníž. přenesená",J435,0)</f>
        <v>0</v>
      </c>
      <c r="BI435" s="257">
        <f>IF(N435="nulová",J435,0)</f>
        <v>0</v>
      </c>
      <c r="BJ435" s="17" t="s">
        <v>14</v>
      </c>
      <c r="BK435" s="257">
        <f>ROUND(I435*H435,2)</f>
        <v>0</v>
      </c>
      <c r="BL435" s="17" t="s">
        <v>256</v>
      </c>
      <c r="BM435" s="256" t="s">
        <v>2891</v>
      </c>
    </row>
    <row r="436" s="2" customFormat="1" ht="33" customHeight="1">
      <c r="A436" s="38"/>
      <c r="B436" s="39"/>
      <c r="C436" s="245" t="s">
        <v>493</v>
      </c>
      <c r="D436" s="245" t="s">
        <v>252</v>
      </c>
      <c r="E436" s="246" t="s">
        <v>2892</v>
      </c>
      <c r="F436" s="247" t="s">
        <v>2893</v>
      </c>
      <c r="G436" s="248" t="s">
        <v>189</v>
      </c>
      <c r="H436" s="249">
        <v>4</v>
      </c>
      <c r="I436" s="250"/>
      <c r="J436" s="251">
        <f>ROUND(I436*H436,2)</f>
        <v>0</v>
      </c>
      <c r="K436" s="247" t="s">
        <v>255</v>
      </c>
      <c r="L436" s="44"/>
      <c r="M436" s="252" t="s">
        <v>1</v>
      </c>
      <c r="N436" s="253" t="s">
        <v>47</v>
      </c>
      <c r="O436" s="91"/>
      <c r="P436" s="254">
        <f>O436*H436</f>
        <v>0</v>
      </c>
      <c r="Q436" s="254">
        <v>0.00012</v>
      </c>
      <c r="R436" s="254">
        <f>Q436*H436</f>
        <v>0.00048000000000000001</v>
      </c>
      <c r="S436" s="254">
        <v>0</v>
      </c>
      <c r="T436" s="255">
        <f>S436*H436</f>
        <v>0</v>
      </c>
      <c r="U436" s="38"/>
      <c r="V436" s="38"/>
      <c r="W436" s="38"/>
      <c r="X436" s="38"/>
      <c r="Y436" s="38"/>
      <c r="Z436" s="38"/>
      <c r="AA436" s="38"/>
      <c r="AB436" s="38"/>
      <c r="AC436" s="38"/>
      <c r="AD436" s="38"/>
      <c r="AE436" s="38"/>
      <c r="AR436" s="256" t="s">
        <v>256</v>
      </c>
      <c r="AT436" s="256" t="s">
        <v>252</v>
      </c>
      <c r="AU436" s="256" t="s">
        <v>91</v>
      </c>
      <c r="AY436" s="17" t="s">
        <v>250</v>
      </c>
      <c r="BE436" s="257">
        <f>IF(N436="základní",J436,0)</f>
        <v>0</v>
      </c>
      <c r="BF436" s="257">
        <f>IF(N436="snížená",J436,0)</f>
        <v>0</v>
      </c>
      <c r="BG436" s="257">
        <f>IF(N436="zákl. přenesená",J436,0)</f>
        <v>0</v>
      </c>
      <c r="BH436" s="257">
        <f>IF(N436="sníž. přenesená",J436,0)</f>
        <v>0</v>
      </c>
      <c r="BI436" s="257">
        <f>IF(N436="nulová",J436,0)</f>
        <v>0</v>
      </c>
      <c r="BJ436" s="17" t="s">
        <v>14</v>
      </c>
      <c r="BK436" s="257">
        <f>ROUND(I436*H436,2)</f>
        <v>0</v>
      </c>
      <c r="BL436" s="17" t="s">
        <v>256</v>
      </c>
      <c r="BM436" s="256" t="s">
        <v>2894</v>
      </c>
    </row>
    <row r="437" s="2" customFormat="1">
      <c r="A437" s="38"/>
      <c r="B437" s="39"/>
      <c r="C437" s="40"/>
      <c r="D437" s="258" t="s">
        <v>261</v>
      </c>
      <c r="E437" s="40"/>
      <c r="F437" s="259" t="s">
        <v>2536</v>
      </c>
      <c r="G437" s="40"/>
      <c r="H437" s="40"/>
      <c r="I437" s="156"/>
      <c r="J437" s="40"/>
      <c r="K437" s="40"/>
      <c r="L437" s="44"/>
      <c r="M437" s="260"/>
      <c r="N437" s="261"/>
      <c r="O437" s="91"/>
      <c r="P437" s="91"/>
      <c r="Q437" s="91"/>
      <c r="R437" s="91"/>
      <c r="S437" s="91"/>
      <c r="T437" s="92"/>
      <c r="U437" s="38"/>
      <c r="V437" s="38"/>
      <c r="W437" s="38"/>
      <c r="X437" s="38"/>
      <c r="Y437" s="38"/>
      <c r="Z437" s="38"/>
      <c r="AA437" s="38"/>
      <c r="AB437" s="38"/>
      <c r="AC437" s="38"/>
      <c r="AD437" s="38"/>
      <c r="AE437" s="38"/>
      <c r="AT437" s="17" t="s">
        <v>261</v>
      </c>
      <c r="AU437" s="17" t="s">
        <v>91</v>
      </c>
    </row>
    <row r="438" s="13" customFormat="1">
      <c r="A438" s="13"/>
      <c r="B438" s="262"/>
      <c r="C438" s="263"/>
      <c r="D438" s="258" t="s">
        <v>263</v>
      </c>
      <c r="E438" s="264" t="s">
        <v>1</v>
      </c>
      <c r="F438" s="265" t="s">
        <v>2895</v>
      </c>
      <c r="G438" s="263"/>
      <c r="H438" s="266">
        <v>4</v>
      </c>
      <c r="I438" s="267"/>
      <c r="J438" s="263"/>
      <c r="K438" s="263"/>
      <c r="L438" s="268"/>
      <c r="M438" s="269"/>
      <c r="N438" s="270"/>
      <c r="O438" s="270"/>
      <c r="P438" s="270"/>
      <c r="Q438" s="270"/>
      <c r="R438" s="270"/>
      <c r="S438" s="270"/>
      <c r="T438" s="271"/>
      <c r="U438" s="13"/>
      <c r="V438" s="13"/>
      <c r="W438" s="13"/>
      <c r="X438" s="13"/>
      <c r="Y438" s="13"/>
      <c r="Z438" s="13"/>
      <c r="AA438" s="13"/>
      <c r="AB438" s="13"/>
      <c r="AC438" s="13"/>
      <c r="AD438" s="13"/>
      <c r="AE438" s="13"/>
      <c r="AT438" s="272" t="s">
        <v>263</v>
      </c>
      <c r="AU438" s="272" t="s">
        <v>91</v>
      </c>
      <c r="AV438" s="13" t="s">
        <v>91</v>
      </c>
      <c r="AW438" s="13" t="s">
        <v>36</v>
      </c>
      <c r="AX438" s="13" t="s">
        <v>82</v>
      </c>
      <c r="AY438" s="272" t="s">
        <v>250</v>
      </c>
    </row>
    <row r="439" s="14" customFormat="1">
      <c r="A439" s="14"/>
      <c r="B439" s="273"/>
      <c r="C439" s="274"/>
      <c r="D439" s="258" t="s">
        <v>263</v>
      </c>
      <c r="E439" s="275" t="s">
        <v>1</v>
      </c>
      <c r="F439" s="276" t="s">
        <v>265</v>
      </c>
      <c r="G439" s="274"/>
      <c r="H439" s="277">
        <v>4</v>
      </c>
      <c r="I439" s="278"/>
      <c r="J439" s="274"/>
      <c r="K439" s="274"/>
      <c r="L439" s="279"/>
      <c r="M439" s="280"/>
      <c r="N439" s="281"/>
      <c r="O439" s="281"/>
      <c r="P439" s="281"/>
      <c r="Q439" s="281"/>
      <c r="R439" s="281"/>
      <c r="S439" s="281"/>
      <c r="T439" s="282"/>
      <c r="U439" s="14"/>
      <c r="V439" s="14"/>
      <c r="W439" s="14"/>
      <c r="X439" s="14"/>
      <c r="Y439" s="14"/>
      <c r="Z439" s="14"/>
      <c r="AA439" s="14"/>
      <c r="AB439" s="14"/>
      <c r="AC439" s="14"/>
      <c r="AD439" s="14"/>
      <c r="AE439" s="14"/>
      <c r="AT439" s="283" t="s">
        <v>263</v>
      </c>
      <c r="AU439" s="283" t="s">
        <v>91</v>
      </c>
      <c r="AV439" s="14" t="s">
        <v>256</v>
      </c>
      <c r="AW439" s="14" t="s">
        <v>36</v>
      </c>
      <c r="AX439" s="14" t="s">
        <v>14</v>
      </c>
      <c r="AY439" s="283" t="s">
        <v>250</v>
      </c>
    </row>
    <row r="440" s="2" customFormat="1" ht="16.5" customHeight="1">
      <c r="A440" s="38"/>
      <c r="B440" s="39"/>
      <c r="C440" s="294" t="s">
        <v>497</v>
      </c>
      <c r="D440" s="294" t="s">
        <v>643</v>
      </c>
      <c r="E440" s="295" t="s">
        <v>2896</v>
      </c>
      <c r="F440" s="296" t="s">
        <v>2897</v>
      </c>
      <c r="G440" s="297" t="s">
        <v>189</v>
      </c>
      <c r="H440" s="298">
        <v>4</v>
      </c>
      <c r="I440" s="299"/>
      <c r="J440" s="300">
        <f>ROUND(I440*H440,2)</f>
        <v>0</v>
      </c>
      <c r="K440" s="296" t="s">
        <v>1</v>
      </c>
      <c r="L440" s="301"/>
      <c r="M440" s="302" t="s">
        <v>1</v>
      </c>
      <c r="N440" s="303" t="s">
        <v>47</v>
      </c>
      <c r="O440" s="91"/>
      <c r="P440" s="254">
        <f>O440*H440</f>
        <v>0</v>
      </c>
      <c r="Q440" s="254">
        <v>0.019800000000000002</v>
      </c>
      <c r="R440" s="254">
        <f>Q440*H440</f>
        <v>0.079200000000000007</v>
      </c>
      <c r="S440" s="254">
        <v>0</v>
      </c>
      <c r="T440" s="255">
        <f>S440*H440</f>
        <v>0</v>
      </c>
      <c r="U440" s="38"/>
      <c r="V440" s="38"/>
      <c r="W440" s="38"/>
      <c r="X440" s="38"/>
      <c r="Y440" s="38"/>
      <c r="Z440" s="38"/>
      <c r="AA440" s="38"/>
      <c r="AB440" s="38"/>
      <c r="AC440" s="38"/>
      <c r="AD440" s="38"/>
      <c r="AE440" s="38"/>
      <c r="AR440" s="256" t="s">
        <v>285</v>
      </c>
      <c r="AT440" s="256" t="s">
        <v>643</v>
      </c>
      <c r="AU440" s="256" t="s">
        <v>91</v>
      </c>
      <c r="AY440" s="17" t="s">
        <v>250</v>
      </c>
      <c r="BE440" s="257">
        <f>IF(N440="základní",J440,0)</f>
        <v>0</v>
      </c>
      <c r="BF440" s="257">
        <f>IF(N440="snížená",J440,0)</f>
        <v>0</v>
      </c>
      <c r="BG440" s="257">
        <f>IF(N440="zákl. přenesená",J440,0)</f>
        <v>0</v>
      </c>
      <c r="BH440" s="257">
        <f>IF(N440="sníž. přenesená",J440,0)</f>
        <v>0</v>
      </c>
      <c r="BI440" s="257">
        <f>IF(N440="nulová",J440,0)</f>
        <v>0</v>
      </c>
      <c r="BJ440" s="17" t="s">
        <v>14</v>
      </c>
      <c r="BK440" s="257">
        <f>ROUND(I440*H440,2)</f>
        <v>0</v>
      </c>
      <c r="BL440" s="17" t="s">
        <v>256</v>
      </c>
      <c r="BM440" s="256" t="s">
        <v>2898</v>
      </c>
    </row>
    <row r="441" s="2" customFormat="1" ht="33" customHeight="1">
      <c r="A441" s="38"/>
      <c r="B441" s="39"/>
      <c r="C441" s="245" t="s">
        <v>501</v>
      </c>
      <c r="D441" s="245" t="s">
        <v>252</v>
      </c>
      <c r="E441" s="246" t="s">
        <v>2899</v>
      </c>
      <c r="F441" s="247" t="s">
        <v>2900</v>
      </c>
      <c r="G441" s="248" t="s">
        <v>189</v>
      </c>
      <c r="H441" s="249">
        <v>1</v>
      </c>
      <c r="I441" s="250"/>
      <c r="J441" s="251">
        <f>ROUND(I441*H441,2)</f>
        <v>0</v>
      </c>
      <c r="K441" s="247" t="s">
        <v>1</v>
      </c>
      <c r="L441" s="44"/>
      <c r="M441" s="252" t="s">
        <v>1</v>
      </c>
      <c r="N441" s="253" t="s">
        <v>47</v>
      </c>
      <c r="O441" s="91"/>
      <c r="P441" s="254">
        <f>O441*H441</f>
        <v>0</v>
      </c>
      <c r="Q441" s="254">
        <v>0.00095</v>
      </c>
      <c r="R441" s="254">
        <f>Q441*H441</f>
        <v>0.00095</v>
      </c>
      <c r="S441" s="254">
        <v>0</v>
      </c>
      <c r="T441" s="255">
        <f>S441*H441</f>
        <v>0</v>
      </c>
      <c r="U441" s="38"/>
      <c r="V441" s="38"/>
      <c r="W441" s="38"/>
      <c r="X441" s="38"/>
      <c r="Y441" s="38"/>
      <c r="Z441" s="38"/>
      <c r="AA441" s="38"/>
      <c r="AB441" s="38"/>
      <c r="AC441" s="38"/>
      <c r="AD441" s="38"/>
      <c r="AE441" s="38"/>
      <c r="AR441" s="256" t="s">
        <v>256</v>
      </c>
      <c r="AT441" s="256" t="s">
        <v>252</v>
      </c>
      <c r="AU441" s="256" t="s">
        <v>91</v>
      </c>
      <c r="AY441" s="17" t="s">
        <v>250</v>
      </c>
      <c r="BE441" s="257">
        <f>IF(N441="základní",J441,0)</f>
        <v>0</v>
      </c>
      <c r="BF441" s="257">
        <f>IF(N441="snížená",J441,0)</f>
        <v>0</v>
      </c>
      <c r="BG441" s="257">
        <f>IF(N441="zákl. přenesená",J441,0)</f>
        <v>0</v>
      </c>
      <c r="BH441" s="257">
        <f>IF(N441="sníž. přenesená",J441,0)</f>
        <v>0</v>
      </c>
      <c r="BI441" s="257">
        <f>IF(N441="nulová",J441,0)</f>
        <v>0</v>
      </c>
      <c r="BJ441" s="17" t="s">
        <v>14</v>
      </c>
      <c r="BK441" s="257">
        <f>ROUND(I441*H441,2)</f>
        <v>0</v>
      </c>
      <c r="BL441" s="17" t="s">
        <v>256</v>
      </c>
      <c r="BM441" s="256" t="s">
        <v>2901</v>
      </c>
    </row>
    <row r="442" s="2" customFormat="1">
      <c r="A442" s="38"/>
      <c r="B442" s="39"/>
      <c r="C442" s="40"/>
      <c r="D442" s="258" t="s">
        <v>261</v>
      </c>
      <c r="E442" s="40"/>
      <c r="F442" s="259" t="s">
        <v>2536</v>
      </c>
      <c r="G442" s="40"/>
      <c r="H442" s="40"/>
      <c r="I442" s="156"/>
      <c r="J442" s="40"/>
      <c r="K442" s="40"/>
      <c r="L442" s="44"/>
      <c r="M442" s="260"/>
      <c r="N442" s="261"/>
      <c r="O442" s="91"/>
      <c r="P442" s="91"/>
      <c r="Q442" s="91"/>
      <c r="R442" s="91"/>
      <c r="S442" s="91"/>
      <c r="T442" s="92"/>
      <c r="U442" s="38"/>
      <c r="V442" s="38"/>
      <c r="W442" s="38"/>
      <c r="X442" s="38"/>
      <c r="Y442" s="38"/>
      <c r="Z442" s="38"/>
      <c r="AA442" s="38"/>
      <c r="AB442" s="38"/>
      <c r="AC442" s="38"/>
      <c r="AD442" s="38"/>
      <c r="AE442" s="38"/>
      <c r="AT442" s="17" t="s">
        <v>261</v>
      </c>
      <c r="AU442" s="17" t="s">
        <v>91</v>
      </c>
    </row>
    <row r="443" s="13" customFormat="1">
      <c r="A443" s="13"/>
      <c r="B443" s="262"/>
      <c r="C443" s="263"/>
      <c r="D443" s="258" t="s">
        <v>263</v>
      </c>
      <c r="E443" s="264" t="s">
        <v>1</v>
      </c>
      <c r="F443" s="265" t="s">
        <v>2902</v>
      </c>
      <c r="G443" s="263"/>
      <c r="H443" s="266">
        <v>1</v>
      </c>
      <c r="I443" s="267"/>
      <c r="J443" s="263"/>
      <c r="K443" s="263"/>
      <c r="L443" s="268"/>
      <c r="M443" s="269"/>
      <c r="N443" s="270"/>
      <c r="O443" s="270"/>
      <c r="P443" s="270"/>
      <c r="Q443" s="270"/>
      <c r="R443" s="270"/>
      <c r="S443" s="270"/>
      <c r="T443" s="271"/>
      <c r="U443" s="13"/>
      <c r="V443" s="13"/>
      <c r="W443" s="13"/>
      <c r="X443" s="13"/>
      <c r="Y443" s="13"/>
      <c r="Z443" s="13"/>
      <c r="AA443" s="13"/>
      <c r="AB443" s="13"/>
      <c r="AC443" s="13"/>
      <c r="AD443" s="13"/>
      <c r="AE443" s="13"/>
      <c r="AT443" s="272" t="s">
        <v>263</v>
      </c>
      <c r="AU443" s="272" t="s">
        <v>91</v>
      </c>
      <c r="AV443" s="13" t="s">
        <v>91</v>
      </c>
      <c r="AW443" s="13" t="s">
        <v>36</v>
      </c>
      <c r="AX443" s="13" t="s">
        <v>82</v>
      </c>
      <c r="AY443" s="272" t="s">
        <v>250</v>
      </c>
    </row>
    <row r="444" s="14" customFormat="1">
      <c r="A444" s="14"/>
      <c r="B444" s="273"/>
      <c r="C444" s="274"/>
      <c r="D444" s="258" t="s">
        <v>263</v>
      </c>
      <c r="E444" s="275" t="s">
        <v>1</v>
      </c>
      <c r="F444" s="276" t="s">
        <v>265</v>
      </c>
      <c r="G444" s="274"/>
      <c r="H444" s="277">
        <v>1</v>
      </c>
      <c r="I444" s="278"/>
      <c r="J444" s="274"/>
      <c r="K444" s="274"/>
      <c r="L444" s="279"/>
      <c r="M444" s="280"/>
      <c r="N444" s="281"/>
      <c r="O444" s="281"/>
      <c r="P444" s="281"/>
      <c r="Q444" s="281"/>
      <c r="R444" s="281"/>
      <c r="S444" s="281"/>
      <c r="T444" s="282"/>
      <c r="U444" s="14"/>
      <c r="V444" s="14"/>
      <c r="W444" s="14"/>
      <c r="X444" s="14"/>
      <c r="Y444" s="14"/>
      <c r="Z444" s="14"/>
      <c r="AA444" s="14"/>
      <c r="AB444" s="14"/>
      <c r="AC444" s="14"/>
      <c r="AD444" s="14"/>
      <c r="AE444" s="14"/>
      <c r="AT444" s="283" t="s">
        <v>263</v>
      </c>
      <c r="AU444" s="283" t="s">
        <v>91</v>
      </c>
      <c r="AV444" s="14" t="s">
        <v>256</v>
      </c>
      <c r="AW444" s="14" t="s">
        <v>36</v>
      </c>
      <c r="AX444" s="14" t="s">
        <v>14</v>
      </c>
      <c r="AY444" s="283" t="s">
        <v>250</v>
      </c>
    </row>
    <row r="445" s="2" customFormat="1" ht="21.75" customHeight="1">
      <c r="A445" s="38"/>
      <c r="B445" s="39"/>
      <c r="C445" s="294" t="s">
        <v>505</v>
      </c>
      <c r="D445" s="294" t="s">
        <v>643</v>
      </c>
      <c r="E445" s="295" t="s">
        <v>2903</v>
      </c>
      <c r="F445" s="296" t="s">
        <v>2904</v>
      </c>
      <c r="G445" s="297" t="s">
        <v>189</v>
      </c>
      <c r="H445" s="298">
        <v>1</v>
      </c>
      <c r="I445" s="299"/>
      <c r="J445" s="300">
        <f>ROUND(I445*H445,2)</f>
        <v>0</v>
      </c>
      <c r="K445" s="296" t="s">
        <v>1</v>
      </c>
      <c r="L445" s="301"/>
      <c r="M445" s="302" t="s">
        <v>1</v>
      </c>
      <c r="N445" s="303" t="s">
        <v>47</v>
      </c>
      <c r="O445" s="91"/>
      <c r="P445" s="254">
        <f>O445*H445</f>
        <v>0</v>
      </c>
      <c r="Q445" s="254">
        <v>0.023400000000000001</v>
      </c>
      <c r="R445" s="254">
        <f>Q445*H445</f>
        <v>0.023400000000000001</v>
      </c>
      <c r="S445" s="254">
        <v>0</v>
      </c>
      <c r="T445" s="255">
        <f>S445*H445</f>
        <v>0</v>
      </c>
      <c r="U445" s="38"/>
      <c r="V445" s="38"/>
      <c r="W445" s="38"/>
      <c r="X445" s="38"/>
      <c r="Y445" s="38"/>
      <c r="Z445" s="38"/>
      <c r="AA445" s="38"/>
      <c r="AB445" s="38"/>
      <c r="AC445" s="38"/>
      <c r="AD445" s="38"/>
      <c r="AE445" s="38"/>
      <c r="AR445" s="256" t="s">
        <v>285</v>
      </c>
      <c r="AT445" s="256" t="s">
        <v>643</v>
      </c>
      <c r="AU445" s="256" t="s">
        <v>91</v>
      </c>
      <c r="AY445" s="17" t="s">
        <v>250</v>
      </c>
      <c r="BE445" s="257">
        <f>IF(N445="základní",J445,0)</f>
        <v>0</v>
      </c>
      <c r="BF445" s="257">
        <f>IF(N445="snížená",J445,0)</f>
        <v>0</v>
      </c>
      <c r="BG445" s="257">
        <f>IF(N445="zákl. přenesená",J445,0)</f>
        <v>0</v>
      </c>
      <c r="BH445" s="257">
        <f>IF(N445="sníž. přenesená",J445,0)</f>
        <v>0</v>
      </c>
      <c r="BI445" s="257">
        <f>IF(N445="nulová",J445,0)</f>
        <v>0</v>
      </c>
      <c r="BJ445" s="17" t="s">
        <v>14</v>
      </c>
      <c r="BK445" s="257">
        <f>ROUND(I445*H445,2)</f>
        <v>0</v>
      </c>
      <c r="BL445" s="17" t="s">
        <v>256</v>
      </c>
      <c r="BM445" s="256" t="s">
        <v>2905</v>
      </c>
    </row>
    <row r="446" s="2" customFormat="1" ht="21.75" customHeight="1">
      <c r="A446" s="38"/>
      <c r="B446" s="39"/>
      <c r="C446" s="245" t="s">
        <v>510</v>
      </c>
      <c r="D446" s="245" t="s">
        <v>252</v>
      </c>
      <c r="E446" s="246" t="s">
        <v>2906</v>
      </c>
      <c r="F446" s="247" t="s">
        <v>2907</v>
      </c>
      <c r="G446" s="248" t="s">
        <v>208</v>
      </c>
      <c r="H446" s="249">
        <v>2.6000000000000001</v>
      </c>
      <c r="I446" s="250"/>
      <c r="J446" s="251">
        <f>ROUND(I446*H446,2)</f>
        <v>0</v>
      </c>
      <c r="K446" s="247" t="s">
        <v>255</v>
      </c>
      <c r="L446" s="44"/>
      <c r="M446" s="252" t="s">
        <v>1</v>
      </c>
      <c r="N446" s="253" t="s">
        <v>47</v>
      </c>
      <c r="O446" s="91"/>
      <c r="P446" s="254">
        <f>O446*H446</f>
        <v>0</v>
      </c>
      <c r="Q446" s="254">
        <v>0</v>
      </c>
      <c r="R446" s="254">
        <f>Q446*H446</f>
        <v>0</v>
      </c>
      <c r="S446" s="254">
        <v>1.9199999999999999</v>
      </c>
      <c r="T446" s="255">
        <f>S446*H446</f>
        <v>4.992</v>
      </c>
      <c r="U446" s="38"/>
      <c r="V446" s="38"/>
      <c r="W446" s="38"/>
      <c r="X446" s="38"/>
      <c r="Y446" s="38"/>
      <c r="Z446" s="38"/>
      <c r="AA446" s="38"/>
      <c r="AB446" s="38"/>
      <c r="AC446" s="38"/>
      <c r="AD446" s="38"/>
      <c r="AE446" s="38"/>
      <c r="AR446" s="256" t="s">
        <v>256</v>
      </c>
      <c r="AT446" s="256" t="s">
        <v>252</v>
      </c>
      <c r="AU446" s="256" t="s">
        <v>91</v>
      </c>
      <c r="AY446" s="17" t="s">
        <v>250</v>
      </c>
      <c r="BE446" s="257">
        <f>IF(N446="základní",J446,0)</f>
        <v>0</v>
      </c>
      <c r="BF446" s="257">
        <f>IF(N446="snížená",J446,0)</f>
        <v>0</v>
      </c>
      <c r="BG446" s="257">
        <f>IF(N446="zákl. přenesená",J446,0)</f>
        <v>0</v>
      </c>
      <c r="BH446" s="257">
        <f>IF(N446="sníž. přenesená",J446,0)</f>
        <v>0</v>
      </c>
      <c r="BI446" s="257">
        <f>IF(N446="nulová",J446,0)</f>
        <v>0</v>
      </c>
      <c r="BJ446" s="17" t="s">
        <v>14</v>
      </c>
      <c r="BK446" s="257">
        <f>ROUND(I446*H446,2)</f>
        <v>0</v>
      </c>
      <c r="BL446" s="17" t="s">
        <v>256</v>
      </c>
      <c r="BM446" s="256" t="s">
        <v>2908</v>
      </c>
    </row>
    <row r="447" s="2" customFormat="1">
      <c r="A447" s="38"/>
      <c r="B447" s="39"/>
      <c r="C447" s="40"/>
      <c r="D447" s="258" t="s">
        <v>261</v>
      </c>
      <c r="E447" s="40"/>
      <c r="F447" s="259" t="s">
        <v>2909</v>
      </c>
      <c r="G447" s="40"/>
      <c r="H447" s="40"/>
      <c r="I447" s="156"/>
      <c r="J447" s="40"/>
      <c r="K447" s="40"/>
      <c r="L447" s="44"/>
      <c r="M447" s="260"/>
      <c r="N447" s="261"/>
      <c r="O447" s="91"/>
      <c r="P447" s="91"/>
      <c r="Q447" s="91"/>
      <c r="R447" s="91"/>
      <c r="S447" s="91"/>
      <c r="T447" s="92"/>
      <c r="U447" s="38"/>
      <c r="V447" s="38"/>
      <c r="W447" s="38"/>
      <c r="X447" s="38"/>
      <c r="Y447" s="38"/>
      <c r="Z447" s="38"/>
      <c r="AA447" s="38"/>
      <c r="AB447" s="38"/>
      <c r="AC447" s="38"/>
      <c r="AD447" s="38"/>
      <c r="AE447" s="38"/>
      <c r="AT447" s="17" t="s">
        <v>261</v>
      </c>
      <c r="AU447" s="17" t="s">
        <v>91</v>
      </c>
    </row>
    <row r="448" s="13" customFormat="1">
      <c r="A448" s="13"/>
      <c r="B448" s="262"/>
      <c r="C448" s="263"/>
      <c r="D448" s="258" t="s">
        <v>263</v>
      </c>
      <c r="E448" s="264" t="s">
        <v>1</v>
      </c>
      <c r="F448" s="265" t="s">
        <v>2910</v>
      </c>
      <c r="G448" s="263"/>
      <c r="H448" s="266">
        <v>2.6000000000000001</v>
      </c>
      <c r="I448" s="267"/>
      <c r="J448" s="263"/>
      <c r="K448" s="263"/>
      <c r="L448" s="268"/>
      <c r="M448" s="269"/>
      <c r="N448" s="270"/>
      <c r="O448" s="270"/>
      <c r="P448" s="270"/>
      <c r="Q448" s="270"/>
      <c r="R448" s="270"/>
      <c r="S448" s="270"/>
      <c r="T448" s="271"/>
      <c r="U448" s="13"/>
      <c r="V448" s="13"/>
      <c r="W448" s="13"/>
      <c r="X448" s="13"/>
      <c r="Y448" s="13"/>
      <c r="Z448" s="13"/>
      <c r="AA448" s="13"/>
      <c r="AB448" s="13"/>
      <c r="AC448" s="13"/>
      <c r="AD448" s="13"/>
      <c r="AE448" s="13"/>
      <c r="AT448" s="272" t="s">
        <v>263</v>
      </c>
      <c r="AU448" s="272" t="s">
        <v>91</v>
      </c>
      <c r="AV448" s="13" t="s">
        <v>91</v>
      </c>
      <c r="AW448" s="13" t="s">
        <v>36</v>
      </c>
      <c r="AX448" s="13" t="s">
        <v>82</v>
      </c>
      <c r="AY448" s="272" t="s">
        <v>250</v>
      </c>
    </row>
    <row r="449" s="14" customFormat="1">
      <c r="A449" s="14"/>
      <c r="B449" s="273"/>
      <c r="C449" s="274"/>
      <c r="D449" s="258" t="s">
        <v>263</v>
      </c>
      <c r="E449" s="275" t="s">
        <v>1</v>
      </c>
      <c r="F449" s="276" t="s">
        <v>265</v>
      </c>
      <c r="G449" s="274"/>
      <c r="H449" s="277">
        <v>2.6000000000000001</v>
      </c>
      <c r="I449" s="278"/>
      <c r="J449" s="274"/>
      <c r="K449" s="274"/>
      <c r="L449" s="279"/>
      <c r="M449" s="280"/>
      <c r="N449" s="281"/>
      <c r="O449" s="281"/>
      <c r="P449" s="281"/>
      <c r="Q449" s="281"/>
      <c r="R449" s="281"/>
      <c r="S449" s="281"/>
      <c r="T449" s="282"/>
      <c r="U449" s="14"/>
      <c r="V449" s="14"/>
      <c r="W449" s="14"/>
      <c r="X449" s="14"/>
      <c r="Y449" s="14"/>
      <c r="Z449" s="14"/>
      <c r="AA449" s="14"/>
      <c r="AB449" s="14"/>
      <c r="AC449" s="14"/>
      <c r="AD449" s="14"/>
      <c r="AE449" s="14"/>
      <c r="AT449" s="283" t="s">
        <v>263</v>
      </c>
      <c r="AU449" s="283" t="s">
        <v>91</v>
      </c>
      <c r="AV449" s="14" t="s">
        <v>256</v>
      </c>
      <c r="AW449" s="14" t="s">
        <v>36</v>
      </c>
      <c r="AX449" s="14" t="s">
        <v>14</v>
      </c>
      <c r="AY449" s="283" t="s">
        <v>250</v>
      </c>
    </row>
    <row r="450" s="2" customFormat="1" ht="21.75" customHeight="1">
      <c r="A450" s="38"/>
      <c r="B450" s="39"/>
      <c r="C450" s="245" t="s">
        <v>515</v>
      </c>
      <c r="D450" s="245" t="s">
        <v>252</v>
      </c>
      <c r="E450" s="246" t="s">
        <v>2911</v>
      </c>
      <c r="F450" s="247" t="s">
        <v>2912</v>
      </c>
      <c r="G450" s="248" t="s">
        <v>2579</v>
      </c>
      <c r="H450" s="249">
        <v>8</v>
      </c>
      <c r="I450" s="250"/>
      <c r="J450" s="251">
        <f>ROUND(I450*H450,2)</f>
        <v>0</v>
      </c>
      <c r="K450" s="247" t="s">
        <v>255</v>
      </c>
      <c r="L450" s="44"/>
      <c r="M450" s="252" t="s">
        <v>1</v>
      </c>
      <c r="N450" s="253" t="s">
        <v>47</v>
      </c>
      <c r="O450" s="91"/>
      <c r="P450" s="254">
        <f>O450*H450</f>
        <v>0</v>
      </c>
      <c r="Q450" s="254">
        <v>0.00018000000000000001</v>
      </c>
      <c r="R450" s="254">
        <f>Q450*H450</f>
        <v>0.0014400000000000001</v>
      </c>
      <c r="S450" s="254">
        <v>0</v>
      </c>
      <c r="T450" s="255">
        <f>S450*H450</f>
        <v>0</v>
      </c>
      <c r="U450" s="38"/>
      <c r="V450" s="38"/>
      <c r="W450" s="38"/>
      <c r="X450" s="38"/>
      <c r="Y450" s="38"/>
      <c r="Z450" s="38"/>
      <c r="AA450" s="38"/>
      <c r="AB450" s="38"/>
      <c r="AC450" s="38"/>
      <c r="AD450" s="38"/>
      <c r="AE450" s="38"/>
      <c r="AR450" s="256" t="s">
        <v>256</v>
      </c>
      <c r="AT450" s="256" t="s">
        <v>252</v>
      </c>
      <c r="AU450" s="256" t="s">
        <v>91</v>
      </c>
      <c r="AY450" s="17" t="s">
        <v>250</v>
      </c>
      <c r="BE450" s="257">
        <f>IF(N450="základní",J450,0)</f>
        <v>0</v>
      </c>
      <c r="BF450" s="257">
        <f>IF(N450="snížená",J450,0)</f>
        <v>0</v>
      </c>
      <c r="BG450" s="257">
        <f>IF(N450="zákl. přenesená",J450,0)</f>
        <v>0</v>
      </c>
      <c r="BH450" s="257">
        <f>IF(N450="sníž. přenesená",J450,0)</f>
        <v>0</v>
      </c>
      <c r="BI450" s="257">
        <f>IF(N450="nulová",J450,0)</f>
        <v>0</v>
      </c>
      <c r="BJ450" s="17" t="s">
        <v>14</v>
      </c>
      <c r="BK450" s="257">
        <f>ROUND(I450*H450,2)</f>
        <v>0</v>
      </c>
      <c r="BL450" s="17" t="s">
        <v>256</v>
      </c>
      <c r="BM450" s="256" t="s">
        <v>2913</v>
      </c>
    </row>
    <row r="451" s="2" customFormat="1">
      <c r="A451" s="38"/>
      <c r="B451" s="39"/>
      <c r="C451" s="40"/>
      <c r="D451" s="258" t="s">
        <v>261</v>
      </c>
      <c r="E451" s="40"/>
      <c r="F451" s="259" t="s">
        <v>2581</v>
      </c>
      <c r="G451" s="40"/>
      <c r="H451" s="40"/>
      <c r="I451" s="156"/>
      <c r="J451" s="40"/>
      <c r="K451" s="40"/>
      <c r="L451" s="44"/>
      <c r="M451" s="260"/>
      <c r="N451" s="261"/>
      <c r="O451" s="91"/>
      <c r="P451" s="91"/>
      <c r="Q451" s="91"/>
      <c r="R451" s="91"/>
      <c r="S451" s="91"/>
      <c r="T451" s="92"/>
      <c r="U451" s="38"/>
      <c r="V451" s="38"/>
      <c r="W451" s="38"/>
      <c r="X451" s="38"/>
      <c r="Y451" s="38"/>
      <c r="Z451" s="38"/>
      <c r="AA451" s="38"/>
      <c r="AB451" s="38"/>
      <c r="AC451" s="38"/>
      <c r="AD451" s="38"/>
      <c r="AE451" s="38"/>
      <c r="AT451" s="17" t="s">
        <v>261</v>
      </c>
      <c r="AU451" s="17" t="s">
        <v>91</v>
      </c>
    </row>
    <row r="452" s="2" customFormat="1" ht="21.75" customHeight="1">
      <c r="A452" s="38"/>
      <c r="B452" s="39"/>
      <c r="C452" s="245" t="s">
        <v>520</v>
      </c>
      <c r="D452" s="245" t="s">
        <v>252</v>
      </c>
      <c r="E452" s="246" t="s">
        <v>2914</v>
      </c>
      <c r="F452" s="247" t="s">
        <v>2915</v>
      </c>
      <c r="G452" s="248" t="s">
        <v>189</v>
      </c>
      <c r="H452" s="249">
        <v>8</v>
      </c>
      <c r="I452" s="250"/>
      <c r="J452" s="251">
        <f>ROUND(I452*H452,2)</f>
        <v>0</v>
      </c>
      <c r="K452" s="247" t="s">
        <v>255</v>
      </c>
      <c r="L452" s="44"/>
      <c r="M452" s="252" t="s">
        <v>1</v>
      </c>
      <c r="N452" s="253" t="s">
        <v>47</v>
      </c>
      <c r="O452" s="91"/>
      <c r="P452" s="254">
        <f>O452*H452</f>
        <v>0</v>
      </c>
      <c r="Q452" s="254">
        <v>0.14494000000000001</v>
      </c>
      <c r="R452" s="254">
        <f>Q452*H452</f>
        <v>1.1595200000000001</v>
      </c>
      <c r="S452" s="254">
        <v>0</v>
      </c>
      <c r="T452" s="255">
        <f>S452*H452</f>
        <v>0</v>
      </c>
      <c r="U452" s="38"/>
      <c r="V452" s="38"/>
      <c r="W452" s="38"/>
      <c r="X452" s="38"/>
      <c r="Y452" s="38"/>
      <c r="Z452" s="38"/>
      <c r="AA452" s="38"/>
      <c r="AB452" s="38"/>
      <c r="AC452" s="38"/>
      <c r="AD452" s="38"/>
      <c r="AE452" s="38"/>
      <c r="AR452" s="256" t="s">
        <v>256</v>
      </c>
      <c r="AT452" s="256" t="s">
        <v>252</v>
      </c>
      <c r="AU452" s="256" t="s">
        <v>91</v>
      </c>
      <c r="AY452" s="17" t="s">
        <v>250</v>
      </c>
      <c r="BE452" s="257">
        <f>IF(N452="základní",J452,0)</f>
        <v>0</v>
      </c>
      <c r="BF452" s="257">
        <f>IF(N452="snížená",J452,0)</f>
        <v>0</v>
      </c>
      <c r="BG452" s="257">
        <f>IF(N452="zákl. přenesená",J452,0)</f>
        <v>0</v>
      </c>
      <c r="BH452" s="257">
        <f>IF(N452="sníž. přenesená",J452,0)</f>
        <v>0</v>
      </c>
      <c r="BI452" s="257">
        <f>IF(N452="nulová",J452,0)</f>
        <v>0</v>
      </c>
      <c r="BJ452" s="17" t="s">
        <v>14</v>
      </c>
      <c r="BK452" s="257">
        <f>ROUND(I452*H452,2)</f>
        <v>0</v>
      </c>
      <c r="BL452" s="17" t="s">
        <v>256</v>
      </c>
      <c r="BM452" s="256" t="s">
        <v>2916</v>
      </c>
    </row>
    <row r="453" s="2" customFormat="1">
      <c r="A453" s="38"/>
      <c r="B453" s="39"/>
      <c r="C453" s="40"/>
      <c r="D453" s="258" t="s">
        <v>261</v>
      </c>
      <c r="E453" s="40"/>
      <c r="F453" s="259" t="s">
        <v>2917</v>
      </c>
      <c r="G453" s="40"/>
      <c r="H453" s="40"/>
      <c r="I453" s="156"/>
      <c r="J453" s="40"/>
      <c r="K453" s="40"/>
      <c r="L453" s="44"/>
      <c r="M453" s="260"/>
      <c r="N453" s="261"/>
      <c r="O453" s="91"/>
      <c r="P453" s="91"/>
      <c r="Q453" s="91"/>
      <c r="R453" s="91"/>
      <c r="S453" s="91"/>
      <c r="T453" s="92"/>
      <c r="U453" s="38"/>
      <c r="V453" s="38"/>
      <c r="W453" s="38"/>
      <c r="X453" s="38"/>
      <c r="Y453" s="38"/>
      <c r="Z453" s="38"/>
      <c r="AA453" s="38"/>
      <c r="AB453" s="38"/>
      <c r="AC453" s="38"/>
      <c r="AD453" s="38"/>
      <c r="AE453" s="38"/>
      <c r="AT453" s="17" t="s">
        <v>261</v>
      </c>
      <c r="AU453" s="17" t="s">
        <v>91</v>
      </c>
    </row>
    <row r="454" s="2" customFormat="1" ht="16.5" customHeight="1">
      <c r="A454" s="38"/>
      <c r="B454" s="39"/>
      <c r="C454" s="294" t="s">
        <v>525</v>
      </c>
      <c r="D454" s="294" t="s">
        <v>643</v>
      </c>
      <c r="E454" s="295" t="s">
        <v>2918</v>
      </c>
      <c r="F454" s="296" t="s">
        <v>2919</v>
      </c>
      <c r="G454" s="297" t="s">
        <v>189</v>
      </c>
      <c r="H454" s="298">
        <v>8</v>
      </c>
      <c r="I454" s="299"/>
      <c r="J454" s="300">
        <f>ROUND(I454*H454,2)</f>
        <v>0</v>
      </c>
      <c r="K454" s="296" t="s">
        <v>1</v>
      </c>
      <c r="L454" s="301"/>
      <c r="M454" s="302" t="s">
        <v>1</v>
      </c>
      <c r="N454" s="303" t="s">
        <v>47</v>
      </c>
      <c r="O454" s="91"/>
      <c r="P454" s="254">
        <f>O454*H454</f>
        <v>0</v>
      </c>
      <c r="Q454" s="254">
        <v>0.095000000000000001</v>
      </c>
      <c r="R454" s="254">
        <f>Q454*H454</f>
        <v>0.76000000000000001</v>
      </c>
      <c r="S454" s="254">
        <v>0</v>
      </c>
      <c r="T454" s="255">
        <f>S454*H454</f>
        <v>0</v>
      </c>
      <c r="U454" s="38"/>
      <c r="V454" s="38"/>
      <c r="W454" s="38"/>
      <c r="X454" s="38"/>
      <c r="Y454" s="38"/>
      <c r="Z454" s="38"/>
      <c r="AA454" s="38"/>
      <c r="AB454" s="38"/>
      <c r="AC454" s="38"/>
      <c r="AD454" s="38"/>
      <c r="AE454" s="38"/>
      <c r="AR454" s="256" t="s">
        <v>285</v>
      </c>
      <c r="AT454" s="256" t="s">
        <v>643</v>
      </c>
      <c r="AU454" s="256" t="s">
        <v>91</v>
      </c>
      <c r="AY454" s="17" t="s">
        <v>250</v>
      </c>
      <c r="BE454" s="257">
        <f>IF(N454="základní",J454,0)</f>
        <v>0</v>
      </c>
      <c r="BF454" s="257">
        <f>IF(N454="snížená",J454,0)</f>
        <v>0</v>
      </c>
      <c r="BG454" s="257">
        <f>IF(N454="zákl. přenesená",J454,0)</f>
        <v>0</v>
      </c>
      <c r="BH454" s="257">
        <f>IF(N454="sníž. přenesená",J454,0)</f>
        <v>0</v>
      </c>
      <c r="BI454" s="257">
        <f>IF(N454="nulová",J454,0)</f>
        <v>0</v>
      </c>
      <c r="BJ454" s="17" t="s">
        <v>14</v>
      </c>
      <c r="BK454" s="257">
        <f>ROUND(I454*H454,2)</f>
        <v>0</v>
      </c>
      <c r="BL454" s="17" t="s">
        <v>256</v>
      </c>
      <c r="BM454" s="256" t="s">
        <v>2920</v>
      </c>
    </row>
    <row r="455" s="2" customFormat="1" ht="16.5" customHeight="1">
      <c r="A455" s="38"/>
      <c r="B455" s="39"/>
      <c r="C455" s="294" t="s">
        <v>529</v>
      </c>
      <c r="D455" s="294" t="s">
        <v>643</v>
      </c>
      <c r="E455" s="295" t="s">
        <v>2921</v>
      </c>
      <c r="F455" s="296" t="s">
        <v>2922</v>
      </c>
      <c r="G455" s="297" t="s">
        <v>189</v>
      </c>
      <c r="H455" s="298">
        <v>8</v>
      </c>
      <c r="I455" s="299"/>
      <c r="J455" s="300">
        <f>ROUND(I455*H455,2)</f>
        <v>0</v>
      </c>
      <c r="K455" s="296" t="s">
        <v>1</v>
      </c>
      <c r="L455" s="301"/>
      <c r="M455" s="302" t="s">
        <v>1</v>
      </c>
      <c r="N455" s="303" t="s">
        <v>47</v>
      </c>
      <c r="O455" s="91"/>
      <c r="P455" s="254">
        <f>O455*H455</f>
        <v>0</v>
      </c>
      <c r="Q455" s="254">
        <v>0.057000000000000002</v>
      </c>
      <c r="R455" s="254">
        <f>Q455*H455</f>
        <v>0.45600000000000002</v>
      </c>
      <c r="S455" s="254">
        <v>0</v>
      </c>
      <c r="T455" s="255">
        <f>S455*H455</f>
        <v>0</v>
      </c>
      <c r="U455" s="38"/>
      <c r="V455" s="38"/>
      <c r="W455" s="38"/>
      <c r="X455" s="38"/>
      <c r="Y455" s="38"/>
      <c r="Z455" s="38"/>
      <c r="AA455" s="38"/>
      <c r="AB455" s="38"/>
      <c r="AC455" s="38"/>
      <c r="AD455" s="38"/>
      <c r="AE455" s="38"/>
      <c r="AR455" s="256" t="s">
        <v>285</v>
      </c>
      <c r="AT455" s="256" t="s">
        <v>643</v>
      </c>
      <c r="AU455" s="256" t="s">
        <v>91</v>
      </c>
      <c r="AY455" s="17" t="s">
        <v>250</v>
      </c>
      <c r="BE455" s="257">
        <f>IF(N455="základní",J455,0)</f>
        <v>0</v>
      </c>
      <c r="BF455" s="257">
        <f>IF(N455="snížená",J455,0)</f>
        <v>0</v>
      </c>
      <c r="BG455" s="257">
        <f>IF(N455="zákl. přenesená",J455,0)</f>
        <v>0</v>
      </c>
      <c r="BH455" s="257">
        <f>IF(N455="sníž. přenesená",J455,0)</f>
        <v>0</v>
      </c>
      <c r="BI455" s="257">
        <f>IF(N455="nulová",J455,0)</f>
        <v>0</v>
      </c>
      <c r="BJ455" s="17" t="s">
        <v>14</v>
      </c>
      <c r="BK455" s="257">
        <f>ROUND(I455*H455,2)</f>
        <v>0</v>
      </c>
      <c r="BL455" s="17" t="s">
        <v>256</v>
      </c>
      <c r="BM455" s="256" t="s">
        <v>2923</v>
      </c>
    </row>
    <row r="456" s="2" customFormat="1" ht="16.5" customHeight="1">
      <c r="A456" s="38"/>
      <c r="B456" s="39"/>
      <c r="C456" s="294" t="s">
        <v>534</v>
      </c>
      <c r="D456" s="294" t="s">
        <v>643</v>
      </c>
      <c r="E456" s="295" t="s">
        <v>2924</v>
      </c>
      <c r="F456" s="296" t="s">
        <v>2925</v>
      </c>
      <c r="G456" s="297" t="s">
        <v>189</v>
      </c>
      <c r="H456" s="298">
        <v>8</v>
      </c>
      <c r="I456" s="299"/>
      <c r="J456" s="300">
        <f>ROUND(I456*H456,2)</f>
        <v>0</v>
      </c>
      <c r="K456" s="296" t="s">
        <v>1</v>
      </c>
      <c r="L456" s="301"/>
      <c r="M456" s="302" t="s">
        <v>1</v>
      </c>
      <c r="N456" s="303" t="s">
        <v>47</v>
      </c>
      <c r="O456" s="91"/>
      <c r="P456" s="254">
        <f>O456*H456</f>
        <v>0</v>
      </c>
      <c r="Q456" s="254">
        <v>0.058000000000000003</v>
      </c>
      <c r="R456" s="254">
        <f>Q456*H456</f>
        <v>0.46400000000000002</v>
      </c>
      <c r="S456" s="254">
        <v>0</v>
      </c>
      <c r="T456" s="255">
        <f>S456*H456</f>
        <v>0</v>
      </c>
      <c r="U456" s="38"/>
      <c r="V456" s="38"/>
      <c r="W456" s="38"/>
      <c r="X456" s="38"/>
      <c r="Y456" s="38"/>
      <c r="Z456" s="38"/>
      <c r="AA456" s="38"/>
      <c r="AB456" s="38"/>
      <c r="AC456" s="38"/>
      <c r="AD456" s="38"/>
      <c r="AE456" s="38"/>
      <c r="AR456" s="256" t="s">
        <v>285</v>
      </c>
      <c r="AT456" s="256" t="s">
        <v>643</v>
      </c>
      <c r="AU456" s="256" t="s">
        <v>91</v>
      </c>
      <c r="AY456" s="17" t="s">
        <v>250</v>
      </c>
      <c r="BE456" s="257">
        <f>IF(N456="základní",J456,0)</f>
        <v>0</v>
      </c>
      <c r="BF456" s="257">
        <f>IF(N456="snížená",J456,0)</f>
        <v>0</v>
      </c>
      <c r="BG456" s="257">
        <f>IF(N456="zákl. přenesená",J456,0)</f>
        <v>0</v>
      </c>
      <c r="BH456" s="257">
        <f>IF(N456="sníž. přenesená",J456,0)</f>
        <v>0</v>
      </c>
      <c r="BI456" s="257">
        <f>IF(N456="nulová",J456,0)</f>
        <v>0</v>
      </c>
      <c r="BJ456" s="17" t="s">
        <v>14</v>
      </c>
      <c r="BK456" s="257">
        <f>ROUND(I456*H456,2)</f>
        <v>0</v>
      </c>
      <c r="BL456" s="17" t="s">
        <v>256</v>
      </c>
      <c r="BM456" s="256" t="s">
        <v>2926</v>
      </c>
    </row>
    <row r="457" s="2" customFormat="1" ht="16.5" customHeight="1">
      <c r="A457" s="38"/>
      <c r="B457" s="39"/>
      <c r="C457" s="294" t="s">
        <v>538</v>
      </c>
      <c r="D457" s="294" t="s">
        <v>643</v>
      </c>
      <c r="E457" s="295" t="s">
        <v>2927</v>
      </c>
      <c r="F457" s="296" t="s">
        <v>2928</v>
      </c>
      <c r="G457" s="297" t="s">
        <v>189</v>
      </c>
      <c r="H457" s="298">
        <v>8</v>
      </c>
      <c r="I457" s="299"/>
      <c r="J457" s="300">
        <f>ROUND(I457*H457,2)</f>
        <v>0</v>
      </c>
      <c r="K457" s="296" t="s">
        <v>1</v>
      </c>
      <c r="L457" s="301"/>
      <c r="M457" s="302" t="s">
        <v>1</v>
      </c>
      <c r="N457" s="303" t="s">
        <v>47</v>
      </c>
      <c r="O457" s="91"/>
      <c r="P457" s="254">
        <f>O457*H457</f>
        <v>0</v>
      </c>
      <c r="Q457" s="254">
        <v>0.027</v>
      </c>
      <c r="R457" s="254">
        <f>Q457*H457</f>
        <v>0.216</v>
      </c>
      <c r="S457" s="254">
        <v>0</v>
      </c>
      <c r="T457" s="255">
        <f>S457*H457</f>
        <v>0</v>
      </c>
      <c r="U457" s="38"/>
      <c r="V457" s="38"/>
      <c r="W457" s="38"/>
      <c r="X457" s="38"/>
      <c r="Y457" s="38"/>
      <c r="Z457" s="38"/>
      <c r="AA457" s="38"/>
      <c r="AB457" s="38"/>
      <c r="AC457" s="38"/>
      <c r="AD457" s="38"/>
      <c r="AE457" s="38"/>
      <c r="AR457" s="256" t="s">
        <v>285</v>
      </c>
      <c r="AT457" s="256" t="s">
        <v>643</v>
      </c>
      <c r="AU457" s="256" t="s">
        <v>91</v>
      </c>
      <c r="AY457" s="17" t="s">
        <v>250</v>
      </c>
      <c r="BE457" s="257">
        <f>IF(N457="základní",J457,0)</f>
        <v>0</v>
      </c>
      <c r="BF457" s="257">
        <f>IF(N457="snížená",J457,0)</f>
        <v>0</v>
      </c>
      <c r="BG457" s="257">
        <f>IF(N457="zákl. přenesená",J457,0)</f>
        <v>0</v>
      </c>
      <c r="BH457" s="257">
        <f>IF(N457="sníž. přenesená",J457,0)</f>
        <v>0</v>
      </c>
      <c r="BI457" s="257">
        <f>IF(N457="nulová",J457,0)</f>
        <v>0</v>
      </c>
      <c r="BJ457" s="17" t="s">
        <v>14</v>
      </c>
      <c r="BK457" s="257">
        <f>ROUND(I457*H457,2)</f>
        <v>0</v>
      </c>
      <c r="BL457" s="17" t="s">
        <v>256</v>
      </c>
      <c r="BM457" s="256" t="s">
        <v>2929</v>
      </c>
    </row>
    <row r="458" s="2" customFormat="1" ht="21.75" customHeight="1">
      <c r="A458" s="38"/>
      <c r="B458" s="39"/>
      <c r="C458" s="294" t="s">
        <v>542</v>
      </c>
      <c r="D458" s="294" t="s">
        <v>643</v>
      </c>
      <c r="E458" s="295" t="s">
        <v>2930</v>
      </c>
      <c r="F458" s="296" t="s">
        <v>2931</v>
      </c>
      <c r="G458" s="297" t="s">
        <v>189</v>
      </c>
      <c r="H458" s="298">
        <v>8</v>
      </c>
      <c r="I458" s="299"/>
      <c r="J458" s="300">
        <f>ROUND(I458*H458,2)</f>
        <v>0</v>
      </c>
      <c r="K458" s="296" t="s">
        <v>1</v>
      </c>
      <c r="L458" s="301"/>
      <c r="M458" s="302" t="s">
        <v>1</v>
      </c>
      <c r="N458" s="303" t="s">
        <v>47</v>
      </c>
      <c r="O458" s="91"/>
      <c r="P458" s="254">
        <f>O458*H458</f>
        <v>0</v>
      </c>
      <c r="Q458" s="254">
        <v>0.055</v>
      </c>
      <c r="R458" s="254">
        <f>Q458*H458</f>
        <v>0.44</v>
      </c>
      <c r="S458" s="254">
        <v>0</v>
      </c>
      <c r="T458" s="255">
        <f>S458*H458</f>
        <v>0</v>
      </c>
      <c r="U458" s="38"/>
      <c r="V458" s="38"/>
      <c r="W458" s="38"/>
      <c r="X458" s="38"/>
      <c r="Y458" s="38"/>
      <c r="Z458" s="38"/>
      <c r="AA458" s="38"/>
      <c r="AB458" s="38"/>
      <c r="AC458" s="38"/>
      <c r="AD458" s="38"/>
      <c r="AE458" s="38"/>
      <c r="AR458" s="256" t="s">
        <v>285</v>
      </c>
      <c r="AT458" s="256" t="s">
        <v>643</v>
      </c>
      <c r="AU458" s="256" t="s">
        <v>91</v>
      </c>
      <c r="AY458" s="17" t="s">
        <v>250</v>
      </c>
      <c r="BE458" s="257">
        <f>IF(N458="základní",J458,0)</f>
        <v>0</v>
      </c>
      <c r="BF458" s="257">
        <f>IF(N458="snížená",J458,0)</f>
        <v>0</v>
      </c>
      <c r="BG458" s="257">
        <f>IF(N458="zákl. přenesená",J458,0)</f>
        <v>0</v>
      </c>
      <c r="BH458" s="257">
        <f>IF(N458="sníž. přenesená",J458,0)</f>
        <v>0</v>
      </c>
      <c r="BI458" s="257">
        <f>IF(N458="nulová",J458,0)</f>
        <v>0</v>
      </c>
      <c r="BJ458" s="17" t="s">
        <v>14</v>
      </c>
      <c r="BK458" s="257">
        <f>ROUND(I458*H458,2)</f>
        <v>0</v>
      </c>
      <c r="BL458" s="17" t="s">
        <v>256</v>
      </c>
      <c r="BM458" s="256" t="s">
        <v>2932</v>
      </c>
    </row>
    <row r="459" s="2" customFormat="1" ht="16.5" customHeight="1">
      <c r="A459" s="38"/>
      <c r="B459" s="39"/>
      <c r="C459" s="294" t="s">
        <v>546</v>
      </c>
      <c r="D459" s="294" t="s">
        <v>643</v>
      </c>
      <c r="E459" s="295" t="s">
        <v>2933</v>
      </c>
      <c r="F459" s="296" t="s">
        <v>2934</v>
      </c>
      <c r="G459" s="297" t="s">
        <v>189</v>
      </c>
      <c r="H459" s="298">
        <v>8</v>
      </c>
      <c r="I459" s="299"/>
      <c r="J459" s="300">
        <f>ROUND(I459*H459,2)</f>
        <v>0</v>
      </c>
      <c r="K459" s="296" t="s">
        <v>1</v>
      </c>
      <c r="L459" s="301"/>
      <c r="M459" s="302" t="s">
        <v>1</v>
      </c>
      <c r="N459" s="303" t="s">
        <v>47</v>
      </c>
      <c r="O459" s="91"/>
      <c r="P459" s="254">
        <f>O459*H459</f>
        <v>0</v>
      </c>
      <c r="Q459" s="254">
        <v>0.114</v>
      </c>
      <c r="R459" s="254">
        <f>Q459*H459</f>
        <v>0.91200000000000003</v>
      </c>
      <c r="S459" s="254">
        <v>0</v>
      </c>
      <c r="T459" s="255">
        <f>S459*H459</f>
        <v>0</v>
      </c>
      <c r="U459" s="38"/>
      <c r="V459" s="38"/>
      <c r="W459" s="38"/>
      <c r="X459" s="38"/>
      <c r="Y459" s="38"/>
      <c r="Z459" s="38"/>
      <c r="AA459" s="38"/>
      <c r="AB459" s="38"/>
      <c r="AC459" s="38"/>
      <c r="AD459" s="38"/>
      <c r="AE459" s="38"/>
      <c r="AR459" s="256" t="s">
        <v>285</v>
      </c>
      <c r="AT459" s="256" t="s">
        <v>643</v>
      </c>
      <c r="AU459" s="256" t="s">
        <v>91</v>
      </c>
      <c r="AY459" s="17" t="s">
        <v>250</v>
      </c>
      <c r="BE459" s="257">
        <f>IF(N459="základní",J459,0)</f>
        <v>0</v>
      </c>
      <c r="BF459" s="257">
        <f>IF(N459="snížená",J459,0)</f>
        <v>0</v>
      </c>
      <c r="BG459" s="257">
        <f>IF(N459="zákl. přenesená",J459,0)</f>
        <v>0</v>
      </c>
      <c r="BH459" s="257">
        <f>IF(N459="sníž. přenesená",J459,0)</f>
        <v>0</v>
      </c>
      <c r="BI459" s="257">
        <f>IF(N459="nulová",J459,0)</f>
        <v>0</v>
      </c>
      <c r="BJ459" s="17" t="s">
        <v>14</v>
      </c>
      <c r="BK459" s="257">
        <f>ROUND(I459*H459,2)</f>
        <v>0</v>
      </c>
      <c r="BL459" s="17" t="s">
        <v>256</v>
      </c>
      <c r="BM459" s="256" t="s">
        <v>2935</v>
      </c>
    </row>
    <row r="460" s="2" customFormat="1" ht="16.5" customHeight="1">
      <c r="A460" s="38"/>
      <c r="B460" s="39"/>
      <c r="C460" s="294" t="s">
        <v>550</v>
      </c>
      <c r="D460" s="294" t="s">
        <v>643</v>
      </c>
      <c r="E460" s="295" t="s">
        <v>2936</v>
      </c>
      <c r="F460" s="296" t="s">
        <v>2937</v>
      </c>
      <c r="G460" s="297" t="s">
        <v>189</v>
      </c>
      <c r="H460" s="298">
        <v>8</v>
      </c>
      <c r="I460" s="299"/>
      <c r="J460" s="300">
        <f>ROUND(I460*H460,2)</f>
        <v>0</v>
      </c>
      <c r="K460" s="296" t="s">
        <v>1</v>
      </c>
      <c r="L460" s="301"/>
      <c r="M460" s="302" t="s">
        <v>1</v>
      </c>
      <c r="N460" s="303" t="s">
        <v>47</v>
      </c>
      <c r="O460" s="91"/>
      <c r="P460" s="254">
        <f>O460*H460</f>
        <v>0</v>
      </c>
      <c r="Q460" s="254">
        <v>0.0040000000000000001</v>
      </c>
      <c r="R460" s="254">
        <f>Q460*H460</f>
        <v>0.032000000000000001</v>
      </c>
      <c r="S460" s="254">
        <v>0</v>
      </c>
      <c r="T460" s="255">
        <f>S460*H460</f>
        <v>0</v>
      </c>
      <c r="U460" s="38"/>
      <c r="V460" s="38"/>
      <c r="W460" s="38"/>
      <c r="X460" s="38"/>
      <c r="Y460" s="38"/>
      <c r="Z460" s="38"/>
      <c r="AA460" s="38"/>
      <c r="AB460" s="38"/>
      <c r="AC460" s="38"/>
      <c r="AD460" s="38"/>
      <c r="AE460" s="38"/>
      <c r="AR460" s="256" t="s">
        <v>285</v>
      </c>
      <c r="AT460" s="256" t="s">
        <v>643</v>
      </c>
      <c r="AU460" s="256" t="s">
        <v>91</v>
      </c>
      <c r="AY460" s="17" t="s">
        <v>250</v>
      </c>
      <c r="BE460" s="257">
        <f>IF(N460="základní",J460,0)</f>
        <v>0</v>
      </c>
      <c r="BF460" s="257">
        <f>IF(N460="snížená",J460,0)</f>
        <v>0</v>
      </c>
      <c r="BG460" s="257">
        <f>IF(N460="zákl. přenesená",J460,0)</f>
        <v>0</v>
      </c>
      <c r="BH460" s="257">
        <f>IF(N460="sníž. přenesená",J460,0)</f>
        <v>0</v>
      </c>
      <c r="BI460" s="257">
        <f>IF(N460="nulová",J460,0)</f>
        <v>0</v>
      </c>
      <c r="BJ460" s="17" t="s">
        <v>14</v>
      </c>
      <c r="BK460" s="257">
        <f>ROUND(I460*H460,2)</f>
        <v>0</v>
      </c>
      <c r="BL460" s="17" t="s">
        <v>256</v>
      </c>
      <c r="BM460" s="256" t="s">
        <v>2938</v>
      </c>
    </row>
    <row r="461" s="2" customFormat="1" ht="16.5" customHeight="1">
      <c r="A461" s="38"/>
      <c r="B461" s="39"/>
      <c r="C461" s="294" t="s">
        <v>554</v>
      </c>
      <c r="D461" s="294" t="s">
        <v>643</v>
      </c>
      <c r="E461" s="295" t="s">
        <v>2939</v>
      </c>
      <c r="F461" s="296" t="s">
        <v>2940</v>
      </c>
      <c r="G461" s="297" t="s">
        <v>189</v>
      </c>
      <c r="H461" s="298">
        <v>8</v>
      </c>
      <c r="I461" s="299"/>
      <c r="J461" s="300">
        <f>ROUND(I461*H461,2)</f>
        <v>0</v>
      </c>
      <c r="K461" s="296" t="s">
        <v>1</v>
      </c>
      <c r="L461" s="301"/>
      <c r="M461" s="302" t="s">
        <v>1</v>
      </c>
      <c r="N461" s="303" t="s">
        <v>47</v>
      </c>
      <c r="O461" s="91"/>
      <c r="P461" s="254">
        <f>O461*H461</f>
        <v>0</v>
      </c>
      <c r="Q461" s="254">
        <v>0.079000000000000001</v>
      </c>
      <c r="R461" s="254">
        <f>Q461*H461</f>
        <v>0.63200000000000001</v>
      </c>
      <c r="S461" s="254">
        <v>0</v>
      </c>
      <c r="T461" s="255">
        <f>S461*H461</f>
        <v>0</v>
      </c>
      <c r="U461" s="38"/>
      <c r="V461" s="38"/>
      <c r="W461" s="38"/>
      <c r="X461" s="38"/>
      <c r="Y461" s="38"/>
      <c r="Z461" s="38"/>
      <c r="AA461" s="38"/>
      <c r="AB461" s="38"/>
      <c r="AC461" s="38"/>
      <c r="AD461" s="38"/>
      <c r="AE461" s="38"/>
      <c r="AR461" s="256" t="s">
        <v>285</v>
      </c>
      <c r="AT461" s="256" t="s">
        <v>643</v>
      </c>
      <c r="AU461" s="256" t="s">
        <v>91</v>
      </c>
      <c r="AY461" s="17" t="s">
        <v>250</v>
      </c>
      <c r="BE461" s="257">
        <f>IF(N461="základní",J461,0)</f>
        <v>0</v>
      </c>
      <c r="BF461" s="257">
        <f>IF(N461="snížená",J461,0)</f>
        <v>0</v>
      </c>
      <c r="BG461" s="257">
        <f>IF(N461="zákl. přenesená",J461,0)</f>
        <v>0</v>
      </c>
      <c r="BH461" s="257">
        <f>IF(N461="sníž. přenesená",J461,0)</f>
        <v>0</v>
      </c>
      <c r="BI461" s="257">
        <f>IF(N461="nulová",J461,0)</f>
        <v>0</v>
      </c>
      <c r="BJ461" s="17" t="s">
        <v>14</v>
      </c>
      <c r="BK461" s="257">
        <f>ROUND(I461*H461,2)</f>
        <v>0</v>
      </c>
      <c r="BL461" s="17" t="s">
        <v>256</v>
      </c>
      <c r="BM461" s="256" t="s">
        <v>2941</v>
      </c>
    </row>
    <row r="462" s="2" customFormat="1" ht="21.75" customHeight="1">
      <c r="A462" s="38"/>
      <c r="B462" s="39"/>
      <c r="C462" s="245" t="s">
        <v>558</v>
      </c>
      <c r="D462" s="245" t="s">
        <v>252</v>
      </c>
      <c r="E462" s="246" t="s">
        <v>2942</v>
      </c>
      <c r="F462" s="247" t="s">
        <v>2943</v>
      </c>
      <c r="G462" s="248" t="s">
        <v>189</v>
      </c>
      <c r="H462" s="249">
        <v>8</v>
      </c>
      <c r="I462" s="250"/>
      <c r="J462" s="251">
        <f>ROUND(I462*H462,2)</f>
        <v>0</v>
      </c>
      <c r="K462" s="247" t="s">
        <v>255</v>
      </c>
      <c r="L462" s="44"/>
      <c r="M462" s="252" t="s">
        <v>1</v>
      </c>
      <c r="N462" s="253" t="s">
        <v>47</v>
      </c>
      <c r="O462" s="91"/>
      <c r="P462" s="254">
        <f>O462*H462</f>
        <v>0</v>
      </c>
      <c r="Q462" s="254">
        <v>0</v>
      </c>
      <c r="R462" s="254">
        <f>Q462*H462</f>
        <v>0</v>
      </c>
      <c r="S462" s="254">
        <v>0.10000000000000001</v>
      </c>
      <c r="T462" s="255">
        <f>S462*H462</f>
        <v>0.80000000000000004</v>
      </c>
      <c r="U462" s="38"/>
      <c r="V462" s="38"/>
      <c r="W462" s="38"/>
      <c r="X462" s="38"/>
      <c r="Y462" s="38"/>
      <c r="Z462" s="38"/>
      <c r="AA462" s="38"/>
      <c r="AB462" s="38"/>
      <c r="AC462" s="38"/>
      <c r="AD462" s="38"/>
      <c r="AE462" s="38"/>
      <c r="AR462" s="256" t="s">
        <v>256</v>
      </c>
      <c r="AT462" s="256" t="s">
        <v>252</v>
      </c>
      <c r="AU462" s="256" t="s">
        <v>91</v>
      </c>
      <c r="AY462" s="17" t="s">
        <v>250</v>
      </c>
      <c r="BE462" s="257">
        <f>IF(N462="základní",J462,0)</f>
        <v>0</v>
      </c>
      <c r="BF462" s="257">
        <f>IF(N462="snížená",J462,0)</f>
        <v>0</v>
      </c>
      <c r="BG462" s="257">
        <f>IF(N462="zákl. přenesená",J462,0)</f>
        <v>0</v>
      </c>
      <c r="BH462" s="257">
        <f>IF(N462="sníž. přenesená",J462,0)</f>
        <v>0</v>
      </c>
      <c r="BI462" s="257">
        <f>IF(N462="nulová",J462,0)</f>
        <v>0</v>
      </c>
      <c r="BJ462" s="17" t="s">
        <v>14</v>
      </c>
      <c r="BK462" s="257">
        <f>ROUND(I462*H462,2)</f>
        <v>0</v>
      </c>
      <c r="BL462" s="17" t="s">
        <v>256</v>
      </c>
      <c r="BM462" s="256" t="s">
        <v>2944</v>
      </c>
    </row>
    <row r="463" s="13" customFormat="1">
      <c r="A463" s="13"/>
      <c r="B463" s="262"/>
      <c r="C463" s="263"/>
      <c r="D463" s="258" t="s">
        <v>263</v>
      </c>
      <c r="E463" s="264" t="s">
        <v>1</v>
      </c>
      <c r="F463" s="265" t="s">
        <v>2945</v>
      </c>
      <c r="G463" s="263"/>
      <c r="H463" s="266">
        <v>8</v>
      </c>
      <c r="I463" s="267"/>
      <c r="J463" s="263"/>
      <c r="K463" s="263"/>
      <c r="L463" s="268"/>
      <c r="M463" s="269"/>
      <c r="N463" s="270"/>
      <c r="O463" s="270"/>
      <c r="P463" s="270"/>
      <c r="Q463" s="270"/>
      <c r="R463" s="270"/>
      <c r="S463" s="270"/>
      <c r="T463" s="271"/>
      <c r="U463" s="13"/>
      <c r="V463" s="13"/>
      <c r="W463" s="13"/>
      <c r="X463" s="13"/>
      <c r="Y463" s="13"/>
      <c r="Z463" s="13"/>
      <c r="AA463" s="13"/>
      <c r="AB463" s="13"/>
      <c r="AC463" s="13"/>
      <c r="AD463" s="13"/>
      <c r="AE463" s="13"/>
      <c r="AT463" s="272" t="s">
        <v>263</v>
      </c>
      <c r="AU463" s="272" t="s">
        <v>91</v>
      </c>
      <c r="AV463" s="13" t="s">
        <v>91</v>
      </c>
      <c r="AW463" s="13" t="s">
        <v>36</v>
      </c>
      <c r="AX463" s="13" t="s">
        <v>82</v>
      </c>
      <c r="AY463" s="272" t="s">
        <v>250</v>
      </c>
    </row>
    <row r="464" s="14" customFormat="1">
      <c r="A464" s="14"/>
      <c r="B464" s="273"/>
      <c r="C464" s="274"/>
      <c r="D464" s="258" t="s">
        <v>263</v>
      </c>
      <c r="E464" s="275" t="s">
        <v>1</v>
      </c>
      <c r="F464" s="276" t="s">
        <v>265</v>
      </c>
      <c r="G464" s="274"/>
      <c r="H464" s="277">
        <v>8</v>
      </c>
      <c r="I464" s="278"/>
      <c r="J464" s="274"/>
      <c r="K464" s="274"/>
      <c r="L464" s="279"/>
      <c r="M464" s="280"/>
      <c r="N464" s="281"/>
      <c r="O464" s="281"/>
      <c r="P464" s="281"/>
      <c r="Q464" s="281"/>
      <c r="R464" s="281"/>
      <c r="S464" s="281"/>
      <c r="T464" s="282"/>
      <c r="U464" s="14"/>
      <c r="V464" s="14"/>
      <c r="W464" s="14"/>
      <c r="X464" s="14"/>
      <c r="Y464" s="14"/>
      <c r="Z464" s="14"/>
      <c r="AA464" s="14"/>
      <c r="AB464" s="14"/>
      <c r="AC464" s="14"/>
      <c r="AD464" s="14"/>
      <c r="AE464" s="14"/>
      <c r="AT464" s="283" t="s">
        <v>263</v>
      </c>
      <c r="AU464" s="283" t="s">
        <v>91</v>
      </c>
      <c r="AV464" s="14" t="s">
        <v>256</v>
      </c>
      <c r="AW464" s="14" t="s">
        <v>36</v>
      </c>
      <c r="AX464" s="14" t="s">
        <v>14</v>
      </c>
      <c r="AY464" s="283" t="s">
        <v>250</v>
      </c>
    </row>
    <row r="465" s="2" customFormat="1" ht="21.75" customHeight="1">
      <c r="A465" s="38"/>
      <c r="B465" s="39"/>
      <c r="C465" s="245" t="s">
        <v>562</v>
      </c>
      <c r="D465" s="245" t="s">
        <v>252</v>
      </c>
      <c r="E465" s="246" t="s">
        <v>2664</v>
      </c>
      <c r="F465" s="247" t="s">
        <v>2665</v>
      </c>
      <c r="G465" s="248" t="s">
        <v>208</v>
      </c>
      <c r="H465" s="249">
        <v>7.5</v>
      </c>
      <c r="I465" s="250"/>
      <c r="J465" s="251">
        <f>ROUND(I465*H465,2)</f>
        <v>0</v>
      </c>
      <c r="K465" s="247" t="s">
        <v>255</v>
      </c>
      <c r="L465" s="44"/>
      <c r="M465" s="252" t="s">
        <v>1</v>
      </c>
      <c r="N465" s="253" t="s">
        <v>47</v>
      </c>
      <c r="O465" s="91"/>
      <c r="P465" s="254">
        <f>O465*H465</f>
        <v>0</v>
      </c>
      <c r="Q465" s="254">
        <v>0</v>
      </c>
      <c r="R465" s="254">
        <f>Q465*H465</f>
        <v>0</v>
      </c>
      <c r="S465" s="254">
        <v>0</v>
      </c>
      <c r="T465" s="255">
        <f>S465*H465</f>
        <v>0</v>
      </c>
      <c r="U465" s="38"/>
      <c r="V465" s="38"/>
      <c r="W465" s="38"/>
      <c r="X465" s="38"/>
      <c r="Y465" s="38"/>
      <c r="Z465" s="38"/>
      <c r="AA465" s="38"/>
      <c r="AB465" s="38"/>
      <c r="AC465" s="38"/>
      <c r="AD465" s="38"/>
      <c r="AE465" s="38"/>
      <c r="AR465" s="256" t="s">
        <v>256</v>
      </c>
      <c r="AT465" s="256" t="s">
        <v>252</v>
      </c>
      <c r="AU465" s="256" t="s">
        <v>91</v>
      </c>
      <c r="AY465" s="17" t="s">
        <v>250</v>
      </c>
      <c r="BE465" s="257">
        <f>IF(N465="základní",J465,0)</f>
        <v>0</v>
      </c>
      <c r="BF465" s="257">
        <f>IF(N465="snížená",J465,0)</f>
        <v>0</v>
      </c>
      <c r="BG465" s="257">
        <f>IF(N465="zákl. přenesená",J465,0)</f>
        <v>0</v>
      </c>
      <c r="BH465" s="257">
        <f>IF(N465="sníž. přenesená",J465,0)</f>
        <v>0</v>
      </c>
      <c r="BI465" s="257">
        <f>IF(N465="nulová",J465,0)</f>
        <v>0</v>
      </c>
      <c r="BJ465" s="17" t="s">
        <v>14</v>
      </c>
      <c r="BK465" s="257">
        <f>ROUND(I465*H465,2)</f>
        <v>0</v>
      </c>
      <c r="BL465" s="17" t="s">
        <v>256</v>
      </c>
      <c r="BM465" s="256" t="s">
        <v>2946</v>
      </c>
    </row>
    <row r="466" s="2" customFormat="1">
      <c r="A466" s="38"/>
      <c r="B466" s="39"/>
      <c r="C466" s="40"/>
      <c r="D466" s="258" t="s">
        <v>261</v>
      </c>
      <c r="E466" s="40"/>
      <c r="F466" s="259" t="s">
        <v>2667</v>
      </c>
      <c r="G466" s="40"/>
      <c r="H466" s="40"/>
      <c r="I466" s="156"/>
      <c r="J466" s="40"/>
      <c r="K466" s="40"/>
      <c r="L466" s="44"/>
      <c r="M466" s="260"/>
      <c r="N466" s="261"/>
      <c r="O466" s="91"/>
      <c r="P466" s="91"/>
      <c r="Q466" s="91"/>
      <c r="R466" s="91"/>
      <c r="S466" s="91"/>
      <c r="T466" s="92"/>
      <c r="U466" s="38"/>
      <c r="V466" s="38"/>
      <c r="W466" s="38"/>
      <c r="X466" s="38"/>
      <c r="Y466" s="38"/>
      <c r="Z466" s="38"/>
      <c r="AA466" s="38"/>
      <c r="AB466" s="38"/>
      <c r="AC466" s="38"/>
      <c r="AD466" s="38"/>
      <c r="AE466" s="38"/>
      <c r="AT466" s="17" t="s">
        <v>261</v>
      </c>
      <c r="AU466" s="17" t="s">
        <v>91</v>
      </c>
    </row>
    <row r="467" s="15" customFormat="1">
      <c r="A467" s="15"/>
      <c r="B467" s="284"/>
      <c r="C467" s="285"/>
      <c r="D467" s="258" t="s">
        <v>263</v>
      </c>
      <c r="E467" s="286" t="s">
        <v>1</v>
      </c>
      <c r="F467" s="287" t="s">
        <v>2947</v>
      </c>
      <c r="G467" s="285"/>
      <c r="H467" s="286" t="s">
        <v>1</v>
      </c>
      <c r="I467" s="288"/>
      <c r="J467" s="285"/>
      <c r="K467" s="285"/>
      <c r="L467" s="289"/>
      <c r="M467" s="290"/>
      <c r="N467" s="291"/>
      <c r="O467" s="291"/>
      <c r="P467" s="291"/>
      <c r="Q467" s="291"/>
      <c r="R467" s="291"/>
      <c r="S467" s="291"/>
      <c r="T467" s="292"/>
      <c r="U467" s="15"/>
      <c r="V467" s="15"/>
      <c r="W467" s="15"/>
      <c r="X467" s="15"/>
      <c r="Y467" s="15"/>
      <c r="Z467" s="15"/>
      <c r="AA467" s="15"/>
      <c r="AB467" s="15"/>
      <c r="AC467" s="15"/>
      <c r="AD467" s="15"/>
      <c r="AE467" s="15"/>
      <c r="AT467" s="293" t="s">
        <v>263</v>
      </c>
      <c r="AU467" s="293" t="s">
        <v>91</v>
      </c>
      <c r="AV467" s="15" t="s">
        <v>14</v>
      </c>
      <c r="AW467" s="15" t="s">
        <v>36</v>
      </c>
      <c r="AX467" s="15" t="s">
        <v>82</v>
      </c>
      <c r="AY467" s="293" t="s">
        <v>250</v>
      </c>
    </row>
    <row r="468" s="13" customFormat="1">
      <c r="A468" s="13"/>
      <c r="B468" s="262"/>
      <c r="C468" s="263"/>
      <c r="D468" s="258" t="s">
        <v>263</v>
      </c>
      <c r="E468" s="264" t="s">
        <v>1</v>
      </c>
      <c r="F468" s="265" t="s">
        <v>2948</v>
      </c>
      <c r="G468" s="263"/>
      <c r="H468" s="266">
        <v>7.5</v>
      </c>
      <c r="I468" s="267"/>
      <c r="J468" s="263"/>
      <c r="K468" s="263"/>
      <c r="L468" s="268"/>
      <c r="M468" s="269"/>
      <c r="N468" s="270"/>
      <c r="O468" s="270"/>
      <c r="P468" s="270"/>
      <c r="Q468" s="270"/>
      <c r="R468" s="270"/>
      <c r="S468" s="270"/>
      <c r="T468" s="271"/>
      <c r="U468" s="13"/>
      <c r="V468" s="13"/>
      <c r="W468" s="13"/>
      <c r="X468" s="13"/>
      <c r="Y468" s="13"/>
      <c r="Z468" s="13"/>
      <c r="AA468" s="13"/>
      <c r="AB468" s="13"/>
      <c r="AC468" s="13"/>
      <c r="AD468" s="13"/>
      <c r="AE468" s="13"/>
      <c r="AT468" s="272" t="s">
        <v>263</v>
      </c>
      <c r="AU468" s="272" t="s">
        <v>91</v>
      </c>
      <c r="AV468" s="13" t="s">
        <v>91</v>
      </c>
      <c r="AW468" s="13" t="s">
        <v>36</v>
      </c>
      <c r="AX468" s="13" t="s">
        <v>82</v>
      </c>
      <c r="AY468" s="272" t="s">
        <v>250</v>
      </c>
    </row>
    <row r="469" s="14" customFormat="1">
      <c r="A469" s="14"/>
      <c r="B469" s="273"/>
      <c r="C469" s="274"/>
      <c r="D469" s="258" t="s">
        <v>263</v>
      </c>
      <c r="E469" s="275" t="s">
        <v>2087</v>
      </c>
      <c r="F469" s="276" t="s">
        <v>265</v>
      </c>
      <c r="G469" s="274"/>
      <c r="H469" s="277">
        <v>7.5</v>
      </c>
      <c r="I469" s="278"/>
      <c r="J469" s="274"/>
      <c r="K469" s="274"/>
      <c r="L469" s="279"/>
      <c r="M469" s="280"/>
      <c r="N469" s="281"/>
      <c r="O469" s="281"/>
      <c r="P469" s="281"/>
      <c r="Q469" s="281"/>
      <c r="R469" s="281"/>
      <c r="S469" s="281"/>
      <c r="T469" s="282"/>
      <c r="U469" s="14"/>
      <c r="V469" s="14"/>
      <c r="W469" s="14"/>
      <c r="X469" s="14"/>
      <c r="Y469" s="14"/>
      <c r="Z469" s="14"/>
      <c r="AA469" s="14"/>
      <c r="AB469" s="14"/>
      <c r="AC469" s="14"/>
      <c r="AD469" s="14"/>
      <c r="AE469" s="14"/>
      <c r="AT469" s="283" t="s">
        <v>263</v>
      </c>
      <c r="AU469" s="283" t="s">
        <v>91</v>
      </c>
      <c r="AV469" s="14" t="s">
        <v>256</v>
      </c>
      <c r="AW469" s="14" t="s">
        <v>36</v>
      </c>
      <c r="AX469" s="14" t="s">
        <v>14</v>
      </c>
      <c r="AY469" s="283" t="s">
        <v>250</v>
      </c>
    </row>
    <row r="470" s="2" customFormat="1" ht="16.5" customHeight="1">
      <c r="A470" s="38"/>
      <c r="B470" s="39"/>
      <c r="C470" s="245" t="s">
        <v>566</v>
      </c>
      <c r="D470" s="245" t="s">
        <v>252</v>
      </c>
      <c r="E470" s="246" t="s">
        <v>2672</v>
      </c>
      <c r="F470" s="247" t="s">
        <v>2673</v>
      </c>
      <c r="G470" s="248" t="s">
        <v>168</v>
      </c>
      <c r="H470" s="249">
        <v>21.5</v>
      </c>
      <c r="I470" s="250"/>
      <c r="J470" s="251">
        <f>ROUND(I470*H470,2)</f>
        <v>0</v>
      </c>
      <c r="K470" s="247" t="s">
        <v>255</v>
      </c>
      <c r="L470" s="44"/>
      <c r="M470" s="252" t="s">
        <v>1</v>
      </c>
      <c r="N470" s="253" t="s">
        <v>47</v>
      </c>
      <c r="O470" s="91"/>
      <c r="P470" s="254">
        <f>O470*H470</f>
        <v>0</v>
      </c>
      <c r="Q470" s="254">
        <v>0.0040200000000000001</v>
      </c>
      <c r="R470" s="254">
        <f>Q470*H470</f>
        <v>0.086430000000000007</v>
      </c>
      <c r="S470" s="254">
        <v>0</v>
      </c>
      <c r="T470" s="255">
        <f>S470*H470</f>
        <v>0</v>
      </c>
      <c r="U470" s="38"/>
      <c r="V470" s="38"/>
      <c r="W470" s="38"/>
      <c r="X470" s="38"/>
      <c r="Y470" s="38"/>
      <c r="Z470" s="38"/>
      <c r="AA470" s="38"/>
      <c r="AB470" s="38"/>
      <c r="AC470" s="38"/>
      <c r="AD470" s="38"/>
      <c r="AE470" s="38"/>
      <c r="AR470" s="256" t="s">
        <v>256</v>
      </c>
      <c r="AT470" s="256" t="s">
        <v>252</v>
      </c>
      <c r="AU470" s="256" t="s">
        <v>91</v>
      </c>
      <c r="AY470" s="17" t="s">
        <v>250</v>
      </c>
      <c r="BE470" s="257">
        <f>IF(N470="základní",J470,0)</f>
        <v>0</v>
      </c>
      <c r="BF470" s="257">
        <f>IF(N470="snížená",J470,0)</f>
        <v>0</v>
      </c>
      <c r="BG470" s="257">
        <f>IF(N470="zákl. přenesená",J470,0)</f>
        <v>0</v>
      </c>
      <c r="BH470" s="257">
        <f>IF(N470="sníž. přenesená",J470,0)</f>
        <v>0</v>
      </c>
      <c r="BI470" s="257">
        <f>IF(N470="nulová",J470,0)</f>
        <v>0</v>
      </c>
      <c r="BJ470" s="17" t="s">
        <v>14</v>
      </c>
      <c r="BK470" s="257">
        <f>ROUND(I470*H470,2)</f>
        <v>0</v>
      </c>
      <c r="BL470" s="17" t="s">
        <v>256</v>
      </c>
      <c r="BM470" s="256" t="s">
        <v>2949</v>
      </c>
    </row>
    <row r="471" s="15" customFormat="1">
      <c r="A471" s="15"/>
      <c r="B471" s="284"/>
      <c r="C471" s="285"/>
      <c r="D471" s="258" t="s">
        <v>263</v>
      </c>
      <c r="E471" s="286" t="s">
        <v>1</v>
      </c>
      <c r="F471" s="287" t="s">
        <v>2947</v>
      </c>
      <c r="G471" s="285"/>
      <c r="H471" s="286" t="s">
        <v>1</v>
      </c>
      <c r="I471" s="288"/>
      <c r="J471" s="285"/>
      <c r="K471" s="285"/>
      <c r="L471" s="289"/>
      <c r="M471" s="290"/>
      <c r="N471" s="291"/>
      <c r="O471" s="291"/>
      <c r="P471" s="291"/>
      <c r="Q471" s="291"/>
      <c r="R471" s="291"/>
      <c r="S471" s="291"/>
      <c r="T471" s="292"/>
      <c r="U471" s="15"/>
      <c r="V471" s="15"/>
      <c r="W471" s="15"/>
      <c r="X471" s="15"/>
      <c r="Y471" s="15"/>
      <c r="Z471" s="15"/>
      <c r="AA471" s="15"/>
      <c r="AB471" s="15"/>
      <c r="AC471" s="15"/>
      <c r="AD471" s="15"/>
      <c r="AE471" s="15"/>
      <c r="AT471" s="293" t="s">
        <v>263</v>
      </c>
      <c r="AU471" s="293" t="s">
        <v>91</v>
      </c>
      <c r="AV471" s="15" t="s">
        <v>14</v>
      </c>
      <c r="AW471" s="15" t="s">
        <v>36</v>
      </c>
      <c r="AX471" s="15" t="s">
        <v>82</v>
      </c>
      <c r="AY471" s="293" t="s">
        <v>250</v>
      </c>
    </row>
    <row r="472" s="13" customFormat="1">
      <c r="A472" s="13"/>
      <c r="B472" s="262"/>
      <c r="C472" s="263"/>
      <c r="D472" s="258" t="s">
        <v>263</v>
      </c>
      <c r="E472" s="264" t="s">
        <v>1</v>
      </c>
      <c r="F472" s="265" t="s">
        <v>2950</v>
      </c>
      <c r="G472" s="263"/>
      <c r="H472" s="266">
        <v>21.5</v>
      </c>
      <c r="I472" s="267"/>
      <c r="J472" s="263"/>
      <c r="K472" s="263"/>
      <c r="L472" s="268"/>
      <c r="M472" s="269"/>
      <c r="N472" s="270"/>
      <c r="O472" s="270"/>
      <c r="P472" s="270"/>
      <c r="Q472" s="270"/>
      <c r="R472" s="270"/>
      <c r="S472" s="270"/>
      <c r="T472" s="271"/>
      <c r="U472" s="13"/>
      <c r="V472" s="13"/>
      <c r="W472" s="13"/>
      <c r="X472" s="13"/>
      <c r="Y472" s="13"/>
      <c r="Z472" s="13"/>
      <c r="AA472" s="13"/>
      <c r="AB472" s="13"/>
      <c r="AC472" s="13"/>
      <c r="AD472" s="13"/>
      <c r="AE472" s="13"/>
      <c r="AT472" s="272" t="s">
        <v>263</v>
      </c>
      <c r="AU472" s="272" t="s">
        <v>91</v>
      </c>
      <c r="AV472" s="13" t="s">
        <v>91</v>
      </c>
      <c r="AW472" s="13" t="s">
        <v>36</v>
      </c>
      <c r="AX472" s="13" t="s">
        <v>82</v>
      </c>
      <c r="AY472" s="272" t="s">
        <v>250</v>
      </c>
    </row>
    <row r="473" s="14" customFormat="1">
      <c r="A473" s="14"/>
      <c r="B473" s="273"/>
      <c r="C473" s="274"/>
      <c r="D473" s="258" t="s">
        <v>263</v>
      </c>
      <c r="E473" s="275" t="s">
        <v>1</v>
      </c>
      <c r="F473" s="276" t="s">
        <v>265</v>
      </c>
      <c r="G473" s="274"/>
      <c r="H473" s="277">
        <v>21.5</v>
      </c>
      <c r="I473" s="278"/>
      <c r="J473" s="274"/>
      <c r="K473" s="274"/>
      <c r="L473" s="279"/>
      <c r="M473" s="280"/>
      <c r="N473" s="281"/>
      <c r="O473" s="281"/>
      <c r="P473" s="281"/>
      <c r="Q473" s="281"/>
      <c r="R473" s="281"/>
      <c r="S473" s="281"/>
      <c r="T473" s="282"/>
      <c r="U473" s="14"/>
      <c r="V473" s="14"/>
      <c r="W473" s="14"/>
      <c r="X473" s="14"/>
      <c r="Y473" s="14"/>
      <c r="Z473" s="14"/>
      <c r="AA473" s="14"/>
      <c r="AB473" s="14"/>
      <c r="AC473" s="14"/>
      <c r="AD473" s="14"/>
      <c r="AE473" s="14"/>
      <c r="AT473" s="283" t="s">
        <v>263</v>
      </c>
      <c r="AU473" s="283" t="s">
        <v>91</v>
      </c>
      <c r="AV473" s="14" t="s">
        <v>256</v>
      </c>
      <c r="AW473" s="14" t="s">
        <v>36</v>
      </c>
      <c r="AX473" s="14" t="s">
        <v>14</v>
      </c>
      <c r="AY473" s="283" t="s">
        <v>250</v>
      </c>
    </row>
    <row r="474" s="2" customFormat="1" ht="16.5" customHeight="1">
      <c r="A474" s="38"/>
      <c r="B474" s="39"/>
      <c r="C474" s="245" t="s">
        <v>570</v>
      </c>
      <c r="D474" s="245" t="s">
        <v>252</v>
      </c>
      <c r="E474" s="246" t="s">
        <v>2682</v>
      </c>
      <c r="F474" s="247" t="s">
        <v>2683</v>
      </c>
      <c r="G474" s="248" t="s">
        <v>179</v>
      </c>
      <c r="H474" s="249">
        <v>17.399999999999999</v>
      </c>
      <c r="I474" s="250"/>
      <c r="J474" s="251">
        <f>ROUND(I474*H474,2)</f>
        <v>0</v>
      </c>
      <c r="K474" s="247" t="s">
        <v>255</v>
      </c>
      <c r="L474" s="44"/>
      <c r="M474" s="252" t="s">
        <v>1</v>
      </c>
      <c r="N474" s="253" t="s">
        <v>47</v>
      </c>
      <c r="O474" s="91"/>
      <c r="P474" s="254">
        <f>O474*H474</f>
        <v>0</v>
      </c>
      <c r="Q474" s="254">
        <v>0.00012999999999999999</v>
      </c>
      <c r="R474" s="254">
        <f>Q474*H474</f>
        <v>0.0022619999999999997</v>
      </c>
      <c r="S474" s="254">
        <v>0</v>
      </c>
      <c r="T474" s="255">
        <f>S474*H474</f>
        <v>0</v>
      </c>
      <c r="U474" s="38"/>
      <c r="V474" s="38"/>
      <c r="W474" s="38"/>
      <c r="X474" s="38"/>
      <c r="Y474" s="38"/>
      <c r="Z474" s="38"/>
      <c r="AA474" s="38"/>
      <c r="AB474" s="38"/>
      <c r="AC474" s="38"/>
      <c r="AD474" s="38"/>
      <c r="AE474" s="38"/>
      <c r="AR474" s="256" t="s">
        <v>256</v>
      </c>
      <c r="AT474" s="256" t="s">
        <v>252</v>
      </c>
      <c r="AU474" s="256" t="s">
        <v>91</v>
      </c>
      <c r="AY474" s="17" t="s">
        <v>250</v>
      </c>
      <c r="BE474" s="257">
        <f>IF(N474="základní",J474,0)</f>
        <v>0</v>
      </c>
      <c r="BF474" s="257">
        <f>IF(N474="snížená",J474,0)</f>
        <v>0</v>
      </c>
      <c r="BG474" s="257">
        <f>IF(N474="zákl. přenesená",J474,0)</f>
        <v>0</v>
      </c>
      <c r="BH474" s="257">
        <f>IF(N474="sníž. přenesená",J474,0)</f>
        <v>0</v>
      </c>
      <c r="BI474" s="257">
        <f>IF(N474="nulová",J474,0)</f>
        <v>0</v>
      </c>
      <c r="BJ474" s="17" t="s">
        <v>14</v>
      </c>
      <c r="BK474" s="257">
        <f>ROUND(I474*H474,2)</f>
        <v>0</v>
      </c>
      <c r="BL474" s="17" t="s">
        <v>256</v>
      </c>
      <c r="BM474" s="256" t="s">
        <v>2951</v>
      </c>
    </row>
    <row r="475" s="13" customFormat="1">
      <c r="A475" s="13"/>
      <c r="B475" s="262"/>
      <c r="C475" s="263"/>
      <c r="D475" s="258" t="s">
        <v>263</v>
      </c>
      <c r="E475" s="264" t="s">
        <v>1</v>
      </c>
      <c r="F475" s="265" t="s">
        <v>2707</v>
      </c>
      <c r="G475" s="263"/>
      <c r="H475" s="266">
        <v>17.399999999999999</v>
      </c>
      <c r="I475" s="267"/>
      <c r="J475" s="263"/>
      <c r="K475" s="263"/>
      <c r="L475" s="268"/>
      <c r="M475" s="269"/>
      <c r="N475" s="270"/>
      <c r="O475" s="270"/>
      <c r="P475" s="270"/>
      <c r="Q475" s="270"/>
      <c r="R475" s="270"/>
      <c r="S475" s="270"/>
      <c r="T475" s="271"/>
      <c r="U475" s="13"/>
      <c r="V475" s="13"/>
      <c r="W475" s="13"/>
      <c r="X475" s="13"/>
      <c r="Y475" s="13"/>
      <c r="Z475" s="13"/>
      <c r="AA475" s="13"/>
      <c r="AB475" s="13"/>
      <c r="AC475" s="13"/>
      <c r="AD475" s="13"/>
      <c r="AE475" s="13"/>
      <c r="AT475" s="272" t="s">
        <v>263</v>
      </c>
      <c r="AU475" s="272" t="s">
        <v>91</v>
      </c>
      <c r="AV475" s="13" t="s">
        <v>91</v>
      </c>
      <c r="AW475" s="13" t="s">
        <v>36</v>
      </c>
      <c r="AX475" s="13" t="s">
        <v>82</v>
      </c>
      <c r="AY475" s="272" t="s">
        <v>250</v>
      </c>
    </row>
    <row r="476" s="14" customFormat="1">
      <c r="A476" s="14"/>
      <c r="B476" s="273"/>
      <c r="C476" s="274"/>
      <c r="D476" s="258" t="s">
        <v>263</v>
      </c>
      <c r="E476" s="275" t="s">
        <v>1</v>
      </c>
      <c r="F476" s="276" t="s">
        <v>265</v>
      </c>
      <c r="G476" s="274"/>
      <c r="H476" s="277">
        <v>17.399999999999999</v>
      </c>
      <c r="I476" s="278"/>
      <c r="J476" s="274"/>
      <c r="K476" s="274"/>
      <c r="L476" s="279"/>
      <c r="M476" s="280"/>
      <c r="N476" s="281"/>
      <c r="O476" s="281"/>
      <c r="P476" s="281"/>
      <c r="Q476" s="281"/>
      <c r="R476" s="281"/>
      <c r="S476" s="281"/>
      <c r="T476" s="282"/>
      <c r="U476" s="14"/>
      <c r="V476" s="14"/>
      <c r="W476" s="14"/>
      <c r="X476" s="14"/>
      <c r="Y476" s="14"/>
      <c r="Z476" s="14"/>
      <c r="AA476" s="14"/>
      <c r="AB476" s="14"/>
      <c r="AC476" s="14"/>
      <c r="AD476" s="14"/>
      <c r="AE476" s="14"/>
      <c r="AT476" s="283" t="s">
        <v>263</v>
      </c>
      <c r="AU476" s="283" t="s">
        <v>91</v>
      </c>
      <c r="AV476" s="14" t="s">
        <v>256</v>
      </c>
      <c r="AW476" s="14" t="s">
        <v>36</v>
      </c>
      <c r="AX476" s="14" t="s">
        <v>14</v>
      </c>
      <c r="AY476" s="283" t="s">
        <v>250</v>
      </c>
    </row>
    <row r="477" s="12" customFormat="1" ht="22.8" customHeight="1">
      <c r="A477" s="12"/>
      <c r="B477" s="229"/>
      <c r="C477" s="230"/>
      <c r="D477" s="231" t="s">
        <v>81</v>
      </c>
      <c r="E477" s="243" t="s">
        <v>1278</v>
      </c>
      <c r="F477" s="243" t="s">
        <v>1279</v>
      </c>
      <c r="G477" s="230"/>
      <c r="H477" s="230"/>
      <c r="I477" s="233"/>
      <c r="J477" s="244">
        <f>BK477</f>
        <v>0</v>
      </c>
      <c r="K477" s="230"/>
      <c r="L477" s="235"/>
      <c r="M477" s="236"/>
      <c r="N477" s="237"/>
      <c r="O477" s="237"/>
      <c r="P477" s="238">
        <f>SUM(P478:P501)</f>
        <v>0</v>
      </c>
      <c r="Q477" s="237"/>
      <c r="R477" s="238">
        <f>SUM(R478:R501)</f>
        <v>0</v>
      </c>
      <c r="S477" s="237"/>
      <c r="T477" s="239">
        <f>SUM(T478:T501)</f>
        <v>0</v>
      </c>
      <c r="U477" s="12"/>
      <c r="V477" s="12"/>
      <c r="W477" s="12"/>
      <c r="X477" s="12"/>
      <c r="Y477" s="12"/>
      <c r="Z477" s="12"/>
      <c r="AA477" s="12"/>
      <c r="AB477" s="12"/>
      <c r="AC477" s="12"/>
      <c r="AD477" s="12"/>
      <c r="AE477" s="12"/>
      <c r="AR477" s="240" t="s">
        <v>14</v>
      </c>
      <c r="AT477" s="241" t="s">
        <v>81</v>
      </c>
      <c r="AU477" s="241" t="s">
        <v>14</v>
      </c>
      <c r="AY477" s="240" t="s">
        <v>250</v>
      </c>
      <c r="BK477" s="242">
        <f>SUM(BK478:BK501)</f>
        <v>0</v>
      </c>
    </row>
    <row r="478" s="2" customFormat="1" ht="33" customHeight="1">
      <c r="A478" s="38"/>
      <c r="B478" s="39"/>
      <c r="C478" s="245" t="s">
        <v>574</v>
      </c>
      <c r="D478" s="245" t="s">
        <v>252</v>
      </c>
      <c r="E478" s="246" t="s">
        <v>1281</v>
      </c>
      <c r="F478" s="247" t="s">
        <v>1282</v>
      </c>
      <c r="G478" s="248" t="s">
        <v>157</v>
      </c>
      <c r="H478" s="249">
        <v>7.0880000000000001</v>
      </c>
      <c r="I478" s="250"/>
      <c r="J478" s="251">
        <f>ROUND(I478*H478,2)</f>
        <v>0</v>
      </c>
      <c r="K478" s="247" t="s">
        <v>255</v>
      </c>
      <c r="L478" s="44"/>
      <c r="M478" s="252" t="s">
        <v>1</v>
      </c>
      <c r="N478" s="253" t="s">
        <v>47</v>
      </c>
      <c r="O478" s="91"/>
      <c r="P478" s="254">
        <f>O478*H478</f>
        <v>0</v>
      </c>
      <c r="Q478" s="254">
        <v>0</v>
      </c>
      <c r="R478" s="254">
        <f>Q478*H478</f>
        <v>0</v>
      </c>
      <c r="S478" s="254">
        <v>0</v>
      </c>
      <c r="T478" s="255">
        <f>S478*H478</f>
        <v>0</v>
      </c>
      <c r="U478" s="38"/>
      <c r="V478" s="38"/>
      <c r="W478" s="38"/>
      <c r="X478" s="38"/>
      <c r="Y478" s="38"/>
      <c r="Z478" s="38"/>
      <c r="AA478" s="38"/>
      <c r="AB478" s="38"/>
      <c r="AC478" s="38"/>
      <c r="AD478" s="38"/>
      <c r="AE478" s="38"/>
      <c r="AR478" s="256" t="s">
        <v>256</v>
      </c>
      <c r="AT478" s="256" t="s">
        <v>252</v>
      </c>
      <c r="AU478" s="256" t="s">
        <v>91</v>
      </c>
      <c r="AY478" s="17" t="s">
        <v>250</v>
      </c>
      <c r="BE478" s="257">
        <f>IF(N478="základní",J478,0)</f>
        <v>0</v>
      </c>
      <c r="BF478" s="257">
        <f>IF(N478="snížená",J478,0)</f>
        <v>0</v>
      </c>
      <c r="BG478" s="257">
        <f>IF(N478="zákl. přenesená",J478,0)</f>
        <v>0</v>
      </c>
      <c r="BH478" s="257">
        <f>IF(N478="sníž. přenesená",J478,0)</f>
        <v>0</v>
      </c>
      <c r="BI478" s="257">
        <f>IF(N478="nulová",J478,0)</f>
        <v>0</v>
      </c>
      <c r="BJ478" s="17" t="s">
        <v>14</v>
      </c>
      <c r="BK478" s="257">
        <f>ROUND(I478*H478,2)</f>
        <v>0</v>
      </c>
      <c r="BL478" s="17" t="s">
        <v>256</v>
      </c>
      <c r="BM478" s="256" t="s">
        <v>2952</v>
      </c>
    </row>
    <row r="479" s="2" customFormat="1">
      <c r="A479" s="38"/>
      <c r="B479" s="39"/>
      <c r="C479" s="40"/>
      <c r="D479" s="258" t="s">
        <v>261</v>
      </c>
      <c r="E479" s="40"/>
      <c r="F479" s="259" t="s">
        <v>1284</v>
      </c>
      <c r="G479" s="40"/>
      <c r="H479" s="40"/>
      <c r="I479" s="156"/>
      <c r="J479" s="40"/>
      <c r="K479" s="40"/>
      <c r="L479" s="44"/>
      <c r="M479" s="260"/>
      <c r="N479" s="261"/>
      <c r="O479" s="91"/>
      <c r="P479" s="91"/>
      <c r="Q479" s="91"/>
      <c r="R479" s="91"/>
      <c r="S479" s="91"/>
      <c r="T479" s="92"/>
      <c r="U479" s="38"/>
      <c r="V479" s="38"/>
      <c r="W479" s="38"/>
      <c r="X479" s="38"/>
      <c r="Y479" s="38"/>
      <c r="Z479" s="38"/>
      <c r="AA479" s="38"/>
      <c r="AB479" s="38"/>
      <c r="AC479" s="38"/>
      <c r="AD479" s="38"/>
      <c r="AE479" s="38"/>
      <c r="AT479" s="17" t="s">
        <v>261</v>
      </c>
      <c r="AU479" s="17" t="s">
        <v>91</v>
      </c>
    </row>
    <row r="480" s="13" customFormat="1">
      <c r="A480" s="13"/>
      <c r="B480" s="262"/>
      <c r="C480" s="263"/>
      <c r="D480" s="258" t="s">
        <v>263</v>
      </c>
      <c r="E480" s="264" t="s">
        <v>1</v>
      </c>
      <c r="F480" s="265" t="s">
        <v>1286</v>
      </c>
      <c r="G480" s="263"/>
      <c r="H480" s="266">
        <v>7.0880000000000001</v>
      </c>
      <c r="I480" s="267"/>
      <c r="J480" s="263"/>
      <c r="K480" s="263"/>
      <c r="L480" s="268"/>
      <c r="M480" s="269"/>
      <c r="N480" s="270"/>
      <c r="O480" s="270"/>
      <c r="P480" s="270"/>
      <c r="Q480" s="270"/>
      <c r="R480" s="270"/>
      <c r="S480" s="270"/>
      <c r="T480" s="271"/>
      <c r="U480" s="13"/>
      <c r="V480" s="13"/>
      <c r="W480" s="13"/>
      <c r="X480" s="13"/>
      <c r="Y480" s="13"/>
      <c r="Z480" s="13"/>
      <c r="AA480" s="13"/>
      <c r="AB480" s="13"/>
      <c r="AC480" s="13"/>
      <c r="AD480" s="13"/>
      <c r="AE480" s="13"/>
      <c r="AT480" s="272" t="s">
        <v>263</v>
      </c>
      <c r="AU480" s="272" t="s">
        <v>91</v>
      </c>
      <c r="AV480" s="13" t="s">
        <v>91</v>
      </c>
      <c r="AW480" s="13" t="s">
        <v>36</v>
      </c>
      <c r="AX480" s="13" t="s">
        <v>82</v>
      </c>
      <c r="AY480" s="272" t="s">
        <v>250</v>
      </c>
    </row>
    <row r="481" s="14" customFormat="1">
      <c r="A481" s="14"/>
      <c r="B481" s="273"/>
      <c r="C481" s="274"/>
      <c r="D481" s="258" t="s">
        <v>263</v>
      </c>
      <c r="E481" s="275" t="s">
        <v>1</v>
      </c>
      <c r="F481" s="276" t="s">
        <v>265</v>
      </c>
      <c r="G481" s="274"/>
      <c r="H481" s="277">
        <v>7.0880000000000001</v>
      </c>
      <c r="I481" s="278"/>
      <c r="J481" s="274"/>
      <c r="K481" s="274"/>
      <c r="L481" s="279"/>
      <c r="M481" s="280"/>
      <c r="N481" s="281"/>
      <c r="O481" s="281"/>
      <c r="P481" s="281"/>
      <c r="Q481" s="281"/>
      <c r="R481" s="281"/>
      <c r="S481" s="281"/>
      <c r="T481" s="282"/>
      <c r="U481" s="14"/>
      <c r="V481" s="14"/>
      <c r="W481" s="14"/>
      <c r="X481" s="14"/>
      <c r="Y481" s="14"/>
      <c r="Z481" s="14"/>
      <c r="AA481" s="14"/>
      <c r="AB481" s="14"/>
      <c r="AC481" s="14"/>
      <c r="AD481" s="14"/>
      <c r="AE481" s="14"/>
      <c r="AT481" s="283" t="s">
        <v>263</v>
      </c>
      <c r="AU481" s="283" t="s">
        <v>91</v>
      </c>
      <c r="AV481" s="14" t="s">
        <v>256</v>
      </c>
      <c r="AW481" s="14" t="s">
        <v>36</v>
      </c>
      <c r="AX481" s="14" t="s">
        <v>14</v>
      </c>
      <c r="AY481" s="283" t="s">
        <v>250</v>
      </c>
    </row>
    <row r="482" s="2" customFormat="1" ht="33" customHeight="1">
      <c r="A482" s="38"/>
      <c r="B482" s="39"/>
      <c r="C482" s="245" t="s">
        <v>578</v>
      </c>
      <c r="D482" s="245" t="s">
        <v>252</v>
      </c>
      <c r="E482" s="246" t="s">
        <v>1288</v>
      </c>
      <c r="F482" s="247" t="s">
        <v>1289</v>
      </c>
      <c r="G482" s="248" t="s">
        <v>157</v>
      </c>
      <c r="H482" s="249">
        <v>99.231999999999999</v>
      </c>
      <c r="I482" s="250"/>
      <c r="J482" s="251">
        <f>ROUND(I482*H482,2)</f>
        <v>0</v>
      </c>
      <c r="K482" s="247" t="s">
        <v>255</v>
      </c>
      <c r="L482" s="44"/>
      <c r="M482" s="252" t="s">
        <v>1</v>
      </c>
      <c r="N482" s="253" t="s">
        <v>47</v>
      </c>
      <c r="O482" s="91"/>
      <c r="P482" s="254">
        <f>O482*H482</f>
        <v>0</v>
      </c>
      <c r="Q482" s="254">
        <v>0</v>
      </c>
      <c r="R482" s="254">
        <f>Q482*H482</f>
        <v>0</v>
      </c>
      <c r="S482" s="254">
        <v>0</v>
      </c>
      <c r="T482" s="255">
        <f>S482*H482</f>
        <v>0</v>
      </c>
      <c r="U482" s="38"/>
      <c r="V482" s="38"/>
      <c r="W482" s="38"/>
      <c r="X482" s="38"/>
      <c r="Y482" s="38"/>
      <c r="Z482" s="38"/>
      <c r="AA482" s="38"/>
      <c r="AB482" s="38"/>
      <c r="AC482" s="38"/>
      <c r="AD482" s="38"/>
      <c r="AE482" s="38"/>
      <c r="AR482" s="256" t="s">
        <v>256</v>
      </c>
      <c r="AT482" s="256" t="s">
        <v>252</v>
      </c>
      <c r="AU482" s="256" t="s">
        <v>91</v>
      </c>
      <c r="AY482" s="17" t="s">
        <v>250</v>
      </c>
      <c r="BE482" s="257">
        <f>IF(N482="základní",J482,0)</f>
        <v>0</v>
      </c>
      <c r="BF482" s="257">
        <f>IF(N482="snížená",J482,0)</f>
        <v>0</v>
      </c>
      <c r="BG482" s="257">
        <f>IF(N482="zákl. přenesená",J482,0)</f>
        <v>0</v>
      </c>
      <c r="BH482" s="257">
        <f>IF(N482="sníž. přenesená",J482,0)</f>
        <v>0</v>
      </c>
      <c r="BI482" s="257">
        <f>IF(N482="nulová",J482,0)</f>
        <v>0</v>
      </c>
      <c r="BJ482" s="17" t="s">
        <v>14</v>
      </c>
      <c r="BK482" s="257">
        <f>ROUND(I482*H482,2)</f>
        <v>0</v>
      </c>
      <c r="BL482" s="17" t="s">
        <v>256</v>
      </c>
      <c r="BM482" s="256" t="s">
        <v>2953</v>
      </c>
    </row>
    <row r="483" s="2" customFormat="1">
      <c r="A483" s="38"/>
      <c r="B483" s="39"/>
      <c r="C483" s="40"/>
      <c r="D483" s="258" t="s">
        <v>261</v>
      </c>
      <c r="E483" s="40"/>
      <c r="F483" s="259" t="s">
        <v>1284</v>
      </c>
      <c r="G483" s="40"/>
      <c r="H483" s="40"/>
      <c r="I483" s="156"/>
      <c r="J483" s="40"/>
      <c r="K483" s="40"/>
      <c r="L483" s="44"/>
      <c r="M483" s="260"/>
      <c r="N483" s="261"/>
      <c r="O483" s="91"/>
      <c r="P483" s="91"/>
      <c r="Q483" s="91"/>
      <c r="R483" s="91"/>
      <c r="S483" s="91"/>
      <c r="T483" s="92"/>
      <c r="U483" s="38"/>
      <c r="V483" s="38"/>
      <c r="W483" s="38"/>
      <c r="X483" s="38"/>
      <c r="Y483" s="38"/>
      <c r="Z483" s="38"/>
      <c r="AA483" s="38"/>
      <c r="AB483" s="38"/>
      <c r="AC483" s="38"/>
      <c r="AD483" s="38"/>
      <c r="AE483" s="38"/>
      <c r="AT483" s="17" t="s">
        <v>261</v>
      </c>
      <c r="AU483" s="17" t="s">
        <v>91</v>
      </c>
    </row>
    <row r="484" s="13" customFormat="1">
      <c r="A484" s="13"/>
      <c r="B484" s="262"/>
      <c r="C484" s="263"/>
      <c r="D484" s="258" t="s">
        <v>263</v>
      </c>
      <c r="E484" s="264" t="s">
        <v>1</v>
      </c>
      <c r="F484" s="265" t="s">
        <v>1292</v>
      </c>
      <c r="G484" s="263"/>
      <c r="H484" s="266">
        <v>99.231999999999999</v>
      </c>
      <c r="I484" s="267"/>
      <c r="J484" s="263"/>
      <c r="K484" s="263"/>
      <c r="L484" s="268"/>
      <c r="M484" s="269"/>
      <c r="N484" s="270"/>
      <c r="O484" s="270"/>
      <c r="P484" s="270"/>
      <c r="Q484" s="270"/>
      <c r="R484" s="270"/>
      <c r="S484" s="270"/>
      <c r="T484" s="271"/>
      <c r="U484" s="13"/>
      <c r="V484" s="13"/>
      <c r="W484" s="13"/>
      <c r="X484" s="13"/>
      <c r="Y484" s="13"/>
      <c r="Z484" s="13"/>
      <c r="AA484" s="13"/>
      <c r="AB484" s="13"/>
      <c r="AC484" s="13"/>
      <c r="AD484" s="13"/>
      <c r="AE484" s="13"/>
      <c r="AT484" s="272" t="s">
        <v>263</v>
      </c>
      <c r="AU484" s="272" t="s">
        <v>91</v>
      </c>
      <c r="AV484" s="13" t="s">
        <v>91</v>
      </c>
      <c r="AW484" s="13" t="s">
        <v>36</v>
      </c>
      <c r="AX484" s="13" t="s">
        <v>82</v>
      </c>
      <c r="AY484" s="272" t="s">
        <v>250</v>
      </c>
    </row>
    <row r="485" s="14" customFormat="1">
      <c r="A485" s="14"/>
      <c r="B485" s="273"/>
      <c r="C485" s="274"/>
      <c r="D485" s="258" t="s">
        <v>263</v>
      </c>
      <c r="E485" s="275" t="s">
        <v>1</v>
      </c>
      <c r="F485" s="276" t="s">
        <v>265</v>
      </c>
      <c r="G485" s="274"/>
      <c r="H485" s="277">
        <v>99.231999999999999</v>
      </c>
      <c r="I485" s="278"/>
      <c r="J485" s="274"/>
      <c r="K485" s="274"/>
      <c r="L485" s="279"/>
      <c r="M485" s="280"/>
      <c r="N485" s="281"/>
      <c r="O485" s="281"/>
      <c r="P485" s="281"/>
      <c r="Q485" s="281"/>
      <c r="R485" s="281"/>
      <c r="S485" s="281"/>
      <c r="T485" s="282"/>
      <c r="U485" s="14"/>
      <c r="V485" s="14"/>
      <c r="W485" s="14"/>
      <c r="X485" s="14"/>
      <c r="Y485" s="14"/>
      <c r="Z485" s="14"/>
      <c r="AA485" s="14"/>
      <c r="AB485" s="14"/>
      <c r="AC485" s="14"/>
      <c r="AD485" s="14"/>
      <c r="AE485" s="14"/>
      <c r="AT485" s="283" t="s">
        <v>263</v>
      </c>
      <c r="AU485" s="283" t="s">
        <v>91</v>
      </c>
      <c r="AV485" s="14" t="s">
        <v>256</v>
      </c>
      <c r="AW485" s="14" t="s">
        <v>36</v>
      </c>
      <c r="AX485" s="14" t="s">
        <v>14</v>
      </c>
      <c r="AY485" s="283" t="s">
        <v>250</v>
      </c>
    </row>
    <row r="486" s="2" customFormat="1" ht="33" customHeight="1">
      <c r="A486" s="38"/>
      <c r="B486" s="39"/>
      <c r="C486" s="245" t="s">
        <v>582</v>
      </c>
      <c r="D486" s="245" t="s">
        <v>252</v>
      </c>
      <c r="E486" s="246" t="s">
        <v>1592</v>
      </c>
      <c r="F486" s="247" t="s">
        <v>1593</v>
      </c>
      <c r="G486" s="248" t="s">
        <v>157</v>
      </c>
      <c r="H486" s="249">
        <v>39.491999999999997</v>
      </c>
      <c r="I486" s="250"/>
      <c r="J486" s="251">
        <f>ROUND(I486*H486,2)</f>
        <v>0</v>
      </c>
      <c r="K486" s="247" t="s">
        <v>255</v>
      </c>
      <c r="L486" s="44"/>
      <c r="M486" s="252" t="s">
        <v>1</v>
      </c>
      <c r="N486" s="253" t="s">
        <v>47</v>
      </c>
      <c r="O486" s="91"/>
      <c r="P486" s="254">
        <f>O486*H486</f>
        <v>0</v>
      </c>
      <c r="Q486" s="254">
        <v>0</v>
      </c>
      <c r="R486" s="254">
        <f>Q486*H486</f>
        <v>0</v>
      </c>
      <c r="S486" s="254">
        <v>0</v>
      </c>
      <c r="T486" s="255">
        <f>S486*H486</f>
        <v>0</v>
      </c>
      <c r="U486" s="38"/>
      <c r="V486" s="38"/>
      <c r="W486" s="38"/>
      <c r="X486" s="38"/>
      <c r="Y486" s="38"/>
      <c r="Z486" s="38"/>
      <c r="AA486" s="38"/>
      <c r="AB486" s="38"/>
      <c r="AC486" s="38"/>
      <c r="AD486" s="38"/>
      <c r="AE486" s="38"/>
      <c r="AR486" s="256" t="s">
        <v>256</v>
      </c>
      <c r="AT486" s="256" t="s">
        <v>252</v>
      </c>
      <c r="AU486" s="256" t="s">
        <v>91</v>
      </c>
      <c r="AY486" s="17" t="s">
        <v>250</v>
      </c>
      <c r="BE486" s="257">
        <f>IF(N486="základní",J486,0)</f>
        <v>0</v>
      </c>
      <c r="BF486" s="257">
        <f>IF(N486="snížená",J486,0)</f>
        <v>0</v>
      </c>
      <c r="BG486" s="257">
        <f>IF(N486="zákl. přenesená",J486,0)</f>
        <v>0</v>
      </c>
      <c r="BH486" s="257">
        <f>IF(N486="sníž. přenesená",J486,0)</f>
        <v>0</v>
      </c>
      <c r="BI486" s="257">
        <f>IF(N486="nulová",J486,0)</f>
        <v>0</v>
      </c>
      <c r="BJ486" s="17" t="s">
        <v>14</v>
      </c>
      <c r="BK486" s="257">
        <f>ROUND(I486*H486,2)</f>
        <v>0</v>
      </c>
      <c r="BL486" s="17" t="s">
        <v>256</v>
      </c>
      <c r="BM486" s="256" t="s">
        <v>2954</v>
      </c>
    </row>
    <row r="487" s="2" customFormat="1">
      <c r="A487" s="38"/>
      <c r="B487" s="39"/>
      <c r="C487" s="40"/>
      <c r="D487" s="258" t="s">
        <v>261</v>
      </c>
      <c r="E487" s="40"/>
      <c r="F487" s="259" t="s">
        <v>1595</v>
      </c>
      <c r="G487" s="40"/>
      <c r="H487" s="40"/>
      <c r="I487" s="156"/>
      <c r="J487" s="40"/>
      <c r="K487" s="40"/>
      <c r="L487" s="44"/>
      <c r="M487" s="260"/>
      <c r="N487" s="261"/>
      <c r="O487" s="91"/>
      <c r="P487" s="91"/>
      <c r="Q487" s="91"/>
      <c r="R487" s="91"/>
      <c r="S487" s="91"/>
      <c r="T487" s="92"/>
      <c r="U487" s="38"/>
      <c r="V487" s="38"/>
      <c r="W487" s="38"/>
      <c r="X487" s="38"/>
      <c r="Y487" s="38"/>
      <c r="Z487" s="38"/>
      <c r="AA487" s="38"/>
      <c r="AB487" s="38"/>
      <c r="AC487" s="38"/>
      <c r="AD487" s="38"/>
      <c r="AE487" s="38"/>
      <c r="AT487" s="17" t="s">
        <v>261</v>
      </c>
      <c r="AU487" s="17" t="s">
        <v>91</v>
      </c>
    </row>
    <row r="488" s="13" customFormat="1">
      <c r="A488" s="13"/>
      <c r="B488" s="262"/>
      <c r="C488" s="263"/>
      <c r="D488" s="258" t="s">
        <v>263</v>
      </c>
      <c r="E488" s="264" t="s">
        <v>1</v>
      </c>
      <c r="F488" s="265" t="s">
        <v>2686</v>
      </c>
      <c r="G488" s="263"/>
      <c r="H488" s="266">
        <v>34.5</v>
      </c>
      <c r="I488" s="267"/>
      <c r="J488" s="263"/>
      <c r="K488" s="263"/>
      <c r="L488" s="268"/>
      <c r="M488" s="269"/>
      <c r="N488" s="270"/>
      <c r="O488" s="270"/>
      <c r="P488" s="270"/>
      <c r="Q488" s="270"/>
      <c r="R488" s="270"/>
      <c r="S488" s="270"/>
      <c r="T488" s="271"/>
      <c r="U488" s="13"/>
      <c r="V488" s="13"/>
      <c r="W488" s="13"/>
      <c r="X488" s="13"/>
      <c r="Y488" s="13"/>
      <c r="Z488" s="13"/>
      <c r="AA488" s="13"/>
      <c r="AB488" s="13"/>
      <c r="AC488" s="13"/>
      <c r="AD488" s="13"/>
      <c r="AE488" s="13"/>
      <c r="AT488" s="272" t="s">
        <v>263</v>
      </c>
      <c r="AU488" s="272" t="s">
        <v>91</v>
      </c>
      <c r="AV488" s="13" t="s">
        <v>91</v>
      </c>
      <c r="AW488" s="13" t="s">
        <v>36</v>
      </c>
      <c r="AX488" s="13" t="s">
        <v>82</v>
      </c>
      <c r="AY488" s="272" t="s">
        <v>250</v>
      </c>
    </row>
    <row r="489" s="13" customFormat="1">
      <c r="A489" s="13"/>
      <c r="B489" s="262"/>
      <c r="C489" s="263"/>
      <c r="D489" s="258" t="s">
        <v>263</v>
      </c>
      <c r="E489" s="264" t="s">
        <v>1</v>
      </c>
      <c r="F489" s="265" t="s">
        <v>159</v>
      </c>
      <c r="G489" s="263"/>
      <c r="H489" s="266">
        <v>4.992</v>
      </c>
      <c r="I489" s="267"/>
      <c r="J489" s="263"/>
      <c r="K489" s="263"/>
      <c r="L489" s="268"/>
      <c r="M489" s="269"/>
      <c r="N489" s="270"/>
      <c r="O489" s="270"/>
      <c r="P489" s="270"/>
      <c r="Q489" s="270"/>
      <c r="R489" s="270"/>
      <c r="S489" s="270"/>
      <c r="T489" s="271"/>
      <c r="U489" s="13"/>
      <c r="V489" s="13"/>
      <c r="W489" s="13"/>
      <c r="X489" s="13"/>
      <c r="Y489" s="13"/>
      <c r="Z489" s="13"/>
      <c r="AA489" s="13"/>
      <c r="AB489" s="13"/>
      <c r="AC489" s="13"/>
      <c r="AD489" s="13"/>
      <c r="AE489" s="13"/>
      <c r="AT489" s="272" t="s">
        <v>263</v>
      </c>
      <c r="AU489" s="272" t="s">
        <v>91</v>
      </c>
      <c r="AV489" s="13" t="s">
        <v>91</v>
      </c>
      <c r="AW489" s="13" t="s">
        <v>36</v>
      </c>
      <c r="AX489" s="13" t="s">
        <v>82</v>
      </c>
      <c r="AY489" s="272" t="s">
        <v>250</v>
      </c>
    </row>
    <row r="490" s="14" customFormat="1">
      <c r="A490" s="14"/>
      <c r="B490" s="273"/>
      <c r="C490" s="274"/>
      <c r="D490" s="258" t="s">
        <v>263</v>
      </c>
      <c r="E490" s="275" t="s">
        <v>1</v>
      </c>
      <c r="F490" s="276" t="s">
        <v>265</v>
      </c>
      <c r="G490" s="274"/>
      <c r="H490" s="277">
        <v>39.491999999999997</v>
      </c>
      <c r="I490" s="278"/>
      <c r="J490" s="274"/>
      <c r="K490" s="274"/>
      <c r="L490" s="279"/>
      <c r="M490" s="280"/>
      <c r="N490" s="281"/>
      <c r="O490" s="281"/>
      <c r="P490" s="281"/>
      <c r="Q490" s="281"/>
      <c r="R490" s="281"/>
      <c r="S490" s="281"/>
      <c r="T490" s="282"/>
      <c r="U490" s="14"/>
      <c r="V490" s="14"/>
      <c r="W490" s="14"/>
      <c r="X490" s="14"/>
      <c r="Y490" s="14"/>
      <c r="Z490" s="14"/>
      <c r="AA490" s="14"/>
      <c r="AB490" s="14"/>
      <c r="AC490" s="14"/>
      <c r="AD490" s="14"/>
      <c r="AE490" s="14"/>
      <c r="AT490" s="283" t="s">
        <v>263</v>
      </c>
      <c r="AU490" s="283" t="s">
        <v>91</v>
      </c>
      <c r="AV490" s="14" t="s">
        <v>256</v>
      </c>
      <c r="AW490" s="14" t="s">
        <v>36</v>
      </c>
      <c r="AX490" s="14" t="s">
        <v>14</v>
      </c>
      <c r="AY490" s="283" t="s">
        <v>250</v>
      </c>
    </row>
    <row r="491" s="2" customFormat="1" ht="33" customHeight="1">
      <c r="A491" s="38"/>
      <c r="B491" s="39"/>
      <c r="C491" s="245" t="s">
        <v>590</v>
      </c>
      <c r="D491" s="245" t="s">
        <v>252</v>
      </c>
      <c r="E491" s="246" t="s">
        <v>2955</v>
      </c>
      <c r="F491" s="247" t="s">
        <v>2956</v>
      </c>
      <c r="G491" s="248" t="s">
        <v>157</v>
      </c>
      <c r="H491" s="249">
        <v>2.0960000000000001</v>
      </c>
      <c r="I491" s="250"/>
      <c r="J491" s="251">
        <f>ROUND(I491*H491,2)</f>
        <v>0</v>
      </c>
      <c r="K491" s="247" t="s">
        <v>255</v>
      </c>
      <c r="L491" s="44"/>
      <c r="M491" s="252" t="s">
        <v>1</v>
      </c>
      <c r="N491" s="253" t="s">
        <v>47</v>
      </c>
      <c r="O491" s="91"/>
      <c r="P491" s="254">
        <f>O491*H491</f>
        <v>0</v>
      </c>
      <c r="Q491" s="254">
        <v>0</v>
      </c>
      <c r="R491" s="254">
        <f>Q491*H491</f>
        <v>0</v>
      </c>
      <c r="S491" s="254">
        <v>0</v>
      </c>
      <c r="T491" s="255">
        <f>S491*H491</f>
        <v>0</v>
      </c>
      <c r="U491" s="38"/>
      <c r="V491" s="38"/>
      <c r="W491" s="38"/>
      <c r="X491" s="38"/>
      <c r="Y491" s="38"/>
      <c r="Z491" s="38"/>
      <c r="AA491" s="38"/>
      <c r="AB491" s="38"/>
      <c r="AC491" s="38"/>
      <c r="AD491" s="38"/>
      <c r="AE491" s="38"/>
      <c r="AR491" s="256" t="s">
        <v>256</v>
      </c>
      <c r="AT491" s="256" t="s">
        <v>252</v>
      </c>
      <c r="AU491" s="256" t="s">
        <v>91</v>
      </c>
      <c r="AY491" s="17" t="s">
        <v>250</v>
      </c>
      <c r="BE491" s="257">
        <f>IF(N491="základní",J491,0)</f>
        <v>0</v>
      </c>
      <c r="BF491" s="257">
        <f>IF(N491="snížená",J491,0)</f>
        <v>0</v>
      </c>
      <c r="BG491" s="257">
        <f>IF(N491="zákl. přenesená",J491,0)</f>
        <v>0</v>
      </c>
      <c r="BH491" s="257">
        <f>IF(N491="sníž. přenesená",J491,0)</f>
        <v>0</v>
      </c>
      <c r="BI491" s="257">
        <f>IF(N491="nulová",J491,0)</f>
        <v>0</v>
      </c>
      <c r="BJ491" s="17" t="s">
        <v>14</v>
      </c>
      <c r="BK491" s="257">
        <f>ROUND(I491*H491,2)</f>
        <v>0</v>
      </c>
      <c r="BL491" s="17" t="s">
        <v>256</v>
      </c>
      <c r="BM491" s="256" t="s">
        <v>2957</v>
      </c>
    </row>
    <row r="492" s="2" customFormat="1">
      <c r="A492" s="38"/>
      <c r="B492" s="39"/>
      <c r="C492" s="40"/>
      <c r="D492" s="258" t="s">
        <v>261</v>
      </c>
      <c r="E492" s="40"/>
      <c r="F492" s="259" t="s">
        <v>1595</v>
      </c>
      <c r="G492" s="40"/>
      <c r="H492" s="40"/>
      <c r="I492" s="156"/>
      <c r="J492" s="40"/>
      <c r="K492" s="40"/>
      <c r="L492" s="44"/>
      <c r="M492" s="260"/>
      <c r="N492" s="261"/>
      <c r="O492" s="91"/>
      <c r="P492" s="91"/>
      <c r="Q492" s="91"/>
      <c r="R492" s="91"/>
      <c r="S492" s="91"/>
      <c r="T492" s="92"/>
      <c r="U492" s="38"/>
      <c r="V492" s="38"/>
      <c r="W492" s="38"/>
      <c r="X492" s="38"/>
      <c r="Y492" s="38"/>
      <c r="Z492" s="38"/>
      <c r="AA492" s="38"/>
      <c r="AB492" s="38"/>
      <c r="AC492" s="38"/>
      <c r="AD492" s="38"/>
      <c r="AE492" s="38"/>
      <c r="AT492" s="17" t="s">
        <v>261</v>
      </c>
      <c r="AU492" s="17" t="s">
        <v>91</v>
      </c>
    </row>
    <row r="493" s="13" customFormat="1">
      <c r="A493" s="13"/>
      <c r="B493" s="262"/>
      <c r="C493" s="263"/>
      <c r="D493" s="258" t="s">
        <v>263</v>
      </c>
      <c r="E493" s="264" t="s">
        <v>1</v>
      </c>
      <c r="F493" s="265" t="s">
        <v>2723</v>
      </c>
      <c r="G493" s="263"/>
      <c r="H493" s="266">
        <v>2.0960000000000001</v>
      </c>
      <c r="I493" s="267"/>
      <c r="J493" s="263"/>
      <c r="K493" s="263"/>
      <c r="L493" s="268"/>
      <c r="M493" s="269"/>
      <c r="N493" s="270"/>
      <c r="O493" s="270"/>
      <c r="P493" s="270"/>
      <c r="Q493" s="270"/>
      <c r="R493" s="270"/>
      <c r="S493" s="270"/>
      <c r="T493" s="271"/>
      <c r="U493" s="13"/>
      <c r="V493" s="13"/>
      <c r="W493" s="13"/>
      <c r="X493" s="13"/>
      <c r="Y493" s="13"/>
      <c r="Z493" s="13"/>
      <c r="AA493" s="13"/>
      <c r="AB493" s="13"/>
      <c r="AC493" s="13"/>
      <c r="AD493" s="13"/>
      <c r="AE493" s="13"/>
      <c r="AT493" s="272" t="s">
        <v>263</v>
      </c>
      <c r="AU493" s="272" t="s">
        <v>91</v>
      </c>
      <c r="AV493" s="13" t="s">
        <v>91</v>
      </c>
      <c r="AW493" s="13" t="s">
        <v>36</v>
      </c>
      <c r="AX493" s="13" t="s">
        <v>82</v>
      </c>
      <c r="AY493" s="272" t="s">
        <v>250</v>
      </c>
    </row>
    <row r="494" s="14" customFormat="1">
      <c r="A494" s="14"/>
      <c r="B494" s="273"/>
      <c r="C494" s="274"/>
      <c r="D494" s="258" t="s">
        <v>263</v>
      </c>
      <c r="E494" s="275" t="s">
        <v>1</v>
      </c>
      <c r="F494" s="276" t="s">
        <v>265</v>
      </c>
      <c r="G494" s="274"/>
      <c r="H494" s="277">
        <v>2.0960000000000001</v>
      </c>
      <c r="I494" s="278"/>
      <c r="J494" s="274"/>
      <c r="K494" s="274"/>
      <c r="L494" s="279"/>
      <c r="M494" s="280"/>
      <c r="N494" s="281"/>
      <c r="O494" s="281"/>
      <c r="P494" s="281"/>
      <c r="Q494" s="281"/>
      <c r="R494" s="281"/>
      <c r="S494" s="281"/>
      <c r="T494" s="282"/>
      <c r="U494" s="14"/>
      <c r="V494" s="14"/>
      <c r="W494" s="14"/>
      <c r="X494" s="14"/>
      <c r="Y494" s="14"/>
      <c r="Z494" s="14"/>
      <c r="AA494" s="14"/>
      <c r="AB494" s="14"/>
      <c r="AC494" s="14"/>
      <c r="AD494" s="14"/>
      <c r="AE494" s="14"/>
      <c r="AT494" s="283" t="s">
        <v>263</v>
      </c>
      <c r="AU494" s="283" t="s">
        <v>91</v>
      </c>
      <c r="AV494" s="14" t="s">
        <v>256</v>
      </c>
      <c r="AW494" s="14" t="s">
        <v>36</v>
      </c>
      <c r="AX494" s="14" t="s">
        <v>14</v>
      </c>
      <c r="AY494" s="283" t="s">
        <v>250</v>
      </c>
    </row>
    <row r="495" s="2" customFormat="1" ht="21.75" customHeight="1">
      <c r="A495" s="38"/>
      <c r="B495" s="39"/>
      <c r="C495" s="245" t="s">
        <v>594</v>
      </c>
      <c r="D495" s="245" t="s">
        <v>252</v>
      </c>
      <c r="E495" s="246" t="s">
        <v>1294</v>
      </c>
      <c r="F495" s="247" t="s">
        <v>1295</v>
      </c>
      <c r="G495" s="248" t="s">
        <v>157</v>
      </c>
      <c r="H495" s="249">
        <v>7.0880000000000001</v>
      </c>
      <c r="I495" s="250"/>
      <c r="J495" s="251">
        <f>ROUND(I495*H495,2)</f>
        <v>0</v>
      </c>
      <c r="K495" s="247" t="s">
        <v>255</v>
      </c>
      <c r="L495" s="44"/>
      <c r="M495" s="252" t="s">
        <v>1</v>
      </c>
      <c r="N495" s="253" t="s">
        <v>47</v>
      </c>
      <c r="O495" s="91"/>
      <c r="P495" s="254">
        <f>O495*H495</f>
        <v>0</v>
      </c>
      <c r="Q495" s="254">
        <v>0</v>
      </c>
      <c r="R495" s="254">
        <f>Q495*H495</f>
        <v>0</v>
      </c>
      <c r="S495" s="254">
        <v>0</v>
      </c>
      <c r="T495" s="255">
        <f>S495*H495</f>
        <v>0</v>
      </c>
      <c r="U495" s="38"/>
      <c r="V495" s="38"/>
      <c r="W495" s="38"/>
      <c r="X495" s="38"/>
      <c r="Y495" s="38"/>
      <c r="Z495" s="38"/>
      <c r="AA495" s="38"/>
      <c r="AB495" s="38"/>
      <c r="AC495" s="38"/>
      <c r="AD495" s="38"/>
      <c r="AE495" s="38"/>
      <c r="AR495" s="256" t="s">
        <v>256</v>
      </c>
      <c r="AT495" s="256" t="s">
        <v>252</v>
      </c>
      <c r="AU495" s="256" t="s">
        <v>91</v>
      </c>
      <c r="AY495" s="17" t="s">
        <v>250</v>
      </c>
      <c r="BE495" s="257">
        <f>IF(N495="základní",J495,0)</f>
        <v>0</v>
      </c>
      <c r="BF495" s="257">
        <f>IF(N495="snížená",J495,0)</f>
        <v>0</v>
      </c>
      <c r="BG495" s="257">
        <f>IF(N495="zákl. přenesená",J495,0)</f>
        <v>0</v>
      </c>
      <c r="BH495" s="257">
        <f>IF(N495="sníž. přenesená",J495,0)</f>
        <v>0</v>
      </c>
      <c r="BI495" s="257">
        <f>IF(N495="nulová",J495,0)</f>
        <v>0</v>
      </c>
      <c r="BJ495" s="17" t="s">
        <v>14</v>
      </c>
      <c r="BK495" s="257">
        <f>ROUND(I495*H495,2)</f>
        <v>0</v>
      </c>
      <c r="BL495" s="17" t="s">
        <v>256</v>
      </c>
      <c r="BM495" s="256" t="s">
        <v>2958</v>
      </c>
    </row>
    <row r="496" s="2" customFormat="1">
      <c r="A496" s="38"/>
      <c r="B496" s="39"/>
      <c r="C496" s="40"/>
      <c r="D496" s="258" t="s">
        <v>261</v>
      </c>
      <c r="E496" s="40"/>
      <c r="F496" s="259" t="s">
        <v>1297</v>
      </c>
      <c r="G496" s="40"/>
      <c r="H496" s="40"/>
      <c r="I496" s="156"/>
      <c r="J496" s="40"/>
      <c r="K496" s="40"/>
      <c r="L496" s="44"/>
      <c r="M496" s="260"/>
      <c r="N496" s="261"/>
      <c r="O496" s="91"/>
      <c r="P496" s="91"/>
      <c r="Q496" s="91"/>
      <c r="R496" s="91"/>
      <c r="S496" s="91"/>
      <c r="T496" s="92"/>
      <c r="U496" s="38"/>
      <c r="V496" s="38"/>
      <c r="W496" s="38"/>
      <c r="X496" s="38"/>
      <c r="Y496" s="38"/>
      <c r="Z496" s="38"/>
      <c r="AA496" s="38"/>
      <c r="AB496" s="38"/>
      <c r="AC496" s="38"/>
      <c r="AD496" s="38"/>
      <c r="AE496" s="38"/>
      <c r="AT496" s="17" t="s">
        <v>261</v>
      </c>
      <c r="AU496" s="17" t="s">
        <v>91</v>
      </c>
    </row>
    <row r="497" s="13" customFormat="1">
      <c r="A497" s="13"/>
      <c r="B497" s="262"/>
      <c r="C497" s="263"/>
      <c r="D497" s="258" t="s">
        <v>263</v>
      </c>
      <c r="E497" s="264" t="s">
        <v>155</v>
      </c>
      <c r="F497" s="265" t="s">
        <v>2959</v>
      </c>
      <c r="G497" s="263"/>
      <c r="H497" s="266">
        <v>0</v>
      </c>
      <c r="I497" s="267"/>
      <c r="J497" s="263"/>
      <c r="K497" s="263"/>
      <c r="L497" s="268"/>
      <c r="M497" s="269"/>
      <c r="N497" s="270"/>
      <c r="O497" s="270"/>
      <c r="P497" s="270"/>
      <c r="Q497" s="270"/>
      <c r="R497" s="270"/>
      <c r="S497" s="270"/>
      <c r="T497" s="271"/>
      <c r="U497" s="13"/>
      <c r="V497" s="13"/>
      <c r="W497" s="13"/>
      <c r="X497" s="13"/>
      <c r="Y497" s="13"/>
      <c r="Z497" s="13"/>
      <c r="AA497" s="13"/>
      <c r="AB497" s="13"/>
      <c r="AC497" s="13"/>
      <c r="AD497" s="13"/>
      <c r="AE497" s="13"/>
      <c r="AT497" s="272" t="s">
        <v>263</v>
      </c>
      <c r="AU497" s="272" t="s">
        <v>91</v>
      </c>
      <c r="AV497" s="13" t="s">
        <v>91</v>
      </c>
      <c r="AW497" s="13" t="s">
        <v>36</v>
      </c>
      <c r="AX497" s="13" t="s">
        <v>82</v>
      </c>
      <c r="AY497" s="272" t="s">
        <v>250</v>
      </c>
    </row>
    <row r="498" s="13" customFormat="1">
      <c r="A498" s="13"/>
      <c r="B498" s="262"/>
      <c r="C498" s="263"/>
      <c r="D498" s="258" t="s">
        <v>263</v>
      </c>
      <c r="E498" s="264" t="s">
        <v>159</v>
      </c>
      <c r="F498" s="265" t="s">
        <v>2960</v>
      </c>
      <c r="G498" s="263"/>
      <c r="H498" s="266">
        <v>4.992</v>
      </c>
      <c r="I498" s="267"/>
      <c r="J498" s="263"/>
      <c r="K498" s="263"/>
      <c r="L498" s="268"/>
      <c r="M498" s="269"/>
      <c r="N498" s="270"/>
      <c r="O498" s="270"/>
      <c r="P498" s="270"/>
      <c r="Q498" s="270"/>
      <c r="R498" s="270"/>
      <c r="S498" s="270"/>
      <c r="T498" s="271"/>
      <c r="U498" s="13"/>
      <c r="V498" s="13"/>
      <c r="W498" s="13"/>
      <c r="X498" s="13"/>
      <c r="Y498" s="13"/>
      <c r="Z498" s="13"/>
      <c r="AA498" s="13"/>
      <c r="AB498" s="13"/>
      <c r="AC498" s="13"/>
      <c r="AD498" s="13"/>
      <c r="AE498" s="13"/>
      <c r="AT498" s="272" t="s">
        <v>263</v>
      </c>
      <c r="AU498" s="272" t="s">
        <v>91</v>
      </c>
      <c r="AV498" s="13" t="s">
        <v>91</v>
      </c>
      <c r="AW498" s="13" t="s">
        <v>36</v>
      </c>
      <c r="AX498" s="13" t="s">
        <v>82</v>
      </c>
      <c r="AY498" s="272" t="s">
        <v>250</v>
      </c>
    </row>
    <row r="499" s="13" customFormat="1">
      <c r="A499" s="13"/>
      <c r="B499" s="262"/>
      <c r="C499" s="263"/>
      <c r="D499" s="258" t="s">
        <v>263</v>
      </c>
      <c r="E499" s="264" t="s">
        <v>1300</v>
      </c>
      <c r="F499" s="265" t="s">
        <v>2961</v>
      </c>
      <c r="G499" s="263"/>
      <c r="H499" s="266">
        <v>0</v>
      </c>
      <c r="I499" s="267"/>
      <c r="J499" s="263"/>
      <c r="K499" s="263"/>
      <c r="L499" s="268"/>
      <c r="M499" s="269"/>
      <c r="N499" s="270"/>
      <c r="O499" s="270"/>
      <c r="P499" s="270"/>
      <c r="Q499" s="270"/>
      <c r="R499" s="270"/>
      <c r="S499" s="270"/>
      <c r="T499" s="271"/>
      <c r="U499" s="13"/>
      <c r="V499" s="13"/>
      <c r="W499" s="13"/>
      <c r="X499" s="13"/>
      <c r="Y499" s="13"/>
      <c r="Z499" s="13"/>
      <c r="AA499" s="13"/>
      <c r="AB499" s="13"/>
      <c r="AC499" s="13"/>
      <c r="AD499" s="13"/>
      <c r="AE499" s="13"/>
      <c r="AT499" s="272" t="s">
        <v>263</v>
      </c>
      <c r="AU499" s="272" t="s">
        <v>91</v>
      </c>
      <c r="AV499" s="13" t="s">
        <v>91</v>
      </c>
      <c r="AW499" s="13" t="s">
        <v>36</v>
      </c>
      <c r="AX499" s="13" t="s">
        <v>82</v>
      </c>
      <c r="AY499" s="272" t="s">
        <v>250</v>
      </c>
    </row>
    <row r="500" s="13" customFormat="1">
      <c r="A500" s="13"/>
      <c r="B500" s="262"/>
      <c r="C500" s="263"/>
      <c r="D500" s="258" t="s">
        <v>263</v>
      </c>
      <c r="E500" s="264" t="s">
        <v>2723</v>
      </c>
      <c r="F500" s="265" t="s">
        <v>2962</v>
      </c>
      <c r="G500" s="263"/>
      <c r="H500" s="266">
        <v>2.0960000000000001</v>
      </c>
      <c r="I500" s="267"/>
      <c r="J500" s="263"/>
      <c r="K500" s="263"/>
      <c r="L500" s="268"/>
      <c r="M500" s="269"/>
      <c r="N500" s="270"/>
      <c r="O500" s="270"/>
      <c r="P500" s="270"/>
      <c r="Q500" s="270"/>
      <c r="R500" s="270"/>
      <c r="S500" s="270"/>
      <c r="T500" s="271"/>
      <c r="U500" s="13"/>
      <c r="V500" s="13"/>
      <c r="W500" s="13"/>
      <c r="X500" s="13"/>
      <c r="Y500" s="13"/>
      <c r="Z500" s="13"/>
      <c r="AA500" s="13"/>
      <c r="AB500" s="13"/>
      <c r="AC500" s="13"/>
      <c r="AD500" s="13"/>
      <c r="AE500" s="13"/>
      <c r="AT500" s="272" t="s">
        <v>263</v>
      </c>
      <c r="AU500" s="272" t="s">
        <v>91</v>
      </c>
      <c r="AV500" s="13" t="s">
        <v>91</v>
      </c>
      <c r="AW500" s="13" t="s">
        <v>36</v>
      </c>
      <c r="AX500" s="13" t="s">
        <v>82</v>
      </c>
      <c r="AY500" s="272" t="s">
        <v>250</v>
      </c>
    </row>
    <row r="501" s="14" customFormat="1">
      <c r="A501" s="14"/>
      <c r="B501" s="273"/>
      <c r="C501" s="274"/>
      <c r="D501" s="258" t="s">
        <v>263</v>
      </c>
      <c r="E501" s="275" t="s">
        <v>163</v>
      </c>
      <c r="F501" s="276" t="s">
        <v>265</v>
      </c>
      <c r="G501" s="274"/>
      <c r="H501" s="277">
        <v>7.0880000000000001</v>
      </c>
      <c r="I501" s="278"/>
      <c r="J501" s="274"/>
      <c r="K501" s="274"/>
      <c r="L501" s="279"/>
      <c r="M501" s="280"/>
      <c r="N501" s="281"/>
      <c r="O501" s="281"/>
      <c r="P501" s="281"/>
      <c r="Q501" s="281"/>
      <c r="R501" s="281"/>
      <c r="S501" s="281"/>
      <c r="T501" s="282"/>
      <c r="U501" s="14"/>
      <c r="V501" s="14"/>
      <c r="W501" s="14"/>
      <c r="X501" s="14"/>
      <c r="Y501" s="14"/>
      <c r="Z501" s="14"/>
      <c r="AA501" s="14"/>
      <c r="AB501" s="14"/>
      <c r="AC501" s="14"/>
      <c r="AD501" s="14"/>
      <c r="AE501" s="14"/>
      <c r="AT501" s="283" t="s">
        <v>263</v>
      </c>
      <c r="AU501" s="283" t="s">
        <v>91</v>
      </c>
      <c r="AV501" s="14" t="s">
        <v>256</v>
      </c>
      <c r="AW501" s="14" t="s">
        <v>36</v>
      </c>
      <c r="AX501" s="14" t="s">
        <v>14</v>
      </c>
      <c r="AY501" s="283" t="s">
        <v>250</v>
      </c>
    </row>
    <row r="502" s="12" customFormat="1" ht="22.8" customHeight="1">
      <c r="A502" s="12"/>
      <c r="B502" s="229"/>
      <c r="C502" s="230"/>
      <c r="D502" s="231" t="s">
        <v>81</v>
      </c>
      <c r="E502" s="243" t="s">
        <v>1327</v>
      </c>
      <c r="F502" s="243" t="s">
        <v>1328</v>
      </c>
      <c r="G502" s="230"/>
      <c r="H502" s="230"/>
      <c r="I502" s="233"/>
      <c r="J502" s="244">
        <f>BK502</f>
        <v>0</v>
      </c>
      <c r="K502" s="230"/>
      <c r="L502" s="235"/>
      <c r="M502" s="236"/>
      <c r="N502" s="237"/>
      <c r="O502" s="237"/>
      <c r="P502" s="238">
        <f>SUM(P503:P506)</f>
        <v>0</v>
      </c>
      <c r="Q502" s="237"/>
      <c r="R502" s="238">
        <f>SUM(R503:R506)</f>
        <v>0</v>
      </c>
      <c r="S502" s="237"/>
      <c r="T502" s="239">
        <f>SUM(T503:T506)</f>
        <v>0</v>
      </c>
      <c r="U502" s="12"/>
      <c r="V502" s="12"/>
      <c r="W502" s="12"/>
      <c r="X502" s="12"/>
      <c r="Y502" s="12"/>
      <c r="Z502" s="12"/>
      <c r="AA502" s="12"/>
      <c r="AB502" s="12"/>
      <c r="AC502" s="12"/>
      <c r="AD502" s="12"/>
      <c r="AE502" s="12"/>
      <c r="AR502" s="240" t="s">
        <v>14</v>
      </c>
      <c r="AT502" s="241" t="s">
        <v>81</v>
      </c>
      <c r="AU502" s="241" t="s">
        <v>14</v>
      </c>
      <c r="AY502" s="240" t="s">
        <v>250</v>
      </c>
      <c r="BK502" s="242">
        <f>SUM(BK503:BK506)</f>
        <v>0</v>
      </c>
    </row>
    <row r="503" s="2" customFormat="1" ht="44.25" customHeight="1">
      <c r="A503" s="38"/>
      <c r="B503" s="39"/>
      <c r="C503" s="245" t="s">
        <v>598</v>
      </c>
      <c r="D503" s="245" t="s">
        <v>252</v>
      </c>
      <c r="E503" s="246" t="s">
        <v>2687</v>
      </c>
      <c r="F503" s="247" t="s">
        <v>2688</v>
      </c>
      <c r="G503" s="248" t="s">
        <v>157</v>
      </c>
      <c r="H503" s="249">
        <v>13.352</v>
      </c>
      <c r="I503" s="250"/>
      <c r="J503" s="251">
        <f>ROUND(I503*H503,2)</f>
        <v>0</v>
      </c>
      <c r="K503" s="247" t="s">
        <v>255</v>
      </c>
      <c r="L503" s="44"/>
      <c r="M503" s="252" t="s">
        <v>1</v>
      </c>
      <c r="N503" s="253" t="s">
        <v>47</v>
      </c>
      <c r="O503" s="91"/>
      <c r="P503" s="254">
        <f>O503*H503</f>
        <v>0</v>
      </c>
      <c r="Q503" s="254">
        <v>0</v>
      </c>
      <c r="R503" s="254">
        <f>Q503*H503</f>
        <v>0</v>
      </c>
      <c r="S503" s="254">
        <v>0</v>
      </c>
      <c r="T503" s="255">
        <f>S503*H503</f>
        <v>0</v>
      </c>
      <c r="U503" s="38"/>
      <c r="V503" s="38"/>
      <c r="W503" s="38"/>
      <c r="X503" s="38"/>
      <c r="Y503" s="38"/>
      <c r="Z503" s="38"/>
      <c r="AA503" s="38"/>
      <c r="AB503" s="38"/>
      <c r="AC503" s="38"/>
      <c r="AD503" s="38"/>
      <c r="AE503" s="38"/>
      <c r="AR503" s="256" t="s">
        <v>256</v>
      </c>
      <c r="AT503" s="256" t="s">
        <v>252</v>
      </c>
      <c r="AU503" s="256" t="s">
        <v>91</v>
      </c>
      <c r="AY503" s="17" t="s">
        <v>250</v>
      </c>
      <c r="BE503" s="257">
        <f>IF(N503="základní",J503,0)</f>
        <v>0</v>
      </c>
      <c r="BF503" s="257">
        <f>IF(N503="snížená",J503,0)</f>
        <v>0</v>
      </c>
      <c r="BG503" s="257">
        <f>IF(N503="zákl. přenesená",J503,0)</f>
        <v>0</v>
      </c>
      <c r="BH503" s="257">
        <f>IF(N503="sníž. přenesená",J503,0)</f>
        <v>0</v>
      </c>
      <c r="BI503" s="257">
        <f>IF(N503="nulová",J503,0)</f>
        <v>0</v>
      </c>
      <c r="BJ503" s="17" t="s">
        <v>14</v>
      </c>
      <c r="BK503" s="257">
        <f>ROUND(I503*H503,2)</f>
        <v>0</v>
      </c>
      <c r="BL503" s="17" t="s">
        <v>256</v>
      </c>
      <c r="BM503" s="256" t="s">
        <v>2963</v>
      </c>
    </row>
    <row r="504" s="2" customFormat="1">
      <c r="A504" s="38"/>
      <c r="B504" s="39"/>
      <c r="C504" s="40"/>
      <c r="D504" s="258" t="s">
        <v>261</v>
      </c>
      <c r="E504" s="40"/>
      <c r="F504" s="259" t="s">
        <v>2690</v>
      </c>
      <c r="G504" s="40"/>
      <c r="H504" s="40"/>
      <c r="I504" s="156"/>
      <c r="J504" s="40"/>
      <c r="K504" s="40"/>
      <c r="L504" s="44"/>
      <c r="M504" s="260"/>
      <c r="N504" s="261"/>
      <c r="O504" s="91"/>
      <c r="P504" s="91"/>
      <c r="Q504" s="91"/>
      <c r="R504" s="91"/>
      <c r="S504" s="91"/>
      <c r="T504" s="92"/>
      <c r="U504" s="38"/>
      <c r="V504" s="38"/>
      <c r="W504" s="38"/>
      <c r="X504" s="38"/>
      <c r="Y504" s="38"/>
      <c r="Z504" s="38"/>
      <c r="AA504" s="38"/>
      <c r="AB504" s="38"/>
      <c r="AC504" s="38"/>
      <c r="AD504" s="38"/>
      <c r="AE504" s="38"/>
      <c r="AT504" s="17" t="s">
        <v>261</v>
      </c>
      <c r="AU504" s="17" t="s">
        <v>91</v>
      </c>
    </row>
    <row r="505" s="2" customFormat="1" ht="44.25" customHeight="1">
      <c r="A505" s="38"/>
      <c r="B505" s="39"/>
      <c r="C505" s="245" t="s">
        <v>604</v>
      </c>
      <c r="D505" s="245" t="s">
        <v>252</v>
      </c>
      <c r="E505" s="246" t="s">
        <v>2691</v>
      </c>
      <c r="F505" s="247" t="s">
        <v>2692</v>
      </c>
      <c r="G505" s="248" t="s">
        <v>157</v>
      </c>
      <c r="H505" s="249">
        <v>13.352</v>
      </c>
      <c r="I505" s="250"/>
      <c r="J505" s="251">
        <f>ROUND(I505*H505,2)</f>
        <v>0</v>
      </c>
      <c r="K505" s="247" t="s">
        <v>255</v>
      </c>
      <c r="L505" s="44"/>
      <c r="M505" s="252" t="s">
        <v>1</v>
      </c>
      <c r="N505" s="253" t="s">
        <v>47</v>
      </c>
      <c r="O505" s="91"/>
      <c r="P505" s="254">
        <f>O505*H505</f>
        <v>0</v>
      </c>
      <c r="Q505" s="254">
        <v>0</v>
      </c>
      <c r="R505" s="254">
        <f>Q505*H505</f>
        <v>0</v>
      </c>
      <c r="S505" s="254">
        <v>0</v>
      </c>
      <c r="T505" s="255">
        <f>S505*H505</f>
        <v>0</v>
      </c>
      <c r="U505" s="38"/>
      <c r="V505" s="38"/>
      <c r="W505" s="38"/>
      <c r="X505" s="38"/>
      <c r="Y505" s="38"/>
      <c r="Z505" s="38"/>
      <c r="AA505" s="38"/>
      <c r="AB505" s="38"/>
      <c r="AC505" s="38"/>
      <c r="AD505" s="38"/>
      <c r="AE505" s="38"/>
      <c r="AR505" s="256" t="s">
        <v>256</v>
      </c>
      <c r="AT505" s="256" t="s">
        <v>252</v>
      </c>
      <c r="AU505" s="256" t="s">
        <v>91</v>
      </c>
      <c r="AY505" s="17" t="s">
        <v>250</v>
      </c>
      <c r="BE505" s="257">
        <f>IF(N505="základní",J505,0)</f>
        <v>0</v>
      </c>
      <c r="BF505" s="257">
        <f>IF(N505="snížená",J505,0)</f>
        <v>0</v>
      </c>
      <c r="BG505" s="257">
        <f>IF(N505="zákl. přenesená",J505,0)</f>
        <v>0</v>
      </c>
      <c r="BH505" s="257">
        <f>IF(N505="sníž. přenesená",J505,0)</f>
        <v>0</v>
      </c>
      <c r="BI505" s="257">
        <f>IF(N505="nulová",J505,0)</f>
        <v>0</v>
      </c>
      <c r="BJ505" s="17" t="s">
        <v>14</v>
      </c>
      <c r="BK505" s="257">
        <f>ROUND(I505*H505,2)</f>
        <v>0</v>
      </c>
      <c r="BL505" s="17" t="s">
        <v>256</v>
      </c>
      <c r="BM505" s="256" t="s">
        <v>2964</v>
      </c>
    </row>
    <row r="506" s="2" customFormat="1">
      <c r="A506" s="38"/>
      <c r="B506" s="39"/>
      <c r="C506" s="40"/>
      <c r="D506" s="258" t="s">
        <v>261</v>
      </c>
      <c r="E506" s="40"/>
      <c r="F506" s="259" t="s">
        <v>2690</v>
      </c>
      <c r="G506" s="40"/>
      <c r="H506" s="40"/>
      <c r="I506" s="156"/>
      <c r="J506" s="40"/>
      <c r="K506" s="40"/>
      <c r="L506" s="44"/>
      <c r="M506" s="260"/>
      <c r="N506" s="261"/>
      <c r="O506" s="91"/>
      <c r="P506" s="91"/>
      <c r="Q506" s="91"/>
      <c r="R506" s="91"/>
      <c r="S506" s="91"/>
      <c r="T506" s="92"/>
      <c r="U506" s="38"/>
      <c r="V506" s="38"/>
      <c r="W506" s="38"/>
      <c r="X506" s="38"/>
      <c r="Y506" s="38"/>
      <c r="Z506" s="38"/>
      <c r="AA506" s="38"/>
      <c r="AB506" s="38"/>
      <c r="AC506" s="38"/>
      <c r="AD506" s="38"/>
      <c r="AE506" s="38"/>
      <c r="AT506" s="17" t="s">
        <v>261</v>
      </c>
      <c r="AU506" s="17" t="s">
        <v>91</v>
      </c>
    </row>
    <row r="507" s="12" customFormat="1" ht="25.92" customHeight="1">
      <c r="A507" s="12"/>
      <c r="B507" s="229"/>
      <c r="C507" s="230"/>
      <c r="D507" s="231" t="s">
        <v>81</v>
      </c>
      <c r="E507" s="232" t="s">
        <v>2694</v>
      </c>
      <c r="F507" s="232" t="s">
        <v>2695</v>
      </c>
      <c r="G507" s="230"/>
      <c r="H507" s="230"/>
      <c r="I507" s="233"/>
      <c r="J507" s="234">
        <f>BK507</f>
        <v>0</v>
      </c>
      <c r="K507" s="230"/>
      <c r="L507" s="235"/>
      <c r="M507" s="236"/>
      <c r="N507" s="237"/>
      <c r="O507" s="237"/>
      <c r="P507" s="238">
        <f>SUM(P508:P511)</f>
        <v>0</v>
      </c>
      <c r="Q507" s="237"/>
      <c r="R507" s="238">
        <f>SUM(R508:R511)</f>
        <v>0</v>
      </c>
      <c r="S507" s="237"/>
      <c r="T507" s="239">
        <f>SUM(T508:T511)</f>
        <v>0</v>
      </c>
      <c r="U507" s="12"/>
      <c r="V507" s="12"/>
      <c r="W507" s="12"/>
      <c r="X507" s="12"/>
      <c r="Y507" s="12"/>
      <c r="Z507" s="12"/>
      <c r="AA507" s="12"/>
      <c r="AB507" s="12"/>
      <c r="AC507" s="12"/>
      <c r="AD507" s="12"/>
      <c r="AE507" s="12"/>
      <c r="AR507" s="240" t="s">
        <v>256</v>
      </c>
      <c r="AT507" s="241" t="s">
        <v>81</v>
      </c>
      <c r="AU507" s="241" t="s">
        <v>82</v>
      </c>
      <c r="AY507" s="240" t="s">
        <v>250</v>
      </c>
      <c r="BK507" s="242">
        <f>SUM(BK508:BK511)</f>
        <v>0</v>
      </c>
    </row>
    <row r="508" s="2" customFormat="1" ht="21.75" customHeight="1">
      <c r="A508" s="38"/>
      <c r="B508" s="39"/>
      <c r="C508" s="245" t="s">
        <v>199</v>
      </c>
      <c r="D508" s="245" t="s">
        <v>252</v>
      </c>
      <c r="E508" s="246" t="s">
        <v>2696</v>
      </c>
      <c r="F508" s="247" t="s">
        <v>2697</v>
      </c>
      <c r="G508" s="248" t="s">
        <v>2107</v>
      </c>
      <c r="H508" s="249">
        <v>64</v>
      </c>
      <c r="I508" s="250"/>
      <c r="J508" s="251">
        <f>ROUND(I508*H508,2)</f>
        <v>0</v>
      </c>
      <c r="K508" s="247" t="s">
        <v>255</v>
      </c>
      <c r="L508" s="44"/>
      <c r="M508" s="252" t="s">
        <v>1</v>
      </c>
      <c r="N508" s="253" t="s">
        <v>47</v>
      </c>
      <c r="O508" s="91"/>
      <c r="P508" s="254">
        <f>O508*H508</f>
        <v>0</v>
      </c>
      <c r="Q508" s="254">
        <v>0</v>
      </c>
      <c r="R508" s="254">
        <f>Q508*H508</f>
        <v>0</v>
      </c>
      <c r="S508" s="254">
        <v>0</v>
      </c>
      <c r="T508" s="255">
        <f>S508*H508</f>
        <v>0</v>
      </c>
      <c r="U508" s="38"/>
      <c r="V508" s="38"/>
      <c r="W508" s="38"/>
      <c r="X508" s="38"/>
      <c r="Y508" s="38"/>
      <c r="Z508" s="38"/>
      <c r="AA508" s="38"/>
      <c r="AB508" s="38"/>
      <c r="AC508" s="38"/>
      <c r="AD508" s="38"/>
      <c r="AE508" s="38"/>
      <c r="AR508" s="256" t="s">
        <v>2698</v>
      </c>
      <c r="AT508" s="256" t="s">
        <v>252</v>
      </c>
      <c r="AU508" s="256" t="s">
        <v>14</v>
      </c>
      <c r="AY508" s="17" t="s">
        <v>250</v>
      </c>
      <c r="BE508" s="257">
        <f>IF(N508="základní",J508,0)</f>
        <v>0</v>
      </c>
      <c r="BF508" s="257">
        <f>IF(N508="snížená",J508,0)</f>
        <v>0</v>
      </c>
      <c r="BG508" s="257">
        <f>IF(N508="zákl. přenesená",J508,0)</f>
        <v>0</v>
      </c>
      <c r="BH508" s="257">
        <f>IF(N508="sníž. přenesená",J508,0)</f>
        <v>0</v>
      </c>
      <c r="BI508" s="257">
        <f>IF(N508="nulová",J508,0)</f>
        <v>0</v>
      </c>
      <c r="BJ508" s="17" t="s">
        <v>14</v>
      </c>
      <c r="BK508" s="257">
        <f>ROUND(I508*H508,2)</f>
        <v>0</v>
      </c>
      <c r="BL508" s="17" t="s">
        <v>2698</v>
      </c>
      <c r="BM508" s="256" t="s">
        <v>2965</v>
      </c>
    </row>
    <row r="509" s="15" customFormat="1">
      <c r="A509" s="15"/>
      <c r="B509" s="284"/>
      <c r="C509" s="285"/>
      <c r="D509" s="258" t="s">
        <v>263</v>
      </c>
      <c r="E509" s="286" t="s">
        <v>1</v>
      </c>
      <c r="F509" s="287" t="s">
        <v>2735</v>
      </c>
      <c r="G509" s="285"/>
      <c r="H509" s="286" t="s">
        <v>1</v>
      </c>
      <c r="I509" s="288"/>
      <c r="J509" s="285"/>
      <c r="K509" s="285"/>
      <c r="L509" s="289"/>
      <c r="M509" s="290"/>
      <c r="N509" s="291"/>
      <c r="O509" s="291"/>
      <c r="P509" s="291"/>
      <c r="Q509" s="291"/>
      <c r="R509" s="291"/>
      <c r="S509" s="291"/>
      <c r="T509" s="292"/>
      <c r="U509" s="15"/>
      <c r="V509" s="15"/>
      <c r="W509" s="15"/>
      <c r="X509" s="15"/>
      <c r="Y509" s="15"/>
      <c r="Z509" s="15"/>
      <c r="AA509" s="15"/>
      <c r="AB509" s="15"/>
      <c r="AC509" s="15"/>
      <c r="AD509" s="15"/>
      <c r="AE509" s="15"/>
      <c r="AT509" s="293" t="s">
        <v>263</v>
      </c>
      <c r="AU509" s="293" t="s">
        <v>14</v>
      </c>
      <c r="AV509" s="15" t="s">
        <v>14</v>
      </c>
      <c r="AW509" s="15" t="s">
        <v>36</v>
      </c>
      <c r="AX509" s="15" t="s">
        <v>82</v>
      </c>
      <c r="AY509" s="293" t="s">
        <v>250</v>
      </c>
    </row>
    <row r="510" s="13" customFormat="1">
      <c r="A510" s="13"/>
      <c r="B510" s="262"/>
      <c r="C510" s="263"/>
      <c r="D510" s="258" t="s">
        <v>263</v>
      </c>
      <c r="E510" s="264" t="s">
        <v>1</v>
      </c>
      <c r="F510" s="265" t="s">
        <v>2966</v>
      </c>
      <c r="G510" s="263"/>
      <c r="H510" s="266">
        <v>64</v>
      </c>
      <c r="I510" s="267"/>
      <c r="J510" s="263"/>
      <c r="K510" s="263"/>
      <c r="L510" s="268"/>
      <c r="M510" s="269"/>
      <c r="N510" s="270"/>
      <c r="O510" s="270"/>
      <c r="P510" s="270"/>
      <c r="Q510" s="270"/>
      <c r="R510" s="270"/>
      <c r="S510" s="270"/>
      <c r="T510" s="271"/>
      <c r="U510" s="13"/>
      <c r="V510" s="13"/>
      <c r="W510" s="13"/>
      <c r="X510" s="13"/>
      <c r="Y510" s="13"/>
      <c r="Z510" s="13"/>
      <c r="AA510" s="13"/>
      <c r="AB510" s="13"/>
      <c r="AC510" s="13"/>
      <c r="AD510" s="13"/>
      <c r="AE510" s="13"/>
      <c r="AT510" s="272" t="s">
        <v>263</v>
      </c>
      <c r="AU510" s="272" t="s">
        <v>14</v>
      </c>
      <c r="AV510" s="13" t="s">
        <v>91</v>
      </c>
      <c r="AW510" s="13" t="s">
        <v>36</v>
      </c>
      <c r="AX510" s="13" t="s">
        <v>82</v>
      </c>
      <c r="AY510" s="272" t="s">
        <v>250</v>
      </c>
    </row>
    <row r="511" s="14" customFormat="1">
      <c r="A511" s="14"/>
      <c r="B511" s="273"/>
      <c r="C511" s="274"/>
      <c r="D511" s="258" t="s">
        <v>263</v>
      </c>
      <c r="E511" s="275" t="s">
        <v>1</v>
      </c>
      <c r="F511" s="276" t="s">
        <v>265</v>
      </c>
      <c r="G511" s="274"/>
      <c r="H511" s="277">
        <v>64</v>
      </c>
      <c r="I511" s="278"/>
      <c r="J511" s="274"/>
      <c r="K511" s="274"/>
      <c r="L511" s="279"/>
      <c r="M511" s="308"/>
      <c r="N511" s="309"/>
      <c r="O511" s="309"/>
      <c r="P511" s="309"/>
      <c r="Q511" s="309"/>
      <c r="R511" s="309"/>
      <c r="S511" s="309"/>
      <c r="T511" s="310"/>
      <c r="U511" s="14"/>
      <c r="V511" s="14"/>
      <c r="W511" s="14"/>
      <c r="X511" s="14"/>
      <c r="Y511" s="14"/>
      <c r="Z511" s="14"/>
      <c r="AA511" s="14"/>
      <c r="AB511" s="14"/>
      <c r="AC511" s="14"/>
      <c r="AD511" s="14"/>
      <c r="AE511" s="14"/>
      <c r="AT511" s="283" t="s">
        <v>263</v>
      </c>
      <c r="AU511" s="283" t="s">
        <v>14</v>
      </c>
      <c r="AV511" s="14" t="s">
        <v>256</v>
      </c>
      <c r="AW511" s="14" t="s">
        <v>36</v>
      </c>
      <c r="AX511" s="14" t="s">
        <v>14</v>
      </c>
      <c r="AY511" s="283" t="s">
        <v>250</v>
      </c>
    </row>
    <row r="512" s="2" customFormat="1" ht="6.96" customHeight="1">
      <c r="A512" s="38"/>
      <c r="B512" s="66"/>
      <c r="C512" s="67"/>
      <c r="D512" s="67"/>
      <c r="E512" s="67"/>
      <c r="F512" s="67"/>
      <c r="G512" s="67"/>
      <c r="H512" s="67"/>
      <c r="I512" s="194"/>
      <c r="J512" s="67"/>
      <c r="K512" s="67"/>
      <c r="L512" s="44"/>
      <c r="M512" s="38"/>
      <c r="O512" s="38"/>
      <c r="P512" s="38"/>
      <c r="Q512" s="38"/>
      <c r="R512" s="38"/>
      <c r="S512" s="38"/>
      <c r="T512" s="38"/>
      <c r="U512" s="38"/>
      <c r="V512" s="38"/>
      <c r="W512" s="38"/>
      <c r="X512" s="38"/>
      <c r="Y512" s="38"/>
      <c r="Z512" s="38"/>
      <c r="AA512" s="38"/>
      <c r="AB512" s="38"/>
      <c r="AC512" s="38"/>
      <c r="AD512" s="38"/>
      <c r="AE512" s="38"/>
    </row>
  </sheetData>
  <sheetProtection sheet="1" autoFilter="0" formatColumns="0" formatRows="0" objects="1" scenarios="1" spinCount="100000" saltValue="8uBzLja1cpc2caL6Pw6UQo7XRBNKhG3EBSbMPjvZds88STXndTT/LB3WQBAz5yYgfLDuun50LYPEapRSbPdqrg==" hashValue="P9qHeFI/9BI7V9/zCSvwU5pGZzNCyocADMle6SZdhY1XsPDJRf+/Ybz5abLVbrCDdPLquidgimy0wfnzddC20Q==" algorithmName="SHA-512" password="CC35"/>
  <autoFilter ref="C132:K511"/>
  <mergeCells count="15">
    <mergeCell ref="E7:H7"/>
    <mergeCell ref="E11:H11"/>
    <mergeCell ref="E9:H9"/>
    <mergeCell ref="E13:H13"/>
    <mergeCell ref="E22:H22"/>
    <mergeCell ref="E31:H31"/>
    <mergeCell ref="E85:H85"/>
    <mergeCell ref="E89:H89"/>
    <mergeCell ref="E87:H87"/>
    <mergeCell ref="E91:H91"/>
    <mergeCell ref="E119:H119"/>
    <mergeCell ref="E123:H123"/>
    <mergeCell ref="E121:H121"/>
    <mergeCell ref="E125:H12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47"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47"/>
      <c r="L2" s="1"/>
      <c r="M2" s="1"/>
      <c r="N2" s="1"/>
      <c r="O2" s="1"/>
      <c r="P2" s="1"/>
      <c r="Q2" s="1"/>
      <c r="R2" s="1"/>
      <c r="S2" s="1"/>
      <c r="T2" s="1"/>
      <c r="U2" s="1"/>
      <c r="V2" s="1"/>
      <c r="AT2" s="17" t="s">
        <v>124</v>
      </c>
      <c r="AZ2" s="148" t="s">
        <v>1970</v>
      </c>
      <c r="BA2" s="148" t="s">
        <v>1971</v>
      </c>
      <c r="BB2" s="148" t="s">
        <v>208</v>
      </c>
      <c r="BC2" s="148" t="s">
        <v>82</v>
      </c>
      <c r="BD2" s="148" t="s">
        <v>91</v>
      </c>
    </row>
    <row r="3" s="1" customFormat="1" ht="6.96" customHeight="1">
      <c r="B3" s="149"/>
      <c r="C3" s="150"/>
      <c r="D3" s="150"/>
      <c r="E3" s="150"/>
      <c r="F3" s="150"/>
      <c r="G3" s="150"/>
      <c r="H3" s="150"/>
      <c r="I3" s="151"/>
      <c r="J3" s="150"/>
      <c r="K3" s="150"/>
      <c r="L3" s="20"/>
      <c r="AT3" s="17" t="s">
        <v>91</v>
      </c>
      <c r="AZ3" s="148" t="s">
        <v>1973</v>
      </c>
      <c r="BA3" s="148" t="s">
        <v>1974</v>
      </c>
      <c r="BB3" s="148" t="s">
        <v>208</v>
      </c>
      <c r="BC3" s="148" t="s">
        <v>82</v>
      </c>
      <c r="BD3" s="148" t="s">
        <v>91</v>
      </c>
    </row>
    <row r="4" s="1" customFormat="1" ht="24.96" customHeight="1">
      <c r="B4" s="20"/>
      <c r="D4" s="152" t="s">
        <v>162</v>
      </c>
      <c r="I4" s="147"/>
      <c r="L4" s="20"/>
      <c r="M4" s="153" t="s">
        <v>10</v>
      </c>
      <c r="AT4" s="17" t="s">
        <v>4</v>
      </c>
      <c r="AZ4" s="148" t="s">
        <v>1976</v>
      </c>
      <c r="BA4" s="148" t="s">
        <v>1977</v>
      </c>
      <c r="BB4" s="148" t="s">
        <v>208</v>
      </c>
      <c r="BC4" s="148" t="s">
        <v>82</v>
      </c>
      <c r="BD4" s="148" t="s">
        <v>91</v>
      </c>
    </row>
    <row r="5" s="1" customFormat="1" ht="6.96" customHeight="1">
      <c r="B5" s="20"/>
      <c r="I5" s="147"/>
      <c r="L5" s="20"/>
      <c r="AZ5" s="148" t="s">
        <v>1979</v>
      </c>
      <c r="BA5" s="148" t="s">
        <v>1980</v>
      </c>
      <c r="BB5" s="148" t="s">
        <v>208</v>
      </c>
      <c r="BC5" s="148" t="s">
        <v>82</v>
      </c>
      <c r="BD5" s="148" t="s">
        <v>91</v>
      </c>
    </row>
    <row r="6" s="1" customFormat="1" ht="12" customHeight="1">
      <c r="B6" s="20"/>
      <c r="D6" s="154" t="s">
        <v>16</v>
      </c>
      <c r="I6" s="147"/>
      <c r="L6" s="20"/>
      <c r="AZ6" s="148" t="s">
        <v>1982</v>
      </c>
      <c r="BA6" s="148" t="s">
        <v>1983</v>
      </c>
      <c r="BB6" s="148" t="s">
        <v>208</v>
      </c>
      <c r="BC6" s="148" t="s">
        <v>82</v>
      </c>
      <c r="BD6" s="148" t="s">
        <v>91</v>
      </c>
    </row>
    <row r="7" s="1" customFormat="1" ht="16.5" customHeight="1">
      <c r="B7" s="20"/>
      <c r="E7" s="155" t="str">
        <f>'Rekapitulace stavby'!K6</f>
        <v>Strakonická - rozšíření, č. akce 999 170, Praha 5</v>
      </c>
      <c r="F7" s="154"/>
      <c r="G7" s="154"/>
      <c r="H7" s="154"/>
      <c r="I7" s="147"/>
      <c r="L7" s="20"/>
      <c r="AZ7" s="148" t="s">
        <v>1985</v>
      </c>
      <c r="BA7" s="148" t="s">
        <v>1986</v>
      </c>
      <c r="BB7" s="148" t="s">
        <v>208</v>
      </c>
      <c r="BC7" s="148" t="s">
        <v>82</v>
      </c>
      <c r="BD7" s="148" t="s">
        <v>91</v>
      </c>
    </row>
    <row r="8">
      <c r="B8" s="20"/>
      <c r="D8" s="154" t="s">
        <v>176</v>
      </c>
      <c r="L8" s="20"/>
      <c r="AZ8" s="148" t="s">
        <v>1988</v>
      </c>
      <c r="BA8" s="148" t="s">
        <v>1989</v>
      </c>
      <c r="BB8" s="148" t="s">
        <v>208</v>
      </c>
      <c r="BC8" s="148" t="s">
        <v>82</v>
      </c>
      <c r="BD8" s="148" t="s">
        <v>91</v>
      </c>
    </row>
    <row r="9" s="1" customFormat="1" ht="16.5" customHeight="1">
      <c r="B9" s="20"/>
      <c r="E9" s="155" t="s">
        <v>1991</v>
      </c>
      <c r="F9" s="1"/>
      <c r="G9" s="1"/>
      <c r="H9" s="1"/>
      <c r="I9" s="147"/>
      <c r="L9" s="20"/>
      <c r="AZ9" s="148" t="s">
        <v>1992</v>
      </c>
      <c r="BA9" s="148" t="s">
        <v>1993</v>
      </c>
      <c r="BB9" s="148" t="s">
        <v>208</v>
      </c>
      <c r="BC9" s="148" t="s">
        <v>82</v>
      </c>
      <c r="BD9" s="148" t="s">
        <v>91</v>
      </c>
    </row>
    <row r="10" s="1" customFormat="1" ht="12" customHeight="1">
      <c r="B10" s="20"/>
      <c r="D10" s="154" t="s">
        <v>1344</v>
      </c>
      <c r="I10" s="147"/>
      <c r="L10" s="20"/>
      <c r="AZ10" s="148" t="s">
        <v>1995</v>
      </c>
      <c r="BA10" s="148" t="s">
        <v>1996</v>
      </c>
      <c r="BB10" s="148" t="s">
        <v>208</v>
      </c>
      <c r="BC10" s="148" t="s">
        <v>2967</v>
      </c>
      <c r="BD10" s="148" t="s">
        <v>91</v>
      </c>
    </row>
    <row r="11" s="2" customFormat="1" ht="16.5" customHeight="1">
      <c r="A11" s="38"/>
      <c r="B11" s="44"/>
      <c r="C11" s="38"/>
      <c r="D11" s="38"/>
      <c r="E11" s="171" t="s">
        <v>2968</v>
      </c>
      <c r="F11" s="38"/>
      <c r="G11" s="38"/>
      <c r="H11" s="38"/>
      <c r="I11" s="156"/>
      <c r="J11" s="38"/>
      <c r="K11" s="38"/>
      <c r="L11" s="63"/>
      <c r="S11" s="38"/>
      <c r="T11" s="38"/>
      <c r="U11" s="38"/>
      <c r="V11" s="38"/>
      <c r="W11" s="38"/>
      <c r="X11" s="38"/>
      <c r="Y11" s="38"/>
      <c r="Z11" s="38"/>
      <c r="AA11" s="38"/>
      <c r="AB11" s="38"/>
      <c r="AC11" s="38"/>
      <c r="AD11" s="38"/>
      <c r="AE11" s="38"/>
      <c r="AZ11" s="148" t="s">
        <v>1999</v>
      </c>
      <c r="BA11" s="148" t="s">
        <v>2000</v>
      </c>
      <c r="BB11" s="148" t="s">
        <v>208</v>
      </c>
      <c r="BC11" s="148" t="s">
        <v>2969</v>
      </c>
      <c r="BD11" s="148" t="s">
        <v>91</v>
      </c>
    </row>
    <row r="12" s="2" customFormat="1" ht="12" customHeight="1">
      <c r="A12" s="38"/>
      <c r="B12" s="44"/>
      <c r="C12" s="38"/>
      <c r="D12" s="154" t="s">
        <v>2002</v>
      </c>
      <c r="E12" s="38"/>
      <c r="F12" s="38"/>
      <c r="G12" s="38"/>
      <c r="H12" s="38"/>
      <c r="I12" s="156"/>
      <c r="J12" s="38"/>
      <c r="K12" s="38"/>
      <c r="L12" s="63"/>
      <c r="S12" s="38"/>
      <c r="T12" s="38"/>
      <c r="U12" s="38"/>
      <c r="V12" s="38"/>
      <c r="W12" s="38"/>
      <c r="X12" s="38"/>
      <c r="Y12" s="38"/>
      <c r="Z12" s="38"/>
      <c r="AA12" s="38"/>
      <c r="AB12" s="38"/>
      <c r="AC12" s="38"/>
      <c r="AD12" s="38"/>
      <c r="AE12" s="38"/>
      <c r="AZ12" s="148" t="s">
        <v>2003</v>
      </c>
      <c r="BA12" s="148" t="s">
        <v>2004</v>
      </c>
      <c r="BB12" s="148" t="s">
        <v>208</v>
      </c>
      <c r="BC12" s="148" t="s">
        <v>2970</v>
      </c>
      <c r="BD12" s="148" t="s">
        <v>91</v>
      </c>
    </row>
    <row r="13" s="2" customFormat="1" ht="16.5" customHeight="1">
      <c r="A13" s="38"/>
      <c r="B13" s="44"/>
      <c r="C13" s="38"/>
      <c r="D13" s="38"/>
      <c r="E13" s="157" t="s">
        <v>2971</v>
      </c>
      <c r="F13" s="38"/>
      <c r="G13" s="38"/>
      <c r="H13" s="38"/>
      <c r="I13" s="156"/>
      <c r="J13" s="38"/>
      <c r="K13" s="38"/>
      <c r="L13" s="63"/>
      <c r="S13" s="38"/>
      <c r="T13" s="38"/>
      <c r="U13" s="38"/>
      <c r="V13" s="38"/>
      <c r="W13" s="38"/>
      <c r="X13" s="38"/>
      <c r="Y13" s="38"/>
      <c r="Z13" s="38"/>
      <c r="AA13" s="38"/>
      <c r="AB13" s="38"/>
      <c r="AC13" s="38"/>
      <c r="AD13" s="38"/>
      <c r="AE13" s="38"/>
      <c r="AZ13" s="148" t="s">
        <v>2007</v>
      </c>
      <c r="BA13" s="148" t="s">
        <v>2008</v>
      </c>
      <c r="BB13" s="148" t="s">
        <v>208</v>
      </c>
      <c r="BC13" s="148" t="s">
        <v>2972</v>
      </c>
      <c r="BD13" s="148" t="s">
        <v>91</v>
      </c>
    </row>
    <row r="14" s="2" customFormat="1">
      <c r="A14" s="38"/>
      <c r="B14" s="44"/>
      <c r="C14" s="38"/>
      <c r="D14" s="38"/>
      <c r="E14" s="38"/>
      <c r="F14" s="38"/>
      <c r="G14" s="38"/>
      <c r="H14" s="38"/>
      <c r="I14" s="156"/>
      <c r="J14" s="38"/>
      <c r="K14" s="38"/>
      <c r="L14" s="63"/>
      <c r="S14" s="38"/>
      <c r="T14" s="38"/>
      <c r="U14" s="38"/>
      <c r="V14" s="38"/>
      <c r="W14" s="38"/>
      <c r="X14" s="38"/>
      <c r="Y14" s="38"/>
      <c r="Z14" s="38"/>
      <c r="AA14" s="38"/>
      <c r="AB14" s="38"/>
      <c r="AC14" s="38"/>
      <c r="AD14" s="38"/>
      <c r="AE14" s="38"/>
      <c r="AZ14" s="148" t="s">
        <v>2010</v>
      </c>
      <c r="BA14" s="148" t="s">
        <v>2011</v>
      </c>
      <c r="BB14" s="148" t="s">
        <v>179</v>
      </c>
      <c r="BC14" s="148" t="s">
        <v>2012</v>
      </c>
      <c r="BD14" s="148" t="s">
        <v>91</v>
      </c>
    </row>
    <row r="15" s="2" customFormat="1" ht="12" customHeight="1">
      <c r="A15" s="38"/>
      <c r="B15" s="44"/>
      <c r="C15" s="38"/>
      <c r="D15" s="154" t="s">
        <v>18</v>
      </c>
      <c r="E15" s="38"/>
      <c r="F15" s="141" t="s">
        <v>1</v>
      </c>
      <c r="G15" s="38"/>
      <c r="H15" s="38"/>
      <c r="I15" s="158" t="s">
        <v>19</v>
      </c>
      <c r="J15" s="141" t="s">
        <v>1</v>
      </c>
      <c r="K15" s="38"/>
      <c r="L15" s="63"/>
      <c r="S15" s="38"/>
      <c r="T15" s="38"/>
      <c r="U15" s="38"/>
      <c r="V15" s="38"/>
      <c r="W15" s="38"/>
      <c r="X15" s="38"/>
      <c r="Y15" s="38"/>
      <c r="Z15" s="38"/>
      <c r="AA15" s="38"/>
      <c r="AB15" s="38"/>
      <c r="AC15" s="38"/>
      <c r="AD15" s="38"/>
      <c r="AE15" s="38"/>
      <c r="AZ15" s="148" t="s">
        <v>2973</v>
      </c>
      <c r="BA15" s="148" t="s">
        <v>2974</v>
      </c>
      <c r="BB15" s="148" t="s">
        <v>179</v>
      </c>
      <c r="BC15" s="148" t="s">
        <v>2975</v>
      </c>
      <c r="BD15" s="148" t="s">
        <v>91</v>
      </c>
    </row>
    <row r="16" s="2" customFormat="1" ht="12" customHeight="1">
      <c r="A16" s="38"/>
      <c r="B16" s="44"/>
      <c r="C16" s="38"/>
      <c r="D16" s="154" t="s">
        <v>20</v>
      </c>
      <c r="E16" s="38"/>
      <c r="F16" s="141" t="s">
        <v>21</v>
      </c>
      <c r="G16" s="38"/>
      <c r="H16" s="38"/>
      <c r="I16" s="158" t="s">
        <v>22</v>
      </c>
      <c r="J16" s="159" t="str">
        <f>'Rekapitulace stavby'!AN8</f>
        <v>10. 1. 2020</v>
      </c>
      <c r="K16" s="38"/>
      <c r="L16" s="63"/>
      <c r="S16" s="38"/>
      <c r="T16" s="38"/>
      <c r="U16" s="38"/>
      <c r="V16" s="38"/>
      <c r="W16" s="38"/>
      <c r="X16" s="38"/>
      <c r="Y16" s="38"/>
      <c r="Z16" s="38"/>
      <c r="AA16" s="38"/>
      <c r="AB16" s="38"/>
      <c r="AC16" s="38"/>
      <c r="AD16" s="38"/>
      <c r="AE16" s="38"/>
      <c r="AZ16" s="148" t="s">
        <v>2018</v>
      </c>
      <c r="BA16" s="148" t="s">
        <v>2019</v>
      </c>
      <c r="BB16" s="148" t="s">
        <v>1</v>
      </c>
      <c r="BC16" s="148" t="s">
        <v>2020</v>
      </c>
      <c r="BD16" s="148" t="s">
        <v>91</v>
      </c>
    </row>
    <row r="17" s="2" customFormat="1" ht="10.8" customHeight="1">
      <c r="A17" s="38"/>
      <c r="B17" s="44"/>
      <c r="C17" s="38"/>
      <c r="D17" s="38"/>
      <c r="E17" s="38"/>
      <c r="F17" s="38"/>
      <c r="G17" s="38"/>
      <c r="H17" s="38"/>
      <c r="I17" s="156"/>
      <c r="J17" s="38"/>
      <c r="K17" s="38"/>
      <c r="L17" s="63"/>
      <c r="S17" s="38"/>
      <c r="T17" s="38"/>
      <c r="U17" s="38"/>
      <c r="V17" s="38"/>
      <c r="W17" s="38"/>
      <c r="X17" s="38"/>
      <c r="Y17" s="38"/>
      <c r="Z17" s="38"/>
      <c r="AA17" s="38"/>
      <c r="AB17" s="38"/>
      <c r="AC17" s="38"/>
      <c r="AD17" s="38"/>
      <c r="AE17" s="38"/>
      <c r="AZ17" s="148" t="s">
        <v>2021</v>
      </c>
      <c r="BA17" s="148" t="s">
        <v>2022</v>
      </c>
      <c r="BB17" s="148" t="s">
        <v>179</v>
      </c>
      <c r="BC17" s="148" t="s">
        <v>1273</v>
      </c>
      <c r="BD17" s="148" t="s">
        <v>91</v>
      </c>
    </row>
    <row r="18" s="2" customFormat="1" ht="12" customHeight="1">
      <c r="A18" s="38"/>
      <c r="B18" s="44"/>
      <c r="C18" s="38"/>
      <c r="D18" s="154" t="s">
        <v>24</v>
      </c>
      <c r="E18" s="38"/>
      <c r="F18" s="38"/>
      <c r="G18" s="38"/>
      <c r="H18" s="38"/>
      <c r="I18" s="158" t="s">
        <v>25</v>
      </c>
      <c r="J18" s="141" t="s">
        <v>26</v>
      </c>
      <c r="K18" s="38"/>
      <c r="L18" s="63"/>
      <c r="S18" s="38"/>
      <c r="T18" s="38"/>
      <c r="U18" s="38"/>
      <c r="V18" s="38"/>
      <c r="W18" s="38"/>
      <c r="X18" s="38"/>
      <c r="Y18" s="38"/>
      <c r="Z18" s="38"/>
      <c r="AA18" s="38"/>
      <c r="AB18" s="38"/>
      <c r="AC18" s="38"/>
      <c r="AD18" s="38"/>
      <c r="AE18" s="38"/>
      <c r="AZ18" s="148" t="s">
        <v>2976</v>
      </c>
      <c r="BA18" s="148" t="s">
        <v>2977</v>
      </c>
      <c r="BB18" s="148" t="s">
        <v>179</v>
      </c>
      <c r="BC18" s="148" t="s">
        <v>2978</v>
      </c>
      <c r="BD18" s="148" t="s">
        <v>91</v>
      </c>
    </row>
    <row r="19" s="2" customFormat="1" ht="18" customHeight="1">
      <c r="A19" s="38"/>
      <c r="B19" s="44"/>
      <c r="C19" s="38"/>
      <c r="D19" s="38"/>
      <c r="E19" s="141" t="s">
        <v>27</v>
      </c>
      <c r="F19" s="38"/>
      <c r="G19" s="38"/>
      <c r="H19" s="38"/>
      <c r="I19" s="158" t="s">
        <v>28</v>
      </c>
      <c r="J19" s="141" t="s">
        <v>29</v>
      </c>
      <c r="K19" s="38"/>
      <c r="L19" s="63"/>
      <c r="S19" s="38"/>
      <c r="T19" s="38"/>
      <c r="U19" s="38"/>
      <c r="V19" s="38"/>
      <c r="W19" s="38"/>
      <c r="X19" s="38"/>
      <c r="Y19" s="38"/>
      <c r="Z19" s="38"/>
      <c r="AA19" s="38"/>
      <c r="AB19" s="38"/>
      <c r="AC19" s="38"/>
      <c r="AD19" s="38"/>
      <c r="AE19" s="38"/>
      <c r="AZ19" s="148" t="s">
        <v>2028</v>
      </c>
      <c r="BA19" s="148" t="s">
        <v>2029</v>
      </c>
      <c r="BB19" s="148" t="s">
        <v>208</v>
      </c>
      <c r="BC19" s="148" t="s">
        <v>389</v>
      </c>
      <c r="BD19" s="148" t="s">
        <v>91</v>
      </c>
    </row>
    <row r="20" s="2" customFormat="1" ht="6.96" customHeight="1">
      <c r="A20" s="38"/>
      <c r="B20" s="44"/>
      <c r="C20" s="38"/>
      <c r="D20" s="38"/>
      <c r="E20" s="38"/>
      <c r="F20" s="38"/>
      <c r="G20" s="38"/>
      <c r="H20" s="38"/>
      <c r="I20" s="156"/>
      <c r="J20" s="38"/>
      <c r="K20" s="38"/>
      <c r="L20" s="63"/>
      <c r="S20" s="38"/>
      <c r="T20" s="38"/>
      <c r="U20" s="38"/>
      <c r="V20" s="38"/>
      <c r="W20" s="38"/>
      <c r="X20" s="38"/>
      <c r="Y20" s="38"/>
      <c r="Z20" s="38"/>
      <c r="AA20" s="38"/>
      <c r="AB20" s="38"/>
      <c r="AC20" s="38"/>
      <c r="AD20" s="38"/>
      <c r="AE20" s="38"/>
      <c r="AZ20" s="148" t="s">
        <v>2030</v>
      </c>
      <c r="BA20" s="148" t="s">
        <v>2031</v>
      </c>
      <c r="BB20" s="148" t="s">
        <v>208</v>
      </c>
      <c r="BC20" s="148" t="s">
        <v>2979</v>
      </c>
      <c r="BD20" s="148" t="s">
        <v>91</v>
      </c>
    </row>
    <row r="21" s="2" customFormat="1" ht="12" customHeight="1">
      <c r="A21" s="38"/>
      <c r="B21" s="44"/>
      <c r="C21" s="38"/>
      <c r="D21" s="154" t="s">
        <v>30</v>
      </c>
      <c r="E21" s="38"/>
      <c r="F21" s="38"/>
      <c r="G21" s="38"/>
      <c r="H21" s="38"/>
      <c r="I21" s="158" t="s">
        <v>25</v>
      </c>
      <c r="J21" s="33" t="str">
        <f>'Rekapitulace stavby'!AN13</f>
        <v>Vyplň údaj</v>
      </c>
      <c r="K21" s="38"/>
      <c r="L21" s="63"/>
      <c r="S21" s="38"/>
      <c r="T21" s="38"/>
      <c r="U21" s="38"/>
      <c r="V21" s="38"/>
      <c r="W21" s="38"/>
      <c r="X21" s="38"/>
      <c r="Y21" s="38"/>
      <c r="Z21" s="38"/>
      <c r="AA21" s="38"/>
      <c r="AB21" s="38"/>
      <c r="AC21" s="38"/>
      <c r="AD21" s="38"/>
      <c r="AE21" s="38"/>
      <c r="AZ21" s="148" t="s">
        <v>2033</v>
      </c>
      <c r="BA21" s="148" t="s">
        <v>2034</v>
      </c>
      <c r="BB21" s="148" t="s">
        <v>208</v>
      </c>
      <c r="BC21" s="148" t="s">
        <v>2980</v>
      </c>
      <c r="BD21" s="148" t="s">
        <v>91</v>
      </c>
    </row>
    <row r="22" s="2" customFormat="1" ht="18" customHeight="1">
      <c r="A22" s="38"/>
      <c r="B22" s="44"/>
      <c r="C22" s="38"/>
      <c r="D22" s="38"/>
      <c r="E22" s="33" t="str">
        <f>'Rekapitulace stavby'!E14</f>
        <v>Vyplň údaj</v>
      </c>
      <c r="F22" s="141"/>
      <c r="G22" s="141"/>
      <c r="H22" s="141"/>
      <c r="I22" s="158" t="s">
        <v>28</v>
      </c>
      <c r="J22" s="33" t="str">
        <f>'Rekapitulace stavby'!AN14</f>
        <v>Vyplň údaj</v>
      </c>
      <c r="K22" s="38"/>
      <c r="L22" s="63"/>
      <c r="S22" s="38"/>
      <c r="T22" s="38"/>
      <c r="U22" s="38"/>
      <c r="V22" s="38"/>
      <c r="W22" s="38"/>
      <c r="X22" s="38"/>
      <c r="Y22" s="38"/>
      <c r="Z22" s="38"/>
      <c r="AA22" s="38"/>
      <c r="AB22" s="38"/>
      <c r="AC22" s="38"/>
      <c r="AD22" s="38"/>
      <c r="AE22" s="38"/>
      <c r="AZ22" s="148" t="s">
        <v>2036</v>
      </c>
      <c r="BA22" s="148" t="s">
        <v>2037</v>
      </c>
      <c r="BB22" s="148" t="s">
        <v>208</v>
      </c>
      <c r="BC22" s="148" t="s">
        <v>2981</v>
      </c>
      <c r="BD22" s="148" t="s">
        <v>91</v>
      </c>
    </row>
    <row r="23" s="2" customFormat="1" ht="6.96" customHeight="1">
      <c r="A23" s="38"/>
      <c r="B23" s="44"/>
      <c r="C23" s="38"/>
      <c r="D23" s="38"/>
      <c r="E23" s="38"/>
      <c r="F23" s="38"/>
      <c r="G23" s="38"/>
      <c r="H23" s="38"/>
      <c r="I23" s="156"/>
      <c r="J23" s="38"/>
      <c r="K23" s="38"/>
      <c r="L23" s="63"/>
      <c r="S23" s="38"/>
      <c r="T23" s="38"/>
      <c r="U23" s="38"/>
      <c r="V23" s="38"/>
      <c r="W23" s="38"/>
      <c r="X23" s="38"/>
      <c r="Y23" s="38"/>
      <c r="Z23" s="38"/>
      <c r="AA23" s="38"/>
      <c r="AB23" s="38"/>
      <c r="AC23" s="38"/>
      <c r="AD23" s="38"/>
      <c r="AE23" s="38"/>
      <c r="AZ23" s="148" t="s">
        <v>2039</v>
      </c>
      <c r="BA23" s="148" t="s">
        <v>2040</v>
      </c>
      <c r="BB23" s="148" t="s">
        <v>208</v>
      </c>
      <c r="BC23" s="148" t="s">
        <v>2982</v>
      </c>
      <c r="BD23" s="148" t="s">
        <v>91</v>
      </c>
    </row>
    <row r="24" s="2" customFormat="1" ht="12" customHeight="1">
      <c r="A24" s="38"/>
      <c r="B24" s="44"/>
      <c r="C24" s="38"/>
      <c r="D24" s="154" t="s">
        <v>32</v>
      </c>
      <c r="E24" s="38"/>
      <c r="F24" s="38"/>
      <c r="G24" s="38"/>
      <c r="H24" s="38"/>
      <c r="I24" s="158" t="s">
        <v>25</v>
      </c>
      <c r="J24" s="141" t="s">
        <v>33</v>
      </c>
      <c r="K24" s="38"/>
      <c r="L24" s="63"/>
      <c r="S24" s="38"/>
      <c r="T24" s="38"/>
      <c r="U24" s="38"/>
      <c r="V24" s="38"/>
      <c r="W24" s="38"/>
      <c r="X24" s="38"/>
      <c r="Y24" s="38"/>
      <c r="Z24" s="38"/>
      <c r="AA24" s="38"/>
      <c r="AB24" s="38"/>
      <c r="AC24" s="38"/>
      <c r="AD24" s="38"/>
      <c r="AE24" s="38"/>
      <c r="AZ24" s="148" t="s">
        <v>2042</v>
      </c>
      <c r="BA24" s="148" t="s">
        <v>2043</v>
      </c>
      <c r="BB24" s="148" t="s">
        <v>208</v>
      </c>
      <c r="BC24" s="148" t="s">
        <v>2983</v>
      </c>
      <c r="BD24" s="148" t="s">
        <v>91</v>
      </c>
    </row>
    <row r="25" s="2" customFormat="1" ht="18" customHeight="1">
      <c r="A25" s="38"/>
      <c r="B25" s="44"/>
      <c r="C25" s="38"/>
      <c r="D25" s="38"/>
      <c r="E25" s="141" t="s">
        <v>34</v>
      </c>
      <c r="F25" s="38"/>
      <c r="G25" s="38"/>
      <c r="H25" s="38"/>
      <c r="I25" s="158" t="s">
        <v>28</v>
      </c>
      <c r="J25" s="141" t="s">
        <v>35</v>
      </c>
      <c r="K25" s="38"/>
      <c r="L25" s="63"/>
      <c r="S25" s="38"/>
      <c r="T25" s="38"/>
      <c r="U25" s="38"/>
      <c r="V25" s="38"/>
      <c r="W25" s="38"/>
      <c r="X25" s="38"/>
      <c r="Y25" s="38"/>
      <c r="Z25" s="38"/>
      <c r="AA25" s="38"/>
      <c r="AB25" s="38"/>
      <c r="AC25" s="38"/>
      <c r="AD25" s="38"/>
      <c r="AE25" s="38"/>
      <c r="AZ25" s="148" t="s">
        <v>2045</v>
      </c>
      <c r="BA25" s="148" t="s">
        <v>2046</v>
      </c>
      <c r="BB25" s="148" t="s">
        <v>208</v>
      </c>
      <c r="BC25" s="148" t="s">
        <v>2984</v>
      </c>
      <c r="BD25" s="148" t="s">
        <v>91</v>
      </c>
    </row>
    <row r="26" s="2" customFormat="1" ht="6.96" customHeight="1">
      <c r="A26" s="38"/>
      <c r="B26" s="44"/>
      <c r="C26" s="38"/>
      <c r="D26" s="38"/>
      <c r="E26" s="38"/>
      <c r="F26" s="38"/>
      <c r="G26" s="38"/>
      <c r="H26" s="38"/>
      <c r="I26" s="156"/>
      <c r="J26" s="38"/>
      <c r="K26" s="38"/>
      <c r="L26" s="63"/>
      <c r="S26" s="38"/>
      <c r="T26" s="38"/>
      <c r="U26" s="38"/>
      <c r="V26" s="38"/>
      <c r="W26" s="38"/>
      <c r="X26" s="38"/>
      <c r="Y26" s="38"/>
      <c r="Z26" s="38"/>
      <c r="AA26" s="38"/>
      <c r="AB26" s="38"/>
      <c r="AC26" s="38"/>
      <c r="AD26" s="38"/>
      <c r="AE26" s="38"/>
      <c r="AZ26" s="148" t="s">
        <v>2048</v>
      </c>
      <c r="BA26" s="148" t="s">
        <v>2049</v>
      </c>
      <c r="BB26" s="148" t="s">
        <v>208</v>
      </c>
      <c r="BC26" s="148" t="s">
        <v>82</v>
      </c>
      <c r="BD26" s="148" t="s">
        <v>91</v>
      </c>
    </row>
    <row r="27" s="2" customFormat="1" ht="12" customHeight="1">
      <c r="A27" s="38"/>
      <c r="B27" s="44"/>
      <c r="C27" s="38"/>
      <c r="D27" s="154" t="s">
        <v>37</v>
      </c>
      <c r="E27" s="38"/>
      <c r="F27" s="38"/>
      <c r="G27" s="38"/>
      <c r="H27" s="38"/>
      <c r="I27" s="158" t="s">
        <v>25</v>
      </c>
      <c r="J27" s="141" t="s">
        <v>38</v>
      </c>
      <c r="K27" s="38"/>
      <c r="L27" s="63"/>
      <c r="S27" s="38"/>
      <c r="T27" s="38"/>
      <c r="U27" s="38"/>
      <c r="V27" s="38"/>
      <c r="W27" s="38"/>
      <c r="X27" s="38"/>
      <c r="Y27" s="38"/>
      <c r="Z27" s="38"/>
      <c r="AA27" s="38"/>
      <c r="AB27" s="38"/>
      <c r="AC27" s="38"/>
      <c r="AD27" s="38"/>
      <c r="AE27" s="38"/>
      <c r="AZ27" s="148" t="s">
        <v>210</v>
      </c>
      <c r="BA27" s="148" t="s">
        <v>2051</v>
      </c>
      <c r="BB27" s="148" t="s">
        <v>208</v>
      </c>
      <c r="BC27" s="148" t="s">
        <v>82</v>
      </c>
      <c r="BD27" s="148" t="s">
        <v>91</v>
      </c>
    </row>
    <row r="28" s="2" customFormat="1" ht="18" customHeight="1">
      <c r="A28" s="38"/>
      <c r="B28" s="44"/>
      <c r="C28" s="38"/>
      <c r="D28" s="38"/>
      <c r="E28" s="141" t="s">
        <v>39</v>
      </c>
      <c r="F28" s="38"/>
      <c r="G28" s="38"/>
      <c r="H28" s="38"/>
      <c r="I28" s="158" t="s">
        <v>28</v>
      </c>
      <c r="J28" s="141" t="s">
        <v>40</v>
      </c>
      <c r="K28" s="38"/>
      <c r="L28" s="63"/>
      <c r="S28" s="38"/>
      <c r="T28" s="38"/>
      <c r="U28" s="38"/>
      <c r="V28" s="38"/>
      <c r="W28" s="38"/>
      <c r="X28" s="38"/>
      <c r="Y28" s="38"/>
      <c r="Z28" s="38"/>
      <c r="AA28" s="38"/>
      <c r="AB28" s="38"/>
      <c r="AC28" s="38"/>
      <c r="AD28" s="38"/>
      <c r="AE28" s="38"/>
      <c r="AZ28" s="148" t="s">
        <v>2053</v>
      </c>
      <c r="BA28" s="148" t="s">
        <v>2054</v>
      </c>
      <c r="BB28" s="148" t="s">
        <v>168</v>
      </c>
      <c r="BC28" s="148" t="s">
        <v>2985</v>
      </c>
      <c r="BD28" s="148" t="s">
        <v>91</v>
      </c>
    </row>
    <row r="29" s="2" customFormat="1" ht="6.96" customHeight="1">
      <c r="A29" s="38"/>
      <c r="B29" s="44"/>
      <c r="C29" s="38"/>
      <c r="D29" s="38"/>
      <c r="E29" s="38"/>
      <c r="F29" s="38"/>
      <c r="G29" s="38"/>
      <c r="H29" s="38"/>
      <c r="I29" s="156"/>
      <c r="J29" s="38"/>
      <c r="K29" s="38"/>
      <c r="L29" s="63"/>
      <c r="S29" s="38"/>
      <c r="T29" s="38"/>
      <c r="U29" s="38"/>
      <c r="V29" s="38"/>
      <c r="W29" s="38"/>
      <c r="X29" s="38"/>
      <c r="Y29" s="38"/>
      <c r="Z29" s="38"/>
      <c r="AA29" s="38"/>
      <c r="AB29" s="38"/>
      <c r="AC29" s="38"/>
      <c r="AD29" s="38"/>
      <c r="AE29" s="38"/>
      <c r="AZ29" s="148" t="s">
        <v>2061</v>
      </c>
      <c r="BA29" s="148" t="s">
        <v>2062</v>
      </c>
      <c r="BB29" s="148" t="s">
        <v>168</v>
      </c>
      <c r="BC29" s="148" t="s">
        <v>2986</v>
      </c>
      <c r="BD29" s="148" t="s">
        <v>91</v>
      </c>
    </row>
    <row r="30" s="2" customFormat="1" ht="12" customHeight="1">
      <c r="A30" s="38"/>
      <c r="B30" s="44"/>
      <c r="C30" s="38"/>
      <c r="D30" s="154" t="s">
        <v>41</v>
      </c>
      <c r="E30" s="38"/>
      <c r="F30" s="38"/>
      <c r="G30" s="38"/>
      <c r="H30" s="38"/>
      <c r="I30" s="156"/>
      <c r="J30" s="38"/>
      <c r="K30" s="38"/>
      <c r="L30" s="63"/>
      <c r="S30" s="38"/>
      <c r="T30" s="38"/>
      <c r="U30" s="38"/>
      <c r="V30" s="38"/>
      <c r="W30" s="38"/>
      <c r="X30" s="38"/>
      <c r="Y30" s="38"/>
      <c r="Z30" s="38"/>
      <c r="AA30" s="38"/>
      <c r="AB30" s="38"/>
      <c r="AC30" s="38"/>
      <c r="AD30" s="38"/>
      <c r="AE30" s="38"/>
      <c r="AZ30" s="148" t="s">
        <v>2064</v>
      </c>
      <c r="BA30" s="148" t="s">
        <v>2065</v>
      </c>
      <c r="BB30" s="148" t="s">
        <v>208</v>
      </c>
      <c r="BC30" s="148" t="s">
        <v>2987</v>
      </c>
      <c r="BD30" s="148" t="s">
        <v>91</v>
      </c>
    </row>
    <row r="31" s="8" customFormat="1" ht="16.5" customHeight="1">
      <c r="A31" s="160"/>
      <c r="B31" s="161"/>
      <c r="C31" s="160"/>
      <c r="D31" s="160"/>
      <c r="E31" s="162" t="s">
        <v>1</v>
      </c>
      <c r="F31" s="162"/>
      <c r="G31" s="162"/>
      <c r="H31" s="162"/>
      <c r="I31" s="163"/>
      <c r="J31" s="160"/>
      <c r="K31" s="160"/>
      <c r="L31" s="164"/>
      <c r="S31" s="160"/>
      <c r="T31" s="160"/>
      <c r="U31" s="160"/>
      <c r="V31" s="160"/>
      <c r="W31" s="160"/>
      <c r="X31" s="160"/>
      <c r="Y31" s="160"/>
      <c r="Z31" s="160"/>
      <c r="AA31" s="160"/>
      <c r="AB31" s="160"/>
      <c r="AC31" s="160"/>
      <c r="AD31" s="160"/>
      <c r="AE31" s="160"/>
      <c r="AZ31" s="315" t="s">
        <v>2067</v>
      </c>
      <c r="BA31" s="315" t="s">
        <v>2068</v>
      </c>
      <c r="BB31" s="315" t="s">
        <v>208</v>
      </c>
      <c r="BC31" s="315" t="s">
        <v>2988</v>
      </c>
      <c r="BD31" s="315" t="s">
        <v>91</v>
      </c>
    </row>
    <row r="32" s="2" customFormat="1" ht="6.96" customHeight="1">
      <c r="A32" s="38"/>
      <c r="B32" s="44"/>
      <c r="C32" s="38"/>
      <c r="D32" s="38"/>
      <c r="E32" s="38"/>
      <c r="F32" s="38"/>
      <c r="G32" s="38"/>
      <c r="H32" s="38"/>
      <c r="I32" s="156"/>
      <c r="J32" s="38"/>
      <c r="K32" s="38"/>
      <c r="L32" s="63"/>
      <c r="S32" s="38"/>
      <c r="T32" s="38"/>
      <c r="U32" s="38"/>
      <c r="V32" s="38"/>
      <c r="W32" s="38"/>
      <c r="X32" s="38"/>
      <c r="Y32" s="38"/>
      <c r="Z32" s="38"/>
      <c r="AA32" s="38"/>
      <c r="AB32" s="38"/>
      <c r="AC32" s="38"/>
      <c r="AD32" s="38"/>
      <c r="AE32" s="38"/>
      <c r="AZ32" s="148" t="s">
        <v>2070</v>
      </c>
      <c r="BA32" s="148" t="s">
        <v>2071</v>
      </c>
      <c r="BB32" s="148" t="s">
        <v>208</v>
      </c>
      <c r="BC32" s="148" t="s">
        <v>2989</v>
      </c>
      <c r="BD32" s="148" t="s">
        <v>91</v>
      </c>
    </row>
    <row r="33" s="2" customFormat="1" ht="6.96" customHeight="1">
      <c r="A33" s="38"/>
      <c r="B33" s="44"/>
      <c r="C33" s="38"/>
      <c r="D33" s="165"/>
      <c r="E33" s="165"/>
      <c r="F33" s="165"/>
      <c r="G33" s="165"/>
      <c r="H33" s="165"/>
      <c r="I33" s="166"/>
      <c r="J33" s="165"/>
      <c r="K33" s="165"/>
      <c r="L33" s="63"/>
      <c r="S33" s="38"/>
      <c r="T33" s="38"/>
      <c r="U33" s="38"/>
      <c r="V33" s="38"/>
      <c r="W33" s="38"/>
      <c r="X33" s="38"/>
      <c r="Y33" s="38"/>
      <c r="Z33" s="38"/>
      <c r="AA33" s="38"/>
      <c r="AB33" s="38"/>
      <c r="AC33" s="38"/>
      <c r="AD33" s="38"/>
      <c r="AE33" s="38"/>
      <c r="AZ33" s="148" t="s">
        <v>206</v>
      </c>
      <c r="BA33" s="148" t="s">
        <v>207</v>
      </c>
      <c r="BB33" s="148" t="s">
        <v>208</v>
      </c>
      <c r="BC33" s="148" t="s">
        <v>2990</v>
      </c>
      <c r="BD33" s="148" t="s">
        <v>91</v>
      </c>
    </row>
    <row r="34" s="2" customFormat="1" ht="25.44" customHeight="1">
      <c r="A34" s="38"/>
      <c r="B34" s="44"/>
      <c r="C34" s="38"/>
      <c r="D34" s="167" t="s">
        <v>42</v>
      </c>
      <c r="E34" s="38"/>
      <c r="F34" s="38"/>
      <c r="G34" s="38"/>
      <c r="H34" s="38"/>
      <c r="I34" s="156"/>
      <c r="J34" s="168">
        <f>ROUND(J133, 2)</f>
        <v>0</v>
      </c>
      <c r="K34" s="38"/>
      <c r="L34" s="63"/>
      <c r="S34" s="38"/>
      <c r="T34" s="38"/>
      <c r="U34" s="38"/>
      <c r="V34" s="38"/>
      <c r="W34" s="38"/>
      <c r="X34" s="38"/>
      <c r="Y34" s="38"/>
      <c r="Z34" s="38"/>
      <c r="AA34" s="38"/>
      <c r="AB34" s="38"/>
      <c r="AC34" s="38"/>
      <c r="AD34" s="38"/>
      <c r="AE34" s="38"/>
      <c r="AZ34" s="148" t="s">
        <v>218</v>
      </c>
      <c r="BA34" s="148" t="s">
        <v>219</v>
      </c>
      <c r="BB34" s="148" t="s">
        <v>208</v>
      </c>
      <c r="BC34" s="148" t="s">
        <v>2991</v>
      </c>
      <c r="BD34" s="148" t="s">
        <v>91</v>
      </c>
    </row>
    <row r="35" s="2" customFormat="1" ht="6.96" customHeight="1">
      <c r="A35" s="38"/>
      <c r="B35" s="44"/>
      <c r="C35" s="38"/>
      <c r="D35" s="165"/>
      <c r="E35" s="165"/>
      <c r="F35" s="165"/>
      <c r="G35" s="165"/>
      <c r="H35" s="165"/>
      <c r="I35" s="166"/>
      <c r="J35" s="165"/>
      <c r="K35" s="165"/>
      <c r="L35" s="63"/>
      <c r="S35" s="38"/>
      <c r="T35" s="38"/>
      <c r="U35" s="38"/>
      <c r="V35" s="38"/>
      <c r="W35" s="38"/>
      <c r="X35" s="38"/>
      <c r="Y35" s="38"/>
      <c r="Z35" s="38"/>
      <c r="AA35" s="38"/>
      <c r="AB35" s="38"/>
      <c r="AC35" s="38"/>
      <c r="AD35" s="38"/>
      <c r="AE35" s="38"/>
      <c r="AZ35" s="148" t="s">
        <v>2075</v>
      </c>
      <c r="BA35" s="148" t="s">
        <v>2076</v>
      </c>
      <c r="BB35" s="148" t="s">
        <v>208</v>
      </c>
      <c r="BC35" s="148" t="s">
        <v>2992</v>
      </c>
      <c r="BD35" s="148" t="s">
        <v>91</v>
      </c>
    </row>
    <row r="36" s="2" customFormat="1" ht="14.4" customHeight="1">
      <c r="A36" s="38"/>
      <c r="B36" s="44"/>
      <c r="C36" s="38"/>
      <c r="D36" s="38"/>
      <c r="E36" s="38"/>
      <c r="F36" s="169" t="s">
        <v>44</v>
      </c>
      <c r="G36" s="38"/>
      <c r="H36" s="38"/>
      <c r="I36" s="170" t="s">
        <v>43</v>
      </c>
      <c r="J36" s="169" t="s">
        <v>45</v>
      </c>
      <c r="K36" s="38"/>
      <c r="L36" s="63"/>
      <c r="S36" s="38"/>
      <c r="T36" s="38"/>
      <c r="U36" s="38"/>
      <c r="V36" s="38"/>
      <c r="W36" s="38"/>
      <c r="X36" s="38"/>
      <c r="Y36" s="38"/>
      <c r="Z36" s="38"/>
      <c r="AA36" s="38"/>
      <c r="AB36" s="38"/>
      <c r="AC36" s="38"/>
      <c r="AD36" s="38"/>
      <c r="AE36" s="38"/>
      <c r="AZ36" s="148" t="s">
        <v>2096</v>
      </c>
      <c r="BA36" s="148" t="s">
        <v>2097</v>
      </c>
      <c r="BB36" s="148" t="s">
        <v>208</v>
      </c>
      <c r="BC36" s="148" t="s">
        <v>2993</v>
      </c>
      <c r="BD36" s="148" t="s">
        <v>91</v>
      </c>
    </row>
    <row r="37" s="2" customFormat="1" ht="14.4" customHeight="1">
      <c r="A37" s="38"/>
      <c r="B37" s="44"/>
      <c r="C37" s="38"/>
      <c r="D37" s="171" t="s">
        <v>46</v>
      </c>
      <c r="E37" s="154" t="s">
        <v>47</v>
      </c>
      <c r="F37" s="172">
        <f>ROUND((SUM(BE133:BE499)),  2)</f>
        <v>0</v>
      </c>
      <c r="G37" s="38"/>
      <c r="H37" s="38"/>
      <c r="I37" s="173">
        <v>0.20999999999999999</v>
      </c>
      <c r="J37" s="172">
        <f>ROUND(((SUM(BE133:BE499))*I37),  2)</f>
        <v>0</v>
      </c>
      <c r="K37" s="38"/>
      <c r="L37" s="63"/>
      <c r="S37" s="38"/>
      <c r="T37" s="38"/>
      <c r="U37" s="38"/>
      <c r="V37" s="38"/>
      <c r="W37" s="38"/>
      <c r="X37" s="38"/>
      <c r="Y37" s="38"/>
      <c r="Z37" s="38"/>
      <c r="AA37" s="38"/>
      <c r="AB37" s="38"/>
      <c r="AC37" s="38"/>
      <c r="AD37" s="38"/>
      <c r="AE37" s="38"/>
      <c r="AZ37" s="148" t="s">
        <v>2093</v>
      </c>
      <c r="BA37" s="148" t="s">
        <v>2094</v>
      </c>
      <c r="BB37" s="148" t="s">
        <v>208</v>
      </c>
      <c r="BC37" s="148" t="s">
        <v>2994</v>
      </c>
      <c r="BD37" s="148" t="s">
        <v>91</v>
      </c>
    </row>
    <row r="38" s="2" customFormat="1" ht="14.4" customHeight="1">
      <c r="A38" s="38"/>
      <c r="B38" s="44"/>
      <c r="C38" s="38"/>
      <c r="D38" s="38"/>
      <c r="E38" s="154" t="s">
        <v>48</v>
      </c>
      <c r="F38" s="172">
        <f>ROUND((SUM(BF133:BF499)),  2)</f>
        <v>0</v>
      </c>
      <c r="G38" s="38"/>
      <c r="H38" s="38"/>
      <c r="I38" s="173">
        <v>0.14999999999999999</v>
      </c>
      <c r="J38" s="172">
        <f>ROUND(((SUM(BF133:BF499))*I38),  2)</f>
        <v>0</v>
      </c>
      <c r="K38" s="38"/>
      <c r="L38" s="63"/>
      <c r="S38" s="38"/>
      <c r="T38" s="38"/>
      <c r="U38" s="38"/>
      <c r="V38" s="38"/>
      <c r="W38" s="38"/>
      <c r="X38" s="38"/>
      <c r="Y38" s="38"/>
      <c r="Z38" s="38"/>
      <c r="AA38" s="38"/>
      <c r="AB38" s="38"/>
      <c r="AC38" s="38"/>
      <c r="AD38" s="38"/>
      <c r="AE38" s="38"/>
      <c r="AZ38" s="148" t="s">
        <v>2995</v>
      </c>
      <c r="BA38" s="148" t="s">
        <v>2476</v>
      </c>
      <c r="BB38" s="148" t="s">
        <v>208</v>
      </c>
      <c r="BC38" s="148" t="s">
        <v>2996</v>
      </c>
      <c r="BD38" s="148" t="s">
        <v>91</v>
      </c>
    </row>
    <row r="39" hidden="1" s="2" customFormat="1" ht="14.4" customHeight="1">
      <c r="A39" s="38"/>
      <c r="B39" s="44"/>
      <c r="C39" s="38"/>
      <c r="D39" s="38"/>
      <c r="E39" s="154" t="s">
        <v>49</v>
      </c>
      <c r="F39" s="172">
        <f>ROUND((SUM(BG133:BG499)),  2)</f>
        <v>0</v>
      </c>
      <c r="G39" s="38"/>
      <c r="H39" s="38"/>
      <c r="I39" s="173">
        <v>0.20999999999999999</v>
      </c>
      <c r="J39" s="172">
        <f>0</f>
        <v>0</v>
      </c>
      <c r="K39" s="38"/>
      <c r="L39" s="63"/>
      <c r="S39" s="38"/>
      <c r="T39" s="38"/>
      <c r="U39" s="38"/>
      <c r="V39" s="38"/>
      <c r="W39" s="38"/>
      <c r="X39" s="38"/>
      <c r="Y39" s="38"/>
      <c r="Z39" s="38"/>
      <c r="AA39" s="38"/>
      <c r="AB39" s="38"/>
      <c r="AC39" s="38"/>
      <c r="AD39" s="38"/>
      <c r="AE39" s="38"/>
    </row>
    <row r="40" hidden="1" s="2" customFormat="1" ht="14.4" customHeight="1">
      <c r="A40" s="38"/>
      <c r="B40" s="44"/>
      <c r="C40" s="38"/>
      <c r="D40" s="38"/>
      <c r="E40" s="154" t="s">
        <v>50</v>
      </c>
      <c r="F40" s="172">
        <f>ROUND((SUM(BH133:BH499)),  2)</f>
        <v>0</v>
      </c>
      <c r="G40" s="38"/>
      <c r="H40" s="38"/>
      <c r="I40" s="173">
        <v>0.14999999999999999</v>
      </c>
      <c r="J40" s="172">
        <f>0</f>
        <v>0</v>
      </c>
      <c r="K40" s="38"/>
      <c r="L40" s="63"/>
      <c r="S40" s="38"/>
      <c r="T40" s="38"/>
      <c r="U40" s="38"/>
      <c r="V40" s="38"/>
      <c r="W40" s="38"/>
      <c r="X40" s="38"/>
      <c r="Y40" s="38"/>
      <c r="Z40" s="38"/>
      <c r="AA40" s="38"/>
      <c r="AB40" s="38"/>
      <c r="AC40" s="38"/>
      <c r="AD40" s="38"/>
      <c r="AE40" s="38"/>
    </row>
    <row r="41" hidden="1" s="2" customFormat="1" ht="14.4" customHeight="1">
      <c r="A41" s="38"/>
      <c r="B41" s="44"/>
      <c r="C41" s="38"/>
      <c r="D41" s="38"/>
      <c r="E41" s="154" t="s">
        <v>51</v>
      </c>
      <c r="F41" s="172">
        <f>ROUND((SUM(BI133:BI499)),  2)</f>
        <v>0</v>
      </c>
      <c r="G41" s="38"/>
      <c r="H41" s="38"/>
      <c r="I41" s="173">
        <v>0</v>
      </c>
      <c r="J41" s="172">
        <f>0</f>
        <v>0</v>
      </c>
      <c r="K41" s="38"/>
      <c r="L41" s="63"/>
      <c r="S41" s="38"/>
      <c r="T41" s="38"/>
      <c r="U41" s="38"/>
      <c r="V41" s="38"/>
      <c r="W41" s="38"/>
      <c r="X41" s="38"/>
      <c r="Y41" s="38"/>
      <c r="Z41" s="38"/>
      <c r="AA41" s="38"/>
      <c r="AB41" s="38"/>
      <c r="AC41" s="38"/>
      <c r="AD41" s="38"/>
      <c r="AE41" s="38"/>
    </row>
    <row r="42" s="2" customFormat="1" ht="6.96" customHeight="1">
      <c r="A42" s="38"/>
      <c r="B42" s="44"/>
      <c r="C42" s="38"/>
      <c r="D42" s="38"/>
      <c r="E42" s="38"/>
      <c r="F42" s="38"/>
      <c r="G42" s="38"/>
      <c r="H42" s="38"/>
      <c r="I42" s="156"/>
      <c r="J42" s="38"/>
      <c r="K42" s="38"/>
      <c r="L42" s="63"/>
      <c r="S42" s="38"/>
      <c r="T42" s="38"/>
      <c r="U42" s="38"/>
      <c r="V42" s="38"/>
      <c r="W42" s="38"/>
      <c r="X42" s="38"/>
      <c r="Y42" s="38"/>
      <c r="Z42" s="38"/>
      <c r="AA42" s="38"/>
      <c r="AB42" s="38"/>
      <c r="AC42" s="38"/>
      <c r="AD42" s="38"/>
      <c r="AE42" s="38"/>
    </row>
    <row r="43" s="2" customFormat="1" ht="25.44" customHeight="1">
      <c r="A43" s="38"/>
      <c r="B43" s="44"/>
      <c r="C43" s="174"/>
      <c r="D43" s="175" t="s">
        <v>52</v>
      </c>
      <c r="E43" s="176"/>
      <c r="F43" s="176"/>
      <c r="G43" s="177" t="s">
        <v>53</v>
      </c>
      <c r="H43" s="178" t="s">
        <v>54</v>
      </c>
      <c r="I43" s="179"/>
      <c r="J43" s="180">
        <f>SUM(J34:J41)</f>
        <v>0</v>
      </c>
      <c r="K43" s="181"/>
      <c r="L43" s="63"/>
      <c r="S43" s="38"/>
      <c r="T43" s="38"/>
      <c r="U43" s="38"/>
      <c r="V43" s="38"/>
      <c r="W43" s="38"/>
      <c r="X43" s="38"/>
      <c r="Y43" s="38"/>
      <c r="Z43" s="38"/>
      <c r="AA43" s="38"/>
      <c r="AB43" s="38"/>
      <c r="AC43" s="38"/>
      <c r="AD43" s="38"/>
      <c r="AE43" s="38"/>
    </row>
    <row r="44" s="2" customFormat="1" ht="14.4" customHeight="1">
      <c r="A44" s="38"/>
      <c r="B44" s="44"/>
      <c r="C44" s="38"/>
      <c r="D44" s="38"/>
      <c r="E44" s="38"/>
      <c r="F44" s="38"/>
      <c r="G44" s="38"/>
      <c r="H44" s="38"/>
      <c r="I44" s="156"/>
      <c r="J44" s="38"/>
      <c r="K44" s="38"/>
      <c r="L44" s="63"/>
      <c r="S44" s="38"/>
      <c r="T44" s="38"/>
      <c r="U44" s="38"/>
      <c r="V44" s="38"/>
      <c r="W44" s="38"/>
      <c r="X44" s="38"/>
      <c r="Y44" s="38"/>
      <c r="Z44" s="38"/>
      <c r="AA44" s="38"/>
      <c r="AB44" s="38"/>
      <c r="AC44" s="38"/>
      <c r="AD44" s="38"/>
      <c r="AE44" s="38"/>
    </row>
    <row r="45" s="1" customFormat="1" ht="14.4" customHeight="1">
      <c r="B45" s="20"/>
      <c r="I45" s="147"/>
      <c r="L45" s="20"/>
    </row>
    <row r="46" s="1" customFormat="1" ht="14.4" customHeight="1">
      <c r="B46" s="20"/>
      <c r="I46" s="147"/>
      <c r="L46" s="20"/>
    </row>
    <row r="47" s="1" customFormat="1" ht="14.4" customHeight="1">
      <c r="B47" s="20"/>
      <c r="I47" s="147"/>
      <c r="L47" s="20"/>
    </row>
    <row r="48" s="1" customFormat="1" ht="14.4" customHeight="1">
      <c r="B48" s="20"/>
      <c r="I48" s="147"/>
      <c r="L48" s="20"/>
    </row>
    <row r="49" s="1" customFormat="1" ht="14.4" customHeight="1">
      <c r="B49" s="20"/>
      <c r="I49" s="147"/>
      <c r="L49" s="20"/>
    </row>
    <row r="50" s="2" customFormat="1" ht="14.4" customHeight="1">
      <c r="B50" s="63"/>
      <c r="D50" s="182" t="s">
        <v>55</v>
      </c>
      <c r="E50" s="183"/>
      <c r="F50" s="183"/>
      <c r="G50" s="182" t="s">
        <v>56</v>
      </c>
      <c r="H50" s="183"/>
      <c r="I50" s="184"/>
      <c r="J50" s="183"/>
      <c r="K50" s="183"/>
      <c r="L50" s="63"/>
    </row>
    <row r="51">
      <c r="B51" s="20"/>
      <c r="L51" s="20"/>
    </row>
    <row r="52">
      <c r="B52" s="20"/>
      <c r="L52" s="20"/>
    </row>
    <row r="53">
      <c r="B53" s="20"/>
      <c r="L53" s="20"/>
    </row>
    <row r="54">
      <c r="B54" s="20"/>
      <c r="L54" s="20"/>
    </row>
    <row r="55">
      <c r="B55" s="20"/>
      <c r="L55" s="20"/>
    </row>
    <row r="56">
      <c r="B56" s="20"/>
      <c r="L56" s="20"/>
    </row>
    <row r="57">
      <c r="B57" s="20"/>
      <c r="L57" s="20"/>
    </row>
    <row r="58">
      <c r="B58" s="20"/>
      <c r="L58" s="20"/>
    </row>
    <row r="59">
      <c r="B59" s="20"/>
      <c r="L59" s="20"/>
    </row>
    <row r="60">
      <c r="B60" s="20"/>
      <c r="L60" s="20"/>
    </row>
    <row r="61" s="2" customFormat="1">
      <c r="A61" s="38"/>
      <c r="B61" s="44"/>
      <c r="C61" s="38"/>
      <c r="D61" s="185" t="s">
        <v>57</v>
      </c>
      <c r="E61" s="186"/>
      <c r="F61" s="187" t="s">
        <v>58</v>
      </c>
      <c r="G61" s="185" t="s">
        <v>57</v>
      </c>
      <c r="H61" s="186"/>
      <c r="I61" s="188"/>
      <c r="J61" s="189" t="s">
        <v>58</v>
      </c>
      <c r="K61" s="186"/>
      <c r="L61" s="63"/>
      <c r="S61" s="38"/>
      <c r="T61" s="38"/>
      <c r="U61" s="38"/>
      <c r="V61" s="38"/>
      <c r="W61" s="38"/>
      <c r="X61" s="38"/>
      <c r="Y61" s="38"/>
      <c r="Z61" s="38"/>
      <c r="AA61" s="38"/>
      <c r="AB61" s="38"/>
      <c r="AC61" s="38"/>
      <c r="AD61" s="38"/>
      <c r="AE61" s="38"/>
    </row>
    <row r="62">
      <c r="B62" s="20"/>
      <c r="L62" s="20"/>
    </row>
    <row r="63">
      <c r="B63" s="20"/>
      <c r="L63" s="20"/>
    </row>
    <row r="64">
      <c r="B64" s="20"/>
      <c r="L64" s="20"/>
    </row>
    <row r="65" s="2" customFormat="1">
      <c r="A65" s="38"/>
      <c r="B65" s="44"/>
      <c r="C65" s="38"/>
      <c r="D65" s="182" t="s">
        <v>59</v>
      </c>
      <c r="E65" s="190"/>
      <c r="F65" s="190"/>
      <c r="G65" s="182" t="s">
        <v>60</v>
      </c>
      <c r="H65" s="190"/>
      <c r="I65" s="191"/>
      <c r="J65" s="190"/>
      <c r="K65" s="190"/>
      <c r="L65" s="63"/>
      <c r="S65" s="38"/>
      <c r="T65" s="38"/>
      <c r="U65" s="38"/>
      <c r="V65" s="38"/>
      <c r="W65" s="38"/>
      <c r="X65" s="38"/>
      <c r="Y65" s="38"/>
      <c r="Z65" s="38"/>
      <c r="AA65" s="38"/>
      <c r="AB65" s="38"/>
      <c r="AC65" s="38"/>
      <c r="AD65" s="38"/>
      <c r="AE65" s="38"/>
    </row>
    <row r="66">
      <c r="B66" s="20"/>
      <c r="L66" s="20"/>
    </row>
    <row r="67">
      <c r="B67" s="20"/>
      <c r="L67" s="20"/>
    </row>
    <row r="68">
      <c r="B68" s="20"/>
      <c r="L68" s="20"/>
    </row>
    <row r="69">
      <c r="B69" s="20"/>
      <c r="L69" s="20"/>
    </row>
    <row r="70">
      <c r="B70" s="20"/>
      <c r="L70" s="20"/>
    </row>
    <row r="71">
      <c r="B71" s="20"/>
      <c r="L71" s="20"/>
    </row>
    <row r="72">
      <c r="B72" s="20"/>
      <c r="L72" s="20"/>
    </row>
    <row r="73">
      <c r="B73" s="20"/>
      <c r="L73" s="20"/>
    </row>
    <row r="74">
      <c r="B74" s="20"/>
      <c r="L74" s="20"/>
    </row>
    <row r="75">
      <c r="B75" s="20"/>
      <c r="L75" s="20"/>
    </row>
    <row r="76" s="2" customFormat="1">
      <c r="A76" s="38"/>
      <c r="B76" s="44"/>
      <c r="C76" s="38"/>
      <c r="D76" s="185" t="s">
        <v>57</v>
      </c>
      <c r="E76" s="186"/>
      <c r="F76" s="187" t="s">
        <v>58</v>
      </c>
      <c r="G76" s="185" t="s">
        <v>57</v>
      </c>
      <c r="H76" s="186"/>
      <c r="I76" s="188"/>
      <c r="J76" s="189" t="s">
        <v>58</v>
      </c>
      <c r="K76" s="186"/>
      <c r="L76" s="63"/>
      <c r="S76" s="38"/>
      <c r="T76" s="38"/>
      <c r="U76" s="38"/>
      <c r="V76" s="38"/>
      <c r="W76" s="38"/>
      <c r="X76" s="38"/>
      <c r="Y76" s="38"/>
      <c r="Z76" s="38"/>
      <c r="AA76" s="38"/>
      <c r="AB76" s="38"/>
      <c r="AC76" s="38"/>
      <c r="AD76" s="38"/>
      <c r="AE76" s="38"/>
    </row>
    <row r="77" s="2" customFormat="1" ht="14.4" customHeight="1">
      <c r="A77" s="38"/>
      <c r="B77" s="192"/>
      <c r="C77" s="193"/>
      <c r="D77" s="193"/>
      <c r="E77" s="193"/>
      <c r="F77" s="193"/>
      <c r="G77" s="193"/>
      <c r="H77" s="193"/>
      <c r="I77" s="194"/>
      <c r="J77" s="193"/>
      <c r="K77" s="193"/>
      <c r="L77" s="63"/>
      <c r="S77" s="38"/>
      <c r="T77" s="38"/>
      <c r="U77" s="38"/>
      <c r="V77" s="38"/>
      <c r="W77" s="38"/>
      <c r="X77" s="38"/>
      <c r="Y77" s="38"/>
      <c r="Z77" s="38"/>
      <c r="AA77" s="38"/>
      <c r="AB77" s="38"/>
      <c r="AC77" s="38"/>
      <c r="AD77" s="38"/>
      <c r="AE77" s="38"/>
    </row>
    <row r="81" s="2" customFormat="1" ht="6.96" customHeight="1">
      <c r="A81" s="38"/>
      <c r="B81" s="195"/>
      <c r="C81" s="196"/>
      <c r="D81" s="196"/>
      <c r="E81" s="196"/>
      <c r="F81" s="196"/>
      <c r="G81" s="196"/>
      <c r="H81" s="196"/>
      <c r="I81" s="197"/>
      <c r="J81" s="196"/>
      <c r="K81" s="196"/>
      <c r="L81" s="63"/>
      <c r="S81" s="38"/>
      <c r="T81" s="38"/>
      <c r="U81" s="38"/>
      <c r="V81" s="38"/>
      <c r="W81" s="38"/>
      <c r="X81" s="38"/>
      <c r="Y81" s="38"/>
      <c r="Z81" s="38"/>
      <c r="AA81" s="38"/>
      <c r="AB81" s="38"/>
      <c r="AC81" s="38"/>
      <c r="AD81" s="38"/>
      <c r="AE81" s="38"/>
    </row>
    <row r="82" s="2" customFormat="1" ht="24.96" customHeight="1">
      <c r="A82" s="38"/>
      <c r="B82" s="39"/>
      <c r="C82" s="23" t="s">
        <v>223</v>
      </c>
      <c r="D82" s="40"/>
      <c r="E82" s="40"/>
      <c r="F82" s="40"/>
      <c r="G82" s="40"/>
      <c r="H82" s="40"/>
      <c r="I82" s="156"/>
      <c r="J82" s="40"/>
      <c r="K82" s="40"/>
      <c r="L82" s="63"/>
      <c r="S82" s="38"/>
      <c r="T82" s="38"/>
      <c r="U82" s="38"/>
      <c r="V82" s="38"/>
      <c r="W82" s="38"/>
      <c r="X82" s="38"/>
      <c r="Y82" s="38"/>
      <c r="Z82" s="38"/>
      <c r="AA82" s="38"/>
      <c r="AB82" s="38"/>
      <c r="AC82" s="38"/>
      <c r="AD82" s="38"/>
      <c r="AE82" s="38"/>
    </row>
    <row r="83" s="2" customFormat="1" ht="6.96" customHeight="1">
      <c r="A83" s="38"/>
      <c r="B83" s="39"/>
      <c r="C83" s="40"/>
      <c r="D83" s="40"/>
      <c r="E83" s="40"/>
      <c r="F83" s="40"/>
      <c r="G83" s="40"/>
      <c r="H83" s="40"/>
      <c r="I83" s="156"/>
      <c r="J83" s="40"/>
      <c r="K83" s="40"/>
      <c r="L83" s="63"/>
      <c r="S83" s="38"/>
      <c r="T83" s="38"/>
      <c r="U83" s="38"/>
      <c r="V83" s="38"/>
      <c r="W83" s="38"/>
      <c r="X83" s="38"/>
      <c r="Y83" s="38"/>
      <c r="Z83" s="38"/>
      <c r="AA83" s="38"/>
      <c r="AB83" s="38"/>
      <c r="AC83" s="38"/>
      <c r="AD83" s="38"/>
      <c r="AE83" s="38"/>
    </row>
    <row r="84" s="2" customFormat="1" ht="12" customHeight="1">
      <c r="A84" s="38"/>
      <c r="B84" s="39"/>
      <c r="C84" s="32" t="s">
        <v>16</v>
      </c>
      <c r="D84" s="40"/>
      <c r="E84" s="40"/>
      <c r="F84" s="40"/>
      <c r="G84" s="40"/>
      <c r="H84" s="40"/>
      <c r="I84" s="156"/>
      <c r="J84" s="40"/>
      <c r="K84" s="40"/>
      <c r="L84" s="63"/>
      <c r="S84" s="38"/>
      <c r="T84" s="38"/>
      <c r="U84" s="38"/>
      <c r="V84" s="38"/>
      <c r="W84" s="38"/>
      <c r="X84" s="38"/>
      <c r="Y84" s="38"/>
      <c r="Z84" s="38"/>
      <c r="AA84" s="38"/>
      <c r="AB84" s="38"/>
      <c r="AC84" s="38"/>
      <c r="AD84" s="38"/>
      <c r="AE84" s="38"/>
    </row>
    <row r="85" s="2" customFormat="1" ht="16.5" customHeight="1">
      <c r="A85" s="38"/>
      <c r="B85" s="39"/>
      <c r="C85" s="40"/>
      <c r="D85" s="40"/>
      <c r="E85" s="198" t="str">
        <f>E7</f>
        <v>Strakonická - rozšíření, č. akce 999 170, Praha 5</v>
      </c>
      <c r="F85" s="32"/>
      <c r="G85" s="32"/>
      <c r="H85" s="32"/>
      <c r="I85" s="156"/>
      <c r="J85" s="40"/>
      <c r="K85" s="40"/>
      <c r="L85" s="63"/>
      <c r="S85" s="38"/>
      <c r="T85" s="38"/>
      <c r="U85" s="38"/>
      <c r="V85" s="38"/>
      <c r="W85" s="38"/>
      <c r="X85" s="38"/>
      <c r="Y85" s="38"/>
      <c r="Z85" s="38"/>
      <c r="AA85" s="38"/>
      <c r="AB85" s="38"/>
      <c r="AC85" s="38"/>
      <c r="AD85" s="38"/>
      <c r="AE85" s="38"/>
    </row>
    <row r="86" s="1" customFormat="1" ht="12" customHeight="1">
      <c r="B86" s="21"/>
      <c r="C86" s="32" t="s">
        <v>176</v>
      </c>
      <c r="D86" s="22"/>
      <c r="E86" s="22"/>
      <c r="F86" s="22"/>
      <c r="G86" s="22"/>
      <c r="H86" s="22"/>
      <c r="I86" s="147"/>
      <c r="J86" s="22"/>
      <c r="K86" s="22"/>
      <c r="L86" s="20"/>
    </row>
    <row r="87" s="1" customFormat="1" ht="16.5" customHeight="1">
      <c r="B87" s="21"/>
      <c r="C87" s="22"/>
      <c r="D87" s="22"/>
      <c r="E87" s="198" t="s">
        <v>1991</v>
      </c>
      <c r="F87" s="22"/>
      <c r="G87" s="22"/>
      <c r="H87" s="22"/>
      <c r="I87" s="147"/>
      <c r="J87" s="22"/>
      <c r="K87" s="22"/>
      <c r="L87" s="20"/>
    </row>
    <row r="88" s="1" customFormat="1" ht="12" customHeight="1">
      <c r="B88" s="21"/>
      <c r="C88" s="32" t="s">
        <v>1344</v>
      </c>
      <c r="D88" s="22"/>
      <c r="E88" s="22"/>
      <c r="F88" s="22"/>
      <c r="G88" s="22"/>
      <c r="H88" s="22"/>
      <c r="I88" s="147"/>
      <c r="J88" s="22"/>
      <c r="K88" s="22"/>
      <c r="L88" s="20"/>
    </row>
    <row r="89" s="2" customFormat="1" ht="16.5" customHeight="1">
      <c r="A89" s="38"/>
      <c r="B89" s="39"/>
      <c r="C89" s="40"/>
      <c r="D89" s="40"/>
      <c r="E89" s="316" t="s">
        <v>2968</v>
      </c>
      <c r="F89" s="40"/>
      <c r="G89" s="40"/>
      <c r="H89" s="40"/>
      <c r="I89" s="156"/>
      <c r="J89" s="40"/>
      <c r="K89" s="40"/>
      <c r="L89" s="63"/>
      <c r="S89" s="38"/>
      <c r="T89" s="38"/>
      <c r="U89" s="38"/>
      <c r="V89" s="38"/>
      <c r="W89" s="38"/>
      <c r="X89" s="38"/>
      <c r="Y89" s="38"/>
      <c r="Z89" s="38"/>
      <c r="AA89" s="38"/>
      <c r="AB89" s="38"/>
      <c r="AC89" s="38"/>
      <c r="AD89" s="38"/>
      <c r="AE89" s="38"/>
    </row>
    <row r="90" s="2" customFormat="1" ht="12" customHeight="1">
      <c r="A90" s="38"/>
      <c r="B90" s="39"/>
      <c r="C90" s="32" t="s">
        <v>2002</v>
      </c>
      <c r="D90" s="40"/>
      <c r="E90" s="40"/>
      <c r="F90" s="40"/>
      <c r="G90" s="40"/>
      <c r="H90" s="40"/>
      <c r="I90" s="156"/>
      <c r="J90" s="40"/>
      <c r="K90" s="40"/>
      <c r="L90" s="63"/>
      <c r="S90" s="38"/>
      <c r="T90" s="38"/>
      <c r="U90" s="38"/>
      <c r="V90" s="38"/>
      <c r="W90" s="38"/>
      <c r="X90" s="38"/>
      <c r="Y90" s="38"/>
      <c r="Z90" s="38"/>
      <c r="AA90" s="38"/>
      <c r="AB90" s="38"/>
      <c r="AC90" s="38"/>
      <c r="AD90" s="38"/>
      <c r="AE90" s="38"/>
    </row>
    <row r="91" s="2" customFormat="1" ht="16.5" customHeight="1">
      <c r="A91" s="38"/>
      <c r="B91" s="39"/>
      <c r="C91" s="40"/>
      <c r="D91" s="40"/>
      <c r="E91" s="76" t="str">
        <f>E13</f>
        <v>SO 312.1 - Dešťová kanalizace</v>
      </c>
      <c r="F91" s="40"/>
      <c r="G91" s="40"/>
      <c r="H91" s="40"/>
      <c r="I91" s="156"/>
      <c r="J91" s="40"/>
      <c r="K91" s="40"/>
      <c r="L91" s="63"/>
      <c r="S91" s="38"/>
      <c r="T91" s="38"/>
      <c r="U91" s="38"/>
      <c r="V91" s="38"/>
      <c r="W91" s="38"/>
      <c r="X91" s="38"/>
      <c r="Y91" s="38"/>
      <c r="Z91" s="38"/>
      <c r="AA91" s="38"/>
      <c r="AB91" s="38"/>
      <c r="AC91" s="38"/>
      <c r="AD91" s="38"/>
      <c r="AE91" s="38"/>
    </row>
    <row r="92" s="2" customFormat="1" ht="6.96" customHeight="1">
      <c r="A92" s="38"/>
      <c r="B92" s="39"/>
      <c r="C92" s="40"/>
      <c r="D92" s="40"/>
      <c r="E92" s="40"/>
      <c r="F92" s="40"/>
      <c r="G92" s="40"/>
      <c r="H92" s="40"/>
      <c r="I92" s="156"/>
      <c r="J92" s="40"/>
      <c r="K92" s="40"/>
      <c r="L92" s="63"/>
      <c r="S92" s="38"/>
      <c r="T92" s="38"/>
      <c r="U92" s="38"/>
      <c r="V92" s="38"/>
      <c r="W92" s="38"/>
      <c r="X92" s="38"/>
      <c r="Y92" s="38"/>
      <c r="Z92" s="38"/>
      <c r="AA92" s="38"/>
      <c r="AB92" s="38"/>
      <c r="AC92" s="38"/>
      <c r="AD92" s="38"/>
      <c r="AE92" s="38"/>
    </row>
    <row r="93" s="2" customFormat="1" ht="12" customHeight="1">
      <c r="A93" s="38"/>
      <c r="B93" s="39"/>
      <c r="C93" s="32" t="s">
        <v>20</v>
      </c>
      <c r="D93" s="40"/>
      <c r="E93" s="40"/>
      <c r="F93" s="27" t="str">
        <f>F16</f>
        <v>ulice Strakonická</v>
      </c>
      <c r="G93" s="40"/>
      <c r="H93" s="40"/>
      <c r="I93" s="158" t="s">
        <v>22</v>
      </c>
      <c r="J93" s="79" t="str">
        <f>IF(J16="","",J16)</f>
        <v>10. 1. 2020</v>
      </c>
      <c r="K93" s="40"/>
      <c r="L93" s="63"/>
      <c r="S93" s="38"/>
      <c r="T93" s="38"/>
      <c r="U93" s="38"/>
      <c r="V93" s="38"/>
      <c r="W93" s="38"/>
      <c r="X93" s="38"/>
      <c r="Y93" s="38"/>
      <c r="Z93" s="38"/>
      <c r="AA93" s="38"/>
      <c r="AB93" s="38"/>
      <c r="AC93" s="38"/>
      <c r="AD93" s="38"/>
      <c r="AE93" s="38"/>
    </row>
    <row r="94" s="2" customFormat="1" ht="6.96" customHeight="1">
      <c r="A94" s="38"/>
      <c r="B94" s="39"/>
      <c r="C94" s="40"/>
      <c r="D94" s="40"/>
      <c r="E94" s="40"/>
      <c r="F94" s="40"/>
      <c r="G94" s="40"/>
      <c r="H94" s="40"/>
      <c r="I94" s="156"/>
      <c r="J94" s="40"/>
      <c r="K94" s="40"/>
      <c r="L94" s="63"/>
      <c r="S94" s="38"/>
      <c r="T94" s="38"/>
      <c r="U94" s="38"/>
      <c r="V94" s="38"/>
      <c r="W94" s="38"/>
      <c r="X94" s="38"/>
      <c r="Y94" s="38"/>
      <c r="Z94" s="38"/>
      <c r="AA94" s="38"/>
      <c r="AB94" s="38"/>
      <c r="AC94" s="38"/>
      <c r="AD94" s="38"/>
      <c r="AE94" s="38"/>
    </row>
    <row r="95" s="2" customFormat="1" ht="15.15" customHeight="1">
      <c r="A95" s="38"/>
      <c r="B95" s="39"/>
      <c r="C95" s="32" t="s">
        <v>24</v>
      </c>
      <c r="D95" s="40"/>
      <c r="E95" s="40"/>
      <c r="F95" s="27" t="str">
        <f>E19</f>
        <v>Technická správa komunikací hl. m. Prahy a.s.</v>
      </c>
      <c r="G95" s="40"/>
      <c r="H95" s="40"/>
      <c r="I95" s="158" t="s">
        <v>32</v>
      </c>
      <c r="J95" s="36" t="str">
        <f>E25</f>
        <v>DIPRO, spol s r.o.</v>
      </c>
      <c r="K95" s="40"/>
      <c r="L95" s="63"/>
      <c r="S95" s="38"/>
      <c r="T95" s="38"/>
      <c r="U95" s="38"/>
      <c r="V95" s="38"/>
      <c r="W95" s="38"/>
      <c r="X95" s="38"/>
      <c r="Y95" s="38"/>
      <c r="Z95" s="38"/>
      <c r="AA95" s="38"/>
      <c r="AB95" s="38"/>
      <c r="AC95" s="38"/>
      <c r="AD95" s="38"/>
      <c r="AE95" s="38"/>
    </row>
    <row r="96" s="2" customFormat="1" ht="15.15" customHeight="1">
      <c r="A96" s="38"/>
      <c r="B96" s="39"/>
      <c r="C96" s="32" t="s">
        <v>30</v>
      </c>
      <c r="D96" s="40"/>
      <c r="E96" s="40"/>
      <c r="F96" s="27" t="str">
        <f>IF(E22="","",E22)</f>
        <v>Vyplň údaj</v>
      </c>
      <c r="G96" s="40"/>
      <c r="H96" s="40"/>
      <c r="I96" s="158" t="s">
        <v>37</v>
      </c>
      <c r="J96" s="36" t="str">
        <f>E28</f>
        <v>TMI Building s.r.o.</v>
      </c>
      <c r="K96" s="40"/>
      <c r="L96" s="63"/>
      <c r="S96" s="38"/>
      <c r="T96" s="38"/>
      <c r="U96" s="38"/>
      <c r="V96" s="38"/>
      <c r="W96" s="38"/>
      <c r="X96" s="38"/>
      <c r="Y96" s="38"/>
      <c r="Z96" s="38"/>
      <c r="AA96" s="38"/>
      <c r="AB96" s="38"/>
      <c r="AC96" s="38"/>
      <c r="AD96" s="38"/>
      <c r="AE96" s="38"/>
    </row>
    <row r="97" s="2" customFormat="1" ht="10.32" customHeight="1">
      <c r="A97" s="38"/>
      <c r="B97" s="39"/>
      <c r="C97" s="40"/>
      <c r="D97" s="40"/>
      <c r="E97" s="40"/>
      <c r="F97" s="40"/>
      <c r="G97" s="40"/>
      <c r="H97" s="40"/>
      <c r="I97" s="156"/>
      <c r="J97" s="40"/>
      <c r="K97" s="40"/>
      <c r="L97" s="63"/>
      <c r="S97" s="38"/>
      <c r="T97" s="38"/>
      <c r="U97" s="38"/>
      <c r="V97" s="38"/>
      <c r="W97" s="38"/>
      <c r="X97" s="38"/>
      <c r="Y97" s="38"/>
      <c r="Z97" s="38"/>
      <c r="AA97" s="38"/>
      <c r="AB97" s="38"/>
      <c r="AC97" s="38"/>
      <c r="AD97" s="38"/>
      <c r="AE97" s="38"/>
    </row>
    <row r="98" s="2" customFormat="1" ht="29.28" customHeight="1">
      <c r="A98" s="38"/>
      <c r="B98" s="39"/>
      <c r="C98" s="199" t="s">
        <v>224</v>
      </c>
      <c r="D98" s="200"/>
      <c r="E98" s="200"/>
      <c r="F98" s="200"/>
      <c r="G98" s="200"/>
      <c r="H98" s="200"/>
      <c r="I98" s="201"/>
      <c r="J98" s="202" t="s">
        <v>225</v>
      </c>
      <c r="K98" s="200"/>
      <c r="L98" s="63"/>
      <c r="S98" s="38"/>
      <c r="T98" s="38"/>
      <c r="U98" s="38"/>
      <c r="V98" s="38"/>
      <c r="W98" s="38"/>
      <c r="X98" s="38"/>
      <c r="Y98" s="38"/>
      <c r="Z98" s="38"/>
      <c r="AA98" s="38"/>
      <c r="AB98" s="38"/>
      <c r="AC98" s="38"/>
      <c r="AD98" s="38"/>
      <c r="AE98" s="38"/>
    </row>
    <row r="99" s="2" customFormat="1" ht="10.32" customHeight="1">
      <c r="A99" s="38"/>
      <c r="B99" s="39"/>
      <c r="C99" s="40"/>
      <c r="D99" s="40"/>
      <c r="E99" s="40"/>
      <c r="F99" s="40"/>
      <c r="G99" s="40"/>
      <c r="H99" s="40"/>
      <c r="I99" s="156"/>
      <c r="J99" s="40"/>
      <c r="K99" s="40"/>
      <c r="L99" s="63"/>
      <c r="S99" s="38"/>
      <c r="T99" s="38"/>
      <c r="U99" s="38"/>
      <c r="V99" s="38"/>
      <c r="W99" s="38"/>
      <c r="X99" s="38"/>
      <c r="Y99" s="38"/>
      <c r="Z99" s="38"/>
      <c r="AA99" s="38"/>
      <c r="AB99" s="38"/>
      <c r="AC99" s="38"/>
      <c r="AD99" s="38"/>
      <c r="AE99" s="38"/>
    </row>
    <row r="100" s="2" customFormat="1" ht="22.8" customHeight="1">
      <c r="A100" s="38"/>
      <c r="B100" s="39"/>
      <c r="C100" s="203" t="s">
        <v>226</v>
      </c>
      <c r="D100" s="40"/>
      <c r="E100" s="40"/>
      <c r="F100" s="40"/>
      <c r="G100" s="40"/>
      <c r="H100" s="40"/>
      <c r="I100" s="156"/>
      <c r="J100" s="110">
        <f>J133</f>
        <v>0</v>
      </c>
      <c r="K100" s="40"/>
      <c r="L100" s="63"/>
      <c r="S100" s="38"/>
      <c r="T100" s="38"/>
      <c r="U100" s="38"/>
      <c r="V100" s="38"/>
      <c r="W100" s="38"/>
      <c r="X100" s="38"/>
      <c r="Y100" s="38"/>
      <c r="Z100" s="38"/>
      <c r="AA100" s="38"/>
      <c r="AB100" s="38"/>
      <c r="AC100" s="38"/>
      <c r="AD100" s="38"/>
      <c r="AE100" s="38"/>
      <c r="AU100" s="17" t="s">
        <v>227</v>
      </c>
    </row>
    <row r="101" s="9" customFormat="1" ht="24.96" customHeight="1">
      <c r="A101" s="9"/>
      <c r="B101" s="204"/>
      <c r="C101" s="205"/>
      <c r="D101" s="206" t="s">
        <v>228</v>
      </c>
      <c r="E101" s="207"/>
      <c r="F101" s="207"/>
      <c r="G101" s="207"/>
      <c r="H101" s="207"/>
      <c r="I101" s="208"/>
      <c r="J101" s="209">
        <f>J134</f>
        <v>0</v>
      </c>
      <c r="K101" s="205"/>
      <c r="L101" s="210"/>
      <c r="S101" s="9"/>
      <c r="T101" s="9"/>
      <c r="U101" s="9"/>
      <c r="V101" s="9"/>
      <c r="W101" s="9"/>
      <c r="X101" s="9"/>
      <c r="Y101" s="9"/>
      <c r="Z101" s="9"/>
      <c r="AA101" s="9"/>
      <c r="AB101" s="9"/>
      <c r="AC101" s="9"/>
      <c r="AD101" s="9"/>
      <c r="AE101" s="9"/>
    </row>
    <row r="102" s="10" customFormat="1" ht="19.92" customHeight="1">
      <c r="A102" s="10"/>
      <c r="B102" s="211"/>
      <c r="C102" s="133"/>
      <c r="D102" s="212" t="s">
        <v>229</v>
      </c>
      <c r="E102" s="213"/>
      <c r="F102" s="213"/>
      <c r="G102" s="213"/>
      <c r="H102" s="213"/>
      <c r="I102" s="214"/>
      <c r="J102" s="215">
        <f>J135</f>
        <v>0</v>
      </c>
      <c r="K102" s="133"/>
      <c r="L102" s="216"/>
      <c r="S102" s="10"/>
      <c r="T102" s="10"/>
      <c r="U102" s="10"/>
      <c r="V102" s="10"/>
      <c r="W102" s="10"/>
      <c r="X102" s="10"/>
      <c r="Y102" s="10"/>
      <c r="Z102" s="10"/>
      <c r="AA102" s="10"/>
      <c r="AB102" s="10"/>
      <c r="AC102" s="10"/>
      <c r="AD102" s="10"/>
      <c r="AE102" s="10"/>
    </row>
    <row r="103" s="10" customFormat="1" ht="19.92" customHeight="1">
      <c r="A103" s="10"/>
      <c r="B103" s="211"/>
      <c r="C103" s="133"/>
      <c r="D103" s="212" t="s">
        <v>1346</v>
      </c>
      <c r="E103" s="213"/>
      <c r="F103" s="213"/>
      <c r="G103" s="213"/>
      <c r="H103" s="213"/>
      <c r="I103" s="214"/>
      <c r="J103" s="215">
        <f>J366</f>
        <v>0</v>
      </c>
      <c r="K103" s="133"/>
      <c r="L103" s="216"/>
      <c r="S103" s="10"/>
      <c r="T103" s="10"/>
      <c r="U103" s="10"/>
      <c r="V103" s="10"/>
      <c r="W103" s="10"/>
      <c r="X103" s="10"/>
      <c r="Y103" s="10"/>
      <c r="Z103" s="10"/>
      <c r="AA103" s="10"/>
      <c r="AB103" s="10"/>
      <c r="AC103" s="10"/>
      <c r="AD103" s="10"/>
      <c r="AE103" s="10"/>
    </row>
    <row r="104" s="10" customFormat="1" ht="19.92" customHeight="1">
      <c r="A104" s="10"/>
      <c r="B104" s="211"/>
      <c r="C104" s="133"/>
      <c r="D104" s="212" t="s">
        <v>1347</v>
      </c>
      <c r="E104" s="213"/>
      <c r="F104" s="213"/>
      <c r="G104" s="213"/>
      <c r="H104" s="213"/>
      <c r="I104" s="214"/>
      <c r="J104" s="215">
        <f>J371</f>
        <v>0</v>
      </c>
      <c r="K104" s="133"/>
      <c r="L104" s="216"/>
      <c r="S104" s="10"/>
      <c r="T104" s="10"/>
      <c r="U104" s="10"/>
      <c r="V104" s="10"/>
      <c r="W104" s="10"/>
      <c r="X104" s="10"/>
      <c r="Y104" s="10"/>
      <c r="Z104" s="10"/>
      <c r="AA104" s="10"/>
      <c r="AB104" s="10"/>
      <c r="AC104" s="10"/>
      <c r="AD104" s="10"/>
      <c r="AE104" s="10"/>
    </row>
    <row r="105" s="10" customFormat="1" ht="19.92" customHeight="1">
      <c r="A105" s="10"/>
      <c r="B105" s="211"/>
      <c r="C105" s="133"/>
      <c r="D105" s="212" t="s">
        <v>1348</v>
      </c>
      <c r="E105" s="213"/>
      <c r="F105" s="213"/>
      <c r="G105" s="213"/>
      <c r="H105" s="213"/>
      <c r="I105" s="214"/>
      <c r="J105" s="215">
        <f>J378</f>
        <v>0</v>
      </c>
      <c r="K105" s="133"/>
      <c r="L105" s="216"/>
      <c r="S105" s="10"/>
      <c r="T105" s="10"/>
      <c r="U105" s="10"/>
      <c r="V105" s="10"/>
      <c r="W105" s="10"/>
      <c r="X105" s="10"/>
      <c r="Y105" s="10"/>
      <c r="Z105" s="10"/>
      <c r="AA105" s="10"/>
      <c r="AB105" s="10"/>
      <c r="AC105" s="10"/>
      <c r="AD105" s="10"/>
      <c r="AE105" s="10"/>
    </row>
    <row r="106" s="10" customFormat="1" ht="19.92" customHeight="1">
      <c r="A106" s="10"/>
      <c r="B106" s="211"/>
      <c r="C106" s="133"/>
      <c r="D106" s="212" t="s">
        <v>231</v>
      </c>
      <c r="E106" s="213"/>
      <c r="F106" s="213"/>
      <c r="G106" s="213"/>
      <c r="H106" s="213"/>
      <c r="I106" s="214"/>
      <c r="J106" s="215">
        <f>J417</f>
        <v>0</v>
      </c>
      <c r="K106" s="133"/>
      <c r="L106" s="216"/>
      <c r="S106" s="10"/>
      <c r="T106" s="10"/>
      <c r="U106" s="10"/>
      <c r="V106" s="10"/>
      <c r="W106" s="10"/>
      <c r="X106" s="10"/>
      <c r="Y106" s="10"/>
      <c r="Z106" s="10"/>
      <c r="AA106" s="10"/>
      <c r="AB106" s="10"/>
      <c r="AC106" s="10"/>
      <c r="AD106" s="10"/>
      <c r="AE106" s="10"/>
    </row>
    <row r="107" s="10" customFormat="1" ht="19.92" customHeight="1">
      <c r="A107" s="10"/>
      <c r="B107" s="211"/>
      <c r="C107" s="133"/>
      <c r="D107" s="212" t="s">
        <v>233</v>
      </c>
      <c r="E107" s="213"/>
      <c r="F107" s="213"/>
      <c r="G107" s="213"/>
      <c r="H107" s="213"/>
      <c r="I107" s="214"/>
      <c r="J107" s="215">
        <f>J485</f>
        <v>0</v>
      </c>
      <c r="K107" s="133"/>
      <c r="L107" s="216"/>
      <c r="S107" s="10"/>
      <c r="T107" s="10"/>
      <c r="U107" s="10"/>
      <c r="V107" s="10"/>
      <c r="W107" s="10"/>
      <c r="X107" s="10"/>
      <c r="Y107" s="10"/>
      <c r="Z107" s="10"/>
      <c r="AA107" s="10"/>
      <c r="AB107" s="10"/>
      <c r="AC107" s="10"/>
      <c r="AD107" s="10"/>
      <c r="AE107" s="10"/>
    </row>
    <row r="108" s="10" customFormat="1" ht="19.92" customHeight="1">
      <c r="A108" s="10"/>
      <c r="B108" s="211"/>
      <c r="C108" s="133"/>
      <c r="D108" s="212" t="s">
        <v>234</v>
      </c>
      <c r="E108" s="213"/>
      <c r="F108" s="213"/>
      <c r="G108" s="213"/>
      <c r="H108" s="213"/>
      <c r="I108" s="214"/>
      <c r="J108" s="215">
        <f>J490</f>
        <v>0</v>
      </c>
      <c r="K108" s="133"/>
      <c r="L108" s="216"/>
      <c r="S108" s="10"/>
      <c r="T108" s="10"/>
      <c r="U108" s="10"/>
      <c r="V108" s="10"/>
      <c r="W108" s="10"/>
      <c r="X108" s="10"/>
      <c r="Y108" s="10"/>
      <c r="Z108" s="10"/>
      <c r="AA108" s="10"/>
      <c r="AB108" s="10"/>
      <c r="AC108" s="10"/>
      <c r="AD108" s="10"/>
      <c r="AE108" s="10"/>
    </row>
    <row r="109" s="9" customFormat="1" ht="24.96" customHeight="1">
      <c r="A109" s="9"/>
      <c r="B109" s="204"/>
      <c r="C109" s="205"/>
      <c r="D109" s="206" t="s">
        <v>2099</v>
      </c>
      <c r="E109" s="207"/>
      <c r="F109" s="207"/>
      <c r="G109" s="207"/>
      <c r="H109" s="207"/>
      <c r="I109" s="208"/>
      <c r="J109" s="209">
        <f>J495</f>
        <v>0</v>
      </c>
      <c r="K109" s="205"/>
      <c r="L109" s="210"/>
      <c r="S109" s="9"/>
      <c r="T109" s="9"/>
      <c r="U109" s="9"/>
      <c r="V109" s="9"/>
      <c r="W109" s="9"/>
      <c r="X109" s="9"/>
      <c r="Y109" s="9"/>
      <c r="Z109" s="9"/>
      <c r="AA109" s="9"/>
      <c r="AB109" s="9"/>
      <c r="AC109" s="9"/>
      <c r="AD109" s="9"/>
      <c r="AE109" s="9"/>
    </row>
    <row r="110" s="2" customFormat="1" ht="21.84" customHeight="1">
      <c r="A110" s="38"/>
      <c r="B110" s="39"/>
      <c r="C110" s="40"/>
      <c r="D110" s="40"/>
      <c r="E110" s="40"/>
      <c r="F110" s="40"/>
      <c r="G110" s="40"/>
      <c r="H110" s="40"/>
      <c r="I110" s="156"/>
      <c r="J110" s="40"/>
      <c r="K110" s="40"/>
      <c r="L110" s="63"/>
      <c r="S110" s="38"/>
      <c r="T110" s="38"/>
      <c r="U110" s="38"/>
      <c r="V110" s="38"/>
      <c r="W110" s="38"/>
      <c r="X110" s="38"/>
      <c r="Y110" s="38"/>
      <c r="Z110" s="38"/>
      <c r="AA110" s="38"/>
      <c r="AB110" s="38"/>
      <c r="AC110" s="38"/>
      <c r="AD110" s="38"/>
      <c r="AE110" s="38"/>
    </row>
    <row r="111" s="2" customFormat="1" ht="6.96" customHeight="1">
      <c r="A111" s="38"/>
      <c r="B111" s="66"/>
      <c r="C111" s="67"/>
      <c r="D111" s="67"/>
      <c r="E111" s="67"/>
      <c r="F111" s="67"/>
      <c r="G111" s="67"/>
      <c r="H111" s="67"/>
      <c r="I111" s="194"/>
      <c r="J111" s="67"/>
      <c r="K111" s="67"/>
      <c r="L111" s="63"/>
      <c r="S111" s="38"/>
      <c r="T111" s="38"/>
      <c r="U111" s="38"/>
      <c r="V111" s="38"/>
      <c r="W111" s="38"/>
      <c r="X111" s="38"/>
      <c r="Y111" s="38"/>
      <c r="Z111" s="38"/>
      <c r="AA111" s="38"/>
      <c r="AB111" s="38"/>
      <c r="AC111" s="38"/>
      <c r="AD111" s="38"/>
      <c r="AE111" s="38"/>
    </row>
    <row r="115" s="2" customFormat="1" ht="6.96" customHeight="1">
      <c r="A115" s="38"/>
      <c r="B115" s="68"/>
      <c r="C115" s="69"/>
      <c r="D115" s="69"/>
      <c r="E115" s="69"/>
      <c r="F115" s="69"/>
      <c r="G115" s="69"/>
      <c r="H115" s="69"/>
      <c r="I115" s="197"/>
      <c r="J115" s="69"/>
      <c r="K115" s="69"/>
      <c r="L115" s="63"/>
      <c r="S115" s="38"/>
      <c r="T115" s="38"/>
      <c r="U115" s="38"/>
      <c r="V115" s="38"/>
      <c r="W115" s="38"/>
      <c r="X115" s="38"/>
      <c r="Y115" s="38"/>
      <c r="Z115" s="38"/>
      <c r="AA115" s="38"/>
      <c r="AB115" s="38"/>
      <c r="AC115" s="38"/>
      <c r="AD115" s="38"/>
      <c r="AE115" s="38"/>
    </row>
    <row r="116" s="2" customFormat="1" ht="24.96" customHeight="1">
      <c r="A116" s="38"/>
      <c r="B116" s="39"/>
      <c r="C116" s="23" t="s">
        <v>235</v>
      </c>
      <c r="D116" s="40"/>
      <c r="E116" s="40"/>
      <c r="F116" s="40"/>
      <c r="G116" s="40"/>
      <c r="H116" s="40"/>
      <c r="I116" s="156"/>
      <c r="J116" s="40"/>
      <c r="K116" s="40"/>
      <c r="L116" s="63"/>
      <c r="S116" s="38"/>
      <c r="T116" s="38"/>
      <c r="U116" s="38"/>
      <c r="V116" s="38"/>
      <c r="W116" s="38"/>
      <c r="X116" s="38"/>
      <c r="Y116" s="38"/>
      <c r="Z116" s="38"/>
      <c r="AA116" s="38"/>
      <c r="AB116" s="38"/>
      <c r="AC116" s="38"/>
      <c r="AD116" s="38"/>
      <c r="AE116" s="38"/>
    </row>
    <row r="117" s="2" customFormat="1" ht="6.96" customHeight="1">
      <c r="A117" s="38"/>
      <c r="B117" s="39"/>
      <c r="C117" s="40"/>
      <c r="D117" s="40"/>
      <c r="E117" s="40"/>
      <c r="F117" s="40"/>
      <c r="G117" s="40"/>
      <c r="H117" s="40"/>
      <c r="I117" s="156"/>
      <c r="J117" s="40"/>
      <c r="K117" s="40"/>
      <c r="L117" s="63"/>
      <c r="S117" s="38"/>
      <c r="T117" s="38"/>
      <c r="U117" s="38"/>
      <c r="V117" s="38"/>
      <c r="W117" s="38"/>
      <c r="X117" s="38"/>
      <c r="Y117" s="38"/>
      <c r="Z117" s="38"/>
      <c r="AA117" s="38"/>
      <c r="AB117" s="38"/>
      <c r="AC117" s="38"/>
      <c r="AD117" s="38"/>
      <c r="AE117" s="38"/>
    </row>
    <row r="118" s="2" customFormat="1" ht="12" customHeight="1">
      <c r="A118" s="38"/>
      <c r="B118" s="39"/>
      <c r="C118" s="32" t="s">
        <v>16</v>
      </c>
      <c r="D118" s="40"/>
      <c r="E118" s="40"/>
      <c r="F118" s="40"/>
      <c r="G118" s="40"/>
      <c r="H118" s="40"/>
      <c r="I118" s="156"/>
      <c r="J118" s="40"/>
      <c r="K118" s="40"/>
      <c r="L118" s="63"/>
      <c r="S118" s="38"/>
      <c r="T118" s="38"/>
      <c r="U118" s="38"/>
      <c r="V118" s="38"/>
      <c r="W118" s="38"/>
      <c r="X118" s="38"/>
      <c r="Y118" s="38"/>
      <c r="Z118" s="38"/>
      <c r="AA118" s="38"/>
      <c r="AB118" s="38"/>
      <c r="AC118" s="38"/>
      <c r="AD118" s="38"/>
      <c r="AE118" s="38"/>
    </row>
    <row r="119" s="2" customFormat="1" ht="16.5" customHeight="1">
      <c r="A119" s="38"/>
      <c r="B119" s="39"/>
      <c r="C119" s="40"/>
      <c r="D119" s="40"/>
      <c r="E119" s="198" t="str">
        <f>E7</f>
        <v>Strakonická - rozšíření, č. akce 999 170, Praha 5</v>
      </c>
      <c r="F119" s="32"/>
      <c r="G119" s="32"/>
      <c r="H119" s="32"/>
      <c r="I119" s="156"/>
      <c r="J119" s="40"/>
      <c r="K119" s="40"/>
      <c r="L119" s="63"/>
      <c r="S119" s="38"/>
      <c r="T119" s="38"/>
      <c r="U119" s="38"/>
      <c r="V119" s="38"/>
      <c r="W119" s="38"/>
      <c r="X119" s="38"/>
      <c r="Y119" s="38"/>
      <c r="Z119" s="38"/>
      <c r="AA119" s="38"/>
      <c r="AB119" s="38"/>
      <c r="AC119" s="38"/>
      <c r="AD119" s="38"/>
      <c r="AE119" s="38"/>
    </row>
    <row r="120" s="1" customFormat="1" ht="12" customHeight="1">
      <c r="B120" s="21"/>
      <c r="C120" s="32" t="s">
        <v>176</v>
      </c>
      <c r="D120" s="22"/>
      <c r="E120" s="22"/>
      <c r="F120" s="22"/>
      <c r="G120" s="22"/>
      <c r="H120" s="22"/>
      <c r="I120" s="147"/>
      <c r="J120" s="22"/>
      <c r="K120" s="22"/>
      <c r="L120" s="20"/>
    </row>
    <row r="121" s="1" customFormat="1" ht="16.5" customHeight="1">
      <c r="B121" s="21"/>
      <c r="C121" s="22"/>
      <c r="D121" s="22"/>
      <c r="E121" s="198" t="s">
        <v>1991</v>
      </c>
      <c r="F121" s="22"/>
      <c r="G121" s="22"/>
      <c r="H121" s="22"/>
      <c r="I121" s="147"/>
      <c r="J121" s="22"/>
      <c r="K121" s="22"/>
      <c r="L121" s="20"/>
    </row>
    <row r="122" s="1" customFormat="1" ht="12" customHeight="1">
      <c r="B122" s="21"/>
      <c r="C122" s="32" t="s">
        <v>1344</v>
      </c>
      <c r="D122" s="22"/>
      <c r="E122" s="22"/>
      <c r="F122" s="22"/>
      <c r="G122" s="22"/>
      <c r="H122" s="22"/>
      <c r="I122" s="147"/>
      <c r="J122" s="22"/>
      <c r="K122" s="22"/>
      <c r="L122" s="20"/>
    </row>
    <row r="123" s="2" customFormat="1" ht="16.5" customHeight="1">
      <c r="A123" s="38"/>
      <c r="B123" s="39"/>
      <c r="C123" s="40"/>
      <c r="D123" s="40"/>
      <c r="E123" s="316" t="s">
        <v>2968</v>
      </c>
      <c r="F123" s="40"/>
      <c r="G123" s="40"/>
      <c r="H123" s="40"/>
      <c r="I123" s="156"/>
      <c r="J123" s="40"/>
      <c r="K123" s="40"/>
      <c r="L123" s="63"/>
      <c r="S123" s="38"/>
      <c r="T123" s="38"/>
      <c r="U123" s="38"/>
      <c r="V123" s="38"/>
      <c r="W123" s="38"/>
      <c r="X123" s="38"/>
      <c r="Y123" s="38"/>
      <c r="Z123" s="38"/>
      <c r="AA123" s="38"/>
      <c r="AB123" s="38"/>
      <c r="AC123" s="38"/>
      <c r="AD123" s="38"/>
      <c r="AE123" s="38"/>
    </row>
    <row r="124" s="2" customFormat="1" ht="12" customHeight="1">
      <c r="A124" s="38"/>
      <c r="B124" s="39"/>
      <c r="C124" s="32" t="s">
        <v>2002</v>
      </c>
      <c r="D124" s="40"/>
      <c r="E124" s="40"/>
      <c r="F124" s="40"/>
      <c r="G124" s="40"/>
      <c r="H124" s="40"/>
      <c r="I124" s="156"/>
      <c r="J124" s="40"/>
      <c r="K124" s="40"/>
      <c r="L124" s="63"/>
      <c r="S124" s="38"/>
      <c r="T124" s="38"/>
      <c r="U124" s="38"/>
      <c r="V124" s="38"/>
      <c r="W124" s="38"/>
      <c r="X124" s="38"/>
      <c r="Y124" s="38"/>
      <c r="Z124" s="38"/>
      <c r="AA124" s="38"/>
      <c r="AB124" s="38"/>
      <c r="AC124" s="38"/>
      <c r="AD124" s="38"/>
      <c r="AE124" s="38"/>
    </row>
    <row r="125" s="2" customFormat="1" ht="16.5" customHeight="1">
      <c r="A125" s="38"/>
      <c r="B125" s="39"/>
      <c r="C125" s="40"/>
      <c r="D125" s="40"/>
      <c r="E125" s="76" t="str">
        <f>E13</f>
        <v>SO 312.1 - Dešťová kanalizace</v>
      </c>
      <c r="F125" s="40"/>
      <c r="G125" s="40"/>
      <c r="H125" s="40"/>
      <c r="I125" s="156"/>
      <c r="J125" s="40"/>
      <c r="K125" s="40"/>
      <c r="L125" s="63"/>
      <c r="S125" s="38"/>
      <c r="T125" s="38"/>
      <c r="U125" s="38"/>
      <c r="V125" s="38"/>
      <c r="W125" s="38"/>
      <c r="X125" s="38"/>
      <c r="Y125" s="38"/>
      <c r="Z125" s="38"/>
      <c r="AA125" s="38"/>
      <c r="AB125" s="38"/>
      <c r="AC125" s="38"/>
      <c r="AD125" s="38"/>
      <c r="AE125" s="38"/>
    </row>
    <row r="126" s="2" customFormat="1" ht="6.96" customHeight="1">
      <c r="A126" s="38"/>
      <c r="B126" s="39"/>
      <c r="C126" s="40"/>
      <c r="D126" s="40"/>
      <c r="E126" s="40"/>
      <c r="F126" s="40"/>
      <c r="G126" s="40"/>
      <c r="H126" s="40"/>
      <c r="I126" s="156"/>
      <c r="J126" s="40"/>
      <c r="K126" s="40"/>
      <c r="L126" s="63"/>
      <c r="S126" s="38"/>
      <c r="T126" s="38"/>
      <c r="U126" s="38"/>
      <c r="V126" s="38"/>
      <c r="W126" s="38"/>
      <c r="X126" s="38"/>
      <c r="Y126" s="38"/>
      <c r="Z126" s="38"/>
      <c r="AA126" s="38"/>
      <c r="AB126" s="38"/>
      <c r="AC126" s="38"/>
      <c r="AD126" s="38"/>
      <c r="AE126" s="38"/>
    </row>
    <row r="127" s="2" customFormat="1" ht="12" customHeight="1">
      <c r="A127" s="38"/>
      <c r="B127" s="39"/>
      <c r="C127" s="32" t="s">
        <v>20</v>
      </c>
      <c r="D127" s="40"/>
      <c r="E127" s="40"/>
      <c r="F127" s="27" t="str">
        <f>F16</f>
        <v>ulice Strakonická</v>
      </c>
      <c r="G127" s="40"/>
      <c r="H127" s="40"/>
      <c r="I127" s="158" t="s">
        <v>22</v>
      </c>
      <c r="J127" s="79" t="str">
        <f>IF(J16="","",J16)</f>
        <v>10. 1. 2020</v>
      </c>
      <c r="K127" s="40"/>
      <c r="L127" s="63"/>
      <c r="S127" s="38"/>
      <c r="T127" s="38"/>
      <c r="U127" s="38"/>
      <c r="V127" s="38"/>
      <c r="W127" s="38"/>
      <c r="X127" s="38"/>
      <c r="Y127" s="38"/>
      <c r="Z127" s="38"/>
      <c r="AA127" s="38"/>
      <c r="AB127" s="38"/>
      <c r="AC127" s="38"/>
      <c r="AD127" s="38"/>
      <c r="AE127" s="38"/>
    </row>
    <row r="128" s="2" customFormat="1" ht="6.96" customHeight="1">
      <c r="A128" s="38"/>
      <c r="B128" s="39"/>
      <c r="C128" s="40"/>
      <c r="D128" s="40"/>
      <c r="E128" s="40"/>
      <c r="F128" s="40"/>
      <c r="G128" s="40"/>
      <c r="H128" s="40"/>
      <c r="I128" s="156"/>
      <c r="J128" s="40"/>
      <c r="K128" s="40"/>
      <c r="L128" s="63"/>
      <c r="S128" s="38"/>
      <c r="T128" s="38"/>
      <c r="U128" s="38"/>
      <c r="V128" s="38"/>
      <c r="W128" s="38"/>
      <c r="X128" s="38"/>
      <c r="Y128" s="38"/>
      <c r="Z128" s="38"/>
      <c r="AA128" s="38"/>
      <c r="AB128" s="38"/>
      <c r="AC128" s="38"/>
      <c r="AD128" s="38"/>
      <c r="AE128" s="38"/>
    </row>
    <row r="129" s="2" customFormat="1" ht="15.15" customHeight="1">
      <c r="A129" s="38"/>
      <c r="B129" s="39"/>
      <c r="C129" s="32" t="s">
        <v>24</v>
      </c>
      <c r="D129" s="40"/>
      <c r="E129" s="40"/>
      <c r="F129" s="27" t="str">
        <f>E19</f>
        <v>Technická správa komunikací hl. m. Prahy a.s.</v>
      </c>
      <c r="G129" s="40"/>
      <c r="H129" s="40"/>
      <c r="I129" s="158" t="s">
        <v>32</v>
      </c>
      <c r="J129" s="36" t="str">
        <f>E25</f>
        <v>DIPRO, spol s r.o.</v>
      </c>
      <c r="K129" s="40"/>
      <c r="L129" s="63"/>
      <c r="S129" s="38"/>
      <c r="T129" s="38"/>
      <c r="U129" s="38"/>
      <c r="V129" s="38"/>
      <c r="W129" s="38"/>
      <c r="X129" s="38"/>
      <c r="Y129" s="38"/>
      <c r="Z129" s="38"/>
      <c r="AA129" s="38"/>
      <c r="AB129" s="38"/>
      <c r="AC129" s="38"/>
      <c r="AD129" s="38"/>
      <c r="AE129" s="38"/>
    </row>
    <row r="130" s="2" customFormat="1" ht="15.15" customHeight="1">
      <c r="A130" s="38"/>
      <c r="B130" s="39"/>
      <c r="C130" s="32" t="s">
        <v>30</v>
      </c>
      <c r="D130" s="40"/>
      <c r="E130" s="40"/>
      <c r="F130" s="27" t="str">
        <f>IF(E22="","",E22)</f>
        <v>Vyplň údaj</v>
      </c>
      <c r="G130" s="40"/>
      <c r="H130" s="40"/>
      <c r="I130" s="158" t="s">
        <v>37</v>
      </c>
      <c r="J130" s="36" t="str">
        <f>E28</f>
        <v>TMI Building s.r.o.</v>
      </c>
      <c r="K130" s="40"/>
      <c r="L130" s="63"/>
      <c r="S130" s="38"/>
      <c r="T130" s="38"/>
      <c r="U130" s="38"/>
      <c r="V130" s="38"/>
      <c r="W130" s="38"/>
      <c r="X130" s="38"/>
      <c r="Y130" s="38"/>
      <c r="Z130" s="38"/>
      <c r="AA130" s="38"/>
      <c r="AB130" s="38"/>
      <c r="AC130" s="38"/>
      <c r="AD130" s="38"/>
      <c r="AE130" s="38"/>
    </row>
    <row r="131" s="2" customFormat="1" ht="10.32" customHeight="1">
      <c r="A131" s="38"/>
      <c r="B131" s="39"/>
      <c r="C131" s="40"/>
      <c r="D131" s="40"/>
      <c r="E131" s="40"/>
      <c r="F131" s="40"/>
      <c r="G131" s="40"/>
      <c r="H131" s="40"/>
      <c r="I131" s="156"/>
      <c r="J131" s="40"/>
      <c r="K131" s="40"/>
      <c r="L131" s="63"/>
      <c r="S131" s="38"/>
      <c r="T131" s="38"/>
      <c r="U131" s="38"/>
      <c r="V131" s="38"/>
      <c r="W131" s="38"/>
      <c r="X131" s="38"/>
      <c r="Y131" s="38"/>
      <c r="Z131" s="38"/>
      <c r="AA131" s="38"/>
      <c r="AB131" s="38"/>
      <c r="AC131" s="38"/>
      <c r="AD131" s="38"/>
      <c r="AE131" s="38"/>
    </row>
    <row r="132" s="11" customFormat="1" ht="29.28" customHeight="1">
      <c r="A132" s="217"/>
      <c r="B132" s="218"/>
      <c r="C132" s="219" t="s">
        <v>236</v>
      </c>
      <c r="D132" s="220" t="s">
        <v>67</v>
      </c>
      <c r="E132" s="220" t="s">
        <v>63</v>
      </c>
      <c r="F132" s="220" t="s">
        <v>64</v>
      </c>
      <c r="G132" s="220" t="s">
        <v>237</v>
      </c>
      <c r="H132" s="220" t="s">
        <v>238</v>
      </c>
      <c r="I132" s="221" t="s">
        <v>239</v>
      </c>
      <c r="J132" s="220" t="s">
        <v>225</v>
      </c>
      <c r="K132" s="222" t="s">
        <v>240</v>
      </c>
      <c r="L132" s="223"/>
      <c r="M132" s="100" t="s">
        <v>1</v>
      </c>
      <c r="N132" s="101" t="s">
        <v>46</v>
      </c>
      <c r="O132" s="101" t="s">
        <v>241</v>
      </c>
      <c r="P132" s="101" t="s">
        <v>242</v>
      </c>
      <c r="Q132" s="101" t="s">
        <v>243</v>
      </c>
      <c r="R132" s="101" t="s">
        <v>244</v>
      </c>
      <c r="S132" s="101" t="s">
        <v>245</v>
      </c>
      <c r="T132" s="102" t="s">
        <v>246</v>
      </c>
      <c r="U132" s="217"/>
      <c r="V132" s="217"/>
      <c r="W132" s="217"/>
      <c r="X132" s="217"/>
      <c r="Y132" s="217"/>
      <c r="Z132" s="217"/>
      <c r="AA132" s="217"/>
      <c r="AB132" s="217"/>
      <c r="AC132" s="217"/>
      <c r="AD132" s="217"/>
      <c r="AE132" s="217"/>
    </row>
    <row r="133" s="2" customFormat="1" ht="22.8" customHeight="1">
      <c r="A133" s="38"/>
      <c r="B133" s="39"/>
      <c r="C133" s="107" t="s">
        <v>247</v>
      </c>
      <c r="D133" s="40"/>
      <c r="E133" s="40"/>
      <c r="F133" s="40"/>
      <c r="G133" s="40"/>
      <c r="H133" s="40"/>
      <c r="I133" s="156"/>
      <c r="J133" s="224">
        <f>BK133</f>
        <v>0</v>
      </c>
      <c r="K133" s="40"/>
      <c r="L133" s="44"/>
      <c r="M133" s="103"/>
      <c r="N133" s="225"/>
      <c r="O133" s="104"/>
      <c r="P133" s="226">
        <f>P134+P495</f>
        <v>0</v>
      </c>
      <c r="Q133" s="104"/>
      <c r="R133" s="226">
        <f>R134+R495</f>
        <v>170.75595723000001</v>
      </c>
      <c r="S133" s="104"/>
      <c r="T133" s="227">
        <f>T134+T495</f>
        <v>0</v>
      </c>
      <c r="U133" s="38"/>
      <c r="V133" s="38"/>
      <c r="W133" s="38"/>
      <c r="X133" s="38"/>
      <c r="Y133" s="38"/>
      <c r="Z133" s="38"/>
      <c r="AA133" s="38"/>
      <c r="AB133" s="38"/>
      <c r="AC133" s="38"/>
      <c r="AD133" s="38"/>
      <c r="AE133" s="38"/>
      <c r="AT133" s="17" t="s">
        <v>81</v>
      </c>
      <c r="AU133" s="17" t="s">
        <v>227</v>
      </c>
      <c r="BK133" s="228">
        <f>BK134+BK495</f>
        <v>0</v>
      </c>
    </row>
    <row r="134" s="12" customFormat="1" ht="25.92" customHeight="1">
      <c r="A134" s="12"/>
      <c r="B134" s="229"/>
      <c r="C134" s="230"/>
      <c r="D134" s="231" t="s">
        <v>81</v>
      </c>
      <c r="E134" s="232" t="s">
        <v>248</v>
      </c>
      <c r="F134" s="232" t="s">
        <v>249</v>
      </c>
      <c r="G134" s="230"/>
      <c r="H134" s="230"/>
      <c r="I134" s="233"/>
      <c r="J134" s="234">
        <f>BK134</f>
        <v>0</v>
      </c>
      <c r="K134" s="230"/>
      <c r="L134" s="235"/>
      <c r="M134" s="236"/>
      <c r="N134" s="237"/>
      <c r="O134" s="237"/>
      <c r="P134" s="238">
        <f>P135+P366+P371+P378+P417+P485+P490</f>
        <v>0</v>
      </c>
      <c r="Q134" s="237"/>
      <c r="R134" s="238">
        <f>R135+R366+R371+R378+R417+R485+R490</f>
        <v>170.75595723000001</v>
      </c>
      <c r="S134" s="237"/>
      <c r="T134" s="239">
        <f>T135+T366+T371+T378+T417+T485+T490</f>
        <v>0</v>
      </c>
      <c r="U134" s="12"/>
      <c r="V134" s="12"/>
      <c r="W134" s="12"/>
      <c r="X134" s="12"/>
      <c r="Y134" s="12"/>
      <c r="Z134" s="12"/>
      <c r="AA134" s="12"/>
      <c r="AB134" s="12"/>
      <c r="AC134" s="12"/>
      <c r="AD134" s="12"/>
      <c r="AE134" s="12"/>
      <c r="AR134" s="240" t="s">
        <v>14</v>
      </c>
      <c r="AT134" s="241" t="s">
        <v>81</v>
      </c>
      <c r="AU134" s="241" t="s">
        <v>82</v>
      </c>
      <c r="AY134" s="240" t="s">
        <v>250</v>
      </c>
      <c r="BK134" s="242">
        <f>BK135+BK366+BK371+BK378+BK417+BK485+BK490</f>
        <v>0</v>
      </c>
    </row>
    <row r="135" s="12" customFormat="1" ht="22.8" customHeight="1">
      <c r="A135" s="12"/>
      <c r="B135" s="229"/>
      <c r="C135" s="230"/>
      <c r="D135" s="231" t="s">
        <v>81</v>
      </c>
      <c r="E135" s="243" t="s">
        <v>14</v>
      </c>
      <c r="F135" s="243" t="s">
        <v>251</v>
      </c>
      <c r="G135" s="230"/>
      <c r="H135" s="230"/>
      <c r="I135" s="233"/>
      <c r="J135" s="244">
        <f>BK135</f>
        <v>0</v>
      </c>
      <c r="K135" s="230"/>
      <c r="L135" s="235"/>
      <c r="M135" s="236"/>
      <c r="N135" s="237"/>
      <c r="O135" s="237"/>
      <c r="P135" s="238">
        <f>SUM(P136:P365)</f>
        <v>0</v>
      </c>
      <c r="Q135" s="237"/>
      <c r="R135" s="238">
        <f>SUM(R136:R365)</f>
        <v>5.5011628800000008</v>
      </c>
      <c r="S135" s="237"/>
      <c r="T135" s="239">
        <f>SUM(T136:T365)</f>
        <v>0</v>
      </c>
      <c r="U135" s="12"/>
      <c r="V135" s="12"/>
      <c r="W135" s="12"/>
      <c r="X135" s="12"/>
      <c r="Y135" s="12"/>
      <c r="Z135" s="12"/>
      <c r="AA135" s="12"/>
      <c r="AB135" s="12"/>
      <c r="AC135" s="12"/>
      <c r="AD135" s="12"/>
      <c r="AE135" s="12"/>
      <c r="AR135" s="240" t="s">
        <v>14</v>
      </c>
      <c r="AT135" s="241" t="s">
        <v>81</v>
      </c>
      <c r="AU135" s="241" t="s">
        <v>14</v>
      </c>
      <c r="AY135" s="240" t="s">
        <v>250</v>
      </c>
      <c r="BK135" s="242">
        <f>SUM(BK136:BK365)</f>
        <v>0</v>
      </c>
    </row>
    <row r="136" s="2" customFormat="1" ht="16.5" customHeight="1">
      <c r="A136" s="38"/>
      <c r="B136" s="39"/>
      <c r="C136" s="245" t="s">
        <v>14</v>
      </c>
      <c r="D136" s="245" t="s">
        <v>252</v>
      </c>
      <c r="E136" s="246" t="s">
        <v>2100</v>
      </c>
      <c r="F136" s="247" t="s">
        <v>2101</v>
      </c>
      <c r="G136" s="248" t="s">
        <v>179</v>
      </c>
      <c r="H136" s="249">
        <v>100</v>
      </c>
      <c r="I136" s="250"/>
      <c r="J136" s="251">
        <f>ROUND(I136*H136,2)</f>
        <v>0</v>
      </c>
      <c r="K136" s="247" t="s">
        <v>255</v>
      </c>
      <c r="L136" s="44"/>
      <c r="M136" s="252" t="s">
        <v>1</v>
      </c>
      <c r="N136" s="253" t="s">
        <v>47</v>
      </c>
      <c r="O136" s="91"/>
      <c r="P136" s="254">
        <f>O136*H136</f>
        <v>0</v>
      </c>
      <c r="Q136" s="254">
        <v>0.01004</v>
      </c>
      <c r="R136" s="254">
        <f>Q136*H136</f>
        <v>1.004</v>
      </c>
      <c r="S136" s="254">
        <v>0</v>
      </c>
      <c r="T136" s="255">
        <f>S136*H136</f>
        <v>0</v>
      </c>
      <c r="U136" s="38"/>
      <c r="V136" s="38"/>
      <c r="W136" s="38"/>
      <c r="X136" s="38"/>
      <c r="Y136" s="38"/>
      <c r="Z136" s="38"/>
      <c r="AA136" s="38"/>
      <c r="AB136" s="38"/>
      <c r="AC136" s="38"/>
      <c r="AD136" s="38"/>
      <c r="AE136" s="38"/>
      <c r="AR136" s="256" t="s">
        <v>256</v>
      </c>
      <c r="AT136" s="256" t="s">
        <v>252</v>
      </c>
      <c r="AU136" s="256" t="s">
        <v>91</v>
      </c>
      <c r="AY136" s="17" t="s">
        <v>250</v>
      </c>
      <c r="BE136" s="257">
        <f>IF(N136="základní",J136,0)</f>
        <v>0</v>
      </c>
      <c r="BF136" s="257">
        <f>IF(N136="snížená",J136,0)</f>
        <v>0</v>
      </c>
      <c r="BG136" s="257">
        <f>IF(N136="zákl. přenesená",J136,0)</f>
        <v>0</v>
      </c>
      <c r="BH136" s="257">
        <f>IF(N136="sníž. přenesená",J136,0)</f>
        <v>0</v>
      </c>
      <c r="BI136" s="257">
        <f>IF(N136="nulová",J136,0)</f>
        <v>0</v>
      </c>
      <c r="BJ136" s="17" t="s">
        <v>14</v>
      </c>
      <c r="BK136" s="257">
        <f>ROUND(I136*H136,2)</f>
        <v>0</v>
      </c>
      <c r="BL136" s="17" t="s">
        <v>256</v>
      </c>
      <c r="BM136" s="256" t="s">
        <v>2997</v>
      </c>
    </row>
    <row r="137" s="2" customFormat="1">
      <c r="A137" s="38"/>
      <c r="B137" s="39"/>
      <c r="C137" s="40"/>
      <c r="D137" s="258" t="s">
        <v>261</v>
      </c>
      <c r="E137" s="40"/>
      <c r="F137" s="259" t="s">
        <v>2103</v>
      </c>
      <c r="G137" s="40"/>
      <c r="H137" s="40"/>
      <c r="I137" s="156"/>
      <c r="J137" s="40"/>
      <c r="K137" s="40"/>
      <c r="L137" s="44"/>
      <c r="M137" s="260"/>
      <c r="N137" s="261"/>
      <c r="O137" s="91"/>
      <c r="P137" s="91"/>
      <c r="Q137" s="91"/>
      <c r="R137" s="91"/>
      <c r="S137" s="91"/>
      <c r="T137" s="92"/>
      <c r="U137" s="38"/>
      <c r="V137" s="38"/>
      <c r="W137" s="38"/>
      <c r="X137" s="38"/>
      <c r="Y137" s="38"/>
      <c r="Z137" s="38"/>
      <c r="AA137" s="38"/>
      <c r="AB137" s="38"/>
      <c r="AC137" s="38"/>
      <c r="AD137" s="38"/>
      <c r="AE137" s="38"/>
      <c r="AT137" s="17" t="s">
        <v>261</v>
      </c>
      <c r="AU137" s="17" t="s">
        <v>91</v>
      </c>
    </row>
    <row r="138" s="13" customFormat="1">
      <c r="A138" s="13"/>
      <c r="B138" s="262"/>
      <c r="C138" s="263"/>
      <c r="D138" s="258" t="s">
        <v>263</v>
      </c>
      <c r="E138" s="264" t="s">
        <v>1</v>
      </c>
      <c r="F138" s="265" t="s">
        <v>2104</v>
      </c>
      <c r="G138" s="263"/>
      <c r="H138" s="266">
        <v>100</v>
      </c>
      <c r="I138" s="267"/>
      <c r="J138" s="263"/>
      <c r="K138" s="263"/>
      <c r="L138" s="268"/>
      <c r="M138" s="269"/>
      <c r="N138" s="270"/>
      <c r="O138" s="270"/>
      <c r="P138" s="270"/>
      <c r="Q138" s="270"/>
      <c r="R138" s="270"/>
      <c r="S138" s="270"/>
      <c r="T138" s="271"/>
      <c r="U138" s="13"/>
      <c r="V138" s="13"/>
      <c r="W138" s="13"/>
      <c r="X138" s="13"/>
      <c r="Y138" s="13"/>
      <c r="Z138" s="13"/>
      <c r="AA138" s="13"/>
      <c r="AB138" s="13"/>
      <c r="AC138" s="13"/>
      <c r="AD138" s="13"/>
      <c r="AE138" s="13"/>
      <c r="AT138" s="272" t="s">
        <v>263</v>
      </c>
      <c r="AU138" s="272" t="s">
        <v>91</v>
      </c>
      <c r="AV138" s="13" t="s">
        <v>91</v>
      </c>
      <c r="AW138" s="13" t="s">
        <v>36</v>
      </c>
      <c r="AX138" s="13" t="s">
        <v>82</v>
      </c>
      <c r="AY138" s="272" t="s">
        <v>250</v>
      </c>
    </row>
    <row r="139" s="14" customFormat="1">
      <c r="A139" s="14"/>
      <c r="B139" s="273"/>
      <c r="C139" s="274"/>
      <c r="D139" s="258" t="s">
        <v>263</v>
      </c>
      <c r="E139" s="275" t="s">
        <v>1</v>
      </c>
      <c r="F139" s="276" t="s">
        <v>265</v>
      </c>
      <c r="G139" s="274"/>
      <c r="H139" s="277">
        <v>100</v>
      </c>
      <c r="I139" s="278"/>
      <c r="J139" s="274"/>
      <c r="K139" s="274"/>
      <c r="L139" s="279"/>
      <c r="M139" s="280"/>
      <c r="N139" s="281"/>
      <c r="O139" s="281"/>
      <c r="P139" s="281"/>
      <c r="Q139" s="281"/>
      <c r="R139" s="281"/>
      <c r="S139" s="281"/>
      <c r="T139" s="282"/>
      <c r="U139" s="14"/>
      <c r="V139" s="14"/>
      <c r="W139" s="14"/>
      <c r="X139" s="14"/>
      <c r="Y139" s="14"/>
      <c r="Z139" s="14"/>
      <c r="AA139" s="14"/>
      <c r="AB139" s="14"/>
      <c r="AC139" s="14"/>
      <c r="AD139" s="14"/>
      <c r="AE139" s="14"/>
      <c r="AT139" s="283" t="s">
        <v>263</v>
      </c>
      <c r="AU139" s="283" t="s">
        <v>91</v>
      </c>
      <c r="AV139" s="14" t="s">
        <v>256</v>
      </c>
      <c r="AW139" s="14" t="s">
        <v>36</v>
      </c>
      <c r="AX139" s="14" t="s">
        <v>14</v>
      </c>
      <c r="AY139" s="283" t="s">
        <v>250</v>
      </c>
    </row>
    <row r="140" s="2" customFormat="1" ht="21.75" customHeight="1">
      <c r="A140" s="38"/>
      <c r="B140" s="39"/>
      <c r="C140" s="245" t="s">
        <v>91</v>
      </c>
      <c r="D140" s="245" t="s">
        <v>252</v>
      </c>
      <c r="E140" s="246" t="s">
        <v>2105</v>
      </c>
      <c r="F140" s="247" t="s">
        <v>2106</v>
      </c>
      <c r="G140" s="248" t="s">
        <v>2107</v>
      </c>
      <c r="H140" s="249">
        <v>8640</v>
      </c>
      <c r="I140" s="250"/>
      <c r="J140" s="251">
        <f>ROUND(I140*H140,2)</f>
        <v>0</v>
      </c>
      <c r="K140" s="247" t="s">
        <v>255</v>
      </c>
      <c r="L140" s="44"/>
      <c r="M140" s="252" t="s">
        <v>1</v>
      </c>
      <c r="N140" s="253" t="s">
        <v>47</v>
      </c>
      <c r="O140" s="91"/>
      <c r="P140" s="254">
        <f>O140*H140</f>
        <v>0</v>
      </c>
      <c r="Q140" s="254">
        <v>3.0000000000000001E-05</v>
      </c>
      <c r="R140" s="254">
        <f>Q140*H140</f>
        <v>0.25919999999999999</v>
      </c>
      <c r="S140" s="254">
        <v>0</v>
      </c>
      <c r="T140" s="255">
        <f>S140*H140</f>
        <v>0</v>
      </c>
      <c r="U140" s="38"/>
      <c r="V140" s="38"/>
      <c r="W140" s="38"/>
      <c r="X140" s="38"/>
      <c r="Y140" s="38"/>
      <c r="Z140" s="38"/>
      <c r="AA140" s="38"/>
      <c r="AB140" s="38"/>
      <c r="AC140" s="38"/>
      <c r="AD140" s="38"/>
      <c r="AE140" s="38"/>
      <c r="AR140" s="256" t="s">
        <v>256</v>
      </c>
      <c r="AT140" s="256" t="s">
        <v>252</v>
      </c>
      <c r="AU140" s="256" t="s">
        <v>91</v>
      </c>
      <c r="AY140" s="17" t="s">
        <v>250</v>
      </c>
      <c r="BE140" s="257">
        <f>IF(N140="základní",J140,0)</f>
        <v>0</v>
      </c>
      <c r="BF140" s="257">
        <f>IF(N140="snížená",J140,0)</f>
        <v>0</v>
      </c>
      <c r="BG140" s="257">
        <f>IF(N140="zákl. přenesená",J140,0)</f>
        <v>0</v>
      </c>
      <c r="BH140" s="257">
        <f>IF(N140="sníž. přenesená",J140,0)</f>
        <v>0</v>
      </c>
      <c r="BI140" s="257">
        <f>IF(N140="nulová",J140,0)</f>
        <v>0</v>
      </c>
      <c r="BJ140" s="17" t="s">
        <v>14</v>
      </c>
      <c r="BK140" s="257">
        <f>ROUND(I140*H140,2)</f>
        <v>0</v>
      </c>
      <c r="BL140" s="17" t="s">
        <v>256</v>
      </c>
      <c r="BM140" s="256" t="s">
        <v>2998</v>
      </c>
    </row>
    <row r="141" s="2" customFormat="1">
      <c r="A141" s="38"/>
      <c r="B141" s="39"/>
      <c r="C141" s="40"/>
      <c r="D141" s="258" t="s">
        <v>261</v>
      </c>
      <c r="E141" s="40"/>
      <c r="F141" s="259" t="s">
        <v>2109</v>
      </c>
      <c r="G141" s="40"/>
      <c r="H141" s="40"/>
      <c r="I141" s="156"/>
      <c r="J141" s="40"/>
      <c r="K141" s="40"/>
      <c r="L141" s="44"/>
      <c r="M141" s="260"/>
      <c r="N141" s="261"/>
      <c r="O141" s="91"/>
      <c r="P141" s="91"/>
      <c r="Q141" s="91"/>
      <c r="R141" s="91"/>
      <c r="S141" s="91"/>
      <c r="T141" s="92"/>
      <c r="U141" s="38"/>
      <c r="V141" s="38"/>
      <c r="W141" s="38"/>
      <c r="X141" s="38"/>
      <c r="Y141" s="38"/>
      <c r="Z141" s="38"/>
      <c r="AA141" s="38"/>
      <c r="AB141" s="38"/>
      <c r="AC141" s="38"/>
      <c r="AD141" s="38"/>
      <c r="AE141" s="38"/>
      <c r="AT141" s="17" t="s">
        <v>261</v>
      </c>
      <c r="AU141" s="17" t="s">
        <v>91</v>
      </c>
    </row>
    <row r="142" s="15" customFormat="1">
      <c r="A142" s="15"/>
      <c r="B142" s="284"/>
      <c r="C142" s="285"/>
      <c r="D142" s="258" t="s">
        <v>263</v>
      </c>
      <c r="E142" s="286" t="s">
        <v>1</v>
      </c>
      <c r="F142" s="287" t="s">
        <v>2999</v>
      </c>
      <c r="G142" s="285"/>
      <c r="H142" s="286" t="s">
        <v>1</v>
      </c>
      <c r="I142" s="288"/>
      <c r="J142" s="285"/>
      <c r="K142" s="285"/>
      <c r="L142" s="289"/>
      <c r="M142" s="290"/>
      <c r="N142" s="291"/>
      <c r="O142" s="291"/>
      <c r="P142" s="291"/>
      <c r="Q142" s="291"/>
      <c r="R142" s="291"/>
      <c r="S142" s="291"/>
      <c r="T142" s="292"/>
      <c r="U142" s="15"/>
      <c r="V142" s="15"/>
      <c r="W142" s="15"/>
      <c r="X142" s="15"/>
      <c r="Y142" s="15"/>
      <c r="Z142" s="15"/>
      <c r="AA142" s="15"/>
      <c r="AB142" s="15"/>
      <c r="AC142" s="15"/>
      <c r="AD142" s="15"/>
      <c r="AE142" s="15"/>
      <c r="AT142" s="293" t="s">
        <v>263</v>
      </c>
      <c r="AU142" s="293" t="s">
        <v>91</v>
      </c>
      <c r="AV142" s="15" t="s">
        <v>14</v>
      </c>
      <c r="AW142" s="15" t="s">
        <v>36</v>
      </c>
      <c r="AX142" s="15" t="s">
        <v>82</v>
      </c>
      <c r="AY142" s="293" t="s">
        <v>250</v>
      </c>
    </row>
    <row r="143" s="13" customFormat="1">
      <c r="A143" s="13"/>
      <c r="B143" s="262"/>
      <c r="C143" s="263"/>
      <c r="D143" s="258" t="s">
        <v>263</v>
      </c>
      <c r="E143" s="264" t="s">
        <v>1</v>
      </c>
      <c r="F143" s="265" t="s">
        <v>2111</v>
      </c>
      <c r="G143" s="263"/>
      <c r="H143" s="266">
        <v>8640</v>
      </c>
      <c r="I143" s="267"/>
      <c r="J143" s="263"/>
      <c r="K143" s="263"/>
      <c r="L143" s="268"/>
      <c r="M143" s="269"/>
      <c r="N143" s="270"/>
      <c r="O143" s="270"/>
      <c r="P143" s="270"/>
      <c r="Q143" s="270"/>
      <c r="R143" s="270"/>
      <c r="S143" s="270"/>
      <c r="T143" s="271"/>
      <c r="U143" s="13"/>
      <c r="V143" s="13"/>
      <c r="W143" s="13"/>
      <c r="X143" s="13"/>
      <c r="Y143" s="13"/>
      <c r="Z143" s="13"/>
      <c r="AA143" s="13"/>
      <c r="AB143" s="13"/>
      <c r="AC143" s="13"/>
      <c r="AD143" s="13"/>
      <c r="AE143" s="13"/>
      <c r="AT143" s="272" t="s">
        <v>263</v>
      </c>
      <c r="AU143" s="272" t="s">
        <v>91</v>
      </c>
      <c r="AV143" s="13" t="s">
        <v>91</v>
      </c>
      <c r="AW143" s="13" t="s">
        <v>36</v>
      </c>
      <c r="AX143" s="13" t="s">
        <v>82</v>
      </c>
      <c r="AY143" s="272" t="s">
        <v>250</v>
      </c>
    </row>
    <row r="144" s="14" customFormat="1">
      <c r="A144" s="14"/>
      <c r="B144" s="273"/>
      <c r="C144" s="274"/>
      <c r="D144" s="258" t="s">
        <v>263</v>
      </c>
      <c r="E144" s="275" t="s">
        <v>1</v>
      </c>
      <c r="F144" s="276" t="s">
        <v>265</v>
      </c>
      <c r="G144" s="274"/>
      <c r="H144" s="277">
        <v>8640</v>
      </c>
      <c r="I144" s="278"/>
      <c r="J144" s="274"/>
      <c r="K144" s="274"/>
      <c r="L144" s="279"/>
      <c r="M144" s="280"/>
      <c r="N144" s="281"/>
      <c r="O144" s="281"/>
      <c r="P144" s="281"/>
      <c r="Q144" s="281"/>
      <c r="R144" s="281"/>
      <c r="S144" s="281"/>
      <c r="T144" s="282"/>
      <c r="U144" s="14"/>
      <c r="V144" s="14"/>
      <c r="W144" s="14"/>
      <c r="X144" s="14"/>
      <c r="Y144" s="14"/>
      <c r="Z144" s="14"/>
      <c r="AA144" s="14"/>
      <c r="AB144" s="14"/>
      <c r="AC144" s="14"/>
      <c r="AD144" s="14"/>
      <c r="AE144" s="14"/>
      <c r="AT144" s="283" t="s">
        <v>263</v>
      </c>
      <c r="AU144" s="283" t="s">
        <v>91</v>
      </c>
      <c r="AV144" s="14" t="s">
        <v>256</v>
      </c>
      <c r="AW144" s="14" t="s">
        <v>36</v>
      </c>
      <c r="AX144" s="14" t="s">
        <v>14</v>
      </c>
      <c r="AY144" s="283" t="s">
        <v>250</v>
      </c>
    </row>
    <row r="145" s="2" customFormat="1" ht="33" customHeight="1">
      <c r="A145" s="38"/>
      <c r="B145" s="39"/>
      <c r="C145" s="245" t="s">
        <v>115</v>
      </c>
      <c r="D145" s="245" t="s">
        <v>252</v>
      </c>
      <c r="E145" s="246" t="s">
        <v>2112</v>
      </c>
      <c r="F145" s="247" t="s">
        <v>2113</v>
      </c>
      <c r="G145" s="248" t="s">
        <v>2114</v>
      </c>
      <c r="H145" s="249">
        <v>360</v>
      </c>
      <c r="I145" s="250"/>
      <c r="J145" s="251">
        <f>ROUND(I145*H145,2)</f>
        <v>0</v>
      </c>
      <c r="K145" s="247" t="s">
        <v>255</v>
      </c>
      <c r="L145" s="44"/>
      <c r="M145" s="252" t="s">
        <v>1</v>
      </c>
      <c r="N145" s="253" t="s">
        <v>47</v>
      </c>
      <c r="O145" s="91"/>
      <c r="P145" s="254">
        <f>O145*H145</f>
        <v>0</v>
      </c>
      <c r="Q145" s="254">
        <v>0</v>
      </c>
      <c r="R145" s="254">
        <f>Q145*H145</f>
        <v>0</v>
      </c>
      <c r="S145" s="254">
        <v>0</v>
      </c>
      <c r="T145" s="255">
        <f>S145*H145</f>
        <v>0</v>
      </c>
      <c r="U145" s="38"/>
      <c r="V145" s="38"/>
      <c r="W145" s="38"/>
      <c r="X145" s="38"/>
      <c r="Y145" s="38"/>
      <c r="Z145" s="38"/>
      <c r="AA145" s="38"/>
      <c r="AB145" s="38"/>
      <c r="AC145" s="38"/>
      <c r="AD145" s="38"/>
      <c r="AE145" s="38"/>
      <c r="AR145" s="256" t="s">
        <v>256</v>
      </c>
      <c r="AT145" s="256" t="s">
        <v>252</v>
      </c>
      <c r="AU145" s="256" t="s">
        <v>91</v>
      </c>
      <c r="AY145" s="17" t="s">
        <v>250</v>
      </c>
      <c r="BE145" s="257">
        <f>IF(N145="základní",J145,0)</f>
        <v>0</v>
      </c>
      <c r="BF145" s="257">
        <f>IF(N145="snížená",J145,0)</f>
        <v>0</v>
      </c>
      <c r="BG145" s="257">
        <f>IF(N145="zákl. přenesená",J145,0)</f>
        <v>0</v>
      </c>
      <c r="BH145" s="257">
        <f>IF(N145="sníž. přenesená",J145,0)</f>
        <v>0</v>
      </c>
      <c r="BI145" s="257">
        <f>IF(N145="nulová",J145,0)</f>
        <v>0</v>
      </c>
      <c r="BJ145" s="17" t="s">
        <v>14</v>
      </c>
      <c r="BK145" s="257">
        <f>ROUND(I145*H145,2)</f>
        <v>0</v>
      </c>
      <c r="BL145" s="17" t="s">
        <v>256</v>
      </c>
      <c r="BM145" s="256" t="s">
        <v>3000</v>
      </c>
    </row>
    <row r="146" s="2" customFormat="1">
      <c r="A146" s="38"/>
      <c r="B146" s="39"/>
      <c r="C146" s="40"/>
      <c r="D146" s="258" t="s">
        <v>261</v>
      </c>
      <c r="E146" s="40"/>
      <c r="F146" s="259" t="s">
        <v>2116</v>
      </c>
      <c r="G146" s="40"/>
      <c r="H146" s="40"/>
      <c r="I146" s="156"/>
      <c r="J146" s="40"/>
      <c r="K146" s="40"/>
      <c r="L146" s="44"/>
      <c r="M146" s="260"/>
      <c r="N146" s="261"/>
      <c r="O146" s="91"/>
      <c r="P146" s="91"/>
      <c r="Q146" s="91"/>
      <c r="R146" s="91"/>
      <c r="S146" s="91"/>
      <c r="T146" s="92"/>
      <c r="U146" s="38"/>
      <c r="V146" s="38"/>
      <c r="W146" s="38"/>
      <c r="X146" s="38"/>
      <c r="Y146" s="38"/>
      <c r="Z146" s="38"/>
      <c r="AA146" s="38"/>
      <c r="AB146" s="38"/>
      <c r="AC146" s="38"/>
      <c r="AD146" s="38"/>
      <c r="AE146" s="38"/>
      <c r="AT146" s="17" t="s">
        <v>261</v>
      </c>
      <c r="AU146" s="17" t="s">
        <v>91</v>
      </c>
    </row>
    <row r="147" s="15" customFormat="1">
      <c r="A147" s="15"/>
      <c r="B147" s="284"/>
      <c r="C147" s="285"/>
      <c r="D147" s="258" t="s">
        <v>263</v>
      </c>
      <c r="E147" s="286" t="s">
        <v>1</v>
      </c>
      <c r="F147" s="287" t="s">
        <v>2999</v>
      </c>
      <c r="G147" s="285"/>
      <c r="H147" s="286" t="s">
        <v>1</v>
      </c>
      <c r="I147" s="288"/>
      <c r="J147" s="285"/>
      <c r="K147" s="285"/>
      <c r="L147" s="289"/>
      <c r="M147" s="290"/>
      <c r="N147" s="291"/>
      <c r="O147" s="291"/>
      <c r="P147" s="291"/>
      <c r="Q147" s="291"/>
      <c r="R147" s="291"/>
      <c r="S147" s="291"/>
      <c r="T147" s="292"/>
      <c r="U147" s="15"/>
      <c r="V147" s="15"/>
      <c r="W147" s="15"/>
      <c r="X147" s="15"/>
      <c r="Y147" s="15"/>
      <c r="Z147" s="15"/>
      <c r="AA147" s="15"/>
      <c r="AB147" s="15"/>
      <c r="AC147" s="15"/>
      <c r="AD147" s="15"/>
      <c r="AE147" s="15"/>
      <c r="AT147" s="293" t="s">
        <v>263</v>
      </c>
      <c r="AU147" s="293" t="s">
        <v>91</v>
      </c>
      <c r="AV147" s="15" t="s">
        <v>14</v>
      </c>
      <c r="AW147" s="15" t="s">
        <v>36</v>
      </c>
      <c r="AX147" s="15" t="s">
        <v>82</v>
      </c>
      <c r="AY147" s="293" t="s">
        <v>250</v>
      </c>
    </row>
    <row r="148" s="13" customFormat="1">
      <c r="A148" s="13"/>
      <c r="B148" s="262"/>
      <c r="C148" s="263"/>
      <c r="D148" s="258" t="s">
        <v>263</v>
      </c>
      <c r="E148" s="264" t="s">
        <v>1</v>
      </c>
      <c r="F148" s="265" t="s">
        <v>2117</v>
      </c>
      <c r="G148" s="263"/>
      <c r="H148" s="266">
        <v>360</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263</v>
      </c>
      <c r="AU148" s="272" t="s">
        <v>91</v>
      </c>
      <c r="AV148" s="13" t="s">
        <v>91</v>
      </c>
      <c r="AW148" s="13" t="s">
        <v>36</v>
      </c>
      <c r="AX148" s="13" t="s">
        <v>82</v>
      </c>
      <c r="AY148" s="272" t="s">
        <v>250</v>
      </c>
    </row>
    <row r="149" s="14" customFormat="1">
      <c r="A149" s="14"/>
      <c r="B149" s="273"/>
      <c r="C149" s="274"/>
      <c r="D149" s="258" t="s">
        <v>263</v>
      </c>
      <c r="E149" s="275" t="s">
        <v>1</v>
      </c>
      <c r="F149" s="276" t="s">
        <v>265</v>
      </c>
      <c r="G149" s="274"/>
      <c r="H149" s="277">
        <v>360</v>
      </c>
      <c r="I149" s="278"/>
      <c r="J149" s="274"/>
      <c r="K149" s="274"/>
      <c r="L149" s="279"/>
      <c r="M149" s="280"/>
      <c r="N149" s="281"/>
      <c r="O149" s="281"/>
      <c r="P149" s="281"/>
      <c r="Q149" s="281"/>
      <c r="R149" s="281"/>
      <c r="S149" s="281"/>
      <c r="T149" s="282"/>
      <c r="U149" s="14"/>
      <c r="V149" s="14"/>
      <c r="W149" s="14"/>
      <c r="X149" s="14"/>
      <c r="Y149" s="14"/>
      <c r="Z149" s="14"/>
      <c r="AA149" s="14"/>
      <c r="AB149" s="14"/>
      <c r="AC149" s="14"/>
      <c r="AD149" s="14"/>
      <c r="AE149" s="14"/>
      <c r="AT149" s="283" t="s">
        <v>263</v>
      </c>
      <c r="AU149" s="283" t="s">
        <v>91</v>
      </c>
      <c r="AV149" s="14" t="s">
        <v>256</v>
      </c>
      <c r="AW149" s="14" t="s">
        <v>36</v>
      </c>
      <c r="AX149" s="14" t="s">
        <v>14</v>
      </c>
      <c r="AY149" s="283" t="s">
        <v>250</v>
      </c>
    </row>
    <row r="150" s="2" customFormat="1" ht="78" customHeight="1">
      <c r="A150" s="38"/>
      <c r="B150" s="39"/>
      <c r="C150" s="245" t="s">
        <v>256</v>
      </c>
      <c r="D150" s="245" t="s">
        <v>252</v>
      </c>
      <c r="E150" s="246" t="s">
        <v>2118</v>
      </c>
      <c r="F150" s="247" t="s">
        <v>2119</v>
      </c>
      <c r="G150" s="248" t="s">
        <v>179</v>
      </c>
      <c r="H150" s="249">
        <v>12</v>
      </c>
      <c r="I150" s="250"/>
      <c r="J150" s="251">
        <f>ROUND(I150*H150,2)</f>
        <v>0</v>
      </c>
      <c r="K150" s="247" t="s">
        <v>255</v>
      </c>
      <c r="L150" s="44"/>
      <c r="M150" s="252" t="s">
        <v>1</v>
      </c>
      <c r="N150" s="253" t="s">
        <v>47</v>
      </c>
      <c r="O150" s="91"/>
      <c r="P150" s="254">
        <f>O150*H150</f>
        <v>0</v>
      </c>
      <c r="Q150" s="254">
        <v>0.0086800000000000002</v>
      </c>
      <c r="R150" s="254">
        <f>Q150*H150</f>
        <v>0.10416</v>
      </c>
      <c r="S150" s="254">
        <v>0</v>
      </c>
      <c r="T150" s="255">
        <f>S150*H150</f>
        <v>0</v>
      </c>
      <c r="U150" s="38"/>
      <c r="V150" s="38"/>
      <c r="W150" s="38"/>
      <c r="X150" s="38"/>
      <c r="Y150" s="38"/>
      <c r="Z150" s="38"/>
      <c r="AA150" s="38"/>
      <c r="AB150" s="38"/>
      <c r="AC150" s="38"/>
      <c r="AD150" s="38"/>
      <c r="AE150" s="38"/>
      <c r="AR150" s="256" t="s">
        <v>256</v>
      </c>
      <c r="AT150" s="256" t="s">
        <v>252</v>
      </c>
      <c r="AU150" s="256" t="s">
        <v>91</v>
      </c>
      <c r="AY150" s="17" t="s">
        <v>250</v>
      </c>
      <c r="BE150" s="257">
        <f>IF(N150="základní",J150,0)</f>
        <v>0</v>
      </c>
      <c r="BF150" s="257">
        <f>IF(N150="snížená",J150,0)</f>
        <v>0</v>
      </c>
      <c r="BG150" s="257">
        <f>IF(N150="zákl. přenesená",J150,0)</f>
        <v>0</v>
      </c>
      <c r="BH150" s="257">
        <f>IF(N150="sníž. přenesená",J150,0)</f>
        <v>0</v>
      </c>
      <c r="BI150" s="257">
        <f>IF(N150="nulová",J150,0)</f>
        <v>0</v>
      </c>
      <c r="BJ150" s="17" t="s">
        <v>14</v>
      </c>
      <c r="BK150" s="257">
        <f>ROUND(I150*H150,2)</f>
        <v>0</v>
      </c>
      <c r="BL150" s="17" t="s">
        <v>256</v>
      </c>
      <c r="BM150" s="256" t="s">
        <v>3001</v>
      </c>
    </row>
    <row r="151" s="2" customFormat="1">
      <c r="A151" s="38"/>
      <c r="B151" s="39"/>
      <c r="C151" s="40"/>
      <c r="D151" s="258" t="s">
        <v>261</v>
      </c>
      <c r="E151" s="40"/>
      <c r="F151" s="259" t="s">
        <v>2121</v>
      </c>
      <c r="G151" s="40"/>
      <c r="H151" s="40"/>
      <c r="I151" s="156"/>
      <c r="J151" s="40"/>
      <c r="K151" s="40"/>
      <c r="L151" s="44"/>
      <c r="M151" s="260"/>
      <c r="N151" s="261"/>
      <c r="O151" s="91"/>
      <c r="P151" s="91"/>
      <c r="Q151" s="91"/>
      <c r="R151" s="91"/>
      <c r="S151" s="91"/>
      <c r="T151" s="92"/>
      <c r="U151" s="38"/>
      <c r="V151" s="38"/>
      <c r="W151" s="38"/>
      <c r="X151" s="38"/>
      <c r="Y151" s="38"/>
      <c r="Z151" s="38"/>
      <c r="AA151" s="38"/>
      <c r="AB151" s="38"/>
      <c r="AC151" s="38"/>
      <c r="AD151" s="38"/>
      <c r="AE151" s="38"/>
      <c r="AT151" s="17" t="s">
        <v>261</v>
      </c>
      <c r="AU151" s="17" t="s">
        <v>91</v>
      </c>
    </row>
    <row r="152" s="13" customFormat="1">
      <c r="A152" s="13"/>
      <c r="B152" s="262"/>
      <c r="C152" s="263"/>
      <c r="D152" s="258" t="s">
        <v>263</v>
      </c>
      <c r="E152" s="264" t="s">
        <v>1</v>
      </c>
      <c r="F152" s="265" t="s">
        <v>3002</v>
      </c>
      <c r="G152" s="263"/>
      <c r="H152" s="266">
        <v>12</v>
      </c>
      <c r="I152" s="267"/>
      <c r="J152" s="263"/>
      <c r="K152" s="263"/>
      <c r="L152" s="268"/>
      <c r="M152" s="269"/>
      <c r="N152" s="270"/>
      <c r="O152" s="270"/>
      <c r="P152" s="270"/>
      <c r="Q152" s="270"/>
      <c r="R152" s="270"/>
      <c r="S152" s="270"/>
      <c r="T152" s="271"/>
      <c r="U152" s="13"/>
      <c r="V152" s="13"/>
      <c r="W152" s="13"/>
      <c r="X152" s="13"/>
      <c r="Y152" s="13"/>
      <c r="Z152" s="13"/>
      <c r="AA152" s="13"/>
      <c r="AB152" s="13"/>
      <c r="AC152" s="13"/>
      <c r="AD152" s="13"/>
      <c r="AE152" s="13"/>
      <c r="AT152" s="272" t="s">
        <v>263</v>
      </c>
      <c r="AU152" s="272" t="s">
        <v>91</v>
      </c>
      <c r="AV152" s="13" t="s">
        <v>91</v>
      </c>
      <c r="AW152" s="13" t="s">
        <v>36</v>
      </c>
      <c r="AX152" s="13" t="s">
        <v>82</v>
      </c>
      <c r="AY152" s="272" t="s">
        <v>250</v>
      </c>
    </row>
    <row r="153" s="14" customFormat="1">
      <c r="A153" s="14"/>
      <c r="B153" s="273"/>
      <c r="C153" s="274"/>
      <c r="D153" s="258" t="s">
        <v>263</v>
      </c>
      <c r="E153" s="275" t="s">
        <v>1</v>
      </c>
      <c r="F153" s="276" t="s">
        <v>265</v>
      </c>
      <c r="G153" s="274"/>
      <c r="H153" s="277">
        <v>12</v>
      </c>
      <c r="I153" s="278"/>
      <c r="J153" s="274"/>
      <c r="K153" s="274"/>
      <c r="L153" s="279"/>
      <c r="M153" s="280"/>
      <c r="N153" s="281"/>
      <c r="O153" s="281"/>
      <c r="P153" s="281"/>
      <c r="Q153" s="281"/>
      <c r="R153" s="281"/>
      <c r="S153" s="281"/>
      <c r="T153" s="282"/>
      <c r="U153" s="14"/>
      <c r="V153" s="14"/>
      <c r="W153" s="14"/>
      <c r="X153" s="14"/>
      <c r="Y153" s="14"/>
      <c r="Z153" s="14"/>
      <c r="AA153" s="14"/>
      <c r="AB153" s="14"/>
      <c r="AC153" s="14"/>
      <c r="AD153" s="14"/>
      <c r="AE153" s="14"/>
      <c r="AT153" s="283" t="s">
        <v>263</v>
      </c>
      <c r="AU153" s="283" t="s">
        <v>91</v>
      </c>
      <c r="AV153" s="14" t="s">
        <v>256</v>
      </c>
      <c r="AW153" s="14" t="s">
        <v>36</v>
      </c>
      <c r="AX153" s="14" t="s">
        <v>14</v>
      </c>
      <c r="AY153" s="283" t="s">
        <v>250</v>
      </c>
    </row>
    <row r="154" s="2" customFormat="1" ht="78" customHeight="1">
      <c r="A154" s="38"/>
      <c r="B154" s="39"/>
      <c r="C154" s="245" t="s">
        <v>273</v>
      </c>
      <c r="D154" s="245" t="s">
        <v>252</v>
      </c>
      <c r="E154" s="246" t="s">
        <v>2123</v>
      </c>
      <c r="F154" s="247" t="s">
        <v>2124</v>
      </c>
      <c r="G154" s="248" t="s">
        <v>179</v>
      </c>
      <c r="H154" s="249">
        <v>20</v>
      </c>
      <c r="I154" s="250"/>
      <c r="J154" s="251">
        <f>ROUND(I154*H154,2)</f>
        <v>0</v>
      </c>
      <c r="K154" s="247" t="s">
        <v>255</v>
      </c>
      <c r="L154" s="44"/>
      <c r="M154" s="252" t="s">
        <v>1</v>
      </c>
      <c r="N154" s="253" t="s">
        <v>47</v>
      </c>
      <c r="O154" s="91"/>
      <c r="P154" s="254">
        <f>O154*H154</f>
        <v>0</v>
      </c>
      <c r="Q154" s="254">
        <v>0.06053</v>
      </c>
      <c r="R154" s="254">
        <f>Q154*H154</f>
        <v>1.2105999999999999</v>
      </c>
      <c r="S154" s="254">
        <v>0</v>
      </c>
      <c r="T154" s="255">
        <f>S154*H154</f>
        <v>0</v>
      </c>
      <c r="U154" s="38"/>
      <c r="V154" s="38"/>
      <c r="W154" s="38"/>
      <c r="X154" s="38"/>
      <c r="Y154" s="38"/>
      <c r="Z154" s="38"/>
      <c r="AA154" s="38"/>
      <c r="AB154" s="38"/>
      <c r="AC154" s="38"/>
      <c r="AD154" s="38"/>
      <c r="AE154" s="38"/>
      <c r="AR154" s="256" t="s">
        <v>256</v>
      </c>
      <c r="AT154" s="256" t="s">
        <v>252</v>
      </c>
      <c r="AU154" s="256" t="s">
        <v>91</v>
      </c>
      <c r="AY154" s="17" t="s">
        <v>250</v>
      </c>
      <c r="BE154" s="257">
        <f>IF(N154="základní",J154,0)</f>
        <v>0</v>
      </c>
      <c r="BF154" s="257">
        <f>IF(N154="snížená",J154,0)</f>
        <v>0</v>
      </c>
      <c r="BG154" s="257">
        <f>IF(N154="zákl. přenesená",J154,0)</f>
        <v>0</v>
      </c>
      <c r="BH154" s="257">
        <f>IF(N154="sníž. přenesená",J154,0)</f>
        <v>0</v>
      </c>
      <c r="BI154" s="257">
        <f>IF(N154="nulová",J154,0)</f>
        <v>0</v>
      </c>
      <c r="BJ154" s="17" t="s">
        <v>14</v>
      </c>
      <c r="BK154" s="257">
        <f>ROUND(I154*H154,2)</f>
        <v>0</v>
      </c>
      <c r="BL154" s="17" t="s">
        <v>256</v>
      </c>
      <c r="BM154" s="256" t="s">
        <v>3003</v>
      </c>
    </row>
    <row r="155" s="2" customFormat="1">
      <c r="A155" s="38"/>
      <c r="B155" s="39"/>
      <c r="C155" s="40"/>
      <c r="D155" s="258" t="s">
        <v>261</v>
      </c>
      <c r="E155" s="40"/>
      <c r="F155" s="259" t="s">
        <v>2121</v>
      </c>
      <c r="G155" s="40"/>
      <c r="H155" s="40"/>
      <c r="I155" s="156"/>
      <c r="J155" s="40"/>
      <c r="K155" s="40"/>
      <c r="L155" s="44"/>
      <c r="M155" s="260"/>
      <c r="N155" s="261"/>
      <c r="O155" s="91"/>
      <c r="P155" s="91"/>
      <c r="Q155" s="91"/>
      <c r="R155" s="91"/>
      <c r="S155" s="91"/>
      <c r="T155" s="92"/>
      <c r="U155" s="38"/>
      <c r="V155" s="38"/>
      <c r="W155" s="38"/>
      <c r="X155" s="38"/>
      <c r="Y155" s="38"/>
      <c r="Z155" s="38"/>
      <c r="AA155" s="38"/>
      <c r="AB155" s="38"/>
      <c r="AC155" s="38"/>
      <c r="AD155" s="38"/>
      <c r="AE155" s="38"/>
      <c r="AT155" s="17" t="s">
        <v>261</v>
      </c>
      <c r="AU155" s="17" t="s">
        <v>91</v>
      </c>
    </row>
    <row r="156" s="13" customFormat="1">
      <c r="A156" s="13"/>
      <c r="B156" s="262"/>
      <c r="C156" s="263"/>
      <c r="D156" s="258" t="s">
        <v>263</v>
      </c>
      <c r="E156" s="264" t="s">
        <v>1</v>
      </c>
      <c r="F156" s="265" t="s">
        <v>2126</v>
      </c>
      <c r="G156" s="263"/>
      <c r="H156" s="266">
        <v>20</v>
      </c>
      <c r="I156" s="267"/>
      <c r="J156" s="263"/>
      <c r="K156" s="263"/>
      <c r="L156" s="268"/>
      <c r="M156" s="269"/>
      <c r="N156" s="270"/>
      <c r="O156" s="270"/>
      <c r="P156" s="270"/>
      <c r="Q156" s="270"/>
      <c r="R156" s="270"/>
      <c r="S156" s="270"/>
      <c r="T156" s="271"/>
      <c r="U156" s="13"/>
      <c r="V156" s="13"/>
      <c r="W156" s="13"/>
      <c r="X156" s="13"/>
      <c r="Y156" s="13"/>
      <c r="Z156" s="13"/>
      <c r="AA156" s="13"/>
      <c r="AB156" s="13"/>
      <c r="AC156" s="13"/>
      <c r="AD156" s="13"/>
      <c r="AE156" s="13"/>
      <c r="AT156" s="272" t="s">
        <v>263</v>
      </c>
      <c r="AU156" s="272" t="s">
        <v>91</v>
      </c>
      <c r="AV156" s="13" t="s">
        <v>91</v>
      </c>
      <c r="AW156" s="13" t="s">
        <v>36</v>
      </c>
      <c r="AX156" s="13" t="s">
        <v>82</v>
      </c>
      <c r="AY156" s="272" t="s">
        <v>250</v>
      </c>
    </row>
    <row r="157" s="14" customFormat="1">
      <c r="A157" s="14"/>
      <c r="B157" s="273"/>
      <c r="C157" s="274"/>
      <c r="D157" s="258" t="s">
        <v>263</v>
      </c>
      <c r="E157" s="275" t="s">
        <v>1</v>
      </c>
      <c r="F157" s="276" t="s">
        <v>265</v>
      </c>
      <c r="G157" s="274"/>
      <c r="H157" s="277">
        <v>20</v>
      </c>
      <c r="I157" s="278"/>
      <c r="J157" s="274"/>
      <c r="K157" s="274"/>
      <c r="L157" s="279"/>
      <c r="M157" s="280"/>
      <c r="N157" s="281"/>
      <c r="O157" s="281"/>
      <c r="P157" s="281"/>
      <c r="Q157" s="281"/>
      <c r="R157" s="281"/>
      <c r="S157" s="281"/>
      <c r="T157" s="282"/>
      <c r="U157" s="14"/>
      <c r="V157" s="14"/>
      <c r="W157" s="14"/>
      <c r="X157" s="14"/>
      <c r="Y157" s="14"/>
      <c r="Z157" s="14"/>
      <c r="AA157" s="14"/>
      <c r="AB157" s="14"/>
      <c r="AC157" s="14"/>
      <c r="AD157" s="14"/>
      <c r="AE157" s="14"/>
      <c r="AT157" s="283" t="s">
        <v>263</v>
      </c>
      <c r="AU157" s="283" t="s">
        <v>91</v>
      </c>
      <c r="AV157" s="14" t="s">
        <v>256</v>
      </c>
      <c r="AW157" s="14" t="s">
        <v>36</v>
      </c>
      <c r="AX157" s="14" t="s">
        <v>14</v>
      </c>
      <c r="AY157" s="283" t="s">
        <v>250</v>
      </c>
    </row>
    <row r="158" s="2" customFormat="1" ht="44.25" customHeight="1">
      <c r="A158" s="38"/>
      <c r="B158" s="39"/>
      <c r="C158" s="245" t="s">
        <v>277</v>
      </c>
      <c r="D158" s="245" t="s">
        <v>252</v>
      </c>
      <c r="E158" s="246" t="s">
        <v>2155</v>
      </c>
      <c r="F158" s="247" t="s">
        <v>2156</v>
      </c>
      <c r="G158" s="248" t="s">
        <v>208</v>
      </c>
      <c r="H158" s="249">
        <v>248.24500000000001</v>
      </c>
      <c r="I158" s="250"/>
      <c r="J158" s="251">
        <f>ROUND(I158*H158,2)</f>
        <v>0</v>
      </c>
      <c r="K158" s="247" t="s">
        <v>255</v>
      </c>
      <c r="L158" s="44"/>
      <c r="M158" s="252" t="s">
        <v>1</v>
      </c>
      <c r="N158" s="253" t="s">
        <v>47</v>
      </c>
      <c r="O158" s="91"/>
      <c r="P158" s="254">
        <f>O158*H158</f>
        <v>0</v>
      </c>
      <c r="Q158" s="254">
        <v>0</v>
      </c>
      <c r="R158" s="254">
        <f>Q158*H158</f>
        <v>0</v>
      </c>
      <c r="S158" s="254">
        <v>0</v>
      </c>
      <c r="T158" s="255">
        <f>S158*H158</f>
        <v>0</v>
      </c>
      <c r="U158" s="38"/>
      <c r="V158" s="38"/>
      <c r="W158" s="38"/>
      <c r="X158" s="38"/>
      <c r="Y158" s="38"/>
      <c r="Z158" s="38"/>
      <c r="AA158" s="38"/>
      <c r="AB158" s="38"/>
      <c r="AC158" s="38"/>
      <c r="AD158" s="38"/>
      <c r="AE158" s="38"/>
      <c r="AR158" s="256" t="s">
        <v>256</v>
      </c>
      <c r="AT158" s="256" t="s">
        <v>252</v>
      </c>
      <c r="AU158" s="256" t="s">
        <v>91</v>
      </c>
      <c r="AY158" s="17" t="s">
        <v>250</v>
      </c>
      <c r="BE158" s="257">
        <f>IF(N158="základní",J158,0)</f>
        <v>0</v>
      </c>
      <c r="BF158" s="257">
        <f>IF(N158="snížená",J158,0)</f>
        <v>0</v>
      </c>
      <c r="BG158" s="257">
        <f>IF(N158="zákl. přenesená",J158,0)</f>
        <v>0</v>
      </c>
      <c r="BH158" s="257">
        <f>IF(N158="sníž. přenesená",J158,0)</f>
        <v>0</v>
      </c>
      <c r="BI158" s="257">
        <f>IF(N158="nulová",J158,0)</f>
        <v>0</v>
      </c>
      <c r="BJ158" s="17" t="s">
        <v>14</v>
      </c>
      <c r="BK158" s="257">
        <f>ROUND(I158*H158,2)</f>
        <v>0</v>
      </c>
      <c r="BL158" s="17" t="s">
        <v>256</v>
      </c>
      <c r="BM158" s="256" t="s">
        <v>3004</v>
      </c>
    </row>
    <row r="159" s="2" customFormat="1">
      <c r="A159" s="38"/>
      <c r="B159" s="39"/>
      <c r="C159" s="40"/>
      <c r="D159" s="258" t="s">
        <v>261</v>
      </c>
      <c r="E159" s="40"/>
      <c r="F159" s="259" t="s">
        <v>2158</v>
      </c>
      <c r="G159" s="40"/>
      <c r="H159" s="40"/>
      <c r="I159" s="156"/>
      <c r="J159" s="40"/>
      <c r="K159" s="40"/>
      <c r="L159" s="44"/>
      <c r="M159" s="260"/>
      <c r="N159" s="261"/>
      <c r="O159" s="91"/>
      <c r="P159" s="91"/>
      <c r="Q159" s="91"/>
      <c r="R159" s="91"/>
      <c r="S159" s="91"/>
      <c r="T159" s="92"/>
      <c r="U159" s="38"/>
      <c r="V159" s="38"/>
      <c r="W159" s="38"/>
      <c r="X159" s="38"/>
      <c r="Y159" s="38"/>
      <c r="Z159" s="38"/>
      <c r="AA159" s="38"/>
      <c r="AB159" s="38"/>
      <c r="AC159" s="38"/>
      <c r="AD159" s="38"/>
      <c r="AE159" s="38"/>
      <c r="AT159" s="17" t="s">
        <v>261</v>
      </c>
      <c r="AU159" s="17" t="s">
        <v>91</v>
      </c>
    </row>
    <row r="160" s="13" customFormat="1">
      <c r="A160" s="13"/>
      <c r="B160" s="262"/>
      <c r="C160" s="263"/>
      <c r="D160" s="258" t="s">
        <v>263</v>
      </c>
      <c r="E160" s="264" t="s">
        <v>1</v>
      </c>
      <c r="F160" s="265" t="s">
        <v>1995</v>
      </c>
      <c r="G160" s="263"/>
      <c r="H160" s="266">
        <v>248.24500000000001</v>
      </c>
      <c r="I160" s="267"/>
      <c r="J160" s="263"/>
      <c r="K160" s="263"/>
      <c r="L160" s="268"/>
      <c r="M160" s="269"/>
      <c r="N160" s="270"/>
      <c r="O160" s="270"/>
      <c r="P160" s="270"/>
      <c r="Q160" s="270"/>
      <c r="R160" s="270"/>
      <c r="S160" s="270"/>
      <c r="T160" s="271"/>
      <c r="U160" s="13"/>
      <c r="V160" s="13"/>
      <c r="W160" s="13"/>
      <c r="X160" s="13"/>
      <c r="Y160" s="13"/>
      <c r="Z160" s="13"/>
      <c r="AA160" s="13"/>
      <c r="AB160" s="13"/>
      <c r="AC160" s="13"/>
      <c r="AD160" s="13"/>
      <c r="AE160" s="13"/>
      <c r="AT160" s="272" t="s">
        <v>263</v>
      </c>
      <c r="AU160" s="272" t="s">
        <v>91</v>
      </c>
      <c r="AV160" s="13" t="s">
        <v>91</v>
      </c>
      <c r="AW160" s="13" t="s">
        <v>36</v>
      </c>
      <c r="AX160" s="13" t="s">
        <v>82</v>
      </c>
      <c r="AY160" s="272" t="s">
        <v>250</v>
      </c>
    </row>
    <row r="161" s="14" customFormat="1">
      <c r="A161" s="14"/>
      <c r="B161" s="273"/>
      <c r="C161" s="274"/>
      <c r="D161" s="258" t="s">
        <v>263</v>
      </c>
      <c r="E161" s="275" t="s">
        <v>1</v>
      </c>
      <c r="F161" s="276" t="s">
        <v>265</v>
      </c>
      <c r="G161" s="274"/>
      <c r="H161" s="277">
        <v>248.24500000000001</v>
      </c>
      <c r="I161" s="278"/>
      <c r="J161" s="274"/>
      <c r="K161" s="274"/>
      <c r="L161" s="279"/>
      <c r="M161" s="280"/>
      <c r="N161" s="281"/>
      <c r="O161" s="281"/>
      <c r="P161" s="281"/>
      <c r="Q161" s="281"/>
      <c r="R161" s="281"/>
      <c r="S161" s="281"/>
      <c r="T161" s="282"/>
      <c r="U161" s="14"/>
      <c r="V161" s="14"/>
      <c r="W161" s="14"/>
      <c r="X161" s="14"/>
      <c r="Y161" s="14"/>
      <c r="Z161" s="14"/>
      <c r="AA161" s="14"/>
      <c r="AB161" s="14"/>
      <c r="AC161" s="14"/>
      <c r="AD161" s="14"/>
      <c r="AE161" s="14"/>
      <c r="AT161" s="283" t="s">
        <v>263</v>
      </c>
      <c r="AU161" s="283" t="s">
        <v>91</v>
      </c>
      <c r="AV161" s="14" t="s">
        <v>256</v>
      </c>
      <c r="AW161" s="14" t="s">
        <v>36</v>
      </c>
      <c r="AX161" s="14" t="s">
        <v>14</v>
      </c>
      <c r="AY161" s="283" t="s">
        <v>250</v>
      </c>
    </row>
    <row r="162" s="2" customFormat="1" ht="44.25" customHeight="1">
      <c r="A162" s="38"/>
      <c r="B162" s="39"/>
      <c r="C162" s="245" t="s">
        <v>281</v>
      </c>
      <c r="D162" s="245" t="s">
        <v>252</v>
      </c>
      <c r="E162" s="246" t="s">
        <v>2159</v>
      </c>
      <c r="F162" s="247" t="s">
        <v>2160</v>
      </c>
      <c r="G162" s="248" t="s">
        <v>208</v>
      </c>
      <c r="H162" s="249">
        <v>372.36700000000002</v>
      </c>
      <c r="I162" s="250"/>
      <c r="J162" s="251">
        <f>ROUND(I162*H162,2)</f>
        <v>0</v>
      </c>
      <c r="K162" s="247" t="s">
        <v>255</v>
      </c>
      <c r="L162" s="44"/>
      <c r="M162" s="252" t="s">
        <v>1</v>
      </c>
      <c r="N162" s="253" t="s">
        <v>47</v>
      </c>
      <c r="O162" s="91"/>
      <c r="P162" s="254">
        <f>O162*H162</f>
        <v>0</v>
      </c>
      <c r="Q162" s="254">
        <v>0</v>
      </c>
      <c r="R162" s="254">
        <f>Q162*H162</f>
        <v>0</v>
      </c>
      <c r="S162" s="254">
        <v>0</v>
      </c>
      <c r="T162" s="255">
        <f>S162*H162</f>
        <v>0</v>
      </c>
      <c r="U162" s="38"/>
      <c r="V162" s="38"/>
      <c r="W162" s="38"/>
      <c r="X162" s="38"/>
      <c r="Y162" s="38"/>
      <c r="Z162" s="38"/>
      <c r="AA162" s="38"/>
      <c r="AB162" s="38"/>
      <c r="AC162" s="38"/>
      <c r="AD162" s="38"/>
      <c r="AE162" s="38"/>
      <c r="AR162" s="256" t="s">
        <v>256</v>
      </c>
      <c r="AT162" s="256" t="s">
        <v>252</v>
      </c>
      <c r="AU162" s="256" t="s">
        <v>91</v>
      </c>
      <c r="AY162" s="17" t="s">
        <v>250</v>
      </c>
      <c r="BE162" s="257">
        <f>IF(N162="základní",J162,0)</f>
        <v>0</v>
      </c>
      <c r="BF162" s="257">
        <f>IF(N162="snížená",J162,0)</f>
        <v>0</v>
      </c>
      <c r="BG162" s="257">
        <f>IF(N162="zákl. přenesená",J162,0)</f>
        <v>0</v>
      </c>
      <c r="BH162" s="257">
        <f>IF(N162="sníž. přenesená",J162,0)</f>
        <v>0</v>
      </c>
      <c r="BI162" s="257">
        <f>IF(N162="nulová",J162,0)</f>
        <v>0</v>
      </c>
      <c r="BJ162" s="17" t="s">
        <v>14</v>
      </c>
      <c r="BK162" s="257">
        <f>ROUND(I162*H162,2)</f>
        <v>0</v>
      </c>
      <c r="BL162" s="17" t="s">
        <v>256</v>
      </c>
      <c r="BM162" s="256" t="s">
        <v>3005</v>
      </c>
    </row>
    <row r="163" s="2" customFormat="1">
      <c r="A163" s="38"/>
      <c r="B163" s="39"/>
      <c r="C163" s="40"/>
      <c r="D163" s="258" t="s">
        <v>261</v>
      </c>
      <c r="E163" s="40"/>
      <c r="F163" s="259" t="s">
        <v>2162</v>
      </c>
      <c r="G163" s="40"/>
      <c r="H163" s="40"/>
      <c r="I163" s="156"/>
      <c r="J163" s="40"/>
      <c r="K163" s="40"/>
      <c r="L163" s="44"/>
      <c r="M163" s="260"/>
      <c r="N163" s="261"/>
      <c r="O163" s="91"/>
      <c r="P163" s="91"/>
      <c r="Q163" s="91"/>
      <c r="R163" s="91"/>
      <c r="S163" s="91"/>
      <c r="T163" s="92"/>
      <c r="U163" s="38"/>
      <c r="V163" s="38"/>
      <c r="W163" s="38"/>
      <c r="X163" s="38"/>
      <c r="Y163" s="38"/>
      <c r="Z163" s="38"/>
      <c r="AA163" s="38"/>
      <c r="AB163" s="38"/>
      <c r="AC163" s="38"/>
      <c r="AD163" s="38"/>
      <c r="AE163" s="38"/>
      <c r="AT163" s="17" t="s">
        <v>261</v>
      </c>
      <c r="AU163" s="17" t="s">
        <v>91</v>
      </c>
    </row>
    <row r="164" s="13" customFormat="1">
      <c r="A164" s="13"/>
      <c r="B164" s="262"/>
      <c r="C164" s="263"/>
      <c r="D164" s="258" t="s">
        <v>263</v>
      </c>
      <c r="E164" s="264" t="s">
        <v>1</v>
      </c>
      <c r="F164" s="265" t="s">
        <v>1999</v>
      </c>
      <c r="G164" s="263"/>
      <c r="H164" s="266">
        <v>372.36700000000002</v>
      </c>
      <c r="I164" s="267"/>
      <c r="J164" s="263"/>
      <c r="K164" s="263"/>
      <c r="L164" s="268"/>
      <c r="M164" s="269"/>
      <c r="N164" s="270"/>
      <c r="O164" s="270"/>
      <c r="P164" s="270"/>
      <c r="Q164" s="270"/>
      <c r="R164" s="270"/>
      <c r="S164" s="270"/>
      <c r="T164" s="271"/>
      <c r="U164" s="13"/>
      <c r="V164" s="13"/>
      <c r="W164" s="13"/>
      <c r="X164" s="13"/>
      <c r="Y164" s="13"/>
      <c r="Z164" s="13"/>
      <c r="AA164" s="13"/>
      <c r="AB164" s="13"/>
      <c r="AC164" s="13"/>
      <c r="AD164" s="13"/>
      <c r="AE164" s="13"/>
      <c r="AT164" s="272" t="s">
        <v>263</v>
      </c>
      <c r="AU164" s="272" t="s">
        <v>91</v>
      </c>
      <c r="AV164" s="13" t="s">
        <v>91</v>
      </c>
      <c r="AW164" s="13" t="s">
        <v>36</v>
      </c>
      <c r="AX164" s="13" t="s">
        <v>82</v>
      </c>
      <c r="AY164" s="272" t="s">
        <v>250</v>
      </c>
    </row>
    <row r="165" s="14" customFormat="1">
      <c r="A165" s="14"/>
      <c r="B165" s="273"/>
      <c r="C165" s="274"/>
      <c r="D165" s="258" t="s">
        <v>263</v>
      </c>
      <c r="E165" s="275" t="s">
        <v>1</v>
      </c>
      <c r="F165" s="276" t="s">
        <v>265</v>
      </c>
      <c r="G165" s="274"/>
      <c r="H165" s="277">
        <v>372.36700000000002</v>
      </c>
      <c r="I165" s="278"/>
      <c r="J165" s="274"/>
      <c r="K165" s="274"/>
      <c r="L165" s="279"/>
      <c r="M165" s="280"/>
      <c r="N165" s="281"/>
      <c r="O165" s="281"/>
      <c r="P165" s="281"/>
      <c r="Q165" s="281"/>
      <c r="R165" s="281"/>
      <c r="S165" s="281"/>
      <c r="T165" s="282"/>
      <c r="U165" s="14"/>
      <c r="V165" s="14"/>
      <c r="W165" s="14"/>
      <c r="X165" s="14"/>
      <c r="Y165" s="14"/>
      <c r="Z165" s="14"/>
      <c r="AA165" s="14"/>
      <c r="AB165" s="14"/>
      <c r="AC165" s="14"/>
      <c r="AD165" s="14"/>
      <c r="AE165" s="14"/>
      <c r="AT165" s="283" t="s">
        <v>263</v>
      </c>
      <c r="AU165" s="283" t="s">
        <v>91</v>
      </c>
      <c r="AV165" s="14" t="s">
        <v>256</v>
      </c>
      <c r="AW165" s="14" t="s">
        <v>36</v>
      </c>
      <c r="AX165" s="14" t="s">
        <v>14</v>
      </c>
      <c r="AY165" s="283" t="s">
        <v>250</v>
      </c>
    </row>
    <row r="166" s="2" customFormat="1" ht="44.25" customHeight="1">
      <c r="A166" s="38"/>
      <c r="B166" s="39"/>
      <c r="C166" s="245" t="s">
        <v>285</v>
      </c>
      <c r="D166" s="245" t="s">
        <v>252</v>
      </c>
      <c r="E166" s="246" t="s">
        <v>2163</v>
      </c>
      <c r="F166" s="247" t="s">
        <v>2164</v>
      </c>
      <c r="G166" s="248" t="s">
        <v>208</v>
      </c>
      <c r="H166" s="249">
        <v>579.23800000000006</v>
      </c>
      <c r="I166" s="250"/>
      <c r="J166" s="251">
        <f>ROUND(I166*H166,2)</f>
        <v>0</v>
      </c>
      <c r="K166" s="247" t="s">
        <v>255</v>
      </c>
      <c r="L166" s="44"/>
      <c r="M166" s="252" t="s">
        <v>1</v>
      </c>
      <c r="N166" s="253" t="s">
        <v>47</v>
      </c>
      <c r="O166" s="91"/>
      <c r="P166" s="254">
        <f>O166*H166</f>
        <v>0</v>
      </c>
      <c r="Q166" s="254">
        <v>0</v>
      </c>
      <c r="R166" s="254">
        <f>Q166*H166</f>
        <v>0</v>
      </c>
      <c r="S166" s="254">
        <v>0</v>
      </c>
      <c r="T166" s="255">
        <f>S166*H166</f>
        <v>0</v>
      </c>
      <c r="U166" s="38"/>
      <c r="V166" s="38"/>
      <c r="W166" s="38"/>
      <c r="X166" s="38"/>
      <c r="Y166" s="38"/>
      <c r="Z166" s="38"/>
      <c r="AA166" s="38"/>
      <c r="AB166" s="38"/>
      <c r="AC166" s="38"/>
      <c r="AD166" s="38"/>
      <c r="AE166" s="38"/>
      <c r="AR166" s="256" t="s">
        <v>256</v>
      </c>
      <c r="AT166" s="256" t="s">
        <v>252</v>
      </c>
      <c r="AU166" s="256" t="s">
        <v>91</v>
      </c>
      <c r="AY166" s="17" t="s">
        <v>250</v>
      </c>
      <c r="BE166" s="257">
        <f>IF(N166="základní",J166,0)</f>
        <v>0</v>
      </c>
      <c r="BF166" s="257">
        <f>IF(N166="snížená",J166,0)</f>
        <v>0</v>
      </c>
      <c r="BG166" s="257">
        <f>IF(N166="zákl. přenesená",J166,0)</f>
        <v>0</v>
      </c>
      <c r="BH166" s="257">
        <f>IF(N166="sníž. přenesená",J166,0)</f>
        <v>0</v>
      </c>
      <c r="BI166" s="257">
        <f>IF(N166="nulová",J166,0)</f>
        <v>0</v>
      </c>
      <c r="BJ166" s="17" t="s">
        <v>14</v>
      </c>
      <c r="BK166" s="257">
        <f>ROUND(I166*H166,2)</f>
        <v>0</v>
      </c>
      <c r="BL166" s="17" t="s">
        <v>256</v>
      </c>
      <c r="BM166" s="256" t="s">
        <v>3006</v>
      </c>
    </row>
    <row r="167" s="2" customFormat="1">
      <c r="A167" s="38"/>
      <c r="B167" s="39"/>
      <c r="C167" s="40"/>
      <c r="D167" s="258" t="s">
        <v>261</v>
      </c>
      <c r="E167" s="40"/>
      <c r="F167" s="259" t="s">
        <v>2158</v>
      </c>
      <c r="G167" s="40"/>
      <c r="H167" s="40"/>
      <c r="I167" s="156"/>
      <c r="J167" s="40"/>
      <c r="K167" s="40"/>
      <c r="L167" s="44"/>
      <c r="M167" s="260"/>
      <c r="N167" s="261"/>
      <c r="O167" s="91"/>
      <c r="P167" s="91"/>
      <c r="Q167" s="91"/>
      <c r="R167" s="91"/>
      <c r="S167" s="91"/>
      <c r="T167" s="92"/>
      <c r="U167" s="38"/>
      <c r="V167" s="38"/>
      <c r="W167" s="38"/>
      <c r="X167" s="38"/>
      <c r="Y167" s="38"/>
      <c r="Z167" s="38"/>
      <c r="AA167" s="38"/>
      <c r="AB167" s="38"/>
      <c r="AC167" s="38"/>
      <c r="AD167" s="38"/>
      <c r="AE167" s="38"/>
      <c r="AT167" s="17" t="s">
        <v>261</v>
      </c>
      <c r="AU167" s="17" t="s">
        <v>91</v>
      </c>
    </row>
    <row r="168" s="13" customFormat="1">
      <c r="A168" s="13"/>
      <c r="B168" s="262"/>
      <c r="C168" s="263"/>
      <c r="D168" s="258" t="s">
        <v>263</v>
      </c>
      <c r="E168" s="264" t="s">
        <v>1</v>
      </c>
      <c r="F168" s="265" t="s">
        <v>2003</v>
      </c>
      <c r="G168" s="263"/>
      <c r="H168" s="266">
        <v>579.23800000000006</v>
      </c>
      <c r="I168" s="267"/>
      <c r="J168" s="263"/>
      <c r="K168" s="263"/>
      <c r="L168" s="268"/>
      <c r="M168" s="269"/>
      <c r="N168" s="270"/>
      <c r="O168" s="270"/>
      <c r="P168" s="270"/>
      <c r="Q168" s="270"/>
      <c r="R168" s="270"/>
      <c r="S168" s="270"/>
      <c r="T168" s="271"/>
      <c r="U168" s="13"/>
      <c r="V168" s="13"/>
      <c r="W168" s="13"/>
      <c r="X168" s="13"/>
      <c r="Y168" s="13"/>
      <c r="Z168" s="13"/>
      <c r="AA168" s="13"/>
      <c r="AB168" s="13"/>
      <c r="AC168" s="13"/>
      <c r="AD168" s="13"/>
      <c r="AE168" s="13"/>
      <c r="AT168" s="272" t="s">
        <v>263</v>
      </c>
      <c r="AU168" s="272" t="s">
        <v>91</v>
      </c>
      <c r="AV168" s="13" t="s">
        <v>91</v>
      </c>
      <c r="AW168" s="13" t="s">
        <v>36</v>
      </c>
      <c r="AX168" s="13" t="s">
        <v>82</v>
      </c>
      <c r="AY168" s="272" t="s">
        <v>250</v>
      </c>
    </row>
    <row r="169" s="14" customFormat="1">
      <c r="A169" s="14"/>
      <c r="B169" s="273"/>
      <c r="C169" s="274"/>
      <c r="D169" s="258" t="s">
        <v>263</v>
      </c>
      <c r="E169" s="275" t="s">
        <v>1</v>
      </c>
      <c r="F169" s="276" t="s">
        <v>265</v>
      </c>
      <c r="G169" s="274"/>
      <c r="H169" s="277">
        <v>579.23800000000006</v>
      </c>
      <c r="I169" s="278"/>
      <c r="J169" s="274"/>
      <c r="K169" s="274"/>
      <c r="L169" s="279"/>
      <c r="M169" s="280"/>
      <c r="N169" s="281"/>
      <c r="O169" s="281"/>
      <c r="P169" s="281"/>
      <c r="Q169" s="281"/>
      <c r="R169" s="281"/>
      <c r="S169" s="281"/>
      <c r="T169" s="282"/>
      <c r="U169" s="14"/>
      <c r="V169" s="14"/>
      <c r="W169" s="14"/>
      <c r="X169" s="14"/>
      <c r="Y169" s="14"/>
      <c r="Z169" s="14"/>
      <c r="AA169" s="14"/>
      <c r="AB169" s="14"/>
      <c r="AC169" s="14"/>
      <c r="AD169" s="14"/>
      <c r="AE169" s="14"/>
      <c r="AT169" s="283" t="s">
        <v>263</v>
      </c>
      <c r="AU169" s="283" t="s">
        <v>91</v>
      </c>
      <c r="AV169" s="14" t="s">
        <v>256</v>
      </c>
      <c r="AW169" s="14" t="s">
        <v>36</v>
      </c>
      <c r="AX169" s="14" t="s">
        <v>14</v>
      </c>
      <c r="AY169" s="283" t="s">
        <v>250</v>
      </c>
    </row>
    <row r="170" s="2" customFormat="1" ht="44.25" customHeight="1">
      <c r="A170" s="38"/>
      <c r="B170" s="39"/>
      <c r="C170" s="245" t="s">
        <v>289</v>
      </c>
      <c r="D170" s="245" t="s">
        <v>252</v>
      </c>
      <c r="E170" s="246" t="s">
        <v>2166</v>
      </c>
      <c r="F170" s="247" t="s">
        <v>2167</v>
      </c>
      <c r="G170" s="248" t="s">
        <v>208</v>
      </c>
      <c r="H170" s="249">
        <v>868.85699999999997</v>
      </c>
      <c r="I170" s="250"/>
      <c r="J170" s="251">
        <f>ROUND(I170*H170,2)</f>
        <v>0</v>
      </c>
      <c r="K170" s="247" t="s">
        <v>255</v>
      </c>
      <c r="L170" s="44"/>
      <c r="M170" s="252" t="s">
        <v>1</v>
      </c>
      <c r="N170" s="253" t="s">
        <v>47</v>
      </c>
      <c r="O170" s="91"/>
      <c r="P170" s="254">
        <f>O170*H170</f>
        <v>0</v>
      </c>
      <c r="Q170" s="254">
        <v>0</v>
      </c>
      <c r="R170" s="254">
        <f>Q170*H170</f>
        <v>0</v>
      </c>
      <c r="S170" s="254">
        <v>0</v>
      </c>
      <c r="T170" s="255">
        <f>S170*H170</f>
        <v>0</v>
      </c>
      <c r="U170" s="38"/>
      <c r="V170" s="38"/>
      <c r="W170" s="38"/>
      <c r="X170" s="38"/>
      <c r="Y170" s="38"/>
      <c r="Z170" s="38"/>
      <c r="AA170" s="38"/>
      <c r="AB170" s="38"/>
      <c r="AC170" s="38"/>
      <c r="AD170" s="38"/>
      <c r="AE170" s="38"/>
      <c r="AR170" s="256" t="s">
        <v>256</v>
      </c>
      <c r="AT170" s="256" t="s">
        <v>252</v>
      </c>
      <c r="AU170" s="256" t="s">
        <v>91</v>
      </c>
      <c r="AY170" s="17" t="s">
        <v>250</v>
      </c>
      <c r="BE170" s="257">
        <f>IF(N170="základní",J170,0)</f>
        <v>0</v>
      </c>
      <c r="BF170" s="257">
        <f>IF(N170="snížená",J170,0)</f>
        <v>0</v>
      </c>
      <c r="BG170" s="257">
        <f>IF(N170="zákl. přenesená",J170,0)</f>
        <v>0</v>
      </c>
      <c r="BH170" s="257">
        <f>IF(N170="sníž. přenesená",J170,0)</f>
        <v>0</v>
      </c>
      <c r="BI170" s="257">
        <f>IF(N170="nulová",J170,0)</f>
        <v>0</v>
      </c>
      <c r="BJ170" s="17" t="s">
        <v>14</v>
      </c>
      <c r="BK170" s="257">
        <f>ROUND(I170*H170,2)</f>
        <v>0</v>
      </c>
      <c r="BL170" s="17" t="s">
        <v>256</v>
      </c>
      <c r="BM170" s="256" t="s">
        <v>3007</v>
      </c>
    </row>
    <row r="171" s="2" customFormat="1">
      <c r="A171" s="38"/>
      <c r="B171" s="39"/>
      <c r="C171" s="40"/>
      <c r="D171" s="258" t="s">
        <v>261</v>
      </c>
      <c r="E171" s="40"/>
      <c r="F171" s="259" t="s">
        <v>2162</v>
      </c>
      <c r="G171" s="40"/>
      <c r="H171" s="40"/>
      <c r="I171" s="156"/>
      <c r="J171" s="40"/>
      <c r="K171" s="40"/>
      <c r="L171" s="44"/>
      <c r="M171" s="260"/>
      <c r="N171" s="261"/>
      <c r="O171" s="91"/>
      <c r="P171" s="91"/>
      <c r="Q171" s="91"/>
      <c r="R171" s="91"/>
      <c r="S171" s="91"/>
      <c r="T171" s="92"/>
      <c r="U171" s="38"/>
      <c r="V171" s="38"/>
      <c r="W171" s="38"/>
      <c r="X171" s="38"/>
      <c r="Y171" s="38"/>
      <c r="Z171" s="38"/>
      <c r="AA171" s="38"/>
      <c r="AB171" s="38"/>
      <c r="AC171" s="38"/>
      <c r="AD171" s="38"/>
      <c r="AE171" s="38"/>
      <c r="AT171" s="17" t="s">
        <v>261</v>
      </c>
      <c r="AU171" s="17" t="s">
        <v>91</v>
      </c>
    </row>
    <row r="172" s="13" customFormat="1">
      <c r="A172" s="13"/>
      <c r="B172" s="262"/>
      <c r="C172" s="263"/>
      <c r="D172" s="258" t="s">
        <v>263</v>
      </c>
      <c r="E172" s="264" t="s">
        <v>1</v>
      </c>
      <c r="F172" s="265" t="s">
        <v>2007</v>
      </c>
      <c r="G172" s="263"/>
      <c r="H172" s="266">
        <v>868.85699999999997</v>
      </c>
      <c r="I172" s="267"/>
      <c r="J172" s="263"/>
      <c r="K172" s="263"/>
      <c r="L172" s="268"/>
      <c r="M172" s="269"/>
      <c r="N172" s="270"/>
      <c r="O172" s="270"/>
      <c r="P172" s="270"/>
      <c r="Q172" s="270"/>
      <c r="R172" s="270"/>
      <c r="S172" s="270"/>
      <c r="T172" s="271"/>
      <c r="U172" s="13"/>
      <c r="V172" s="13"/>
      <c r="W172" s="13"/>
      <c r="X172" s="13"/>
      <c r="Y172" s="13"/>
      <c r="Z172" s="13"/>
      <c r="AA172" s="13"/>
      <c r="AB172" s="13"/>
      <c r="AC172" s="13"/>
      <c r="AD172" s="13"/>
      <c r="AE172" s="13"/>
      <c r="AT172" s="272" t="s">
        <v>263</v>
      </c>
      <c r="AU172" s="272" t="s">
        <v>91</v>
      </c>
      <c r="AV172" s="13" t="s">
        <v>91</v>
      </c>
      <c r="AW172" s="13" t="s">
        <v>36</v>
      </c>
      <c r="AX172" s="13" t="s">
        <v>82</v>
      </c>
      <c r="AY172" s="272" t="s">
        <v>250</v>
      </c>
    </row>
    <row r="173" s="14" customFormat="1">
      <c r="A173" s="14"/>
      <c r="B173" s="273"/>
      <c r="C173" s="274"/>
      <c r="D173" s="258" t="s">
        <v>263</v>
      </c>
      <c r="E173" s="275" t="s">
        <v>1</v>
      </c>
      <c r="F173" s="276" t="s">
        <v>265</v>
      </c>
      <c r="G173" s="274"/>
      <c r="H173" s="277">
        <v>868.85699999999997</v>
      </c>
      <c r="I173" s="278"/>
      <c r="J173" s="274"/>
      <c r="K173" s="274"/>
      <c r="L173" s="279"/>
      <c r="M173" s="280"/>
      <c r="N173" s="281"/>
      <c r="O173" s="281"/>
      <c r="P173" s="281"/>
      <c r="Q173" s="281"/>
      <c r="R173" s="281"/>
      <c r="S173" s="281"/>
      <c r="T173" s="282"/>
      <c r="U173" s="14"/>
      <c r="V173" s="14"/>
      <c r="W173" s="14"/>
      <c r="X173" s="14"/>
      <c r="Y173" s="14"/>
      <c r="Z173" s="14"/>
      <c r="AA173" s="14"/>
      <c r="AB173" s="14"/>
      <c r="AC173" s="14"/>
      <c r="AD173" s="14"/>
      <c r="AE173" s="14"/>
      <c r="AT173" s="283" t="s">
        <v>263</v>
      </c>
      <c r="AU173" s="283" t="s">
        <v>91</v>
      </c>
      <c r="AV173" s="14" t="s">
        <v>256</v>
      </c>
      <c r="AW173" s="14" t="s">
        <v>36</v>
      </c>
      <c r="AX173" s="14" t="s">
        <v>14</v>
      </c>
      <c r="AY173" s="283" t="s">
        <v>250</v>
      </c>
    </row>
    <row r="174" s="2" customFormat="1" ht="33" customHeight="1">
      <c r="A174" s="38"/>
      <c r="B174" s="39"/>
      <c r="C174" s="245" t="s">
        <v>293</v>
      </c>
      <c r="D174" s="245" t="s">
        <v>252</v>
      </c>
      <c r="E174" s="246" t="s">
        <v>2169</v>
      </c>
      <c r="F174" s="247" t="s">
        <v>2170</v>
      </c>
      <c r="G174" s="248" t="s">
        <v>208</v>
      </c>
      <c r="H174" s="249">
        <v>668.57500000000005</v>
      </c>
      <c r="I174" s="250"/>
      <c r="J174" s="251">
        <f>ROUND(I174*H174,2)</f>
        <v>0</v>
      </c>
      <c r="K174" s="247" t="s">
        <v>255</v>
      </c>
      <c r="L174" s="44"/>
      <c r="M174" s="252" t="s">
        <v>1</v>
      </c>
      <c r="N174" s="253" t="s">
        <v>47</v>
      </c>
      <c r="O174" s="91"/>
      <c r="P174" s="254">
        <f>O174*H174</f>
        <v>0</v>
      </c>
      <c r="Q174" s="254">
        <v>0</v>
      </c>
      <c r="R174" s="254">
        <f>Q174*H174</f>
        <v>0</v>
      </c>
      <c r="S174" s="254">
        <v>0</v>
      </c>
      <c r="T174" s="255">
        <f>S174*H174</f>
        <v>0</v>
      </c>
      <c r="U174" s="38"/>
      <c r="V174" s="38"/>
      <c r="W174" s="38"/>
      <c r="X174" s="38"/>
      <c r="Y174" s="38"/>
      <c r="Z174" s="38"/>
      <c r="AA174" s="38"/>
      <c r="AB174" s="38"/>
      <c r="AC174" s="38"/>
      <c r="AD174" s="38"/>
      <c r="AE174" s="38"/>
      <c r="AR174" s="256" t="s">
        <v>256</v>
      </c>
      <c r="AT174" s="256" t="s">
        <v>252</v>
      </c>
      <c r="AU174" s="256" t="s">
        <v>91</v>
      </c>
      <c r="AY174" s="17" t="s">
        <v>250</v>
      </c>
      <c r="BE174" s="257">
        <f>IF(N174="základní",J174,0)</f>
        <v>0</v>
      </c>
      <c r="BF174" s="257">
        <f>IF(N174="snížená",J174,0)</f>
        <v>0</v>
      </c>
      <c r="BG174" s="257">
        <f>IF(N174="zákl. přenesená",J174,0)</f>
        <v>0</v>
      </c>
      <c r="BH174" s="257">
        <f>IF(N174="sníž. přenesená",J174,0)</f>
        <v>0</v>
      </c>
      <c r="BI174" s="257">
        <f>IF(N174="nulová",J174,0)</f>
        <v>0</v>
      </c>
      <c r="BJ174" s="17" t="s">
        <v>14</v>
      </c>
      <c r="BK174" s="257">
        <f>ROUND(I174*H174,2)</f>
        <v>0</v>
      </c>
      <c r="BL174" s="17" t="s">
        <v>256</v>
      </c>
      <c r="BM174" s="256" t="s">
        <v>3008</v>
      </c>
    </row>
    <row r="175" s="2" customFormat="1">
      <c r="A175" s="38"/>
      <c r="B175" s="39"/>
      <c r="C175" s="40"/>
      <c r="D175" s="258" t="s">
        <v>261</v>
      </c>
      <c r="E175" s="40"/>
      <c r="F175" s="259" t="s">
        <v>2172</v>
      </c>
      <c r="G175" s="40"/>
      <c r="H175" s="40"/>
      <c r="I175" s="156"/>
      <c r="J175" s="40"/>
      <c r="K175" s="40"/>
      <c r="L175" s="44"/>
      <c r="M175" s="260"/>
      <c r="N175" s="261"/>
      <c r="O175" s="91"/>
      <c r="P175" s="91"/>
      <c r="Q175" s="91"/>
      <c r="R175" s="91"/>
      <c r="S175" s="91"/>
      <c r="T175" s="92"/>
      <c r="U175" s="38"/>
      <c r="V175" s="38"/>
      <c r="W175" s="38"/>
      <c r="X175" s="38"/>
      <c r="Y175" s="38"/>
      <c r="Z175" s="38"/>
      <c r="AA175" s="38"/>
      <c r="AB175" s="38"/>
      <c r="AC175" s="38"/>
      <c r="AD175" s="38"/>
      <c r="AE175" s="38"/>
      <c r="AT175" s="17" t="s">
        <v>261</v>
      </c>
      <c r="AU175" s="17" t="s">
        <v>91</v>
      </c>
    </row>
    <row r="176" s="13" customFormat="1">
      <c r="A176" s="13"/>
      <c r="B176" s="262"/>
      <c r="C176" s="263"/>
      <c r="D176" s="258" t="s">
        <v>263</v>
      </c>
      <c r="E176" s="264" t="s">
        <v>2010</v>
      </c>
      <c r="F176" s="265" t="s">
        <v>2173</v>
      </c>
      <c r="G176" s="263"/>
      <c r="H176" s="266">
        <v>1.6000000000000001</v>
      </c>
      <c r="I176" s="267"/>
      <c r="J176" s="263"/>
      <c r="K176" s="263"/>
      <c r="L176" s="268"/>
      <c r="M176" s="269"/>
      <c r="N176" s="270"/>
      <c r="O176" s="270"/>
      <c r="P176" s="270"/>
      <c r="Q176" s="270"/>
      <c r="R176" s="270"/>
      <c r="S176" s="270"/>
      <c r="T176" s="271"/>
      <c r="U176" s="13"/>
      <c r="V176" s="13"/>
      <c r="W176" s="13"/>
      <c r="X176" s="13"/>
      <c r="Y176" s="13"/>
      <c r="Z176" s="13"/>
      <c r="AA176" s="13"/>
      <c r="AB176" s="13"/>
      <c r="AC176" s="13"/>
      <c r="AD176" s="13"/>
      <c r="AE176" s="13"/>
      <c r="AT176" s="272" t="s">
        <v>263</v>
      </c>
      <c r="AU176" s="272" t="s">
        <v>91</v>
      </c>
      <c r="AV176" s="13" t="s">
        <v>91</v>
      </c>
      <c r="AW176" s="13" t="s">
        <v>36</v>
      </c>
      <c r="AX176" s="13" t="s">
        <v>82</v>
      </c>
      <c r="AY176" s="272" t="s">
        <v>250</v>
      </c>
    </row>
    <row r="177" s="13" customFormat="1">
      <c r="A177" s="13"/>
      <c r="B177" s="262"/>
      <c r="C177" s="263"/>
      <c r="D177" s="258" t="s">
        <v>263</v>
      </c>
      <c r="E177" s="264" t="s">
        <v>2973</v>
      </c>
      <c r="F177" s="265" t="s">
        <v>3009</v>
      </c>
      <c r="G177" s="263"/>
      <c r="H177" s="266">
        <v>1.7</v>
      </c>
      <c r="I177" s="267"/>
      <c r="J177" s="263"/>
      <c r="K177" s="263"/>
      <c r="L177" s="268"/>
      <c r="M177" s="269"/>
      <c r="N177" s="270"/>
      <c r="O177" s="270"/>
      <c r="P177" s="270"/>
      <c r="Q177" s="270"/>
      <c r="R177" s="270"/>
      <c r="S177" s="270"/>
      <c r="T177" s="271"/>
      <c r="U177" s="13"/>
      <c r="V177" s="13"/>
      <c r="W177" s="13"/>
      <c r="X177" s="13"/>
      <c r="Y177" s="13"/>
      <c r="Z177" s="13"/>
      <c r="AA177" s="13"/>
      <c r="AB177" s="13"/>
      <c r="AC177" s="13"/>
      <c r="AD177" s="13"/>
      <c r="AE177" s="13"/>
      <c r="AT177" s="272" t="s">
        <v>263</v>
      </c>
      <c r="AU177" s="272" t="s">
        <v>91</v>
      </c>
      <c r="AV177" s="13" t="s">
        <v>91</v>
      </c>
      <c r="AW177" s="13" t="s">
        <v>36</v>
      </c>
      <c r="AX177" s="13" t="s">
        <v>82</v>
      </c>
      <c r="AY177" s="272" t="s">
        <v>250</v>
      </c>
    </row>
    <row r="178" s="13" customFormat="1">
      <c r="A178" s="13"/>
      <c r="B178" s="262"/>
      <c r="C178" s="263"/>
      <c r="D178" s="258" t="s">
        <v>263</v>
      </c>
      <c r="E178" s="264" t="s">
        <v>2016</v>
      </c>
      <c r="F178" s="265" t="s">
        <v>2175</v>
      </c>
      <c r="G178" s="263"/>
      <c r="H178" s="266">
        <v>2</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263</v>
      </c>
      <c r="AU178" s="272" t="s">
        <v>91</v>
      </c>
      <c r="AV178" s="13" t="s">
        <v>91</v>
      </c>
      <c r="AW178" s="13" t="s">
        <v>36</v>
      </c>
      <c r="AX178" s="13" t="s">
        <v>82</v>
      </c>
      <c r="AY178" s="272" t="s">
        <v>250</v>
      </c>
    </row>
    <row r="179" s="13" customFormat="1">
      <c r="A179" s="13"/>
      <c r="B179" s="262"/>
      <c r="C179" s="263"/>
      <c r="D179" s="258" t="s">
        <v>263</v>
      </c>
      <c r="E179" s="264" t="s">
        <v>2018</v>
      </c>
      <c r="F179" s="265" t="s">
        <v>2176</v>
      </c>
      <c r="G179" s="263"/>
      <c r="H179" s="266">
        <v>1.23</v>
      </c>
      <c r="I179" s="267"/>
      <c r="J179" s="263"/>
      <c r="K179" s="263"/>
      <c r="L179" s="268"/>
      <c r="M179" s="269"/>
      <c r="N179" s="270"/>
      <c r="O179" s="270"/>
      <c r="P179" s="270"/>
      <c r="Q179" s="270"/>
      <c r="R179" s="270"/>
      <c r="S179" s="270"/>
      <c r="T179" s="271"/>
      <c r="U179" s="13"/>
      <c r="V179" s="13"/>
      <c r="W179" s="13"/>
      <c r="X179" s="13"/>
      <c r="Y179" s="13"/>
      <c r="Z179" s="13"/>
      <c r="AA179" s="13"/>
      <c r="AB179" s="13"/>
      <c r="AC179" s="13"/>
      <c r="AD179" s="13"/>
      <c r="AE179" s="13"/>
      <c r="AT179" s="272" t="s">
        <v>263</v>
      </c>
      <c r="AU179" s="272" t="s">
        <v>91</v>
      </c>
      <c r="AV179" s="13" t="s">
        <v>91</v>
      </c>
      <c r="AW179" s="13" t="s">
        <v>36</v>
      </c>
      <c r="AX179" s="13" t="s">
        <v>82</v>
      </c>
      <c r="AY179" s="272" t="s">
        <v>250</v>
      </c>
    </row>
    <row r="180" s="14" customFormat="1">
      <c r="A180" s="14"/>
      <c r="B180" s="273"/>
      <c r="C180" s="274"/>
      <c r="D180" s="258" t="s">
        <v>263</v>
      </c>
      <c r="E180" s="275" t="s">
        <v>1</v>
      </c>
      <c r="F180" s="276" t="s">
        <v>265</v>
      </c>
      <c r="G180" s="274"/>
      <c r="H180" s="277">
        <v>6.5300000000000002</v>
      </c>
      <c r="I180" s="278"/>
      <c r="J180" s="274"/>
      <c r="K180" s="274"/>
      <c r="L180" s="279"/>
      <c r="M180" s="280"/>
      <c r="N180" s="281"/>
      <c r="O180" s="281"/>
      <c r="P180" s="281"/>
      <c r="Q180" s="281"/>
      <c r="R180" s="281"/>
      <c r="S180" s="281"/>
      <c r="T180" s="282"/>
      <c r="U180" s="14"/>
      <c r="V180" s="14"/>
      <c r="W180" s="14"/>
      <c r="X180" s="14"/>
      <c r="Y180" s="14"/>
      <c r="Z180" s="14"/>
      <c r="AA180" s="14"/>
      <c r="AB180" s="14"/>
      <c r="AC180" s="14"/>
      <c r="AD180" s="14"/>
      <c r="AE180" s="14"/>
      <c r="AT180" s="283" t="s">
        <v>263</v>
      </c>
      <c r="AU180" s="283" t="s">
        <v>91</v>
      </c>
      <c r="AV180" s="14" t="s">
        <v>256</v>
      </c>
      <c r="AW180" s="14" t="s">
        <v>36</v>
      </c>
      <c r="AX180" s="14" t="s">
        <v>82</v>
      </c>
      <c r="AY180" s="283" t="s">
        <v>250</v>
      </c>
    </row>
    <row r="181" s="15" customFormat="1">
      <c r="A181" s="15"/>
      <c r="B181" s="284"/>
      <c r="C181" s="285"/>
      <c r="D181" s="258" t="s">
        <v>263</v>
      </c>
      <c r="E181" s="286" t="s">
        <v>1</v>
      </c>
      <c r="F181" s="287" t="s">
        <v>2031</v>
      </c>
      <c r="G181" s="285"/>
      <c r="H181" s="286" t="s">
        <v>1</v>
      </c>
      <c r="I181" s="288"/>
      <c r="J181" s="285"/>
      <c r="K181" s="285"/>
      <c r="L181" s="289"/>
      <c r="M181" s="290"/>
      <c r="N181" s="291"/>
      <c r="O181" s="291"/>
      <c r="P181" s="291"/>
      <c r="Q181" s="291"/>
      <c r="R181" s="291"/>
      <c r="S181" s="291"/>
      <c r="T181" s="292"/>
      <c r="U181" s="15"/>
      <c r="V181" s="15"/>
      <c r="W181" s="15"/>
      <c r="X181" s="15"/>
      <c r="Y181" s="15"/>
      <c r="Z181" s="15"/>
      <c r="AA181" s="15"/>
      <c r="AB181" s="15"/>
      <c r="AC181" s="15"/>
      <c r="AD181" s="15"/>
      <c r="AE181" s="15"/>
      <c r="AT181" s="293" t="s">
        <v>263</v>
      </c>
      <c r="AU181" s="293" t="s">
        <v>91</v>
      </c>
      <c r="AV181" s="15" t="s">
        <v>14</v>
      </c>
      <c r="AW181" s="15" t="s">
        <v>36</v>
      </c>
      <c r="AX181" s="15" t="s">
        <v>82</v>
      </c>
      <c r="AY181" s="293" t="s">
        <v>250</v>
      </c>
    </row>
    <row r="182" s="13" customFormat="1">
      <c r="A182" s="13"/>
      <c r="B182" s="262"/>
      <c r="C182" s="263"/>
      <c r="D182" s="258" t="s">
        <v>263</v>
      </c>
      <c r="E182" s="264" t="s">
        <v>1</v>
      </c>
      <c r="F182" s="265" t="s">
        <v>3010</v>
      </c>
      <c r="G182" s="263"/>
      <c r="H182" s="266">
        <v>1337.492</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263</v>
      </c>
      <c r="AU182" s="272" t="s">
        <v>91</v>
      </c>
      <c r="AV182" s="13" t="s">
        <v>91</v>
      </c>
      <c r="AW182" s="13" t="s">
        <v>36</v>
      </c>
      <c r="AX182" s="13" t="s">
        <v>82</v>
      </c>
      <c r="AY182" s="272" t="s">
        <v>250</v>
      </c>
    </row>
    <row r="183" s="13" customFormat="1">
      <c r="A183" s="13"/>
      <c r="B183" s="262"/>
      <c r="C183" s="263"/>
      <c r="D183" s="258" t="s">
        <v>263</v>
      </c>
      <c r="E183" s="264" t="s">
        <v>1</v>
      </c>
      <c r="F183" s="265" t="s">
        <v>3011</v>
      </c>
      <c r="G183" s="263"/>
      <c r="H183" s="266">
        <v>782.39999999999998</v>
      </c>
      <c r="I183" s="267"/>
      <c r="J183" s="263"/>
      <c r="K183" s="263"/>
      <c r="L183" s="268"/>
      <c r="M183" s="269"/>
      <c r="N183" s="270"/>
      <c r="O183" s="270"/>
      <c r="P183" s="270"/>
      <c r="Q183" s="270"/>
      <c r="R183" s="270"/>
      <c r="S183" s="270"/>
      <c r="T183" s="271"/>
      <c r="U183" s="13"/>
      <c r="V183" s="13"/>
      <c r="W183" s="13"/>
      <c r="X183" s="13"/>
      <c r="Y183" s="13"/>
      <c r="Z183" s="13"/>
      <c r="AA183" s="13"/>
      <c r="AB183" s="13"/>
      <c r="AC183" s="13"/>
      <c r="AD183" s="13"/>
      <c r="AE183" s="13"/>
      <c r="AT183" s="272" t="s">
        <v>263</v>
      </c>
      <c r="AU183" s="272" t="s">
        <v>91</v>
      </c>
      <c r="AV183" s="13" t="s">
        <v>91</v>
      </c>
      <c r="AW183" s="13" t="s">
        <v>36</v>
      </c>
      <c r="AX183" s="13" t="s">
        <v>82</v>
      </c>
      <c r="AY183" s="272" t="s">
        <v>250</v>
      </c>
    </row>
    <row r="184" s="13" customFormat="1">
      <c r="A184" s="13"/>
      <c r="B184" s="262"/>
      <c r="C184" s="263"/>
      <c r="D184" s="258" t="s">
        <v>263</v>
      </c>
      <c r="E184" s="264" t="s">
        <v>1</v>
      </c>
      <c r="F184" s="265" t="s">
        <v>3012</v>
      </c>
      <c r="G184" s="263"/>
      <c r="H184" s="266">
        <v>34.240000000000002</v>
      </c>
      <c r="I184" s="267"/>
      <c r="J184" s="263"/>
      <c r="K184" s="263"/>
      <c r="L184" s="268"/>
      <c r="M184" s="269"/>
      <c r="N184" s="270"/>
      <c r="O184" s="270"/>
      <c r="P184" s="270"/>
      <c r="Q184" s="270"/>
      <c r="R184" s="270"/>
      <c r="S184" s="270"/>
      <c r="T184" s="271"/>
      <c r="U184" s="13"/>
      <c r="V184" s="13"/>
      <c r="W184" s="13"/>
      <c r="X184" s="13"/>
      <c r="Y184" s="13"/>
      <c r="Z184" s="13"/>
      <c r="AA184" s="13"/>
      <c r="AB184" s="13"/>
      <c r="AC184" s="13"/>
      <c r="AD184" s="13"/>
      <c r="AE184" s="13"/>
      <c r="AT184" s="272" t="s">
        <v>263</v>
      </c>
      <c r="AU184" s="272" t="s">
        <v>91</v>
      </c>
      <c r="AV184" s="13" t="s">
        <v>91</v>
      </c>
      <c r="AW184" s="13" t="s">
        <v>36</v>
      </c>
      <c r="AX184" s="13" t="s">
        <v>82</v>
      </c>
      <c r="AY184" s="272" t="s">
        <v>250</v>
      </c>
    </row>
    <row r="185" s="13" customFormat="1">
      <c r="A185" s="13"/>
      <c r="B185" s="262"/>
      <c r="C185" s="263"/>
      <c r="D185" s="258" t="s">
        <v>263</v>
      </c>
      <c r="E185" s="264" t="s">
        <v>1</v>
      </c>
      <c r="F185" s="265" t="s">
        <v>3013</v>
      </c>
      <c r="G185" s="263"/>
      <c r="H185" s="266">
        <v>17.626000000000001</v>
      </c>
      <c r="I185" s="267"/>
      <c r="J185" s="263"/>
      <c r="K185" s="263"/>
      <c r="L185" s="268"/>
      <c r="M185" s="269"/>
      <c r="N185" s="270"/>
      <c r="O185" s="270"/>
      <c r="P185" s="270"/>
      <c r="Q185" s="270"/>
      <c r="R185" s="270"/>
      <c r="S185" s="270"/>
      <c r="T185" s="271"/>
      <c r="U185" s="13"/>
      <c r="V185" s="13"/>
      <c r="W185" s="13"/>
      <c r="X185" s="13"/>
      <c r="Y185" s="13"/>
      <c r="Z185" s="13"/>
      <c r="AA185" s="13"/>
      <c r="AB185" s="13"/>
      <c r="AC185" s="13"/>
      <c r="AD185" s="13"/>
      <c r="AE185" s="13"/>
      <c r="AT185" s="272" t="s">
        <v>263</v>
      </c>
      <c r="AU185" s="272" t="s">
        <v>91</v>
      </c>
      <c r="AV185" s="13" t="s">
        <v>91</v>
      </c>
      <c r="AW185" s="13" t="s">
        <v>36</v>
      </c>
      <c r="AX185" s="13" t="s">
        <v>82</v>
      </c>
      <c r="AY185" s="272" t="s">
        <v>250</v>
      </c>
    </row>
    <row r="186" s="13" customFormat="1">
      <c r="A186" s="13"/>
      <c r="B186" s="262"/>
      <c r="C186" s="263"/>
      <c r="D186" s="258" t="s">
        <v>263</v>
      </c>
      <c r="E186" s="264" t="s">
        <v>1</v>
      </c>
      <c r="F186" s="265" t="s">
        <v>3014</v>
      </c>
      <c r="G186" s="263"/>
      <c r="H186" s="266">
        <v>84.200000000000003</v>
      </c>
      <c r="I186" s="267"/>
      <c r="J186" s="263"/>
      <c r="K186" s="263"/>
      <c r="L186" s="268"/>
      <c r="M186" s="269"/>
      <c r="N186" s="270"/>
      <c r="O186" s="270"/>
      <c r="P186" s="270"/>
      <c r="Q186" s="270"/>
      <c r="R186" s="270"/>
      <c r="S186" s="270"/>
      <c r="T186" s="271"/>
      <c r="U186" s="13"/>
      <c r="V186" s="13"/>
      <c r="W186" s="13"/>
      <c r="X186" s="13"/>
      <c r="Y186" s="13"/>
      <c r="Z186" s="13"/>
      <c r="AA186" s="13"/>
      <c r="AB186" s="13"/>
      <c r="AC186" s="13"/>
      <c r="AD186" s="13"/>
      <c r="AE186" s="13"/>
      <c r="AT186" s="272" t="s">
        <v>263</v>
      </c>
      <c r="AU186" s="272" t="s">
        <v>91</v>
      </c>
      <c r="AV186" s="13" t="s">
        <v>91</v>
      </c>
      <c r="AW186" s="13" t="s">
        <v>36</v>
      </c>
      <c r="AX186" s="13" t="s">
        <v>82</v>
      </c>
      <c r="AY186" s="272" t="s">
        <v>250</v>
      </c>
    </row>
    <row r="187" s="13" customFormat="1">
      <c r="A187" s="13"/>
      <c r="B187" s="262"/>
      <c r="C187" s="263"/>
      <c r="D187" s="258" t="s">
        <v>263</v>
      </c>
      <c r="E187" s="264" t="s">
        <v>1</v>
      </c>
      <c r="F187" s="265" t="s">
        <v>2191</v>
      </c>
      <c r="G187" s="263"/>
      <c r="H187" s="266">
        <v>2.625</v>
      </c>
      <c r="I187" s="267"/>
      <c r="J187" s="263"/>
      <c r="K187" s="263"/>
      <c r="L187" s="268"/>
      <c r="M187" s="269"/>
      <c r="N187" s="270"/>
      <c r="O187" s="270"/>
      <c r="P187" s="270"/>
      <c r="Q187" s="270"/>
      <c r="R187" s="270"/>
      <c r="S187" s="270"/>
      <c r="T187" s="271"/>
      <c r="U187" s="13"/>
      <c r="V187" s="13"/>
      <c r="W187" s="13"/>
      <c r="X187" s="13"/>
      <c r="Y187" s="13"/>
      <c r="Z187" s="13"/>
      <c r="AA187" s="13"/>
      <c r="AB187" s="13"/>
      <c r="AC187" s="13"/>
      <c r="AD187" s="13"/>
      <c r="AE187" s="13"/>
      <c r="AT187" s="272" t="s">
        <v>263</v>
      </c>
      <c r="AU187" s="272" t="s">
        <v>91</v>
      </c>
      <c r="AV187" s="13" t="s">
        <v>91</v>
      </c>
      <c r="AW187" s="13" t="s">
        <v>36</v>
      </c>
      <c r="AX187" s="13" t="s">
        <v>82</v>
      </c>
      <c r="AY187" s="272" t="s">
        <v>250</v>
      </c>
    </row>
    <row r="188" s="13" customFormat="1">
      <c r="A188" s="13"/>
      <c r="B188" s="262"/>
      <c r="C188" s="263"/>
      <c r="D188" s="258" t="s">
        <v>263</v>
      </c>
      <c r="E188" s="264" t="s">
        <v>1</v>
      </c>
      <c r="F188" s="265" t="s">
        <v>2193</v>
      </c>
      <c r="G188" s="263"/>
      <c r="H188" s="266">
        <v>-159.87700000000001</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263</v>
      </c>
      <c r="AU188" s="272" t="s">
        <v>91</v>
      </c>
      <c r="AV188" s="13" t="s">
        <v>91</v>
      </c>
      <c r="AW188" s="13" t="s">
        <v>36</v>
      </c>
      <c r="AX188" s="13" t="s">
        <v>82</v>
      </c>
      <c r="AY188" s="272" t="s">
        <v>250</v>
      </c>
    </row>
    <row r="189" s="13" customFormat="1">
      <c r="A189" s="13"/>
      <c r="B189" s="262"/>
      <c r="C189" s="263"/>
      <c r="D189" s="258" t="s">
        <v>263</v>
      </c>
      <c r="E189" s="264" t="s">
        <v>1</v>
      </c>
      <c r="F189" s="265" t="s">
        <v>2194</v>
      </c>
      <c r="G189" s="263"/>
      <c r="H189" s="266">
        <v>-30</v>
      </c>
      <c r="I189" s="267"/>
      <c r="J189" s="263"/>
      <c r="K189" s="263"/>
      <c r="L189" s="268"/>
      <c r="M189" s="269"/>
      <c r="N189" s="270"/>
      <c r="O189" s="270"/>
      <c r="P189" s="270"/>
      <c r="Q189" s="270"/>
      <c r="R189" s="270"/>
      <c r="S189" s="270"/>
      <c r="T189" s="271"/>
      <c r="U189" s="13"/>
      <c r="V189" s="13"/>
      <c r="W189" s="13"/>
      <c r="X189" s="13"/>
      <c r="Y189" s="13"/>
      <c r="Z189" s="13"/>
      <c r="AA189" s="13"/>
      <c r="AB189" s="13"/>
      <c r="AC189" s="13"/>
      <c r="AD189" s="13"/>
      <c r="AE189" s="13"/>
      <c r="AT189" s="272" t="s">
        <v>263</v>
      </c>
      <c r="AU189" s="272" t="s">
        <v>91</v>
      </c>
      <c r="AV189" s="13" t="s">
        <v>91</v>
      </c>
      <c r="AW189" s="13" t="s">
        <v>36</v>
      </c>
      <c r="AX189" s="13" t="s">
        <v>82</v>
      </c>
      <c r="AY189" s="272" t="s">
        <v>250</v>
      </c>
    </row>
    <row r="190" s="14" customFormat="1">
      <c r="A190" s="14"/>
      <c r="B190" s="273"/>
      <c r="C190" s="274"/>
      <c r="D190" s="258" t="s">
        <v>263</v>
      </c>
      <c r="E190" s="275" t="s">
        <v>2030</v>
      </c>
      <c r="F190" s="276" t="s">
        <v>265</v>
      </c>
      <c r="G190" s="274"/>
      <c r="H190" s="277">
        <v>2068.7060000000001</v>
      </c>
      <c r="I190" s="278"/>
      <c r="J190" s="274"/>
      <c r="K190" s="274"/>
      <c r="L190" s="279"/>
      <c r="M190" s="280"/>
      <c r="N190" s="281"/>
      <c r="O190" s="281"/>
      <c r="P190" s="281"/>
      <c r="Q190" s="281"/>
      <c r="R190" s="281"/>
      <c r="S190" s="281"/>
      <c r="T190" s="282"/>
      <c r="U190" s="14"/>
      <c r="V190" s="14"/>
      <c r="W190" s="14"/>
      <c r="X190" s="14"/>
      <c r="Y190" s="14"/>
      <c r="Z190" s="14"/>
      <c r="AA190" s="14"/>
      <c r="AB190" s="14"/>
      <c r="AC190" s="14"/>
      <c r="AD190" s="14"/>
      <c r="AE190" s="14"/>
      <c r="AT190" s="283" t="s">
        <v>263</v>
      </c>
      <c r="AU190" s="283" t="s">
        <v>91</v>
      </c>
      <c r="AV190" s="14" t="s">
        <v>256</v>
      </c>
      <c r="AW190" s="14" t="s">
        <v>36</v>
      </c>
      <c r="AX190" s="14" t="s">
        <v>82</v>
      </c>
      <c r="AY190" s="283" t="s">
        <v>250</v>
      </c>
    </row>
    <row r="191" s="13" customFormat="1">
      <c r="A191" s="13"/>
      <c r="B191" s="262"/>
      <c r="C191" s="263"/>
      <c r="D191" s="258" t="s">
        <v>263</v>
      </c>
      <c r="E191" s="264" t="s">
        <v>1999</v>
      </c>
      <c r="F191" s="265" t="s">
        <v>2195</v>
      </c>
      <c r="G191" s="263"/>
      <c r="H191" s="266">
        <v>372.36700000000002</v>
      </c>
      <c r="I191" s="267"/>
      <c r="J191" s="263"/>
      <c r="K191" s="263"/>
      <c r="L191" s="268"/>
      <c r="M191" s="269"/>
      <c r="N191" s="270"/>
      <c r="O191" s="270"/>
      <c r="P191" s="270"/>
      <c r="Q191" s="270"/>
      <c r="R191" s="270"/>
      <c r="S191" s="270"/>
      <c r="T191" s="271"/>
      <c r="U191" s="13"/>
      <c r="V191" s="13"/>
      <c r="W191" s="13"/>
      <c r="X191" s="13"/>
      <c r="Y191" s="13"/>
      <c r="Z191" s="13"/>
      <c r="AA191" s="13"/>
      <c r="AB191" s="13"/>
      <c r="AC191" s="13"/>
      <c r="AD191" s="13"/>
      <c r="AE191" s="13"/>
      <c r="AT191" s="272" t="s">
        <v>263</v>
      </c>
      <c r="AU191" s="272" t="s">
        <v>91</v>
      </c>
      <c r="AV191" s="13" t="s">
        <v>91</v>
      </c>
      <c r="AW191" s="13" t="s">
        <v>36</v>
      </c>
      <c r="AX191" s="13" t="s">
        <v>82</v>
      </c>
      <c r="AY191" s="272" t="s">
        <v>250</v>
      </c>
    </row>
    <row r="192" s="13" customFormat="1">
      <c r="A192" s="13"/>
      <c r="B192" s="262"/>
      <c r="C192" s="263"/>
      <c r="D192" s="258" t="s">
        <v>263</v>
      </c>
      <c r="E192" s="264" t="s">
        <v>1995</v>
      </c>
      <c r="F192" s="265" t="s">
        <v>2196</v>
      </c>
      <c r="G192" s="263"/>
      <c r="H192" s="266">
        <v>248.24500000000001</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263</v>
      </c>
      <c r="AU192" s="272" t="s">
        <v>91</v>
      </c>
      <c r="AV192" s="13" t="s">
        <v>91</v>
      </c>
      <c r="AW192" s="13" t="s">
        <v>36</v>
      </c>
      <c r="AX192" s="13" t="s">
        <v>82</v>
      </c>
      <c r="AY192" s="272" t="s">
        <v>250</v>
      </c>
    </row>
    <row r="193" s="13" customFormat="1">
      <c r="A193" s="13"/>
      <c r="B193" s="262"/>
      <c r="C193" s="263"/>
      <c r="D193" s="258" t="s">
        <v>263</v>
      </c>
      <c r="E193" s="264" t="s">
        <v>2007</v>
      </c>
      <c r="F193" s="265" t="s">
        <v>2197</v>
      </c>
      <c r="G193" s="263"/>
      <c r="H193" s="266">
        <v>868.85699999999997</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263</v>
      </c>
      <c r="AU193" s="272" t="s">
        <v>91</v>
      </c>
      <c r="AV193" s="13" t="s">
        <v>91</v>
      </c>
      <c r="AW193" s="13" t="s">
        <v>36</v>
      </c>
      <c r="AX193" s="13" t="s">
        <v>82</v>
      </c>
      <c r="AY193" s="272" t="s">
        <v>250</v>
      </c>
    </row>
    <row r="194" s="13" customFormat="1">
      <c r="A194" s="13"/>
      <c r="B194" s="262"/>
      <c r="C194" s="263"/>
      <c r="D194" s="258" t="s">
        <v>263</v>
      </c>
      <c r="E194" s="264" t="s">
        <v>2003</v>
      </c>
      <c r="F194" s="265" t="s">
        <v>2198</v>
      </c>
      <c r="G194" s="263"/>
      <c r="H194" s="266">
        <v>579.23800000000006</v>
      </c>
      <c r="I194" s="267"/>
      <c r="J194" s="263"/>
      <c r="K194" s="263"/>
      <c r="L194" s="268"/>
      <c r="M194" s="269"/>
      <c r="N194" s="270"/>
      <c r="O194" s="270"/>
      <c r="P194" s="270"/>
      <c r="Q194" s="270"/>
      <c r="R194" s="270"/>
      <c r="S194" s="270"/>
      <c r="T194" s="271"/>
      <c r="U194" s="13"/>
      <c r="V194" s="13"/>
      <c r="W194" s="13"/>
      <c r="X194" s="13"/>
      <c r="Y194" s="13"/>
      <c r="Z194" s="13"/>
      <c r="AA194" s="13"/>
      <c r="AB194" s="13"/>
      <c r="AC194" s="13"/>
      <c r="AD194" s="13"/>
      <c r="AE194" s="13"/>
      <c r="AT194" s="272" t="s">
        <v>263</v>
      </c>
      <c r="AU194" s="272" t="s">
        <v>91</v>
      </c>
      <c r="AV194" s="13" t="s">
        <v>91</v>
      </c>
      <c r="AW194" s="13" t="s">
        <v>36</v>
      </c>
      <c r="AX194" s="13" t="s">
        <v>82</v>
      </c>
      <c r="AY194" s="272" t="s">
        <v>250</v>
      </c>
    </row>
    <row r="195" s="14" customFormat="1">
      <c r="A195" s="14"/>
      <c r="B195" s="273"/>
      <c r="C195" s="274"/>
      <c r="D195" s="258" t="s">
        <v>263</v>
      </c>
      <c r="E195" s="275" t="s">
        <v>1</v>
      </c>
      <c r="F195" s="276" t="s">
        <v>265</v>
      </c>
      <c r="G195" s="274"/>
      <c r="H195" s="277">
        <v>2068.7069999999999</v>
      </c>
      <c r="I195" s="278"/>
      <c r="J195" s="274"/>
      <c r="K195" s="274"/>
      <c r="L195" s="279"/>
      <c r="M195" s="280"/>
      <c r="N195" s="281"/>
      <c r="O195" s="281"/>
      <c r="P195" s="281"/>
      <c r="Q195" s="281"/>
      <c r="R195" s="281"/>
      <c r="S195" s="281"/>
      <c r="T195" s="282"/>
      <c r="U195" s="14"/>
      <c r="V195" s="14"/>
      <c r="W195" s="14"/>
      <c r="X195" s="14"/>
      <c r="Y195" s="14"/>
      <c r="Z195" s="14"/>
      <c r="AA195" s="14"/>
      <c r="AB195" s="14"/>
      <c r="AC195" s="14"/>
      <c r="AD195" s="14"/>
      <c r="AE195" s="14"/>
      <c r="AT195" s="283" t="s">
        <v>263</v>
      </c>
      <c r="AU195" s="283" t="s">
        <v>91</v>
      </c>
      <c r="AV195" s="14" t="s">
        <v>256</v>
      </c>
      <c r="AW195" s="14" t="s">
        <v>36</v>
      </c>
      <c r="AX195" s="14" t="s">
        <v>82</v>
      </c>
      <c r="AY195" s="283" t="s">
        <v>250</v>
      </c>
    </row>
    <row r="196" s="15" customFormat="1">
      <c r="A196" s="15"/>
      <c r="B196" s="284"/>
      <c r="C196" s="285"/>
      <c r="D196" s="258" t="s">
        <v>263</v>
      </c>
      <c r="E196" s="286" t="s">
        <v>1</v>
      </c>
      <c r="F196" s="287" t="s">
        <v>2034</v>
      </c>
      <c r="G196" s="285"/>
      <c r="H196" s="286" t="s">
        <v>1</v>
      </c>
      <c r="I196" s="288"/>
      <c r="J196" s="285"/>
      <c r="K196" s="285"/>
      <c r="L196" s="289"/>
      <c r="M196" s="290"/>
      <c r="N196" s="291"/>
      <c r="O196" s="291"/>
      <c r="P196" s="291"/>
      <c r="Q196" s="291"/>
      <c r="R196" s="291"/>
      <c r="S196" s="291"/>
      <c r="T196" s="292"/>
      <c r="U196" s="15"/>
      <c r="V196" s="15"/>
      <c r="W196" s="15"/>
      <c r="X196" s="15"/>
      <c r="Y196" s="15"/>
      <c r="Z196" s="15"/>
      <c r="AA196" s="15"/>
      <c r="AB196" s="15"/>
      <c r="AC196" s="15"/>
      <c r="AD196" s="15"/>
      <c r="AE196" s="15"/>
      <c r="AT196" s="293" t="s">
        <v>263</v>
      </c>
      <c r="AU196" s="293" t="s">
        <v>91</v>
      </c>
      <c r="AV196" s="15" t="s">
        <v>14</v>
      </c>
      <c r="AW196" s="15" t="s">
        <v>36</v>
      </c>
      <c r="AX196" s="15" t="s">
        <v>82</v>
      </c>
      <c r="AY196" s="293" t="s">
        <v>250</v>
      </c>
    </row>
    <row r="197" s="13" customFormat="1">
      <c r="A197" s="13"/>
      <c r="B197" s="262"/>
      <c r="C197" s="263"/>
      <c r="D197" s="258" t="s">
        <v>263</v>
      </c>
      <c r="E197" s="264" t="s">
        <v>1</v>
      </c>
      <c r="F197" s="265" t="s">
        <v>3015</v>
      </c>
      <c r="G197" s="263"/>
      <c r="H197" s="266">
        <v>107</v>
      </c>
      <c r="I197" s="267"/>
      <c r="J197" s="263"/>
      <c r="K197" s="263"/>
      <c r="L197" s="268"/>
      <c r="M197" s="269"/>
      <c r="N197" s="270"/>
      <c r="O197" s="270"/>
      <c r="P197" s="270"/>
      <c r="Q197" s="270"/>
      <c r="R197" s="270"/>
      <c r="S197" s="270"/>
      <c r="T197" s="271"/>
      <c r="U197" s="13"/>
      <c r="V197" s="13"/>
      <c r="W197" s="13"/>
      <c r="X197" s="13"/>
      <c r="Y197" s="13"/>
      <c r="Z197" s="13"/>
      <c r="AA197" s="13"/>
      <c r="AB197" s="13"/>
      <c r="AC197" s="13"/>
      <c r="AD197" s="13"/>
      <c r="AE197" s="13"/>
      <c r="AT197" s="272" t="s">
        <v>263</v>
      </c>
      <c r="AU197" s="272" t="s">
        <v>91</v>
      </c>
      <c r="AV197" s="13" t="s">
        <v>91</v>
      </c>
      <c r="AW197" s="13" t="s">
        <v>36</v>
      </c>
      <c r="AX197" s="13" t="s">
        <v>82</v>
      </c>
      <c r="AY197" s="272" t="s">
        <v>250</v>
      </c>
    </row>
    <row r="198" s="13" customFormat="1">
      <c r="A198" s="13"/>
      <c r="B198" s="262"/>
      <c r="C198" s="263"/>
      <c r="D198" s="258" t="s">
        <v>263</v>
      </c>
      <c r="E198" s="264" t="s">
        <v>1</v>
      </c>
      <c r="F198" s="265" t="s">
        <v>3016</v>
      </c>
      <c r="G198" s="263"/>
      <c r="H198" s="266">
        <v>52.877000000000002</v>
      </c>
      <c r="I198" s="267"/>
      <c r="J198" s="263"/>
      <c r="K198" s="263"/>
      <c r="L198" s="268"/>
      <c r="M198" s="269"/>
      <c r="N198" s="270"/>
      <c r="O198" s="270"/>
      <c r="P198" s="270"/>
      <c r="Q198" s="270"/>
      <c r="R198" s="270"/>
      <c r="S198" s="270"/>
      <c r="T198" s="271"/>
      <c r="U198" s="13"/>
      <c r="V198" s="13"/>
      <c r="W198" s="13"/>
      <c r="X198" s="13"/>
      <c r="Y198" s="13"/>
      <c r="Z198" s="13"/>
      <c r="AA198" s="13"/>
      <c r="AB198" s="13"/>
      <c r="AC198" s="13"/>
      <c r="AD198" s="13"/>
      <c r="AE198" s="13"/>
      <c r="AT198" s="272" t="s">
        <v>263</v>
      </c>
      <c r="AU198" s="272" t="s">
        <v>91</v>
      </c>
      <c r="AV198" s="13" t="s">
        <v>91</v>
      </c>
      <c r="AW198" s="13" t="s">
        <v>36</v>
      </c>
      <c r="AX198" s="13" t="s">
        <v>82</v>
      </c>
      <c r="AY198" s="272" t="s">
        <v>250</v>
      </c>
    </row>
    <row r="199" s="14" customFormat="1">
      <c r="A199" s="14"/>
      <c r="B199" s="273"/>
      <c r="C199" s="274"/>
      <c r="D199" s="258" t="s">
        <v>263</v>
      </c>
      <c r="E199" s="275" t="s">
        <v>2033</v>
      </c>
      <c r="F199" s="276" t="s">
        <v>265</v>
      </c>
      <c r="G199" s="274"/>
      <c r="H199" s="277">
        <v>159.87700000000001</v>
      </c>
      <c r="I199" s="278"/>
      <c r="J199" s="274"/>
      <c r="K199" s="274"/>
      <c r="L199" s="279"/>
      <c r="M199" s="280"/>
      <c r="N199" s="281"/>
      <c r="O199" s="281"/>
      <c r="P199" s="281"/>
      <c r="Q199" s="281"/>
      <c r="R199" s="281"/>
      <c r="S199" s="281"/>
      <c r="T199" s="282"/>
      <c r="U199" s="14"/>
      <c r="V199" s="14"/>
      <c r="W199" s="14"/>
      <c r="X199" s="14"/>
      <c r="Y199" s="14"/>
      <c r="Z199" s="14"/>
      <c r="AA199" s="14"/>
      <c r="AB199" s="14"/>
      <c r="AC199" s="14"/>
      <c r="AD199" s="14"/>
      <c r="AE199" s="14"/>
      <c r="AT199" s="283" t="s">
        <v>263</v>
      </c>
      <c r="AU199" s="283" t="s">
        <v>91</v>
      </c>
      <c r="AV199" s="14" t="s">
        <v>256</v>
      </c>
      <c r="AW199" s="14" t="s">
        <v>36</v>
      </c>
      <c r="AX199" s="14" t="s">
        <v>82</v>
      </c>
      <c r="AY199" s="283" t="s">
        <v>250</v>
      </c>
    </row>
    <row r="200" s="13" customFormat="1">
      <c r="A200" s="13"/>
      <c r="B200" s="262"/>
      <c r="C200" s="263"/>
      <c r="D200" s="258" t="s">
        <v>263</v>
      </c>
      <c r="E200" s="264" t="s">
        <v>2036</v>
      </c>
      <c r="F200" s="265" t="s">
        <v>2202</v>
      </c>
      <c r="G200" s="263"/>
      <c r="H200" s="266">
        <v>28.777999999999999</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263</v>
      </c>
      <c r="AU200" s="272" t="s">
        <v>91</v>
      </c>
      <c r="AV200" s="13" t="s">
        <v>91</v>
      </c>
      <c r="AW200" s="13" t="s">
        <v>36</v>
      </c>
      <c r="AX200" s="13" t="s">
        <v>82</v>
      </c>
      <c r="AY200" s="272" t="s">
        <v>250</v>
      </c>
    </row>
    <row r="201" s="13" customFormat="1">
      <c r="A201" s="13"/>
      <c r="B201" s="262"/>
      <c r="C201" s="263"/>
      <c r="D201" s="258" t="s">
        <v>263</v>
      </c>
      <c r="E201" s="264" t="s">
        <v>2039</v>
      </c>
      <c r="F201" s="265" t="s">
        <v>2203</v>
      </c>
      <c r="G201" s="263"/>
      <c r="H201" s="266">
        <v>19.184999999999999</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263</v>
      </c>
      <c r="AU201" s="272" t="s">
        <v>91</v>
      </c>
      <c r="AV201" s="13" t="s">
        <v>91</v>
      </c>
      <c r="AW201" s="13" t="s">
        <v>36</v>
      </c>
      <c r="AX201" s="13" t="s">
        <v>82</v>
      </c>
      <c r="AY201" s="272" t="s">
        <v>250</v>
      </c>
    </row>
    <row r="202" s="13" customFormat="1">
      <c r="A202" s="13"/>
      <c r="B202" s="262"/>
      <c r="C202" s="263"/>
      <c r="D202" s="258" t="s">
        <v>263</v>
      </c>
      <c r="E202" s="264" t="s">
        <v>2042</v>
      </c>
      <c r="F202" s="265" t="s">
        <v>2204</v>
      </c>
      <c r="G202" s="263"/>
      <c r="H202" s="266">
        <v>67.147999999999996</v>
      </c>
      <c r="I202" s="267"/>
      <c r="J202" s="263"/>
      <c r="K202" s="263"/>
      <c r="L202" s="268"/>
      <c r="M202" s="269"/>
      <c r="N202" s="270"/>
      <c r="O202" s="270"/>
      <c r="P202" s="270"/>
      <c r="Q202" s="270"/>
      <c r="R202" s="270"/>
      <c r="S202" s="270"/>
      <c r="T202" s="271"/>
      <c r="U202" s="13"/>
      <c r="V202" s="13"/>
      <c r="W202" s="13"/>
      <c r="X202" s="13"/>
      <c r="Y202" s="13"/>
      <c r="Z202" s="13"/>
      <c r="AA202" s="13"/>
      <c r="AB202" s="13"/>
      <c r="AC202" s="13"/>
      <c r="AD202" s="13"/>
      <c r="AE202" s="13"/>
      <c r="AT202" s="272" t="s">
        <v>263</v>
      </c>
      <c r="AU202" s="272" t="s">
        <v>91</v>
      </c>
      <c r="AV202" s="13" t="s">
        <v>91</v>
      </c>
      <c r="AW202" s="13" t="s">
        <v>36</v>
      </c>
      <c r="AX202" s="13" t="s">
        <v>82</v>
      </c>
      <c r="AY202" s="272" t="s">
        <v>250</v>
      </c>
    </row>
    <row r="203" s="13" customFormat="1">
      <c r="A203" s="13"/>
      <c r="B203" s="262"/>
      <c r="C203" s="263"/>
      <c r="D203" s="258" t="s">
        <v>263</v>
      </c>
      <c r="E203" s="264" t="s">
        <v>2045</v>
      </c>
      <c r="F203" s="265" t="s">
        <v>2205</v>
      </c>
      <c r="G203" s="263"/>
      <c r="H203" s="266">
        <v>44.765999999999998</v>
      </c>
      <c r="I203" s="267"/>
      <c r="J203" s="263"/>
      <c r="K203" s="263"/>
      <c r="L203" s="268"/>
      <c r="M203" s="269"/>
      <c r="N203" s="270"/>
      <c r="O203" s="270"/>
      <c r="P203" s="270"/>
      <c r="Q203" s="270"/>
      <c r="R203" s="270"/>
      <c r="S203" s="270"/>
      <c r="T203" s="271"/>
      <c r="U203" s="13"/>
      <c r="V203" s="13"/>
      <c r="W203" s="13"/>
      <c r="X203" s="13"/>
      <c r="Y203" s="13"/>
      <c r="Z203" s="13"/>
      <c r="AA203" s="13"/>
      <c r="AB203" s="13"/>
      <c r="AC203" s="13"/>
      <c r="AD203" s="13"/>
      <c r="AE203" s="13"/>
      <c r="AT203" s="272" t="s">
        <v>263</v>
      </c>
      <c r="AU203" s="272" t="s">
        <v>91</v>
      </c>
      <c r="AV203" s="13" t="s">
        <v>91</v>
      </c>
      <c r="AW203" s="13" t="s">
        <v>36</v>
      </c>
      <c r="AX203" s="13" t="s">
        <v>82</v>
      </c>
      <c r="AY203" s="272" t="s">
        <v>250</v>
      </c>
    </row>
    <row r="204" s="14" customFormat="1">
      <c r="A204" s="14"/>
      <c r="B204" s="273"/>
      <c r="C204" s="274"/>
      <c r="D204" s="258" t="s">
        <v>263</v>
      </c>
      <c r="E204" s="275" t="s">
        <v>1</v>
      </c>
      <c r="F204" s="276" t="s">
        <v>265</v>
      </c>
      <c r="G204" s="274"/>
      <c r="H204" s="277">
        <v>159.87700000000001</v>
      </c>
      <c r="I204" s="278"/>
      <c r="J204" s="274"/>
      <c r="K204" s="274"/>
      <c r="L204" s="279"/>
      <c r="M204" s="280"/>
      <c r="N204" s="281"/>
      <c r="O204" s="281"/>
      <c r="P204" s="281"/>
      <c r="Q204" s="281"/>
      <c r="R204" s="281"/>
      <c r="S204" s="281"/>
      <c r="T204" s="282"/>
      <c r="U204" s="14"/>
      <c r="V204" s="14"/>
      <c r="W204" s="14"/>
      <c r="X204" s="14"/>
      <c r="Y204" s="14"/>
      <c r="Z204" s="14"/>
      <c r="AA204" s="14"/>
      <c r="AB204" s="14"/>
      <c r="AC204" s="14"/>
      <c r="AD204" s="14"/>
      <c r="AE204" s="14"/>
      <c r="AT204" s="283" t="s">
        <v>263</v>
      </c>
      <c r="AU204" s="283" t="s">
        <v>91</v>
      </c>
      <c r="AV204" s="14" t="s">
        <v>256</v>
      </c>
      <c r="AW204" s="14" t="s">
        <v>36</v>
      </c>
      <c r="AX204" s="14" t="s">
        <v>82</v>
      </c>
      <c r="AY204" s="283" t="s">
        <v>250</v>
      </c>
    </row>
    <row r="205" s="15" customFormat="1">
      <c r="A205" s="15"/>
      <c r="B205" s="284"/>
      <c r="C205" s="285"/>
      <c r="D205" s="258" t="s">
        <v>263</v>
      </c>
      <c r="E205" s="286" t="s">
        <v>1</v>
      </c>
      <c r="F205" s="287" t="s">
        <v>3017</v>
      </c>
      <c r="G205" s="285"/>
      <c r="H205" s="286" t="s">
        <v>1</v>
      </c>
      <c r="I205" s="288"/>
      <c r="J205" s="285"/>
      <c r="K205" s="285"/>
      <c r="L205" s="289"/>
      <c r="M205" s="290"/>
      <c r="N205" s="291"/>
      <c r="O205" s="291"/>
      <c r="P205" s="291"/>
      <c r="Q205" s="291"/>
      <c r="R205" s="291"/>
      <c r="S205" s="291"/>
      <c r="T205" s="292"/>
      <c r="U205" s="15"/>
      <c r="V205" s="15"/>
      <c r="W205" s="15"/>
      <c r="X205" s="15"/>
      <c r="Y205" s="15"/>
      <c r="Z205" s="15"/>
      <c r="AA205" s="15"/>
      <c r="AB205" s="15"/>
      <c r="AC205" s="15"/>
      <c r="AD205" s="15"/>
      <c r="AE205" s="15"/>
      <c r="AT205" s="293" t="s">
        <v>263</v>
      </c>
      <c r="AU205" s="293" t="s">
        <v>91</v>
      </c>
      <c r="AV205" s="15" t="s">
        <v>14</v>
      </c>
      <c r="AW205" s="15" t="s">
        <v>36</v>
      </c>
      <c r="AX205" s="15" t="s">
        <v>82</v>
      </c>
      <c r="AY205" s="293" t="s">
        <v>250</v>
      </c>
    </row>
    <row r="206" s="13" customFormat="1">
      <c r="A206" s="13"/>
      <c r="B206" s="262"/>
      <c r="C206" s="263"/>
      <c r="D206" s="258" t="s">
        <v>263</v>
      </c>
      <c r="E206" s="264" t="s">
        <v>1</v>
      </c>
      <c r="F206" s="265" t="s">
        <v>3018</v>
      </c>
      <c r="G206" s="263"/>
      <c r="H206" s="266">
        <v>0</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263</v>
      </c>
      <c r="AU206" s="272" t="s">
        <v>91</v>
      </c>
      <c r="AV206" s="13" t="s">
        <v>91</v>
      </c>
      <c r="AW206" s="13" t="s">
        <v>36</v>
      </c>
      <c r="AX206" s="13" t="s">
        <v>82</v>
      </c>
      <c r="AY206" s="272" t="s">
        <v>250</v>
      </c>
    </row>
    <row r="207" s="14" customFormat="1">
      <c r="A207" s="14"/>
      <c r="B207" s="273"/>
      <c r="C207" s="274"/>
      <c r="D207" s="258" t="s">
        <v>263</v>
      </c>
      <c r="E207" s="275" t="s">
        <v>2048</v>
      </c>
      <c r="F207" s="276" t="s">
        <v>265</v>
      </c>
      <c r="G207" s="274"/>
      <c r="H207" s="277">
        <v>0</v>
      </c>
      <c r="I207" s="278"/>
      <c r="J207" s="274"/>
      <c r="K207" s="274"/>
      <c r="L207" s="279"/>
      <c r="M207" s="280"/>
      <c r="N207" s="281"/>
      <c r="O207" s="281"/>
      <c r="P207" s="281"/>
      <c r="Q207" s="281"/>
      <c r="R207" s="281"/>
      <c r="S207" s="281"/>
      <c r="T207" s="282"/>
      <c r="U207" s="14"/>
      <c r="V207" s="14"/>
      <c r="W207" s="14"/>
      <c r="X207" s="14"/>
      <c r="Y207" s="14"/>
      <c r="Z207" s="14"/>
      <c r="AA207" s="14"/>
      <c r="AB207" s="14"/>
      <c r="AC207" s="14"/>
      <c r="AD207" s="14"/>
      <c r="AE207" s="14"/>
      <c r="AT207" s="283" t="s">
        <v>263</v>
      </c>
      <c r="AU207" s="283" t="s">
        <v>91</v>
      </c>
      <c r="AV207" s="14" t="s">
        <v>256</v>
      </c>
      <c r="AW207" s="14" t="s">
        <v>36</v>
      </c>
      <c r="AX207" s="14" t="s">
        <v>82</v>
      </c>
      <c r="AY207" s="283" t="s">
        <v>250</v>
      </c>
    </row>
    <row r="208" s="13" customFormat="1">
      <c r="A208" s="13"/>
      <c r="B208" s="262"/>
      <c r="C208" s="263"/>
      <c r="D208" s="258" t="s">
        <v>263</v>
      </c>
      <c r="E208" s="264" t="s">
        <v>1985</v>
      </c>
      <c r="F208" s="265" t="s">
        <v>2208</v>
      </c>
      <c r="G208" s="263"/>
      <c r="H208" s="266">
        <v>0</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263</v>
      </c>
      <c r="AU208" s="272" t="s">
        <v>91</v>
      </c>
      <c r="AV208" s="13" t="s">
        <v>91</v>
      </c>
      <c r="AW208" s="13" t="s">
        <v>36</v>
      </c>
      <c r="AX208" s="13" t="s">
        <v>82</v>
      </c>
      <c r="AY208" s="272" t="s">
        <v>250</v>
      </c>
    </row>
    <row r="209" s="13" customFormat="1">
      <c r="A209" s="13"/>
      <c r="B209" s="262"/>
      <c r="C209" s="263"/>
      <c r="D209" s="258" t="s">
        <v>263</v>
      </c>
      <c r="E209" s="264" t="s">
        <v>1982</v>
      </c>
      <c r="F209" s="265" t="s">
        <v>2209</v>
      </c>
      <c r="G209" s="263"/>
      <c r="H209" s="266">
        <v>0</v>
      </c>
      <c r="I209" s="267"/>
      <c r="J209" s="263"/>
      <c r="K209" s="263"/>
      <c r="L209" s="268"/>
      <c r="M209" s="269"/>
      <c r="N209" s="270"/>
      <c r="O209" s="270"/>
      <c r="P209" s="270"/>
      <c r="Q209" s="270"/>
      <c r="R209" s="270"/>
      <c r="S209" s="270"/>
      <c r="T209" s="271"/>
      <c r="U209" s="13"/>
      <c r="V209" s="13"/>
      <c r="W209" s="13"/>
      <c r="X209" s="13"/>
      <c r="Y209" s="13"/>
      <c r="Z209" s="13"/>
      <c r="AA209" s="13"/>
      <c r="AB209" s="13"/>
      <c r="AC209" s="13"/>
      <c r="AD209" s="13"/>
      <c r="AE209" s="13"/>
      <c r="AT209" s="272" t="s">
        <v>263</v>
      </c>
      <c r="AU209" s="272" t="s">
        <v>91</v>
      </c>
      <c r="AV209" s="13" t="s">
        <v>91</v>
      </c>
      <c r="AW209" s="13" t="s">
        <v>36</v>
      </c>
      <c r="AX209" s="13" t="s">
        <v>82</v>
      </c>
      <c r="AY209" s="272" t="s">
        <v>250</v>
      </c>
    </row>
    <row r="210" s="13" customFormat="1">
      <c r="A210" s="13"/>
      <c r="B210" s="262"/>
      <c r="C210" s="263"/>
      <c r="D210" s="258" t="s">
        <v>263</v>
      </c>
      <c r="E210" s="264" t="s">
        <v>1992</v>
      </c>
      <c r="F210" s="265" t="s">
        <v>2210</v>
      </c>
      <c r="G210" s="263"/>
      <c r="H210" s="266">
        <v>0</v>
      </c>
      <c r="I210" s="267"/>
      <c r="J210" s="263"/>
      <c r="K210" s="263"/>
      <c r="L210" s="268"/>
      <c r="M210" s="269"/>
      <c r="N210" s="270"/>
      <c r="O210" s="270"/>
      <c r="P210" s="270"/>
      <c r="Q210" s="270"/>
      <c r="R210" s="270"/>
      <c r="S210" s="270"/>
      <c r="T210" s="271"/>
      <c r="U210" s="13"/>
      <c r="V210" s="13"/>
      <c r="W210" s="13"/>
      <c r="X210" s="13"/>
      <c r="Y210" s="13"/>
      <c r="Z210" s="13"/>
      <c r="AA210" s="13"/>
      <c r="AB210" s="13"/>
      <c r="AC210" s="13"/>
      <c r="AD210" s="13"/>
      <c r="AE210" s="13"/>
      <c r="AT210" s="272" t="s">
        <v>263</v>
      </c>
      <c r="AU210" s="272" t="s">
        <v>91</v>
      </c>
      <c r="AV210" s="13" t="s">
        <v>91</v>
      </c>
      <c r="AW210" s="13" t="s">
        <v>36</v>
      </c>
      <c r="AX210" s="13" t="s">
        <v>82</v>
      </c>
      <c r="AY210" s="272" t="s">
        <v>250</v>
      </c>
    </row>
    <row r="211" s="13" customFormat="1">
      <c r="A211" s="13"/>
      <c r="B211" s="262"/>
      <c r="C211" s="263"/>
      <c r="D211" s="258" t="s">
        <v>263</v>
      </c>
      <c r="E211" s="264" t="s">
        <v>1988</v>
      </c>
      <c r="F211" s="265" t="s">
        <v>2211</v>
      </c>
      <c r="G211" s="263"/>
      <c r="H211" s="266">
        <v>0</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263</v>
      </c>
      <c r="AU211" s="272" t="s">
        <v>91</v>
      </c>
      <c r="AV211" s="13" t="s">
        <v>91</v>
      </c>
      <c r="AW211" s="13" t="s">
        <v>36</v>
      </c>
      <c r="AX211" s="13" t="s">
        <v>82</v>
      </c>
      <c r="AY211" s="272" t="s">
        <v>250</v>
      </c>
    </row>
    <row r="212" s="14" customFormat="1">
      <c r="A212" s="14"/>
      <c r="B212" s="273"/>
      <c r="C212" s="274"/>
      <c r="D212" s="258" t="s">
        <v>263</v>
      </c>
      <c r="E212" s="275" t="s">
        <v>1</v>
      </c>
      <c r="F212" s="276" t="s">
        <v>265</v>
      </c>
      <c r="G212" s="274"/>
      <c r="H212" s="277">
        <v>0</v>
      </c>
      <c r="I212" s="278"/>
      <c r="J212" s="274"/>
      <c r="K212" s="274"/>
      <c r="L212" s="279"/>
      <c r="M212" s="280"/>
      <c r="N212" s="281"/>
      <c r="O212" s="281"/>
      <c r="P212" s="281"/>
      <c r="Q212" s="281"/>
      <c r="R212" s="281"/>
      <c r="S212" s="281"/>
      <c r="T212" s="282"/>
      <c r="U212" s="14"/>
      <c r="V212" s="14"/>
      <c r="W212" s="14"/>
      <c r="X212" s="14"/>
      <c r="Y212" s="14"/>
      <c r="Z212" s="14"/>
      <c r="AA212" s="14"/>
      <c r="AB212" s="14"/>
      <c r="AC212" s="14"/>
      <c r="AD212" s="14"/>
      <c r="AE212" s="14"/>
      <c r="AT212" s="283" t="s">
        <v>263</v>
      </c>
      <c r="AU212" s="283" t="s">
        <v>91</v>
      </c>
      <c r="AV212" s="14" t="s">
        <v>256</v>
      </c>
      <c r="AW212" s="14" t="s">
        <v>36</v>
      </c>
      <c r="AX212" s="14" t="s">
        <v>82</v>
      </c>
      <c r="AY212" s="283" t="s">
        <v>250</v>
      </c>
    </row>
    <row r="213" s="15" customFormat="1">
      <c r="A213" s="15"/>
      <c r="B213" s="284"/>
      <c r="C213" s="285"/>
      <c r="D213" s="258" t="s">
        <v>263</v>
      </c>
      <c r="E213" s="286" t="s">
        <v>1</v>
      </c>
      <c r="F213" s="287" t="s">
        <v>3019</v>
      </c>
      <c r="G213" s="285"/>
      <c r="H213" s="286" t="s">
        <v>1</v>
      </c>
      <c r="I213" s="288"/>
      <c r="J213" s="285"/>
      <c r="K213" s="285"/>
      <c r="L213" s="289"/>
      <c r="M213" s="290"/>
      <c r="N213" s="291"/>
      <c r="O213" s="291"/>
      <c r="P213" s="291"/>
      <c r="Q213" s="291"/>
      <c r="R213" s="291"/>
      <c r="S213" s="291"/>
      <c r="T213" s="292"/>
      <c r="U213" s="15"/>
      <c r="V213" s="15"/>
      <c r="W213" s="15"/>
      <c r="X213" s="15"/>
      <c r="Y213" s="15"/>
      <c r="Z213" s="15"/>
      <c r="AA213" s="15"/>
      <c r="AB213" s="15"/>
      <c r="AC213" s="15"/>
      <c r="AD213" s="15"/>
      <c r="AE213" s="15"/>
      <c r="AT213" s="293" t="s">
        <v>263</v>
      </c>
      <c r="AU213" s="293" t="s">
        <v>91</v>
      </c>
      <c r="AV213" s="15" t="s">
        <v>14</v>
      </c>
      <c r="AW213" s="15" t="s">
        <v>36</v>
      </c>
      <c r="AX213" s="15" t="s">
        <v>82</v>
      </c>
      <c r="AY213" s="293" t="s">
        <v>250</v>
      </c>
    </row>
    <row r="214" s="13" customFormat="1">
      <c r="A214" s="13"/>
      <c r="B214" s="262"/>
      <c r="C214" s="263"/>
      <c r="D214" s="258" t="s">
        <v>263</v>
      </c>
      <c r="E214" s="264" t="s">
        <v>1</v>
      </c>
      <c r="F214" s="265" t="s">
        <v>3018</v>
      </c>
      <c r="G214" s="263"/>
      <c r="H214" s="266">
        <v>0</v>
      </c>
      <c r="I214" s="267"/>
      <c r="J214" s="263"/>
      <c r="K214" s="263"/>
      <c r="L214" s="268"/>
      <c r="M214" s="269"/>
      <c r="N214" s="270"/>
      <c r="O214" s="270"/>
      <c r="P214" s="270"/>
      <c r="Q214" s="270"/>
      <c r="R214" s="270"/>
      <c r="S214" s="270"/>
      <c r="T214" s="271"/>
      <c r="U214" s="13"/>
      <c r="V214" s="13"/>
      <c r="W214" s="13"/>
      <c r="X214" s="13"/>
      <c r="Y214" s="13"/>
      <c r="Z214" s="13"/>
      <c r="AA214" s="13"/>
      <c r="AB214" s="13"/>
      <c r="AC214" s="13"/>
      <c r="AD214" s="13"/>
      <c r="AE214" s="13"/>
      <c r="AT214" s="272" t="s">
        <v>263</v>
      </c>
      <c r="AU214" s="272" t="s">
        <v>91</v>
      </c>
      <c r="AV214" s="13" t="s">
        <v>91</v>
      </c>
      <c r="AW214" s="13" t="s">
        <v>36</v>
      </c>
      <c r="AX214" s="13" t="s">
        <v>82</v>
      </c>
      <c r="AY214" s="272" t="s">
        <v>250</v>
      </c>
    </row>
    <row r="215" s="14" customFormat="1">
      <c r="A215" s="14"/>
      <c r="B215" s="273"/>
      <c r="C215" s="274"/>
      <c r="D215" s="258" t="s">
        <v>263</v>
      </c>
      <c r="E215" s="275" t="s">
        <v>210</v>
      </c>
      <c r="F215" s="276" t="s">
        <v>265</v>
      </c>
      <c r="G215" s="274"/>
      <c r="H215" s="277">
        <v>0</v>
      </c>
      <c r="I215" s="278"/>
      <c r="J215" s="274"/>
      <c r="K215" s="274"/>
      <c r="L215" s="279"/>
      <c r="M215" s="280"/>
      <c r="N215" s="281"/>
      <c r="O215" s="281"/>
      <c r="P215" s="281"/>
      <c r="Q215" s="281"/>
      <c r="R215" s="281"/>
      <c r="S215" s="281"/>
      <c r="T215" s="282"/>
      <c r="U215" s="14"/>
      <c r="V215" s="14"/>
      <c r="W215" s="14"/>
      <c r="X215" s="14"/>
      <c r="Y215" s="14"/>
      <c r="Z215" s="14"/>
      <c r="AA215" s="14"/>
      <c r="AB215" s="14"/>
      <c r="AC215" s="14"/>
      <c r="AD215" s="14"/>
      <c r="AE215" s="14"/>
      <c r="AT215" s="283" t="s">
        <v>263</v>
      </c>
      <c r="AU215" s="283" t="s">
        <v>91</v>
      </c>
      <c r="AV215" s="14" t="s">
        <v>256</v>
      </c>
      <c r="AW215" s="14" t="s">
        <v>36</v>
      </c>
      <c r="AX215" s="14" t="s">
        <v>82</v>
      </c>
      <c r="AY215" s="283" t="s">
        <v>250</v>
      </c>
    </row>
    <row r="216" s="13" customFormat="1">
      <c r="A216" s="13"/>
      <c r="B216" s="262"/>
      <c r="C216" s="263"/>
      <c r="D216" s="258" t="s">
        <v>263</v>
      </c>
      <c r="E216" s="264" t="s">
        <v>1973</v>
      </c>
      <c r="F216" s="265" t="s">
        <v>2218</v>
      </c>
      <c r="G216" s="263"/>
      <c r="H216" s="266">
        <v>0</v>
      </c>
      <c r="I216" s="267"/>
      <c r="J216" s="263"/>
      <c r="K216" s="263"/>
      <c r="L216" s="268"/>
      <c r="M216" s="269"/>
      <c r="N216" s="270"/>
      <c r="O216" s="270"/>
      <c r="P216" s="270"/>
      <c r="Q216" s="270"/>
      <c r="R216" s="270"/>
      <c r="S216" s="270"/>
      <c r="T216" s="271"/>
      <c r="U216" s="13"/>
      <c r="V216" s="13"/>
      <c r="W216" s="13"/>
      <c r="X216" s="13"/>
      <c r="Y216" s="13"/>
      <c r="Z216" s="13"/>
      <c r="AA216" s="13"/>
      <c r="AB216" s="13"/>
      <c r="AC216" s="13"/>
      <c r="AD216" s="13"/>
      <c r="AE216" s="13"/>
      <c r="AT216" s="272" t="s">
        <v>263</v>
      </c>
      <c r="AU216" s="272" t="s">
        <v>91</v>
      </c>
      <c r="AV216" s="13" t="s">
        <v>91</v>
      </c>
      <c r="AW216" s="13" t="s">
        <v>36</v>
      </c>
      <c r="AX216" s="13" t="s">
        <v>82</v>
      </c>
      <c r="AY216" s="272" t="s">
        <v>250</v>
      </c>
    </row>
    <row r="217" s="13" customFormat="1">
      <c r="A217" s="13"/>
      <c r="B217" s="262"/>
      <c r="C217" s="263"/>
      <c r="D217" s="258" t="s">
        <v>263</v>
      </c>
      <c r="E217" s="264" t="s">
        <v>1970</v>
      </c>
      <c r="F217" s="265" t="s">
        <v>2219</v>
      </c>
      <c r="G217" s="263"/>
      <c r="H217" s="266">
        <v>0</v>
      </c>
      <c r="I217" s="267"/>
      <c r="J217" s="263"/>
      <c r="K217" s="263"/>
      <c r="L217" s="268"/>
      <c r="M217" s="269"/>
      <c r="N217" s="270"/>
      <c r="O217" s="270"/>
      <c r="P217" s="270"/>
      <c r="Q217" s="270"/>
      <c r="R217" s="270"/>
      <c r="S217" s="270"/>
      <c r="T217" s="271"/>
      <c r="U217" s="13"/>
      <c r="V217" s="13"/>
      <c r="W217" s="13"/>
      <c r="X217" s="13"/>
      <c r="Y217" s="13"/>
      <c r="Z217" s="13"/>
      <c r="AA217" s="13"/>
      <c r="AB217" s="13"/>
      <c r="AC217" s="13"/>
      <c r="AD217" s="13"/>
      <c r="AE217" s="13"/>
      <c r="AT217" s="272" t="s">
        <v>263</v>
      </c>
      <c r="AU217" s="272" t="s">
        <v>91</v>
      </c>
      <c r="AV217" s="13" t="s">
        <v>91</v>
      </c>
      <c r="AW217" s="13" t="s">
        <v>36</v>
      </c>
      <c r="AX217" s="13" t="s">
        <v>82</v>
      </c>
      <c r="AY217" s="272" t="s">
        <v>250</v>
      </c>
    </row>
    <row r="218" s="13" customFormat="1">
      <c r="A218" s="13"/>
      <c r="B218" s="262"/>
      <c r="C218" s="263"/>
      <c r="D218" s="258" t="s">
        <v>263</v>
      </c>
      <c r="E218" s="264" t="s">
        <v>1979</v>
      </c>
      <c r="F218" s="265" t="s">
        <v>2220</v>
      </c>
      <c r="G218" s="263"/>
      <c r="H218" s="266">
        <v>0</v>
      </c>
      <c r="I218" s="267"/>
      <c r="J218" s="263"/>
      <c r="K218" s="263"/>
      <c r="L218" s="268"/>
      <c r="M218" s="269"/>
      <c r="N218" s="270"/>
      <c r="O218" s="270"/>
      <c r="P218" s="270"/>
      <c r="Q218" s="270"/>
      <c r="R218" s="270"/>
      <c r="S218" s="270"/>
      <c r="T218" s="271"/>
      <c r="U218" s="13"/>
      <c r="V218" s="13"/>
      <c r="W218" s="13"/>
      <c r="X218" s="13"/>
      <c r="Y218" s="13"/>
      <c r="Z218" s="13"/>
      <c r="AA218" s="13"/>
      <c r="AB218" s="13"/>
      <c r="AC218" s="13"/>
      <c r="AD218" s="13"/>
      <c r="AE218" s="13"/>
      <c r="AT218" s="272" t="s">
        <v>263</v>
      </c>
      <c r="AU218" s="272" t="s">
        <v>91</v>
      </c>
      <c r="AV218" s="13" t="s">
        <v>91</v>
      </c>
      <c r="AW218" s="13" t="s">
        <v>36</v>
      </c>
      <c r="AX218" s="13" t="s">
        <v>82</v>
      </c>
      <c r="AY218" s="272" t="s">
        <v>250</v>
      </c>
    </row>
    <row r="219" s="13" customFormat="1">
      <c r="A219" s="13"/>
      <c r="B219" s="262"/>
      <c r="C219" s="263"/>
      <c r="D219" s="258" t="s">
        <v>263</v>
      </c>
      <c r="E219" s="264" t="s">
        <v>1976</v>
      </c>
      <c r="F219" s="265" t="s">
        <v>2221</v>
      </c>
      <c r="G219" s="263"/>
      <c r="H219" s="266">
        <v>0</v>
      </c>
      <c r="I219" s="267"/>
      <c r="J219" s="263"/>
      <c r="K219" s="263"/>
      <c r="L219" s="268"/>
      <c r="M219" s="269"/>
      <c r="N219" s="270"/>
      <c r="O219" s="270"/>
      <c r="P219" s="270"/>
      <c r="Q219" s="270"/>
      <c r="R219" s="270"/>
      <c r="S219" s="270"/>
      <c r="T219" s="271"/>
      <c r="U219" s="13"/>
      <c r="V219" s="13"/>
      <c r="W219" s="13"/>
      <c r="X219" s="13"/>
      <c r="Y219" s="13"/>
      <c r="Z219" s="13"/>
      <c r="AA219" s="13"/>
      <c r="AB219" s="13"/>
      <c r="AC219" s="13"/>
      <c r="AD219" s="13"/>
      <c r="AE219" s="13"/>
      <c r="AT219" s="272" t="s">
        <v>263</v>
      </c>
      <c r="AU219" s="272" t="s">
        <v>91</v>
      </c>
      <c r="AV219" s="13" t="s">
        <v>91</v>
      </c>
      <c r="AW219" s="13" t="s">
        <v>36</v>
      </c>
      <c r="AX219" s="13" t="s">
        <v>82</v>
      </c>
      <c r="AY219" s="272" t="s">
        <v>250</v>
      </c>
    </row>
    <row r="220" s="14" customFormat="1">
      <c r="A220" s="14"/>
      <c r="B220" s="273"/>
      <c r="C220" s="274"/>
      <c r="D220" s="258" t="s">
        <v>263</v>
      </c>
      <c r="E220" s="275" t="s">
        <v>1</v>
      </c>
      <c r="F220" s="276" t="s">
        <v>265</v>
      </c>
      <c r="G220" s="274"/>
      <c r="H220" s="277">
        <v>0</v>
      </c>
      <c r="I220" s="278"/>
      <c r="J220" s="274"/>
      <c r="K220" s="274"/>
      <c r="L220" s="279"/>
      <c r="M220" s="280"/>
      <c r="N220" s="281"/>
      <c r="O220" s="281"/>
      <c r="P220" s="281"/>
      <c r="Q220" s="281"/>
      <c r="R220" s="281"/>
      <c r="S220" s="281"/>
      <c r="T220" s="282"/>
      <c r="U220" s="14"/>
      <c r="V220" s="14"/>
      <c r="W220" s="14"/>
      <c r="X220" s="14"/>
      <c r="Y220" s="14"/>
      <c r="Z220" s="14"/>
      <c r="AA220" s="14"/>
      <c r="AB220" s="14"/>
      <c r="AC220" s="14"/>
      <c r="AD220" s="14"/>
      <c r="AE220" s="14"/>
      <c r="AT220" s="283" t="s">
        <v>263</v>
      </c>
      <c r="AU220" s="283" t="s">
        <v>91</v>
      </c>
      <c r="AV220" s="14" t="s">
        <v>256</v>
      </c>
      <c r="AW220" s="14" t="s">
        <v>36</v>
      </c>
      <c r="AX220" s="14" t="s">
        <v>82</v>
      </c>
      <c r="AY220" s="283" t="s">
        <v>250</v>
      </c>
    </row>
    <row r="221" s="13" customFormat="1">
      <c r="A221" s="13"/>
      <c r="B221" s="262"/>
      <c r="C221" s="263"/>
      <c r="D221" s="258" t="s">
        <v>263</v>
      </c>
      <c r="E221" s="264" t="s">
        <v>1</v>
      </c>
      <c r="F221" s="265" t="s">
        <v>2222</v>
      </c>
      <c r="G221" s="263"/>
      <c r="H221" s="266">
        <v>668.57500000000005</v>
      </c>
      <c r="I221" s="267"/>
      <c r="J221" s="263"/>
      <c r="K221" s="263"/>
      <c r="L221" s="268"/>
      <c r="M221" s="269"/>
      <c r="N221" s="270"/>
      <c r="O221" s="270"/>
      <c r="P221" s="270"/>
      <c r="Q221" s="270"/>
      <c r="R221" s="270"/>
      <c r="S221" s="270"/>
      <c r="T221" s="271"/>
      <c r="U221" s="13"/>
      <c r="V221" s="13"/>
      <c r="W221" s="13"/>
      <c r="X221" s="13"/>
      <c r="Y221" s="13"/>
      <c r="Z221" s="13"/>
      <c r="AA221" s="13"/>
      <c r="AB221" s="13"/>
      <c r="AC221" s="13"/>
      <c r="AD221" s="13"/>
      <c r="AE221" s="13"/>
      <c r="AT221" s="272" t="s">
        <v>263</v>
      </c>
      <c r="AU221" s="272" t="s">
        <v>91</v>
      </c>
      <c r="AV221" s="13" t="s">
        <v>91</v>
      </c>
      <c r="AW221" s="13" t="s">
        <v>36</v>
      </c>
      <c r="AX221" s="13" t="s">
        <v>82</v>
      </c>
      <c r="AY221" s="272" t="s">
        <v>250</v>
      </c>
    </row>
    <row r="222" s="14" customFormat="1">
      <c r="A222" s="14"/>
      <c r="B222" s="273"/>
      <c r="C222" s="274"/>
      <c r="D222" s="258" t="s">
        <v>263</v>
      </c>
      <c r="E222" s="275" t="s">
        <v>1</v>
      </c>
      <c r="F222" s="276" t="s">
        <v>265</v>
      </c>
      <c r="G222" s="274"/>
      <c r="H222" s="277">
        <v>668.57500000000005</v>
      </c>
      <c r="I222" s="278"/>
      <c r="J222" s="274"/>
      <c r="K222" s="274"/>
      <c r="L222" s="279"/>
      <c r="M222" s="280"/>
      <c r="N222" s="281"/>
      <c r="O222" s="281"/>
      <c r="P222" s="281"/>
      <c r="Q222" s="281"/>
      <c r="R222" s="281"/>
      <c r="S222" s="281"/>
      <c r="T222" s="282"/>
      <c r="U222" s="14"/>
      <c r="V222" s="14"/>
      <c r="W222" s="14"/>
      <c r="X222" s="14"/>
      <c r="Y222" s="14"/>
      <c r="Z222" s="14"/>
      <c r="AA222" s="14"/>
      <c r="AB222" s="14"/>
      <c r="AC222" s="14"/>
      <c r="AD222" s="14"/>
      <c r="AE222" s="14"/>
      <c r="AT222" s="283" t="s">
        <v>263</v>
      </c>
      <c r="AU222" s="283" t="s">
        <v>91</v>
      </c>
      <c r="AV222" s="14" t="s">
        <v>256</v>
      </c>
      <c r="AW222" s="14" t="s">
        <v>36</v>
      </c>
      <c r="AX222" s="14" t="s">
        <v>14</v>
      </c>
      <c r="AY222" s="283" t="s">
        <v>250</v>
      </c>
    </row>
    <row r="223" s="2" customFormat="1" ht="44.25" customHeight="1">
      <c r="A223" s="38"/>
      <c r="B223" s="39"/>
      <c r="C223" s="245" t="s">
        <v>297</v>
      </c>
      <c r="D223" s="245" t="s">
        <v>252</v>
      </c>
      <c r="E223" s="246" t="s">
        <v>2223</v>
      </c>
      <c r="F223" s="247" t="s">
        <v>2224</v>
      </c>
      <c r="G223" s="248" t="s">
        <v>208</v>
      </c>
      <c r="H223" s="249">
        <v>30</v>
      </c>
      <c r="I223" s="250"/>
      <c r="J223" s="251">
        <f>ROUND(I223*H223,2)</f>
        <v>0</v>
      </c>
      <c r="K223" s="247" t="s">
        <v>255</v>
      </c>
      <c r="L223" s="44"/>
      <c r="M223" s="252" t="s">
        <v>1</v>
      </c>
      <c r="N223" s="253" t="s">
        <v>47</v>
      </c>
      <c r="O223" s="91"/>
      <c r="P223" s="254">
        <f>O223*H223</f>
        <v>0</v>
      </c>
      <c r="Q223" s="254">
        <v>0</v>
      </c>
      <c r="R223" s="254">
        <f>Q223*H223</f>
        <v>0</v>
      </c>
      <c r="S223" s="254">
        <v>0</v>
      </c>
      <c r="T223" s="255">
        <f>S223*H223</f>
        <v>0</v>
      </c>
      <c r="U223" s="38"/>
      <c r="V223" s="38"/>
      <c r="W223" s="38"/>
      <c r="X223" s="38"/>
      <c r="Y223" s="38"/>
      <c r="Z223" s="38"/>
      <c r="AA223" s="38"/>
      <c r="AB223" s="38"/>
      <c r="AC223" s="38"/>
      <c r="AD223" s="38"/>
      <c r="AE223" s="38"/>
      <c r="AR223" s="256" t="s">
        <v>256</v>
      </c>
      <c r="AT223" s="256" t="s">
        <v>252</v>
      </c>
      <c r="AU223" s="256" t="s">
        <v>91</v>
      </c>
      <c r="AY223" s="17" t="s">
        <v>250</v>
      </c>
      <c r="BE223" s="257">
        <f>IF(N223="základní",J223,0)</f>
        <v>0</v>
      </c>
      <c r="BF223" s="257">
        <f>IF(N223="snížená",J223,0)</f>
        <v>0</v>
      </c>
      <c r="BG223" s="257">
        <f>IF(N223="zákl. přenesená",J223,0)</f>
        <v>0</v>
      </c>
      <c r="BH223" s="257">
        <f>IF(N223="sníž. přenesená",J223,0)</f>
        <v>0</v>
      </c>
      <c r="BI223" s="257">
        <f>IF(N223="nulová",J223,0)</f>
        <v>0</v>
      </c>
      <c r="BJ223" s="17" t="s">
        <v>14</v>
      </c>
      <c r="BK223" s="257">
        <f>ROUND(I223*H223,2)</f>
        <v>0</v>
      </c>
      <c r="BL223" s="17" t="s">
        <v>256</v>
      </c>
      <c r="BM223" s="256" t="s">
        <v>3020</v>
      </c>
    </row>
    <row r="224" s="2" customFormat="1">
      <c r="A224" s="38"/>
      <c r="B224" s="39"/>
      <c r="C224" s="40"/>
      <c r="D224" s="258" t="s">
        <v>261</v>
      </c>
      <c r="E224" s="40"/>
      <c r="F224" s="259" t="s">
        <v>2226</v>
      </c>
      <c r="G224" s="40"/>
      <c r="H224" s="40"/>
      <c r="I224" s="156"/>
      <c r="J224" s="40"/>
      <c r="K224" s="40"/>
      <c r="L224" s="44"/>
      <c r="M224" s="260"/>
      <c r="N224" s="261"/>
      <c r="O224" s="91"/>
      <c r="P224" s="91"/>
      <c r="Q224" s="91"/>
      <c r="R224" s="91"/>
      <c r="S224" s="91"/>
      <c r="T224" s="92"/>
      <c r="U224" s="38"/>
      <c r="V224" s="38"/>
      <c r="W224" s="38"/>
      <c r="X224" s="38"/>
      <c r="Y224" s="38"/>
      <c r="Z224" s="38"/>
      <c r="AA224" s="38"/>
      <c r="AB224" s="38"/>
      <c r="AC224" s="38"/>
      <c r="AD224" s="38"/>
      <c r="AE224" s="38"/>
      <c r="AT224" s="17" t="s">
        <v>261</v>
      </c>
      <c r="AU224" s="17" t="s">
        <v>91</v>
      </c>
    </row>
    <row r="225" s="13" customFormat="1">
      <c r="A225" s="13"/>
      <c r="B225" s="262"/>
      <c r="C225" s="263"/>
      <c r="D225" s="258" t="s">
        <v>263</v>
      </c>
      <c r="E225" s="264" t="s">
        <v>1</v>
      </c>
      <c r="F225" s="265" t="s">
        <v>3021</v>
      </c>
      <c r="G225" s="263"/>
      <c r="H225" s="266">
        <v>30</v>
      </c>
      <c r="I225" s="267"/>
      <c r="J225" s="263"/>
      <c r="K225" s="263"/>
      <c r="L225" s="268"/>
      <c r="M225" s="269"/>
      <c r="N225" s="270"/>
      <c r="O225" s="270"/>
      <c r="P225" s="270"/>
      <c r="Q225" s="270"/>
      <c r="R225" s="270"/>
      <c r="S225" s="270"/>
      <c r="T225" s="271"/>
      <c r="U225" s="13"/>
      <c r="V225" s="13"/>
      <c r="W225" s="13"/>
      <c r="X225" s="13"/>
      <c r="Y225" s="13"/>
      <c r="Z225" s="13"/>
      <c r="AA225" s="13"/>
      <c r="AB225" s="13"/>
      <c r="AC225" s="13"/>
      <c r="AD225" s="13"/>
      <c r="AE225" s="13"/>
      <c r="AT225" s="272" t="s">
        <v>263</v>
      </c>
      <c r="AU225" s="272" t="s">
        <v>91</v>
      </c>
      <c r="AV225" s="13" t="s">
        <v>91</v>
      </c>
      <c r="AW225" s="13" t="s">
        <v>36</v>
      </c>
      <c r="AX225" s="13" t="s">
        <v>82</v>
      </c>
      <c r="AY225" s="272" t="s">
        <v>250</v>
      </c>
    </row>
    <row r="226" s="14" customFormat="1">
      <c r="A226" s="14"/>
      <c r="B226" s="273"/>
      <c r="C226" s="274"/>
      <c r="D226" s="258" t="s">
        <v>263</v>
      </c>
      <c r="E226" s="275" t="s">
        <v>2028</v>
      </c>
      <c r="F226" s="276" t="s">
        <v>265</v>
      </c>
      <c r="G226" s="274"/>
      <c r="H226" s="277">
        <v>30</v>
      </c>
      <c r="I226" s="278"/>
      <c r="J226" s="274"/>
      <c r="K226" s="274"/>
      <c r="L226" s="279"/>
      <c r="M226" s="280"/>
      <c r="N226" s="281"/>
      <c r="O226" s="281"/>
      <c r="P226" s="281"/>
      <c r="Q226" s="281"/>
      <c r="R226" s="281"/>
      <c r="S226" s="281"/>
      <c r="T226" s="282"/>
      <c r="U226" s="14"/>
      <c r="V226" s="14"/>
      <c r="W226" s="14"/>
      <c r="X226" s="14"/>
      <c r="Y226" s="14"/>
      <c r="Z226" s="14"/>
      <c r="AA226" s="14"/>
      <c r="AB226" s="14"/>
      <c r="AC226" s="14"/>
      <c r="AD226" s="14"/>
      <c r="AE226" s="14"/>
      <c r="AT226" s="283" t="s">
        <v>263</v>
      </c>
      <c r="AU226" s="283" t="s">
        <v>91</v>
      </c>
      <c r="AV226" s="14" t="s">
        <v>256</v>
      </c>
      <c r="AW226" s="14" t="s">
        <v>36</v>
      </c>
      <c r="AX226" s="14" t="s">
        <v>14</v>
      </c>
      <c r="AY226" s="283" t="s">
        <v>250</v>
      </c>
    </row>
    <row r="227" s="2" customFormat="1" ht="33" customHeight="1">
      <c r="A227" s="38"/>
      <c r="B227" s="39"/>
      <c r="C227" s="245" t="s">
        <v>301</v>
      </c>
      <c r="D227" s="245" t="s">
        <v>252</v>
      </c>
      <c r="E227" s="246" t="s">
        <v>2228</v>
      </c>
      <c r="F227" s="247" t="s">
        <v>2229</v>
      </c>
      <c r="G227" s="248" t="s">
        <v>168</v>
      </c>
      <c r="H227" s="249">
        <v>2551.52</v>
      </c>
      <c r="I227" s="250"/>
      <c r="J227" s="251">
        <f>ROUND(I227*H227,2)</f>
        <v>0</v>
      </c>
      <c r="K227" s="247" t="s">
        <v>255</v>
      </c>
      <c r="L227" s="44"/>
      <c r="M227" s="252" t="s">
        <v>1</v>
      </c>
      <c r="N227" s="253" t="s">
        <v>47</v>
      </c>
      <c r="O227" s="91"/>
      <c r="P227" s="254">
        <f>O227*H227</f>
        <v>0</v>
      </c>
      <c r="Q227" s="254">
        <v>0.00059000000000000003</v>
      </c>
      <c r="R227" s="254">
        <f>Q227*H227</f>
        <v>1.5053968</v>
      </c>
      <c r="S227" s="254">
        <v>0</v>
      </c>
      <c r="T227" s="255">
        <f>S227*H227</f>
        <v>0</v>
      </c>
      <c r="U227" s="38"/>
      <c r="V227" s="38"/>
      <c r="W227" s="38"/>
      <c r="X227" s="38"/>
      <c r="Y227" s="38"/>
      <c r="Z227" s="38"/>
      <c r="AA227" s="38"/>
      <c r="AB227" s="38"/>
      <c r="AC227" s="38"/>
      <c r="AD227" s="38"/>
      <c r="AE227" s="38"/>
      <c r="AR227" s="256" t="s">
        <v>256</v>
      </c>
      <c r="AT227" s="256" t="s">
        <v>252</v>
      </c>
      <c r="AU227" s="256" t="s">
        <v>91</v>
      </c>
      <c r="AY227" s="17" t="s">
        <v>250</v>
      </c>
      <c r="BE227" s="257">
        <f>IF(N227="základní",J227,0)</f>
        <v>0</v>
      </c>
      <c r="BF227" s="257">
        <f>IF(N227="snížená",J227,0)</f>
        <v>0</v>
      </c>
      <c r="BG227" s="257">
        <f>IF(N227="zákl. přenesená",J227,0)</f>
        <v>0</v>
      </c>
      <c r="BH227" s="257">
        <f>IF(N227="sníž. přenesená",J227,0)</f>
        <v>0</v>
      </c>
      <c r="BI227" s="257">
        <f>IF(N227="nulová",J227,0)</f>
        <v>0</v>
      </c>
      <c r="BJ227" s="17" t="s">
        <v>14</v>
      </c>
      <c r="BK227" s="257">
        <f>ROUND(I227*H227,2)</f>
        <v>0</v>
      </c>
      <c r="BL227" s="17" t="s">
        <v>256</v>
      </c>
      <c r="BM227" s="256" t="s">
        <v>3022</v>
      </c>
    </row>
    <row r="228" s="2" customFormat="1">
      <c r="A228" s="38"/>
      <c r="B228" s="39"/>
      <c r="C228" s="40"/>
      <c r="D228" s="258" t="s">
        <v>261</v>
      </c>
      <c r="E228" s="40"/>
      <c r="F228" s="259" t="s">
        <v>2231</v>
      </c>
      <c r="G228" s="40"/>
      <c r="H228" s="40"/>
      <c r="I228" s="156"/>
      <c r="J228" s="40"/>
      <c r="K228" s="40"/>
      <c r="L228" s="44"/>
      <c r="M228" s="260"/>
      <c r="N228" s="261"/>
      <c r="O228" s="91"/>
      <c r="P228" s="91"/>
      <c r="Q228" s="91"/>
      <c r="R228" s="91"/>
      <c r="S228" s="91"/>
      <c r="T228" s="92"/>
      <c r="U228" s="38"/>
      <c r="V228" s="38"/>
      <c r="W228" s="38"/>
      <c r="X228" s="38"/>
      <c r="Y228" s="38"/>
      <c r="Z228" s="38"/>
      <c r="AA228" s="38"/>
      <c r="AB228" s="38"/>
      <c r="AC228" s="38"/>
      <c r="AD228" s="38"/>
      <c r="AE228" s="38"/>
      <c r="AT228" s="17" t="s">
        <v>261</v>
      </c>
      <c r="AU228" s="17" t="s">
        <v>91</v>
      </c>
    </row>
    <row r="229" s="15" customFormat="1">
      <c r="A229" s="15"/>
      <c r="B229" s="284"/>
      <c r="C229" s="285"/>
      <c r="D229" s="258" t="s">
        <v>263</v>
      </c>
      <c r="E229" s="286" t="s">
        <v>1</v>
      </c>
      <c r="F229" s="287" t="s">
        <v>2031</v>
      </c>
      <c r="G229" s="285"/>
      <c r="H229" s="286" t="s">
        <v>1</v>
      </c>
      <c r="I229" s="288"/>
      <c r="J229" s="285"/>
      <c r="K229" s="285"/>
      <c r="L229" s="289"/>
      <c r="M229" s="290"/>
      <c r="N229" s="291"/>
      <c r="O229" s="291"/>
      <c r="P229" s="291"/>
      <c r="Q229" s="291"/>
      <c r="R229" s="291"/>
      <c r="S229" s="291"/>
      <c r="T229" s="292"/>
      <c r="U229" s="15"/>
      <c r="V229" s="15"/>
      <c r="W229" s="15"/>
      <c r="X229" s="15"/>
      <c r="Y229" s="15"/>
      <c r="Z229" s="15"/>
      <c r="AA229" s="15"/>
      <c r="AB229" s="15"/>
      <c r="AC229" s="15"/>
      <c r="AD229" s="15"/>
      <c r="AE229" s="15"/>
      <c r="AT229" s="293" t="s">
        <v>263</v>
      </c>
      <c r="AU229" s="293" t="s">
        <v>91</v>
      </c>
      <c r="AV229" s="15" t="s">
        <v>14</v>
      </c>
      <c r="AW229" s="15" t="s">
        <v>36</v>
      </c>
      <c r="AX229" s="15" t="s">
        <v>82</v>
      </c>
      <c r="AY229" s="293" t="s">
        <v>250</v>
      </c>
    </row>
    <row r="230" s="13" customFormat="1">
      <c r="A230" s="13"/>
      <c r="B230" s="262"/>
      <c r="C230" s="263"/>
      <c r="D230" s="258" t="s">
        <v>263</v>
      </c>
      <c r="E230" s="264" t="s">
        <v>1</v>
      </c>
      <c r="F230" s="265" t="s">
        <v>3023</v>
      </c>
      <c r="G230" s="263"/>
      <c r="H230" s="266">
        <v>1573.52</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263</v>
      </c>
      <c r="AU230" s="272" t="s">
        <v>91</v>
      </c>
      <c r="AV230" s="13" t="s">
        <v>91</v>
      </c>
      <c r="AW230" s="13" t="s">
        <v>36</v>
      </c>
      <c r="AX230" s="13" t="s">
        <v>82</v>
      </c>
      <c r="AY230" s="272" t="s">
        <v>250</v>
      </c>
    </row>
    <row r="231" s="13" customFormat="1">
      <c r="A231" s="13"/>
      <c r="B231" s="262"/>
      <c r="C231" s="263"/>
      <c r="D231" s="258" t="s">
        <v>263</v>
      </c>
      <c r="E231" s="264" t="s">
        <v>1</v>
      </c>
      <c r="F231" s="265" t="s">
        <v>3024</v>
      </c>
      <c r="G231" s="263"/>
      <c r="H231" s="266">
        <v>978</v>
      </c>
      <c r="I231" s="267"/>
      <c r="J231" s="263"/>
      <c r="K231" s="263"/>
      <c r="L231" s="268"/>
      <c r="M231" s="269"/>
      <c r="N231" s="270"/>
      <c r="O231" s="270"/>
      <c r="P231" s="270"/>
      <c r="Q231" s="270"/>
      <c r="R231" s="270"/>
      <c r="S231" s="270"/>
      <c r="T231" s="271"/>
      <c r="U231" s="13"/>
      <c r="V231" s="13"/>
      <c r="W231" s="13"/>
      <c r="X231" s="13"/>
      <c r="Y231" s="13"/>
      <c r="Z231" s="13"/>
      <c r="AA231" s="13"/>
      <c r="AB231" s="13"/>
      <c r="AC231" s="13"/>
      <c r="AD231" s="13"/>
      <c r="AE231" s="13"/>
      <c r="AT231" s="272" t="s">
        <v>263</v>
      </c>
      <c r="AU231" s="272" t="s">
        <v>91</v>
      </c>
      <c r="AV231" s="13" t="s">
        <v>91</v>
      </c>
      <c r="AW231" s="13" t="s">
        <v>36</v>
      </c>
      <c r="AX231" s="13" t="s">
        <v>82</v>
      </c>
      <c r="AY231" s="272" t="s">
        <v>250</v>
      </c>
    </row>
    <row r="232" s="14" customFormat="1">
      <c r="A232" s="14"/>
      <c r="B232" s="273"/>
      <c r="C232" s="274"/>
      <c r="D232" s="258" t="s">
        <v>263</v>
      </c>
      <c r="E232" s="275" t="s">
        <v>2053</v>
      </c>
      <c r="F232" s="276" t="s">
        <v>265</v>
      </c>
      <c r="G232" s="274"/>
      <c r="H232" s="277">
        <v>2551.52</v>
      </c>
      <c r="I232" s="278"/>
      <c r="J232" s="274"/>
      <c r="K232" s="274"/>
      <c r="L232" s="279"/>
      <c r="M232" s="280"/>
      <c r="N232" s="281"/>
      <c r="O232" s="281"/>
      <c r="P232" s="281"/>
      <c r="Q232" s="281"/>
      <c r="R232" s="281"/>
      <c r="S232" s="281"/>
      <c r="T232" s="282"/>
      <c r="U232" s="14"/>
      <c r="V232" s="14"/>
      <c r="W232" s="14"/>
      <c r="X232" s="14"/>
      <c r="Y232" s="14"/>
      <c r="Z232" s="14"/>
      <c r="AA232" s="14"/>
      <c r="AB232" s="14"/>
      <c r="AC232" s="14"/>
      <c r="AD232" s="14"/>
      <c r="AE232" s="14"/>
      <c r="AT232" s="283" t="s">
        <v>263</v>
      </c>
      <c r="AU232" s="283" t="s">
        <v>91</v>
      </c>
      <c r="AV232" s="14" t="s">
        <v>256</v>
      </c>
      <c r="AW232" s="14" t="s">
        <v>36</v>
      </c>
      <c r="AX232" s="14" t="s">
        <v>14</v>
      </c>
      <c r="AY232" s="283" t="s">
        <v>250</v>
      </c>
    </row>
    <row r="233" s="2" customFormat="1" ht="33" customHeight="1">
      <c r="A233" s="38"/>
      <c r="B233" s="39"/>
      <c r="C233" s="245" t="s">
        <v>306</v>
      </c>
      <c r="D233" s="245" t="s">
        <v>252</v>
      </c>
      <c r="E233" s="246" t="s">
        <v>2245</v>
      </c>
      <c r="F233" s="247" t="s">
        <v>2246</v>
      </c>
      <c r="G233" s="248" t="s">
        <v>168</v>
      </c>
      <c r="H233" s="249">
        <v>2551.52</v>
      </c>
      <c r="I233" s="250"/>
      <c r="J233" s="251">
        <f>ROUND(I233*H233,2)</f>
        <v>0</v>
      </c>
      <c r="K233" s="247" t="s">
        <v>255</v>
      </c>
      <c r="L233" s="44"/>
      <c r="M233" s="252" t="s">
        <v>1</v>
      </c>
      <c r="N233" s="253" t="s">
        <v>47</v>
      </c>
      <c r="O233" s="91"/>
      <c r="P233" s="254">
        <f>O233*H233</f>
        <v>0</v>
      </c>
      <c r="Q233" s="254">
        <v>0</v>
      </c>
      <c r="R233" s="254">
        <f>Q233*H233</f>
        <v>0</v>
      </c>
      <c r="S233" s="254">
        <v>0</v>
      </c>
      <c r="T233" s="255">
        <f>S233*H233</f>
        <v>0</v>
      </c>
      <c r="U233" s="38"/>
      <c r="V233" s="38"/>
      <c r="W233" s="38"/>
      <c r="X233" s="38"/>
      <c r="Y233" s="38"/>
      <c r="Z233" s="38"/>
      <c r="AA233" s="38"/>
      <c r="AB233" s="38"/>
      <c r="AC233" s="38"/>
      <c r="AD233" s="38"/>
      <c r="AE233" s="38"/>
      <c r="AR233" s="256" t="s">
        <v>256</v>
      </c>
      <c r="AT233" s="256" t="s">
        <v>252</v>
      </c>
      <c r="AU233" s="256" t="s">
        <v>91</v>
      </c>
      <c r="AY233" s="17" t="s">
        <v>250</v>
      </c>
      <c r="BE233" s="257">
        <f>IF(N233="základní",J233,0)</f>
        <v>0</v>
      </c>
      <c r="BF233" s="257">
        <f>IF(N233="snížená",J233,0)</f>
        <v>0</v>
      </c>
      <c r="BG233" s="257">
        <f>IF(N233="zákl. přenesená",J233,0)</f>
        <v>0</v>
      </c>
      <c r="BH233" s="257">
        <f>IF(N233="sníž. přenesená",J233,0)</f>
        <v>0</v>
      </c>
      <c r="BI233" s="257">
        <f>IF(N233="nulová",J233,0)</f>
        <v>0</v>
      </c>
      <c r="BJ233" s="17" t="s">
        <v>14</v>
      </c>
      <c r="BK233" s="257">
        <f>ROUND(I233*H233,2)</f>
        <v>0</v>
      </c>
      <c r="BL233" s="17" t="s">
        <v>256</v>
      </c>
      <c r="BM233" s="256" t="s">
        <v>3025</v>
      </c>
    </row>
    <row r="234" s="13" customFormat="1">
      <c r="A234" s="13"/>
      <c r="B234" s="262"/>
      <c r="C234" s="263"/>
      <c r="D234" s="258" t="s">
        <v>263</v>
      </c>
      <c r="E234" s="264" t="s">
        <v>1</v>
      </c>
      <c r="F234" s="265" t="s">
        <v>2053</v>
      </c>
      <c r="G234" s="263"/>
      <c r="H234" s="266">
        <v>2551.52</v>
      </c>
      <c r="I234" s="267"/>
      <c r="J234" s="263"/>
      <c r="K234" s="263"/>
      <c r="L234" s="268"/>
      <c r="M234" s="269"/>
      <c r="N234" s="270"/>
      <c r="O234" s="270"/>
      <c r="P234" s="270"/>
      <c r="Q234" s="270"/>
      <c r="R234" s="270"/>
      <c r="S234" s="270"/>
      <c r="T234" s="271"/>
      <c r="U234" s="13"/>
      <c r="V234" s="13"/>
      <c r="W234" s="13"/>
      <c r="X234" s="13"/>
      <c r="Y234" s="13"/>
      <c r="Z234" s="13"/>
      <c r="AA234" s="13"/>
      <c r="AB234" s="13"/>
      <c r="AC234" s="13"/>
      <c r="AD234" s="13"/>
      <c r="AE234" s="13"/>
      <c r="AT234" s="272" t="s">
        <v>263</v>
      </c>
      <c r="AU234" s="272" t="s">
        <v>91</v>
      </c>
      <c r="AV234" s="13" t="s">
        <v>91</v>
      </c>
      <c r="AW234" s="13" t="s">
        <v>36</v>
      </c>
      <c r="AX234" s="13" t="s">
        <v>82</v>
      </c>
      <c r="AY234" s="272" t="s">
        <v>250</v>
      </c>
    </row>
    <row r="235" s="14" customFormat="1">
      <c r="A235" s="14"/>
      <c r="B235" s="273"/>
      <c r="C235" s="274"/>
      <c r="D235" s="258" t="s">
        <v>263</v>
      </c>
      <c r="E235" s="275" t="s">
        <v>1</v>
      </c>
      <c r="F235" s="276" t="s">
        <v>265</v>
      </c>
      <c r="G235" s="274"/>
      <c r="H235" s="277">
        <v>2551.52</v>
      </c>
      <c r="I235" s="278"/>
      <c r="J235" s="274"/>
      <c r="K235" s="274"/>
      <c r="L235" s="279"/>
      <c r="M235" s="280"/>
      <c r="N235" s="281"/>
      <c r="O235" s="281"/>
      <c r="P235" s="281"/>
      <c r="Q235" s="281"/>
      <c r="R235" s="281"/>
      <c r="S235" s="281"/>
      <c r="T235" s="282"/>
      <c r="U235" s="14"/>
      <c r="V235" s="14"/>
      <c r="W235" s="14"/>
      <c r="X235" s="14"/>
      <c r="Y235" s="14"/>
      <c r="Z235" s="14"/>
      <c r="AA235" s="14"/>
      <c r="AB235" s="14"/>
      <c r="AC235" s="14"/>
      <c r="AD235" s="14"/>
      <c r="AE235" s="14"/>
      <c r="AT235" s="283" t="s">
        <v>263</v>
      </c>
      <c r="AU235" s="283" t="s">
        <v>91</v>
      </c>
      <c r="AV235" s="14" t="s">
        <v>256</v>
      </c>
      <c r="AW235" s="14" t="s">
        <v>36</v>
      </c>
      <c r="AX235" s="14" t="s">
        <v>14</v>
      </c>
      <c r="AY235" s="283" t="s">
        <v>250</v>
      </c>
    </row>
    <row r="236" s="2" customFormat="1" ht="33" customHeight="1">
      <c r="A236" s="38"/>
      <c r="B236" s="39"/>
      <c r="C236" s="245" t="s">
        <v>310</v>
      </c>
      <c r="D236" s="245" t="s">
        <v>252</v>
      </c>
      <c r="E236" s="246" t="s">
        <v>2285</v>
      </c>
      <c r="F236" s="247" t="s">
        <v>2286</v>
      </c>
      <c r="G236" s="248" t="s">
        <v>168</v>
      </c>
      <c r="H236" s="249">
        <v>285.84800000000001</v>
      </c>
      <c r="I236" s="250"/>
      <c r="J236" s="251">
        <f>ROUND(I236*H236,2)</f>
        <v>0</v>
      </c>
      <c r="K236" s="247" t="s">
        <v>255</v>
      </c>
      <c r="L236" s="44"/>
      <c r="M236" s="252" t="s">
        <v>1</v>
      </c>
      <c r="N236" s="253" t="s">
        <v>47</v>
      </c>
      <c r="O236" s="91"/>
      <c r="P236" s="254">
        <f>O236*H236</f>
        <v>0</v>
      </c>
      <c r="Q236" s="254">
        <v>0.00496</v>
      </c>
      <c r="R236" s="254">
        <f>Q236*H236</f>
        <v>1.4178060800000001</v>
      </c>
      <c r="S236" s="254">
        <v>0</v>
      </c>
      <c r="T236" s="255">
        <f>S236*H236</f>
        <v>0</v>
      </c>
      <c r="U236" s="38"/>
      <c r="V236" s="38"/>
      <c r="W236" s="38"/>
      <c r="X236" s="38"/>
      <c r="Y236" s="38"/>
      <c r="Z236" s="38"/>
      <c r="AA236" s="38"/>
      <c r="AB236" s="38"/>
      <c r="AC236" s="38"/>
      <c r="AD236" s="38"/>
      <c r="AE236" s="38"/>
      <c r="AR236" s="256" t="s">
        <v>256</v>
      </c>
      <c r="AT236" s="256" t="s">
        <v>252</v>
      </c>
      <c r="AU236" s="256" t="s">
        <v>91</v>
      </c>
      <c r="AY236" s="17" t="s">
        <v>250</v>
      </c>
      <c r="BE236" s="257">
        <f>IF(N236="základní",J236,0)</f>
        <v>0</v>
      </c>
      <c r="BF236" s="257">
        <f>IF(N236="snížená",J236,0)</f>
        <v>0</v>
      </c>
      <c r="BG236" s="257">
        <f>IF(N236="zákl. přenesená",J236,0)</f>
        <v>0</v>
      </c>
      <c r="BH236" s="257">
        <f>IF(N236="sníž. přenesená",J236,0)</f>
        <v>0</v>
      </c>
      <c r="BI236" s="257">
        <f>IF(N236="nulová",J236,0)</f>
        <v>0</v>
      </c>
      <c r="BJ236" s="17" t="s">
        <v>14</v>
      </c>
      <c r="BK236" s="257">
        <f>ROUND(I236*H236,2)</f>
        <v>0</v>
      </c>
      <c r="BL236" s="17" t="s">
        <v>256</v>
      </c>
      <c r="BM236" s="256" t="s">
        <v>3026</v>
      </c>
    </row>
    <row r="237" s="2" customFormat="1">
      <c r="A237" s="38"/>
      <c r="B237" s="39"/>
      <c r="C237" s="40"/>
      <c r="D237" s="258" t="s">
        <v>261</v>
      </c>
      <c r="E237" s="40"/>
      <c r="F237" s="259" t="s">
        <v>2288</v>
      </c>
      <c r="G237" s="40"/>
      <c r="H237" s="40"/>
      <c r="I237" s="156"/>
      <c r="J237" s="40"/>
      <c r="K237" s="40"/>
      <c r="L237" s="44"/>
      <c r="M237" s="260"/>
      <c r="N237" s="261"/>
      <c r="O237" s="91"/>
      <c r="P237" s="91"/>
      <c r="Q237" s="91"/>
      <c r="R237" s="91"/>
      <c r="S237" s="91"/>
      <c r="T237" s="92"/>
      <c r="U237" s="38"/>
      <c r="V237" s="38"/>
      <c r="W237" s="38"/>
      <c r="X237" s="38"/>
      <c r="Y237" s="38"/>
      <c r="Z237" s="38"/>
      <c r="AA237" s="38"/>
      <c r="AB237" s="38"/>
      <c r="AC237" s="38"/>
      <c r="AD237" s="38"/>
      <c r="AE237" s="38"/>
      <c r="AT237" s="17" t="s">
        <v>261</v>
      </c>
      <c r="AU237" s="17" t="s">
        <v>91</v>
      </c>
    </row>
    <row r="238" s="15" customFormat="1">
      <c r="A238" s="15"/>
      <c r="B238" s="284"/>
      <c r="C238" s="285"/>
      <c r="D238" s="258" t="s">
        <v>263</v>
      </c>
      <c r="E238" s="286" t="s">
        <v>1</v>
      </c>
      <c r="F238" s="287" t="s">
        <v>2034</v>
      </c>
      <c r="G238" s="285"/>
      <c r="H238" s="286" t="s">
        <v>1</v>
      </c>
      <c r="I238" s="288"/>
      <c r="J238" s="285"/>
      <c r="K238" s="285"/>
      <c r="L238" s="289"/>
      <c r="M238" s="290"/>
      <c r="N238" s="291"/>
      <c r="O238" s="291"/>
      <c r="P238" s="291"/>
      <c r="Q238" s="291"/>
      <c r="R238" s="291"/>
      <c r="S238" s="291"/>
      <c r="T238" s="292"/>
      <c r="U238" s="15"/>
      <c r="V238" s="15"/>
      <c r="W238" s="15"/>
      <c r="X238" s="15"/>
      <c r="Y238" s="15"/>
      <c r="Z238" s="15"/>
      <c r="AA238" s="15"/>
      <c r="AB238" s="15"/>
      <c r="AC238" s="15"/>
      <c r="AD238" s="15"/>
      <c r="AE238" s="15"/>
      <c r="AT238" s="293" t="s">
        <v>263</v>
      </c>
      <c r="AU238" s="293" t="s">
        <v>91</v>
      </c>
      <c r="AV238" s="15" t="s">
        <v>14</v>
      </c>
      <c r="AW238" s="15" t="s">
        <v>36</v>
      </c>
      <c r="AX238" s="15" t="s">
        <v>82</v>
      </c>
      <c r="AY238" s="293" t="s">
        <v>250</v>
      </c>
    </row>
    <row r="239" s="13" customFormat="1">
      <c r="A239" s="13"/>
      <c r="B239" s="262"/>
      <c r="C239" s="263"/>
      <c r="D239" s="258" t="s">
        <v>263</v>
      </c>
      <c r="E239" s="264" t="s">
        <v>1</v>
      </c>
      <c r="F239" s="265" t="s">
        <v>3027</v>
      </c>
      <c r="G239" s="263"/>
      <c r="H239" s="266">
        <v>186.19999999999999</v>
      </c>
      <c r="I239" s="267"/>
      <c r="J239" s="263"/>
      <c r="K239" s="263"/>
      <c r="L239" s="268"/>
      <c r="M239" s="269"/>
      <c r="N239" s="270"/>
      <c r="O239" s="270"/>
      <c r="P239" s="270"/>
      <c r="Q239" s="270"/>
      <c r="R239" s="270"/>
      <c r="S239" s="270"/>
      <c r="T239" s="271"/>
      <c r="U239" s="13"/>
      <c r="V239" s="13"/>
      <c r="W239" s="13"/>
      <c r="X239" s="13"/>
      <c r="Y239" s="13"/>
      <c r="Z239" s="13"/>
      <c r="AA239" s="13"/>
      <c r="AB239" s="13"/>
      <c r="AC239" s="13"/>
      <c r="AD239" s="13"/>
      <c r="AE239" s="13"/>
      <c r="AT239" s="272" t="s">
        <v>263</v>
      </c>
      <c r="AU239" s="272" t="s">
        <v>91</v>
      </c>
      <c r="AV239" s="13" t="s">
        <v>91</v>
      </c>
      <c r="AW239" s="13" t="s">
        <v>36</v>
      </c>
      <c r="AX239" s="13" t="s">
        <v>82</v>
      </c>
      <c r="AY239" s="272" t="s">
        <v>250</v>
      </c>
    </row>
    <row r="240" s="13" customFormat="1">
      <c r="A240" s="13"/>
      <c r="B240" s="262"/>
      <c r="C240" s="263"/>
      <c r="D240" s="258" t="s">
        <v>263</v>
      </c>
      <c r="E240" s="264" t="s">
        <v>1</v>
      </c>
      <c r="F240" s="265" t="s">
        <v>3028</v>
      </c>
      <c r="G240" s="263"/>
      <c r="H240" s="266">
        <v>99.647999999999996</v>
      </c>
      <c r="I240" s="267"/>
      <c r="J240" s="263"/>
      <c r="K240" s="263"/>
      <c r="L240" s="268"/>
      <c r="M240" s="269"/>
      <c r="N240" s="270"/>
      <c r="O240" s="270"/>
      <c r="P240" s="270"/>
      <c r="Q240" s="270"/>
      <c r="R240" s="270"/>
      <c r="S240" s="270"/>
      <c r="T240" s="271"/>
      <c r="U240" s="13"/>
      <c r="V240" s="13"/>
      <c r="W240" s="13"/>
      <c r="X240" s="13"/>
      <c r="Y240" s="13"/>
      <c r="Z240" s="13"/>
      <c r="AA240" s="13"/>
      <c r="AB240" s="13"/>
      <c r="AC240" s="13"/>
      <c r="AD240" s="13"/>
      <c r="AE240" s="13"/>
      <c r="AT240" s="272" t="s">
        <v>263</v>
      </c>
      <c r="AU240" s="272" t="s">
        <v>91</v>
      </c>
      <c r="AV240" s="13" t="s">
        <v>91</v>
      </c>
      <c r="AW240" s="13" t="s">
        <v>36</v>
      </c>
      <c r="AX240" s="13" t="s">
        <v>82</v>
      </c>
      <c r="AY240" s="272" t="s">
        <v>250</v>
      </c>
    </row>
    <row r="241" s="14" customFormat="1">
      <c r="A241" s="14"/>
      <c r="B241" s="273"/>
      <c r="C241" s="274"/>
      <c r="D241" s="258" t="s">
        <v>263</v>
      </c>
      <c r="E241" s="275" t="s">
        <v>2061</v>
      </c>
      <c r="F241" s="276" t="s">
        <v>265</v>
      </c>
      <c r="G241" s="274"/>
      <c r="H241" s="277">
        <v>285.84800000000001</v>
      </c>
      <c r="I241" s="278"/>
      <c r="J241" s="274"/>
      <c r="K241" s="274"/>
      <c r="L241" s="279"/>
      <c r="M241" s="280"/>
      <c r="N241" s="281"/>
      <c r="O241" s="281"/>
      <c r="P241" s="281"/>
      <c r="Q241" s="281"/>
      <c r="R241" s="281"/>
      <c r="S241" s="281"/>
      <c r="T241" s="282"/>
      <c r="U241" s="14"/>
      <c r="V241" s="14"/>
      <c r="W241" s="14"/>
      <c r="X241" s="14"/>
      <c r="Y241" s="14"/>
      <c r="Z241" s="14"/>
      <c r="AA241" s="14"/>
      <c r="AB241" s="14"/>
      <c r="AC241" s="14"/>
      <c r="AD241" s="14"/>
      <c r="AE241" s="14"/>
      <c r="AT241" s="283" t="s">
        <v>263</v>
      </c>
      <c r="AU241" s="283" t="s">
        <v>91</v>
      </c>
      <c r="AV241" s="14" t="s">
        <v>256</v>
      </c>
      <c r="AW241" s="14" t="s">
        <v>36</v>
      </c>
      <c r="AX241" s="14" t="s">
        <v>14</v>
      </c>
      <c r="AY241" s="283" t="s">
        <v>250</v>
      </c>
    </row>
    <row r="242" s="2" customFormat="1" ht="33" customHeight="1">
      <c r="A242" s="38"/>
      <c r="B242" s="39"/>
      <c r="C242" s="245" t="s">
        <v>8</v>
      </c>
      <c r="D242" s="245" t="s">
        <v>252</v>
      </c>
      <c r="E242" s="246" t="s">
        <v>2292</v>
      </c>
      <c r="F242" s="247" t="s">
        <v>2293</v>
      </c>
      <c r="G242" s="248" t="s">
        <v>168</v>
      </c>
      <c r="H242" s="249">
        <v>285.84800000000001</v>
      </c>
      <c r="I242" s="250"/>
      <c r="J242" s="251">
        <f>ROUND(I242*H242,2)</f>
        <v>0</v>
      </c>
      <c r="K242" s="247" t="s">
        <v>255</v>
      </c>
      <c r="L242" s="44"/>
      <c r="M242" s="252" t="s">
        <v>1</v>
      </c>
      <c r="N242" s="253" t="s">
        <v>47</v>
      </c>
      <c r="O242" s="91"/>
      <c r="P242" s="254">
        <f>O242*H242</f>
        <v>0</v>
      </c>
      <c r="Q242" s="254">
        <v>0</v>
      </c>
      <c r="R242" s="254">
        <f>Q242*H242</f>
        <v>0</v>
      </c>
      <c r="S242" s="254">
        <v>0</v>
      </c>
      <c r="T242" s="255">
        <f>S242*H242</f>
        <v>0</v>
      </c>
      <c r="U242" s="38"/>
      <c r="V242" s="38"/>
      <c r="W242" s="38"/>
      <c r="X242" s="38"/>
      <c r="Y242" s="38"/>
      <c r="Z242" s="38"/>
      <c r="AA242" s="38"/>
      <c r="AB242" s="38"/>
      <c r="AC242" s="38"/>
      <c r="AD242" s="38"/>
      <c r="AE242" s="38"/>
      <c r="AR242" s="256" t="s">
        <v>256</v>
      </c>
      <c r="AT242" s="256" t="s">
        <v>252</v>
      </c>
      <c r="AU242" s="256" t="s">
        <v>91</v>
      </c>
      <c r="AY242" s="17" t="s">
        <v>250</v>
      </c>
      <c r="BE242" s="257">
        <f>IF(N242="základní",J242,0)</f>
        <v>0</v>
      </c>
      <c r="BF242" s="257">
        <f>IF(N242="snížená",J242,0)</f>
        <v>0</v>
      </c>
      <c r="BG242" s="257">
        <f>IF(N242="zákl. přenesená",J242,0)</f>
        <v>0</v>
      </c>
      <c r="BH242" s="257">
        <f>IF(N242="sníž. přenesená",J242,0)</f>
        <v>0</v>
      </c>
      <c r="BI242" s="257">
        <f>IF(N242="nulová",J242,0)</f>
        <v>0</v>
      </c>
      <c r="BJ242" s="17" t="s">
        <v>14</v>
      </c>
      <c r="BK242" s="257">
        <f>ROUND(I242*H242,2)</f>
        <v>0</v>
      </c>
      <c r="BL242" s="17" t="s">
        <v>256</v>
      </c>
      <c r="BM242" s="256" t="s">
        <v>3029</v>
      </c>
    </row>
    <row r="243" s="2" customFormat="1">
      <c r="A243" s="38"/>
      <c r="B243" s="39"/>
      <c r="C243" s="40"/>
      <c r="D243" s="258" t="s">
        <v>261</v>
      </c>
      <c r="E243" s="40"/>
      <c r="F243" s="259" t="s">
        <v>2295</v>
      </c>
      <c r="G243" s="40"/>
      <c r="H243" s="40"/>
      <c r="I243" s="156"/>
      <c r="J243" s="40"/>
      <c r="K243" s="40"/>
      <c r="L243" s="44"/>
      <c r="M243" s="260"/>
      <c r="N243" s="261"/>
      <c r="O243" s="91"/>
      <c r="P243" s="91"/>
      <c r="Q243" s="91"/>
      <c r="R243" s="91"/>
      <c r="S243" s="91"/>
      <c r="T243" s="92"/>
      <c r="U243" s="38"/>
      <c r="V243" s="38"/>
      <c r="W243" s="38"/>
      <c r="X243" s="38"/>
      <c r="Y243" s="38"/>
      <c r="Z243" s="38"/>
      <c r="AA243" s="38"/>
      <c r="AB243" s="38"/>
      <c r="AC243" s="38"/>
      <c r="AD243" s="38"/>
      <c r="AE243" s="38"/>
      <c r="AT243" s="17" t="s">
        <v>261</v>
      </c>
      <c r="AU243" s="17" t="s">
        <v>91</v>
      </c>
    </row>
    <row r="244" s="13" customFormat="1">
      <c r="A244" s="13"/>
      <c r="B244" s="262"/>
      <c r="C244" s="263"/>
      <c r="D244" s="258" t="s">
        <v>263</v>
      </c>
      <c r="E244" s="264" t="s">
        <v>1</v>
      </c>
      <c r="F244" s="265" t="s">
        <v>2061</v>
      </c>
      <c r="G244" s="263"/>
      <c r="H244" s="266">
        <v>285.84800000000001</v>
      </c>
      <c r="I244" s="267"/>
      <c r="J244" s="263"/>
      <c r="K244" s="263"/>
      <c r="L244" s="268"/>
      <c r="M244" s="269"/>
      <c r="N244" s="270"/>
      <c r="O244" s="270"/>
      <c r="P244" s="270"/>
      <c r="Q244" s="270"/>
      <c r="R244" s="270"/>
      <c r="S244" s="270"/>
      <c r="T244" s="271"/>
      <c r="U244" s="13"/>
      <c r="V244" s="13"/>
      <c r="W244" s="13"/>
      <c r="X244" s="13"/>
      <c r="Y244" s="13"/>
      <c r="Z244" s="13"/>
      <c r="AA244" s="13"/>
      <c r="AB244" s="13"/>
      <c r="AC244" s="13"/>
      <c r="AD244" s="13"/>
      <c r="AE244" s="13"/>
      <c r="AT244" s="272" t="s">
        <v>263</v>
      </c>
      <c r="AU244" s="272" t="s">
        <v>91</v>
      </c>
      <c r="AV244" s="13" t="s">
        <v>91</v>
      </c>
      <c r="AW244" s="13" t="s">
        <v>36</v>
      </c>
      <c r="AX244" s="13" t="s">
        <v>82</v>
      </c>
      <c r="AY244" s="272" t="s">
        <v>250</v>
      </c>
    </row>
    <row r="245" s="14" customFormat="1">
      <c r="A245" s="14"/>
      <c r="B245" s="273"/>
      <c r="C245" s="274"/>
      <c r="D245" s="258" t="s">
        <v>263</v>
      </c>
      <c r="E245" s="275" t="s">
        <v>1</v>
      </c>
      <c r="F245" s="276" t="s">
        <v>265</v>
      </c>
      <c r="G245" s="274"/>
      <c r="H245" s="277">
        <v>285.84800000000001</v>
      </c>
      <c r="I245" s="278"/>
      <c r="J245" s="274"/>
      <c r="K245" s="274"/>
      <c r="L245" s="279"/>
      <c r="M245" s="280"/>
      <c r="N245" s="281"/>
      <c r="O245" s="281"/>
      <c r="P245" s="281"/>
      <c r="Q245" s="281"/>
      <c r="R245" s="281"/>
      <c r="S245" s="281"/>
      <c r="T245" s="282"/>
      <c r="U245" s="14"/>
      <c r="V245" s="14"/>
      <c r="W245" s="14"/>
      <c r="X245" s="14"/>
      <c r="Y245" s="14"/>
      <c r="Z245" s="14"/>
      <c r="AA245" s="14"/>
      <c r="AB245" s="14"/>
      <c r="AC245" s="14"/>
      <c r="AD245" s="14"/>
      <c r="AE245" s="14"/>
      <c r="AT245" s="283" t="s">
        <v>263</v>
      </c>
      <c r="AU245" s="283" t="s">
        <v>91</v>
      </c>
      <c r="AV245" s="14" t="s">
        <v>256</v>
      </c>
      <c r="AW245" s="14" t="s">
        <v>36</v>
      </c>
      <c r="AX245" s="14" t="s">
        <v>14</v>
      </c>
      <c r="AY245" s="283" t="s">
        <v>250</v>
      </c>
    </row>
    <row r="246" s="2" customFormat="1" ht="55.5" customHeight="1">
      <c r="A246" s="38"/>
      <c r="B246" s="39"/>
      <c r="C246" s="245" t="s">
        <v>317</v>
      </c>
      <c r="D246" s="245" t="s">
        <v>252</v>
      </c>
      <c r="E246" s="246" t="s">
        <v>2296</v>
      </c>
      <c r="F246" s="247" t="s">
        <v>2297</v>
      </c>
      <c r="G246" s="248" t="s">
        <v>208</v>
      </c>
      <c r="H246" s="249">
        <v>2151.9479999999999</v>
      </c>
      <c r="I246" s="250"/>
      <c r="J246" s="251">
        <f>ROUND(I246*H246,2)</f>
        <v>0</v>
      </c>
      <c r="K246" s="247" t="s">
        <v>255</v>
      </c>
      <c r="L246" s="44"/>
      <c r="M246" s="252" t="s">
        <v>1</v>
      </c>
      <c r="N246" s="253" t="s">
        <v>47</v>
      </c>
      <c r="O246" s="91"/>
      <c r="P246" s="254">
        <f>O246*H246</f>
        <v>0</v>
      </c>
      <c r="Q246" s="254">
        <v>0</v>
      </c>
      <c r="R246" s="254">
        <f>Q246*H246</f>
        <v>0</v>
      </c>
      <c r="S246" s="254">
        <v>0</v>
      </c>
      <c r="T246" s="255">
        <f>S246*H246</f>
        <v>0</v>
      </c>
      <c r="U246" s="38"/>
      <c r="V246" s="38"/>
      <c r="W246" s="38"/>
      <c r="X246" s="38"/>
      <c r="Y246" s="38"/>
      <c r="Z246" s="38"/>
      <c r="AA246" s="38"/>
      <c r="AB246" s="38"/>
      <c r="AC246" s="38"/>
      <c r="AD246" s="38"/>
      <c r="AE246" s="38"/>
      <c r="AR246" s="256" t="s">
        <v>256</v>
      </c>
      <c r="AT246" s="256" t="s">
        <v>252</v>
      </c>
      <c r="AU246" s="256" t="s">
        <v>91</v>
      </c>
      <c r="AY246" s="17" t="s">
        <v>250</v>
      </c>
      <c r="BE246" s="257">
        <f>IF(N246="základní",J246,0)</f>
        <v>0</v>
      </c>
      <c r="BF246" s="257">
        <f>IF(N246="snížená",J246,0)</f>
        <v>0</v>
      </c>
      <c r="BG246" s="257">
        <f>IF(N246="zákl. přenesená",J246,0)</f>
        <v>0</v>
      </c>
      <c r="BH246" s="257">
        <f>IF(N246="sníž. přenesená",J246,0)</f>
        <v>0</v>
      </c>
      <c r="BI246" s="257">
        <f>IF(N246="nulová",J246,0)</f>
        <v>0</v>
      </c>
      <c r="BJ246" s="17" t="s">
        <v>14</v>
      </c>
      <c r="BK246" s="257">
        <f>ROUND(I246*H246,2)</f>
        <v>0</v>
      </c>
      <c r="BL246" s="17" t="s">
        <v>256</v>
      </c>
      <c r="BM246" s="256" t="s">
        <v>3030</v>
      </c>
    </row>
    <row r="247" s="2" customFormat="1">
      <c r="A247" s="38"/>
      <c r="B247" s="39"/>
      <c r="C247" s="40"/>
      <c r="D247" s="258" t="s">
        <v>261</v>
      </c>
      <c r="E247" s="40"/>
      <c r="F247" s="259" t="s">
        <v>586</v>
      </c>
      <c r="G247" s="40"/>
      <c r="H247" s="40"/>
      <c r="I247" s="156"/>
      <c r="J247" s="40"/>
      <c r="K247" s="40"/>
      <c r="L247" s="44"/>
      <c r="M247" s="260"/>
      <c r="N247" s="261"/>
      <c r="O247" s="91"/>
      <c r="P247" s="91"/>
      <c r="Q247" s="91"/>
      <c r="R247" s="91"/>
      <c r="S247" s="91"/>
      <c r="T247" s="92"/>
      <c r="U247" s="38"/>
      <c r="V247" s="38"/>
      <c r="W247" s="38"/>
      <c r="X247" s="38"/>
      <c r="Y247" s="38"/>
      <c r="Z247" s="38"/>
      <c r="AA247" s="38"/>
      <c r="AB247" s="38"/>
      <c r="AC247" s="38"/>
      <c r="AD247" s="38"/>
      <c r="AE247" s="38"/>
      <c r="AT247" s="17" t="s">
        <v>261</v>
      </c>
      <c r="AU247" s="17" t="s">
        <v>91</v>
      </c>
    </row>
    <row r="248" s="15" customFormat="1">
      <c r="A248" s="15"/>
      <c r="B248" s="284"/>
      <c r="C248" s="285"/>
      <c r="D248" s="258" t="s">
        <v>263</v>
      </c>
      <c r="E248" s="286" t="s">
        <v>1</v>
      </c>
      <c r="F248" s="287" t="s">
        <v>2299</v>
      </c>
      <c r="G248" s="285"/>
      <c r="H248" s="286" t="s">
        <v>1</v>
      </c>
      <c r="I248" s="288"/>
      <c r="J248" s="285"/>
      <c r="K248" s="285"/>
      <c r="L248" s="289"/>
      <c r="M248" s="290"/>
      <c r="N248" s="291"/>
      <c r="O248" s="291"/>
      <c r="P248" s="291"/>
      <c r="Q248" s="291"/>
      <c r="R248" s="291"/>
      <c r="S248" s="291"/>
      <c r="T248" s="292"/>
      <c r="U248" s="15"/>
      <c r="V248" s="15"/>
      <c r="W248" s="15"/>
      <c r="X248" s="15"/>
      <c r="Y248" s="15"/>
      <c r="Z248" s="15"/>
      <c r="AA248" s="15"/>
      <c r="AB248" s="15"/>
      <c r="AC248" s="15"/>
      <c r="AD248" s="15"/>
      <c r="AE248" s="15"/>
      <c r="AT248" s="293" t="s">
        <v>263</v>
      </c>
      <c r="AU248" s="293" t="s">
        <v>91</v>
      </c>
      <c r="AV248" s="15" t="s">
        <v>14</v>
      </c>
      <c r="AW248" s="15" t="s">
        <v>36</v>
      </c>
      <c r="AX248" s="15" t="s">
        <v>82</v>
      </c>
      <c r="AY248" s="293" t="s">
        <v>250</v>
      </c>
    </row>
    <row r="249" s="13" customFormat="1">
      <c r="A249" s="13"/>
      <c r="B249" s="262"/>
      <c r="C249" s="263"/>
      <c r="D249" s="258" t="s">
        <v>263</v>
      </c>
      <c r="E249" s="264" t="s">
        <v>1</v>
      </c>
      <c r="F249" s="265" t="s">
        <v>2300</v>
      </c>
      <c r="G249" s="263"/>
      <c r="H249" s="266">
        <v>2151.9479999999999</v>
      </c>
      <c r="I249" s="267"/>
      <c r="J249" s="263"/>
      <c r="K249" s="263"/>
      <c r="L249" s="268"/>
      <c r="M249" s="269"/>
      <c r="N249" s="270"/>
      <c r="O249" s="270"/>
      <c r="P249" s="270"/>
      <c r="Q249" s="270"/>
      <c r="R249" s="270"/>
      <c r="S249" s="270"/>
      <c r="T249" s="271"/>
      <c r="U249" s="13"/>
      <c r="V249" s="13"/>
      <c r="W249" s="13"/>
      <c r="X249" s="13"/>
      <c r="Y249" s="13"/>
      <c r="Z249" s="13"/>
      <c r="AA249" s="13"/>
      <c r="AB249" s="13"/>
      <c r="AC249" s="13"/>
      <c r="AD249" s="13"/>
      <c r="AE249" s="13"/>
      <c r="AT249" s="272" t="s">
        <v>263</v>
      </c>
      <c r="AU249" s="272" t="s">
        <v>91</v>
      </c>
      <c r="AV249" s="13" t="s">
        <v>91</v>
      </c>
      <c r="AW249" s="13" t="s">
        <v>36</v>
      </c>
      <c r="AX249" s="13" t="s">
        <v>82</v>
      </c>
      <c r="AY249" s="272" t="s">
        <v>250</v>
      </c>
    </row>
    <row r="250" s="14" customFormat="1">
      <c r="A250" s="14"/>
      <c r="B250" s="273"/>
      <c r="C250" s="274"/>
      <c r="D250" s="258" t="s">
        <v>263</v>
      </c>
      <c r="E250" s="275" t="s">
        <v>1</v>
      </c>
      <c r="F250" s="276" t="s">
        <v>265</v>
      </c>
      <c r="G250" s="274"/>
      <c r="H250" s="277">
        <v>2151.9479999999999</v>
      </c>
      <c r="I250" s="278"/>
      <c r="J250" s="274"/>
      <c r="K250" s="274"/>
      <c r="L250" s="279"/>
      <c r="M250" s="280"/>
      <c r="N250" s="281"/>
      <c r="O250" s="281"/>
      <c r="P250" s="281"/>
      <c r="Q250" s="281"/>
      <c r="R250" s="281"/>
      <c r="S250" s="281"/>
      <c r="T250" s="282"/>
      <c r="U250" s="14"/>
      <c r="V250" s="14"/>
      <c r="W250" s="14"/>
      <c r="X250" s="14"/>
      <c r="Y250" s="14"/>
      <c r="Z250" s="14"/>
      <c r="AA250" s="14"/>
      <c r="AB250" s="14"/>
      <c r="AC250" s="14"/>
      <c r="AD250" s="14"/>
      <c r="AE250" s="14"/>
      <c r="AT250" s="283" t="s">
        <v>263</v>
      </c>
      <c r="AU250" s="283" t="s">
        <v>91</v>
      </c>
      <c r="AV250" s="14" t="s">
        <v>256</v>
      </c>
      <c r="AW250" s="14" t="s">
        <v>36</v>
      </c>
      <c r="AX250" s="14" t="s">
        <v>14</v>
      </c>
      <c r="AY250" s="283" t="s">
        <v>250</v>
      </c>
    </row>
    <row r="251" s="2" customFormat="1" ht="55.5" customHeight="1">
      <c r="A251" s="38"/>
      <c r="B251" s="39"/>
      <c r="C251" s="245" t="s">
        <v>321</v>
      </c>
      <c r="D251" s="245" t="s">
        <v>252</v>
      </c>
      <c r="E251" s="246" t="s">
        <v>583</v>
      </c>
      <c r="F251" s="247" t="s">
        <v>584</v>
      </c>
      <c r="G251" s="248" t="s">
        <v>208</v>
      </c>
      <c r="H251" s="249">
        <v>822.34699999999998</v>
      </c>
      <c r="I251" s="250"/>
      <c r="J251" s="251">
        <f>ROUND(I251*H251,2)</f>
        <v>0</v>
      </c>
      <c r="K251" s="247" t="s">
        <v>255</v>
      </c>
      <c r="L251" s="44"/>
      <c r="M251" s="252" t="s">
        <v>1</v>
      </c>
      <c r="N251" s="253" t="s">
        <v>47</v>
      </c>
      <c r="O251" s="91"/>
      <c r="P251" s="254">
        <f>O251*H251</f>
        <v>0</v>
      </c>
      <c r="Q251" s="254">
        <v>0</v>
      </c>
      <c r="R251" s="254">
        <f>Q251*H251</f>
        <v>0</v>
      </c>
      <c r="S251" s="254">
        <v>0</v>
      </c>
      <c r="T251" s="255">
        <f>S251*H251</f>
        <v>0</v>
      </c>
      <c r="U251" s="38"/>
      <c r="V251" s="38"/>
      <c r="W251" s="38"/>
      <c r="X251" s="38"/>
      <c r="Y251" s="38"/>
      <c r="Z251" s="38"/>
      <c r="AA251" s="38"/>
      <c r="AB251" s="38"/>
      <c r="AC251" s="38"/>
      <c r="AD251" s="38"/>
      <c r="AE251" s="38"/>
      <c r="AR251" s="256" t="s">
        <v>256</v>
      </c>
      <c r="AT251" s="256" t="s">
        <v>252</v>
      </c>
      <c r="AU251" s="256" t="s">
        <v>91</v>
      </c>
      <c r="AY251" s="17" t="s">
        <v>250</v>
      </c>
      <c r="BE251" s="257">
        <f>IF(N251="základní",J251,0)</f>
        <v>0</v>
      </c>
      <c r="BF251" s="257">
        <f>IF(N251="snížená",J251,0)</f>
        <v>0</v>
      </c>
      <c r="BG251" s="257">
        <f>IF(N251="zákl. přenesená",J251,0)</f>
        <v>0</v>
      </c>
      <c r="BH251" s="257">
        <f>IF(N251="sníž. přenesená",J251,0)</f>
        <v>0</v>
      </c>
      <c r="BI251" s="257">
        <f>IF(N251="nulová",J251,0)</f>
        <v>0</v>
      </c>
      <c r="BJ251" s="17" t="s">
        <v>14</v>
      </c>
      <c r="BK251" s="257">
        <f>ROUND(I251*H251,2)</f>
        <v>0</v>
      </c>
      <c r="BL251" s="17" t="s">
        <v>256</v>
      </c>
      <c r="BM251" s="256" t="s">
        <v>3031</v>
      </c>
    </row>
    <row r="252" s="2" customFormat="1">
      <c r="A252" s="38"/>
      <c r="B252" s="39"/>
      <c r="C252" s="40"/>
      <c r="D252" s="258" t="s">
        <v>261</v>
      </c>
      <c r="E252" s="40"/>
      <c r="F252" s="259" t="s">
        <v>586</v>
      </c>
      <c r="G252" s="40"/>
      <c r="H252" s="40"/>
      <c r="I252" s="156"/>
      <c r="J252" s="40"/>
      <c r="K252" s="40"/>
      <c r="L252" s="44"/>
      <c r="M252" s="260"/>
      <c r="N252" s="261"/>
      <c r="O252" s="91"/>
      <c r="P252" s="91"/>
      <c r="Q252" s="91"/>
      <c r="R252" s="91"/>
      <c r="S252" s="91"/>
      <c r="T252" s="92"/>
      <c r="U252" s="38"/>
      <c r="V252" s="38"/>
      <c r="W252" s="38"/>
      <c r="X252" s="38"/>
      <c r="Y252" s="38"/>
      <c r="Z252" s="38"/>
      <c r="AA252" s="38"/>
      <c r="AB252" s="38"/>
      <c r="AC252" s="38"/>
      <c r="AD252" s="38"/>
      <c r="AE252" s="38"/>
      <c r="AT252" s="17" t="s">
        <v>261</v>
      </c>
      <c r="AU252" s="17" t="s">
        <v>91</v>
      </c>
    </row>
    <row r="253" s="15" customFormat="1">
      <c r="A253" s="15"/>
      <c r="B253" s="284"/>
      <c r="C253" s="285"/>
      <c r="D253" s="258" t="s">
        <v>263</v>
      </c>
      <c r="E253" s="286" t="s">
        <v>1</v>
      </c>
      <c r="F253" s="287" t="s">
        <v>2302</v>
      </c>
      <c r="G253" s="285"/>
      <c r="H253" s="286" t="s">
        <v>1</v>
      </c>
      <c r="I253" s="288"/>
      <c r="J253" s="285"/>
      <c r="K253" s="285"/>
      <c r="L253" s="289"/>
      <c r="M253" s="290"/>
      <c r="N253" s="291"/>
      <c r="O253" s="291"/>
      <c r="P253" s="291"/>
      <c r="Q253" s="291"/>
      <c r="R253" s="291"/>
      <c r="S253" s="291"/>
      <c r="T253" s="292"/>
      <c r="U253" s="15"/>
      <c r="V253" s="15"/>
      <c r="W253" s="15"/>
      <c r="X253" s="15"/>
      <c r="Y253" s="15"/>
      <c r="Z253" s="15"/>
      <c r="AA253" s="15"/>
      <c r="AB253" s="15"/>
      <c r="AC253" s="15"/>
      <c r="AD253" s="15"/>
      <c r="AE253" s="15"/>
      <c r="AT253" s="293" t="s">
        <v>263</v>
      </c>
      <c r="AU253" s="293" t="s">
        <v>91</v>
      </c>
      <c r="AV253" s="15" t="s">
        <v>14</v>
      </c>
      <c r="AW253" s="15" t="s">
        <v>36</v>
      </c>
      <c r="AX253" s="15" t="s">
        <v>82</v>
      </c>
      <c r="AY253" s="293" t="s">
        <v>250</v>
      </c>
    </row>
    <row r="254" s="13" customFormat="1">
      <c r="A254" s="13"/>
      <c r="B254" s="262"/>
      <c r="C254" s="263"/>
      <c r="D254" s="258" t="s">
        <v>263</v>
      </c>
      <c r="E254" s="264" t="s">
        <v>1</v>
      </c>
      <c r="F254" s="265" t="s">
        <v>2303</v>
      </c>
      <c r="G254" s="263"/>
      <c r="H254" s="266">
        <v>458.01100000000002</v>
      </c>
      <c r="I254" s="267"/>
      <c r="J254" s="263"/>
      <c r="K254" s="263"/>
      <c r="L254" s="268"/>
      <c r="M254" s="269"/>
      <c r="N254" s="270"/>
      <c r="O254" s="270"/>
      <c r="P254" s="270"/>
      <c r="Q254" s="270"/>
      <c r="R254" s="270"/>
      <c r="S254" s="270"/>
      <c r="T254" s="271"/>
      <c r="U254" s="13"/>
      <c r="V254" s="13"/>
      <c r="W254" s="13"/>
      <c r="X254" s="13"/>
      <c r="Y254" s="13"/>
      <c r="Z254" s="13"/>
      <c r="AA254" s="13"/>
      <c r="AB254" s="13"/>
      <c r="AC254" s="13"/>
      <c r="AD254" s="13"/>
      <c r="AE254" s="13"/>
      <c r="AT254" s="272" t="s">
        <v>263</v>
      </c>
      <c r="AU254" s="272" t="s">
        <v>91</v>
      </c>
      <c r="AV254" s="13" t="s">
        <v>91</v>
      </c>
      <c r="AW254" s="13" t="s">
        <v>36</v>
      </c>
      <c r="AX254" s="13" t="s">
        <v>82</v>
      </c>
      <c r="AY254" s="272" t="s">
        <v>250</v>
      </c>
    </row>
    <row r="255" s="13" customFormat="1">
      <c r="A255" s="13"/>
      <c r="B255" s="262"/>
      <c r="C255" s="263"/>
      <c r="D255" s="258" t="s">
        <v>263</v>
      </c>
      <c r="E255" s="264" t="s">
        <v>1</v>
      </c>
      <c r="F255" s="265" t="s">
        <v>2304</v>
      </c>
      <c r="G255" s="263"/>
      <c r="H255" s="266">
        <v>305.34100000000001</v>
      </c>
      <c r="I255" s="267"/>
      <c r="J255" s="263"/>
      <c r="K255" s="263"/>
      <c r="L255" s="268"/>
      <c r="M255" s="269"/>
      <c r="N255" s="270"/>
      <c r="O255" s="270"/>
      <c r="P255" s="270"/>
      <c r="Q255" s="270"/>
      <c r="R255" s="270"/>
      <c r="S255" s="270"/>
      <c r="T255" s="271"/>
      <c r="U255" s="13"/>
      <c r="V255" s="13"/>
      <c r="W255" s="13"/>
      <c r="X255" s="13"/>
      <c r="Y255" s="13"/>
      <c r="Z255" s="13"/>
      <c r="AA255" s="13"/>
      <c r="AB255" s="13"/>
      <c r="AC255" s="13"/>
      <c r="AD255" s="13"/>
      <c r="AE255" s="13"/>
      <c r="AT255" s="272" t="s">
        <v>263</v>
      </c>
      <c r="AU255" s="272" t="s">
        <v>91</v>
      </c>
      <c r="AV255" s="13" t="s">
        <v>91</v>
      </c>
      <c r="AW255" s="13" t="s">
        <v>36</v>
      </c>
      <c r="AX255" s="13" t="s">
        <v>82</v>
      </c>
      <c r="AY255" s="272" t="s">
        <v>250</v>
      </c>
    </row>
    <row r="256" s="13" customFormat="1">
      <c r="A256" s="13"/>
      <c r="B256" s="262"/>
      <c r="C256" s="263"/>
      <c r="D256" s="258" t="s">
        <v>263</v>
      </c>
      <c r="E256" s="264" t="s">
        <v>1</v>
      </c>
      <c r="F256" s="265" t="s">
        <v>2305</v>
      </c>
      <c r="G256" s="263"/>
      <c r="H256" s="266">
        <v>35.396999999999998</v>
      </c>
      <c r="I256" s="267"/>
      <c r="J256" s="263"/>
      <c r="K256" s="263"/>
      <c r="L256" s="268"/>
      <c r="M256" s="269"/>
      <c r="N256" s="270"/>
      <c r="O256" s="270"/>
      <c r="P256" s="270"/>
      <c r="Q256" s="270"/>
      <c r="R256" s="270"/>
      <c r="S256" s="270"/>
      <c r="T256" s="271"/>
      <c r="U256" s="13"/>
      <c r="V256" s="13"/>
      <c r="W256" s="13"/>
      <c r="X256" s="13"/>
      <c r="Y256" s="13"/>
      <c r="Z256" s="13"/>
      <c r="AA256" s="13"/>
      <c r="AB256" s="13"/>
      <c r="AC256" s="13"/>
      <c r="AD256" s="13"/>
      <c r="AE256" s="13"/>
      <c r="AT256" s="272" t="s">
        <v>263</v>
      </c>
      <c r="AU256" s="272" t="s">
        <v>91</v>
      </c>
      <c r="AV256" s="13" t="s">
        <v>91</v>
      </c>
      <c r="AW256" s="13" t="s">
        <v>36</v>
      </c>
      <c r="AX256" s="13" t="s">
        <v>82</v>
      </c>
      <c r="AY256" s="272" t="s">
        <v>250</v>
      </c>
    </row>
    <row r="257" s="13" customFormat="1">
      <c r="A257" s="13"/>
      <c r="B257" s="262"/>
      <c r="C257" s="263"/>
      <c r="D257" s="258" t="s">
        <v>263</v>
      </c>
      <c r="E257" s="264" t="s">
        <v>1</v>
      </c>
      <c r="F257" s="265" t="s">
        <v>2306</v>
      </c>
      <c r="G257" s="263"/>
      <c r="H257" s="266">
        <v>23.597999999999999</v>
      </c>
      <c r="I257" s="267"/>
      <c r="J257" s="263"/>
      <c r="K257" s="263"/>
      <c r="L257" s="268"/>
      <c r="M257" s="269"/>
      <c r="N257" s="270"/>
      <c r="O257" s="270"/>
      <c r="P257" s="270"/>
      <c r="Q257" s="270"/>
      <c r="R257" s="270"/>
      <c r="S257" s="270"/>
      <c r="T257" s="271"/>
      <c r="U257" s="13"/>
      <c r="V257" s="13"/>
      <c r="W257" s="13"/>
      <c r="X257" s="13"/>
      <c r="Y257" s="13"/>
      <c r="Z257" s="13"/>
      <c r="AA257" s="13"/>
      <c r="AB257" s="13"/>
      <c r="AC257" s="13"/>
      <c r="AD257" s="13"/>
      <c r="AE257" s="13"/>
      <c r="AT257" s="272" t="s">
        <v>263</v>
      </c>
      <c r="AU257" s="272" t="s">
        <v>91</v>
      </c>
      <c r="AV257" s="13" t="s">
        <v>91</v>
      </c>
      <c r="AW257" s="13" t="s">
        <v>36</v>
      </c>
      <c r="AX257" s="13" t="s">
        <v>82</v>
      </c>
      <c r="AY257" s="272" t="s">
        <v>250</v>
      </c>
    </row>
    <row r="258" s="13" customFormat="1">
      <c r="A258" s="13"/>
      <c r="B258" s="262"/>
      <c r="C258" s="263"/>
      <c r="D258" s="258" t="s">
        <v>263</v>
      </c>
      <c r="E258" s="264" t="s">
        <v>1</v>
      </c>
      <c r="F258" s="265" t="s">
        <v>2307</v>
      </c>
      <c r="G258" s="263"/>
      <c r="H258" s="266">
        <v>0</v>
      </c>
      <c r="I258" s="267"/>
      <c r="J258" s="263"/>
      <c r="K258" s="263"/>
      <c r="L258" s="268"/>
      <c r="M258" s="269"/>
      <c r="N258" s="270"/>
      <c r="O258" s="270"/>
      <c r="P258" s="270"/>
      <c r="Q258" s="270"/>
      <c r="R258" s="270"/>
      <c r="S258" s="270"/>
      <c r="T258" s="271"/>
      <c r="U258" s="13"/>
      <c r="V258" s="13"/>
      <c r="W258" s="13"/>
      <c r="X258" s="13"/>
      <c r="Y258" s="13"/>
      <c r="Z258" s="13"/>
      <c r="AA258" s="13"/>
      <c r="AB258" s="13"/>
      <c r="AC258" s="13"/>
      <c r="AD258" s="13"/>
      <c r="AE258" s="13"/>
      <c r="AT258" s="272" t="s">
        <v>263</v>
      </c>
      <c r="AU258" s="272" t="s">
        <v>91</v>
      </c>
      <c r="AV258" s="13" t="s">
        <v>91</v>
      </c>
      <c r="AW258" s="13" t="s">
        <v>36</v>
      </c>
      <c r="AX258" s="13" t="s">
        <v>82</v>
      </c>
      <c r="AY258" s="272" t="s">
        <v>250</v>
      </c>
    </row>
    <row r="259" s="13" customFormat="1">
      <c r="A259" s="13"/>
      <c r="B259" s="262"/>
      <c r="C259" s="263"/>
      <c r="D259" s="258" t="s">
        <v>263</v>
      </c>
      <c r="E259" s="264" t="s">
        <v>1</v>
      </c>
      <c r="F259" s="265" t="s">
        <v>2308</v>
      </c>
      <c r="G259" s="263"/>
      <c r="H259" s="266">
        <v>0</v>
      </c>
      <c r="I259" s="267"/>
      <c r="J259" s="263"/>
      <c r="K259" s="263"/>
      <c r="L259" s="268"/>
      <c r="M259" s="269"/>
      <c r="N259" s="270"/>
      <c r="O259" s="270"/>
      <c r="P259" s="270"/>
      <c r="Q259" s="270"/>
      <c r="R259" s="270"/>
      <c r="S259" s="270"/>
      <c r="T259" s="271"/>
      <c r="U259" s="13"/>
      <c r="V259" s="13"/>
      <c r="W259" s="13"/>
      <c r="X259" s="13"/>
      <c r="Y259" s="13"/>
      <c r="Z259" s="13"/>
      <c r="AA259" s="13"/>
      <c r="AB259" s="13"/>
      <c r="AC259" s="13"/>
      <c r="AD259" s="13"/>
      <c r="AE259" s="13"/>
      <c r="AT259" s="272" t="s">
        <v>263</v>
      </c>
      <c r="AU259" s="272" t="s">
        <v>91</v>
      </c>
      <c r="AV259" s="13" t="s">
        <v>91</v>
      </c>
      <c r="AW259" s="13" t="s">
        <v>36</v>
      </c>
      <c r="AX259" s="13" t="s">
        <v>82</v>
      </c>
      <c r="AY259" s="272" t="s">
        <v>250</v>
      </c>
    </row>
    <row r="260" s="13" customFormat="1">
      <c r="A260" s="13"/>
      <c r="B260" s="262"/>
      <c r="C260" s="263"/>
      <c r="D260" s="258" t="s">
        <v>263</v>
      </c>
      <c r="E260" s="264" t="s">
        <v>1</v>
      </c>
      <c r="F260" s="265" t="s">
        <v>2309</v>
      </c>
      <c r="G260" s="263"/>
      <c r="H260" s="266">
        <v>0</v>
      </c>
      <c r="I260" s="267"/>
      <c r="J260" s="263"/>
      <c r="K260" s="263"/>
      <c r="L260" s="268"/>
      <c r="M260" s="269"/>
      <c r="N260" s="270"/>
      <c r="O260" s="270"/>
      <c r="P260" s="270"/>
      <c r="Q260" s="270"/>
      <c r="R260" s="270"/>
      <c r="S260" s="270"/>
      <c r="T260" s="271"/>
      <c r="U260" s="13"/>
      <c r="V260" s="13"/>
      <c r="W260" s="13"/>
      <c r="X260" s="13"/>
      <c r="Y260" s="13"/>
      <c r="Z260" s="13"/>
      <c r="AA260" s="13"/>
      <c r="AB260" s="13"/>
      <c r="AC260" s="13"/>
      <c r="AD260" s="13"/>
      <c r="AE260" s="13"/>
      <c r="AT260" s="272" t="s">
        <v>263</v>
      </c>
      <c r="AU260" s="272" t="s">
        <v>91</v>
      </c>
      <c r="AV260" s="13" t="s">
        <v>91</v>
      </c>
      <c r="AW260" s="13" t="s">
        <v>36</v>
      </c>
      <c r="AX260" s="13" t="s">
        <v>82</v>
      </c>
      <c r="AY260" s="272" t="s">
        <v>250</v>
      </c>
    </row>
    <row r="261" s="13" customFormat="1">
      <c r="A261" s="13"/>
      <c r="B261" s="262"/>
      <c r="C261" s="263"/>
      <c r="D261" s="258" t="s">
        <v>263</v>
      </c>
      <c r="E261" s="264" t="s">
        <v>1</v>
      </c>
      <c r="F261" s="265" t="s">
        <v>2310</v>
      </c>
      <c r="G261" s="263"/>
      <c r="H261" s="266">
        <v>0</v>
      </c>
      <c r="I261" s="267"/>
      <c r="J261" s="263"/>
      <c r="K261" s="263"/>
      <c r="L261" s="268"/>
      <c r="M261" s="269"/>
      <c r="N261" s="270"/>
      <c r="O261" s="270"/>
      <c r="P261" s="270"/>
      <c r="Q261" s="270"/>
      <c r="R261" s="270"/>
      <c r="S261" s="270"/>
      <c r="T261" s="271"/>
      <c r="U261" s="13"/>
      <c r="V261" s="13"/>
      <c r="W261" s="13"/>
      <c r="X261" s="13"/>
      <c r="Y261" s="13"/>
      <c r="Z261" s="13"/>
      <c r="AA261" s="13"/>
      <c r="AB261" s="13"/>
      <c r="AC261" s="13"/>
      <c r="AD261" s="13"/>
      <c r="AE261" s="13"/>
      <c r="AT261" s="272" t="s">
        <v>263</v>
      </c>
      <c r="AU261" s="272" t="s">
        <v>91</v>
      </c>
      <c r="AV261" s="13" t="s">
        <v>91</v>
      </c>
      <c r="AW261" s="13" t="s">
        <v>36</v>
      </c>
      <c r="AX261" s="13" t="s">
        <v>82</v>
      </c>
      <c r="AY261" s="272" t="s">
        <v>250</v>
      </c>
    </row>
    <row r="262" s="14" customFormat="1">
      <c r="A262" s="14"/>
      <c r="B262" s="273"/>
      <c r="C262" s="274"/>
      <c r="D262" s="258" t="s">
        <v>263</v>
      </c>
      <c r="E262" s="275" t="s">
        <v>206</v>
      </c>
      <c r="F262" s="276" t="s">
        <v>265</v>
      </c>
      <c r="G262" s="274"/>
      <c r="H262" s="277">
        <v>822.34699999999998</v>
      </c>
      <c r="I262" s="278"/>
      <c r="J262" s="274"/>
      <c r="K262" s="274"/>
      <c r="L262" s="279"/>
      <c r="M262" s="280"/>
      <c r="N262" s="281"/>
      <c r="O262" s="281"/>
      <c r="P262" s="281"/>
      <c r="Q262" s="281"/>
      <c r="R262" s="281"/>
      <c r="S262" s="281"/>
      <c r="T262" s="282"/>
      <c r="U262" s="14"/>
      <c r="V262" s="14"/>
      <c r="W262" s="14"/>
      <c r="X262" s="14"/>
      <c r="Y262" s="14"/>
      <c r="Z262" s="14"/>
      <c r="AA262" s="14"/>
      <c r="AB262" s="14"/>
      <c r="AC262" s="14"/>
      <c r="AD262" s="14"/>
      <c r="AE262" s="14"/>
      <c r="AT262" s="283" t="s">
        <v>263</v>
      </c>
      <c r="AU262" s="283" t="s">
        <v>91</v>
      </c>
      <c r="AV262" s="14" t="s">
        <v>256</v>
      </c>
      <c r="AW262" s="14" t="s">
        <v>36</v>
      </c>
      <c r="AX262" s="14" t="s">
        <v>14</v>
      </c>
      <c r="AY262" s="283" t="s">
        <v>250</v>
      </c>
    </row>
    <row r="263" s="2" customFormat="1" ht="55.5" customHeight="1">
      <c r="A263" s="38"/>
      <c r="B263" s="39"/>
      <c r="C263" s="245" t="s">
        <v>325</v>
      </c>
      <c r="D263" s="245" t="s">
        <v>252</v>
      </c>
      <c r="E263" s="246" t="s">
        <v>591</v>
      </c>
      <c r="F263" s="247" t="s">
        <v>592</v>
      </c>
      <c r="G263" s="248" t="s">
        <v>208</v>
      </c>
      <c r="H263" s="249">
        <v>1948.8109999999999</v>
      </c>
      <c r="I263" s="250"/>
      <c r="J263" s="251">
        <f>ROUND(I263*H263,2)</f>
        <v>0</v>
      </c>
      <c r="K263" s="247" t="s">
        <v>255</v>
      </c>
      <c r="L263" s="44"/>
      <c r="M263" s="252" t="s">
        <v>1</v>
      </c>
      <c r="N263" s="253" t="s">
        <v>47</v>
      </c>
      <c r="O263" s="91"/>
      <c r="P263" s="254">
        <f>O263*H263</f>
        <v>0</v>
      </c>
      <c r="Q263" s="254">
        <v>0</v>
      </c>
      <c r="R263" s="254">
        <f>Q263*H263</f>
        <v>0</v>
      </c>
      <c r="S263" s="254">
        <v>0</v>
      </c>
      <c r="T263" s="255">
        <f>S263*H263</f>
        <v>0</v>
      </c>
      <c r="U263" s="38"/>
      <c r="V263" s="38"/>
      <c r="W263" s="38"/>
      <c r="X263" s="38"/>
      <c r="Y263" s="38"/>
      <c r="Z263" s="38"/>
      <c r="AA263" s="38"/>
      <c r="AB263" s="38"/>
      <c r="AC263" s="38"/>
      <c r="AD263" s="38"/>
      <c r="AE263" s="38"/>
      <c r="AR263" s="256" t="s">
        <v>256</v>
      </c>
      <c r="AT263" s="256" t="s">
        <v>252</v>
      </c>
      <c r="AU263" s="256" t="s">
        <v>91</v>
      </c>
      <c r="AY263" s="17" t="s">
        <v>250</v>
      </c>
      <c r="BE263" s="257">
        <f>IF(N263="základní",J263,0)</f>
        <v>0</v>
      </c>
      <c r="BF263" s="257">
        <f>IF(N263="snížená",J263,0)</f>
        <v>0</v>
      </c>
      <c r="BG263" s="257">
        <f>IF(N263="zákl. přenesená",J263,0)</f>
        <v>0</v>
      </c>
      <c r="BH263" s="257">
        <f>IF(N263="sníž. přenesená",J263,0)</f>
        <v>0</v>
      </c>
      <c r="BI263" s="257">
        <f>IF(N263="nulová",J263,0)</f>
        <v>0</v>
      </c>
      <c r="BJ263" s="17" t="s">
        <v>14</v>
      </c>
      <c r="BK263" s="257">
        <f>ROUND(I263*H263,2)</f>
        <v>0</v>
      </c>
      <c r="BL263" s="17" t="s">
        <v>256</v>
      </c>
      <c r="BM263" s="256" t="s">
        <v>3032</v>
      </c>
    </row>
    <row r="264" s="2" customFormat="1">
      <c r="A264" s="38"/>
      <c r="B264" s="39"/>
      <c r="C264" s="40"/>
      <c r="D264" s="258" t="s">
        <v>261</v>
      </c>
      <c r="E264" s="40"/>
      <c r="F264" s="259" t="s">
        <v>586</v>
      </c>
      <c r="G264" s="40"/>
      <c r="H264" s="40"/>
      <c r="I264" s="156"/>
      <c r="J264" s="40"/>
      <c r="K264" s="40"/>
      <c r="L264" s="44"/>
      <c r="M264" s="260"/>
      <c r="N264" s="261"/>
      <c r="O264" s="91"/>
      <c r="P264" s="91"/>
      <c r="Q264" s="91"/>
      <c r="R264" s="91"/>
      <c r="S264" s="91"/>
      <c r="T264" s="92"/>
      <c r="U264" s="38"/>
      <c r="V264" s="38"/>
      <c r="W264" s="38"/>
      <c r="X264" s="38"/>
      <c r="Y264" s="38"/>
      <c r="Z264" s="38"/>
      <c r="AA264" s="38"/>
      <c r="AB264" s="38"/>
      <c r="AC264" s="38"/>
      <c r="AD264" s="38"/>
      <c r="AE264" s="38"/>
      <c r="AT264" s="17" t="s">
        <v>261</v>
      </c>
      <c r="AU264" s="17" t="s">
        <v>91</v>
      </c>
    </row>
    <row r="265" s="15" customFormat="1">
      <c r="A265" s="15"/>
      <c r="B265" s="284"/>
      <c r="C265" s="285"/>
      <c r="D265" s="258" t="s">
        <v>263</v>
      </c>
      <c r="E265" s="286" t="s">
        <v>1</v>
      </c>
      <c r="F265" s="287" t="s">
        <v>2302</v>
      </c>
      <c r="G265" s="285"/>
      <c r="H265" s="286" t="s">
        <v>1</v>
      </c>
      <c r="I265" s="288"/>
      <c r="J265" s="285"/>
      <c r="K265" s="285"/>
      <c r="L265" s="289"/>
      <c r="M265" s="290"/>
      <c r="N265" s="291"/>
      <c r="O265" s="291"/>
      <c r="P265" s="291"/>
      <c r="Q265" s="291"/>
      <c r="R265" s="291"/>
      <c r="S265" s="291"/>
      <c r="T265" s="292"/>
      <c r="U265" s="15"/>
      <c r="V265" s="15"/>
      <c r="W265" s="15"/>
      <c r="X265" s="15"/>
      <c r="Y265" s="15"/>
      <c r="Z265" s="15"/>
      <c r="AA265" s="15"/>
      <c r="AB265" s="15"/>
      <c r="AC265" s="15"/>
      <c r="AD265" s="15"/>
      <c r="AE265" s="15"/>
      <c r="AT265" s="293" t="s">
        <v>263</v>
      </c>
      <c r="AU265" s="293" t="s">
        <v>91</v>
      </c>
      <c r="AV265" s="15" t="s">
        <v>14</v>
      </c>
      <c r="AW265" s="15" t="s">
        <v>36</v>
      </c>
      <c r="AX265" s="15" t="s">
        <v>82</v>
      </c>
      <c r="AY265" s="293" t="s">
        <v>250</v>
      </c>
    </row>
    <row r="266" s="13" customFormat="1">
      <c r="A266" s="13"/>
      <c r="B266" s="262"/>
      <c r="C266" s="263"/>
      <c r="D266" s="258" t="s">
        <v>263</v>
      </c>
      <c r="E266" s="264" t="s">
        <v>1</v>
      </c>
      <c r="F266" s="265" t="s">
        <v>2312</v>
      </c>
      <c r="G266" s="263"/>
      <c r="H266" s="266">
        <v>1068.694</v>
      </c>
      <c r="I266" s="267"/>
      <c r="J266" s="263"/>
      <c r="K266" s="263"/>
      <c r="L266" s="268"/>
      <c r="M266" s="269"/>
      <c r="N266" s="270"/>
      <c r="O266" s="270"/>
      <c r="P266" s="270"/>
      <c r="Q266" s="270"/>
      <c r="R266" s="270"/>
      <c r="S266" s="270"/>
      <c r="T266" s="271"/>
      <c r="U266" s="13"/>
      <c r="V266" s="13"/>
      <c r="W266" s="13"/>
      <c r="X266" s="13"/>
      <c r="Y266" s="13"/>
      <c r="Z266" s="13"/>
      <c r="AA266" s="13"/>
      <c r="AB266" s="13"/>
      <c r="AC266" s="13"/>
      <c r="AD266" s="13"/>
      <c r="AE266" s="13"/>
      <c r="AT266" s="272" t="s">
        <v>263</v>
      </c>
      <c r="AU266" s="272" t="s">
        <v>91</v>
      </c>
      <c r="AV266" s="13" t="s">
        <v>91</v>
      </c>
      <c r="AW266" s="13" t="s">
        <v>36</v>
      </c>
      <c r="AX266" s="13" t="s">
        <v>82</v>
      </c>
      <c r="AY266" s="272" t="s">
        <v>250</v>
      </c>
    </row>
    <row r="267" s="13" customFormat="1">
      <c r="A267" s="13"/>
      <c r="B267" s="262"/>
      <c r="C267" s="263"/>
      <c r="D267" s="258" t="s">
        <v>263</v>
      </c>
      <c r="E267" s="264" t="s">
        <v>1</v>
      </c>
      <c r="F267" s="265" t="s">
        <v>2313</v>
      </c>
      <c r="G267" s="263"/>
      <c r="H267" s="266">
        <v>712.46299999999997</v>
      </c>
      <c r="I267" s="267"/>
      <c r="J267" s="263"/>
      <c r="K267" s="263"/>
      <c r="L267" s="268"/>
      <c r="M267" s="269"/>
      <c r="N267" s="270"/>
      <c r="O267" s="270"/>
      <c r="P267" s="270"/>
      <c r="Q267" s="270"/>
      <c r="R267" s="270"/>
      <c r="S267" s="270"/>
      <c r="T267" s="271"/>
      <c r="U267" s="13"/>
      <c r="V267" s="13"/>
      <c r="W267" s="13"/>
      <c r="X267" s="13"/>
      <c r="Y267" s="13"/>
      <c r="Z267" s="13"/>
      <c r="AA267" s="13"/>
      <c r="AB267" s="13"/>
      <c r="AC267" s="13"/>
      <c r="AD267" s="13"/>
      <c r="AE267" s="13"/>
      <c r="AT267" s="272" t="s">
        <v>263</v>
      </c>
      <c r="AU267" s="272" t="s">
        <v>91</v>
      </c>
      <c r="AV267" s="13" t="s">
        <v>91</v>
      </c>
      <c r="AW267" s="13" t="s">
        <v>36</v>
      </c>
      <c r="AX267" s="13" t="s">
        <v>82</v>
      </c>
      <c r="AY267" s="272" t="s">
        <v>250</v>
      </c>
    </row>
    <row r="268" s="13" customFormat="1">
      <c r="A268" s="13"/>
      <c r="B268" s="262"/>
      <c r="C268" s="263"/>
      <c r="D268" s="258" t="s">
        <v>263</v>
      </c>
      <c r="E268" s="264" t="s">
        <v>1</v>
      </c>
      <c r="F268" s="265" t="s">
        <v>2314</v>
      </c>
      <c r="G268" s="263"/>
      <c r="H268" s="266">
        <v>82.591999999999999</v>
      </c>
      <c r="I268" s="267"/>
      <c r="J268" s="263"/>
      <c r="K268" s="263"/>
      <c r="L268" s="268"/>
      <c r="M268" s="269"/>
      <c r="N268" s="270"/>
      <c r="O268" s="270"/>
      <c r="P268" s="270"/>
      <c r="Q268" s="270"/>
      <c r="R268" s="270"/>
      <c r="S268" s="270"/>
      <c r="T268" s="271"/>
      <c r="U268" s="13"/>
      <c r="V268" s="13"/>
      <c r="W268" s="13"/>
      <c r="X268" s="13"/>
      <c r="Y268" s="13"/>
      <c r="Z268" s="13"/>
      <c r="AA268" s="13"/>
      <c r="AB268" s="13"/>
      <c r="AC268" s="13"/>
      <c r="AD268" s="13"/>
      <c r="AE268" s="13"/>
      <c r="AT268" s="272" t="s">
        <v>263</v>
      </c>
      <c r="AU268" s="272" t="s">
        <v>91</v>
      </c>
      <c r="AV268" s="13" t="s">
        <v>91</v>
      </c>
      <c r="AW268" s="13" t="s">
        <v>36</v>
      </c>
      <c r="AX268" s="13" t="s">
        <v>82</v>
      </c>
      <c r="AY268" s="272" t="s">
        <v>250</v>
      </c>
    </row>
    <row r="269" s="13" customFormat="1">
      <c r="A269" s="13"/>
      <c r="B269" s="262"/>
      <c r="C269" s="263"/>
      <c r="D269" s="258" t="s">
        <v>263</v>
      </c>
      <c r="E269" s="264" t="s">
        <v>1</v>
      </c>
      <c r="F269" s="265" t="s">
        <v>2315</v>
      </c>
      <c r="G269" s="263"/>
      <c r="H269" s="266">
        <v>55.061999999999998</v>
      </c>
      <c r="I269" s="267"/>
      <c r="J269" s="263"/>
      <c r="K269" s="263"/>
      <c r="L269" s="268"/>
      <c r="M269" s="269"/>
      <c r="N269" s="270"/>
      <c r="O269" s="270"/>
      <c r="P269" s="270"/>
      <c r="Q269" s="270"/>
      <c r="R269" s="270"/>
      <c r="S269" s="270"/>
      <c r="T269" s="271"/>
      <c r="U269" s="13"/>
      <c r="V269" s="13"/>
      <c r="W269" s="13"/>
      <c r="X269" s="13"/>
      <c r="Y269" s="13"/>
      <c r="Z269" s="13"/>
      <c r="AA269" s="13"/>
      <c r="AB269" s="13"/>
      <c r="AC269" s="13"/>
      <c r="AD269" s="13"/>
      <c r="AE269" s="13"/>
      <c r="AT269" s="272" t="s">
        <v>263</v>
      </c>
      <c r="AU269" s="272" t="s">
        <v>91</v>
      </c>
      <c r="AV269" s="13" t="s">
        <v>91</v>
      </c>
      <c r="AW269" s="13" t="s">
        <v>36</v>
      </c>
      <c r="AX269" s="13" t="s">
        <v>82</v>
      </c>
      <c r="AY269" s="272" t="s">
        <v>250</v>
      </c>
    </row>
    <row r="270" s="13" customFormat="1">
      <c r="A270" s="13"/>
      <c r="B270" s="262"/>
      <c r="C270" s="263"/>
      <c r="D270" s="258" t="s">
        <v>263</v>
      </c>
      <c r="E270" s="264" t="s">
        <v>1</v>
      </c>
      <c r="F270" s="265" t="s">
        <v>2316</v>
      </c>
      <c r="G270" s="263"/>
      <c r="H270" s="266">
        <v>0</v>
      </c>
      <c r="I270" s="267"/>
      <c r="J270" s="263"/>
      <c r="K270" s="263"/>
      <c r="L270" s="268"/>
      <c r="M270" s="269"/>
      <c r="N270" s="270"/>
      <c r="O270" s="270"/>
      <c r="P270" s="270"/>
      <c r="Q270" s="270"/>
      <c r="R270" s="270"/>
      <c r="S270" s="270"/>
      <c r="T270" s="271"/>
      <c r="U270" s="13"/>
      <c r="V270" s="13"/>
      <c r="W270" s="13"/>
      <c r="X270" s="13"/>
      <c r="Y270" s="13"/>
      <c r="Z270" s="13"/>
      <c r="AA270" s="13"/>
      <c r="AB270" s="13"/>
      <c r="AC270" s="13"/>
      <c r="AD270" s="13"/>
      <c r="AE270" s="13"/>
      <c r="AT270" s="272" t="s">
        <v>263</v>
      </c>
      <c r="AU270" s="272" t="s">
        <v>91</v>
      </c>
      <c r="AV270" s="13" t="s">
        <v>91</v>
      </c>
      <c r="AW270" s="13" t="s">
        <v>36</v>
      </c>
      <c r="AX270" s="13" t="s">
        <v>82</v>
      </c>
      <c r="AY270" s="272" t="s">
        <v>250</v>
      </c>
    </row>
    <row r="271" s="13" customFormat="1">
      <c r="A271" s="13"/>
      <c r="B271" s="262"/>
      <c r="C271" s="263"/>
      <c r="D271" s="258" t="s">
        <v>263</v>
      </c>
      <c r="E271" s="264" t="s">
        <v>1</v>
      </c>
      <c r="F271" s="265" t="s">
        <v>2317</v>
      </c>
      <c r="G271" s="263"/>
      <c r="H271" s="266">
        <v>0</v>
      </c>
      <c r="I271" s="267"/>
      <c r="J271" s="263"/>
      <c r="K271" s="263"/>
      <c r="L271" s="268"/>
      <c r="M271" s="269"/>
      <c r="N271" s="270"/>
      <c r="O271" s="270"/>
      <c r="P271" s="270"/>
      <c r="Q271" s="270"/>
      <c r="R271" s="270"/>
      <c r="S271" s="270"/>
      <c r="T271" s="271"/>
      <c r="U271" s="13"/>
      <c r="V271" s="13"/>
      <c r="W271" s="13"/>
      <c r="X271" s="13"/>
      <c r="Y271" s="13"/>
      <c r="Z271" s="13"/>
      <c r="AA271" s="13"/>
      <c r="AB271" s="13"/>
      <c r="AC271" s="13"/>
      <c r="AD271" s="13"/>
      <c r="AE271" s="13"/>
      <c r="AT271" s="272" t="s">
        <v>263</v>
      </c>
      <c r="AU271" s="272" t="s">
        <v>91</v>
      </c>
      <c r="AV271" s="13" t="s">
        <v>91</v>
      </c>
      <c r="AW271" s="13" t="s">
        <v>36</v>
      </c>
      <c r="AX271" s="13" t="s">
        <v>82</v>
      </c>
      <c r="AY271" s="272" t="s">
        <v>250</v>
      </c>
    </row>
    <row r="272" s="13" customFormat="1">
      <c r="A272" s="13"/>
      <c r="B272" s="262"/>
      <c r="C272" s="263"/>
      <c r="D272" s="258" t="s">
        <v>263</v>
      </c>
      <c r="E272" s="264" t="s">
        <v>1</v>
      </c>
      <c r="F272" s="265" t="s">
        <v>2318</v>
      </c>
      <c r="G272" s="263"/>
      <c r="H272" s="266">
        <v>0</v>
      </c>
      <c r="I272" s="267"/>
      <c r="J272" s="263"/>
      <c r="K272" s="263"/>
      <c r="L272" s="268"/>
      <c r="M272" s="269"/>
      <c r="N272" s="270"/>
      <c r="O272" s="270"/>
      <c r="P272" s="270"/>
      <c r="Q272" s="270"/>
      <c r="R272" s="270"/>
      <c r="S272" s="270"/>
      <c r="T272" s="271"/>
      <c r="U272" s="13"/>
      <c r="V272" s="13"/>
      <c r="W272" s="13"/>
      <c r="X272" s="13"/>
      <c r="Y272" s="13"/>
      <c r="Z272" s="13"/>
      <c r="AA272" s="13"/>
      <c r="AB272" s="13"/>
      <c r="AC272" s="13"/>
      <c r="AD272" s="13"/>
      <c r="AE272" s="13"/>
      <c r="AT272" s="272" t="s">
        <v>263</v>
      </c>
      <c r="AU272" s="272" t="s">
        <v>91</v>
      </c>
      <c r="AV272" s="13" t="s">
        <v>91</v>
      </c>
      <c r="AW272" s="13" t="s">
        <v>36</v>
      </c>
      <c r="AX272" s="13" t="s">
        <v>82</v>
      </c>
      <c r="AY272" s="272" t="s">
        <v>250</v>
      </c>
    </row>
    <row r="273" s="13" customFormat="1">
      <c r="A273" s="13"/>
      <c r="B273" s="262"/>
      <c r="C273" s="263"/>
      <c r="D273" s="258" t="s">
        <v>263</v>
      </c>
      <c r="E273" s="264" t="s">
        <v>1</v>
      </c>
      <c r="F273" s="265" t="s">
        <v>2319</v>
      </c>
      <c r="G273" s="263"/>
      <c r="H273" s="266">
        <v>0</v>
      </c>
      <c r="I273" s="267"/>
      <c r="J273" s="263"/>
      <c r="K273" s="263"/>
      <c r="L273" s="268"/>
      <c r="M273" s="269"/>
      <c r="N273" s="270"/>
      <c r="O273" s="270"/>
      <c r="P273" s="270"/>
      <c r="Q273" s="270"/>
      <c r="R273" s="270"/>
      <c r="S273" s="270"/>
      <c r="T273" s="271"/>
      <c r="U273" s="13"/>
      <c r="V273" s="13"/>
      <c r="W273" s="13"/>
      <c r="X273" s="13"/>
      <c r="Y273" s="13"/>
      <c r="Z273" s="13"/>
      <c r="AA273" s="13"/>
      <c r="AB273" s="13"/>
      <c r="AC273" s="13"/>
      <c r="AD273" s="13"/>
      <c r="AE273" s="13"/>
      <c r="AT273" s="272" t="s">
        <v>263</v>
      </c>
      <c r="AU273" s="272" t="s">
        <v>91</v>
      </c>
      <c r="AV273" s="13" t="s">
        <v>91</v>
      </c>
      <c r="AW273" s="13" t="s">
        <v>36</v>
      </c>
      <c r="AX273" s="13" t="s">
        <v>82</v>
      </c>
      <c r="AY273" s="272" t="s">
        <v>250</v>
      </c>
    </row>
    <row r="274" s="15" customFormat="1">
      <c r="A274" s="15"/>
      <c r="B274" s="284"/>
      <c r="C274" s="285"/>
      <c r="D274" s="258" t="s">
        <v>263</v>
      </c>
      <c r="E274" s="286" t="s">
        <v>1</v>
      </c>
      <c r="F274" s="287" t="s">
        <v>2320</v>
      </c>
      <c r="G274" s="285"/>
      <c r="H274" s="286" t="s">
        <v>1</v>
      </c>
      <c r="I274" s="288"/>
      <c r="J274" s="285"/>
      <c r="K274" s="285"/>
      <c r="L274" s="289"/>
      <c r="M274" s="290"/>
      <c r="N274" s="291"/>
      <c r="O274" s="291"/>
      <c r="P274" s="291"/>
      <c r="Q274" s="291"/>
      <c r="R274" s="291"/>
      <c r="S274" s="291"/>
      <c r="T274" s="292"/>
      <c r="U274" s="15"/>
      <c r="V274" s="15"/>
      <c r="W274" s="15"/>
      <c r="X274" s="15"/>
      <c r="Y274" s="15"/>
      <c r="Z274" s="15"/>
      <c r="AA274" s="15"/>
      <c r="AB274" s="15"/>
      <c r="AC274" s="15"/>
      <c r="AD274" s="15"/>
      <c r="AE274" s="15"/>
      <c r="AT274" s="293" t="s">
        <v>263</v>
      </c>
      <c r="AU274" s="293" t="s">
        <v>91</v>
      </c>
      <c r="AV274" s="15" t="s">
        <v>14</v>
      </c>
      <c r="AW274" s="15" t="s">
        <v>36</v>
      </c>
      <c r="AX274" s="15" t="s">
        <v>82</v>
      </c>
      <c r="AY274" s="293" t="s">
        <v>250</v>
      </c>
    </row>
    <row r="275" s="13" customFormat="1">
      <c r="A275" s="13"/>
      <c r="B275" s="262"/>
      <c r="C275" s="263"/>
      <c r="D275" s="258" t="s">
        <v>263</v>
      </c>
      <c r="E275" s="264" t="s">
        <v>1</v>
      </c>
      <c r="F275" s="265" t="s">
        <v>2028</v>
      </c>
      <c r="G275" s="263"/>
      <c r="H275" s="266">
        <v>30</v>
      </c>
      <c r="I275" s="267"/>
      <c r="J275" s="263"/>
      <c r="K275" s="263"/>
      <c r="L275" s="268"/>
      <c r="M275" s="269"/>
      <c r="N275" s="270"/>
      <c r="O275" s="270"/>
      <c r="P275" s="270"/>
      <c r="Q275" s="270"/>
      <c r="R275" s="270"/>
      <c r="S275" s="270"/>
      <c r="T275" s="271"/>
      <c r="U275" s="13"/>
      <c r="V275" s="13"/>
      <c r="W275" s="13"/>
      <c r="X275" s="13"/>
      <c r="Y275" s="13"/>
      <c r="Z275" s="13"/>
      <c r="AA275" s="13"/>
      <c r="AB275" s="13"/>
      <c r="AC275" s="13"/>
      <c r="AD275" s="13"/>
      <c r="AE275" s="13"/>
      <c r="AT275" s="272" t="s">
        <v>263</v>
      </c>
      <c r="AU275" s="272" t="s">
        <v>91</v>
      </c>
      <c r="AV275" s="13" t="s">
        <v>91</v>
      </c>
      <c r="AW275" s="13" t="s">
        <v>36</v>
      </c>
      <c r="AX275" s="13" t="s">
        <v>82</v>
      </c>
      <c r="AY275" s="272" t="s">
        <v>250</v>
      </c>
    </row>
    <row r="276" s="14" customFormat="1">
      <c r="A276" s="14"/>
      <c r="B276" s="273"/>
      <c r="C276" s="274"/>
      <c r="D276" s="258" t="s">
        <v>263</v>
      </c>
      <c r="E276" s="275" t="s">
        <v>218</v>
      </c>
      <c r="F276" s="276" t="s">
        <v>265</v>
      </c>
      <c r="G276" s="274"/>
      <c r="H276" s="277">
        <v>1948.8109999999999</v>
      </c>
      <c r="I276" s="278"/>
      <c r="J276" s="274"/>
      <c r="K276" s="274"/>
      <c r="L276" s="279"/>
      <c r="M276" s="280"/>
      <c r="N276" s="281"/>
      <c r="O276" s="281"/>
      <c r="P276" s="281"/>
      <c r="Q276" s="281"/>
      <c r="R276" s="281"/>
      <c r="S276" s="281"/>
      <c r="T276" s="282"/>
      <c r="U276" s="14"/>
      <c r="V276" s="14"/>
      <c r="W276" s="14"/>
      <c r="X276" s="14"/>
      <c r="Y276" s="14"/>
      <c r="Z276" s="14"/>
      <c r="AA276" s="14"/>
      <c r="AB276" s="14"/>
      <c r="AC276" s="14"/>
      <c r="AD276" s="14"/>
      <c r="AE276" s="14"/>
      <c r="AT276" s="283" t="s">
        <v>263</v>
      </c>
      <c r="AU276" s="283" t="s">
        <v>91</v>
      </c>
      <c r="AV276" s="14" t="s">
        <v>256</v>
      </c>
      <c r="AW276" s="14" t="s">
        <v>36</v>
      </c>
      <c r="AX276" s="14" t="s">
        <v>14</v>
      </c>
      <c r="AY276" s="283" t="s">
        <v>250</v>
      </c>
    </row>
    <row r="277" s="2" customFormat="1" ht="55.5" customHeight="1">
      <c r="A277" s="38"/>
      <c r="B277" s="39"/>
      <c r="C277" s="245" t="s">
        <v>331</v>
      </c>
      <c r="D277" s="245" t="s">
        <v>252</v>
      </c>
      <c r="E277" s="246" t="s">
        <v>595</v>
      </c>
      <c r="F277" s="247" t="s">
        <v>596</v>
      </c>
      <c r="G277" s="248" t="s">
        <v>208</v>
      </c>
      <c r="H277" s="249">
        <v>822.34699999999998</v>
      </c>
      <c r="I277" s="250"/>
      <c r="J277" s="251">
        <f>ROUND(I277*H277,2)</f>
        <v>0</v>
      </c>
      <c r="K277" s="247" t="s">
        <v>255</v>
      </c>
      <c r="L277" s="44"/>
      <c r="M277" s="252" t="s">
        <v>1</v>
      </c>
      <c r="N277" s="253" t="s">
        <v>47</v>
      </c>
      <c r="O277" s="91"/>
      <c r="P277" s="254">
        <f>O277*H277</f>
        <v>0</v>
      </c>
      <c r="Q277" s="254">
        <v>0</v>
      </c>
      <c r="R277" s="254">
        <f>Q277*H277</f>
        <v>0</v>
      </c>
      <c r="S277" s="254">
        <v>0</v>
      </c>
      <c r="T277" s="255">
        <f>S277*H277</f>
        <v>0</v>
      </c>
      <c r="U277" s="38"/>
      <c r="V277" s="38"/>
      <c r="W277" s="38"/>
      <c r="X277" s="38"/>
      <c r="Y277" s="38"/>
      <c r="Z277" s="38"/>
      <c r="AA277" s="38"/>
      <c r="AB277" s="38"/>
      <c r="AC277" s="38"/>
      <c r="AD277" s="38"/>
      <c r="AE277" s="38"/>
      <c r="AR277" s="256" t="s">
        <v>256</v>
      </c>
      <c r="AT277" s="256" t="s">
        <v>252</v>
      </c>
      <c r="AU277" s="256" t="s">
        <v>91</v>
      </c>
      <c r="AY277" s="17" t="s">
        <v>250</v>
      </c>
      <c r="BE277" s="257">
        <f>IF(N277="základní",J277,0)</f>
        <v>0</v>
      </c>
      <c r="BF277" s="257">
        <f>IF(N277="snížená",J277,0)</f>
        <v>0</v>
      </c>
      <c r="BG277" s="257">
        <f>IF(N277="zákl. přenesená",J277,0)</f>
        <v>0</v>
      </c>
      <c r="BH277" s="257">
        <f>IF(N277="sníž. přenesená",J277,0)</f>
        <v>0</v>
      </c>
      <c r="BI277" s="257">
        <f>IF(N277="nulová",J277,0)</f>
        <v>0</v>
      </c>
      <c r="BJ277" s="17" t="s">
        <v>14</v>
      </c>
      <c r="BK277" s="257">
        <f>ROUND(I277*H277,2)</f>
        <v>0</v>
      </c>
      <c r="BL277" s="17" t="s">
        <v>256</v>
      </c>
      <c r="BM277" s="256" t="s">
        <v>3033</v>
      </c>
    </row>
    <row r="278" s="2" customFormat="1">
      <c r="A278" s="38"/>
      <c r="B278" s="39"/>
      <c r="C278" s="40"/>
      <c r="D278" s="258" t="s">
        <v>261</v>
      </c>
      <c r="E278" s="40"/>
      <c r="F278" s="259" t="s">
        <v>586</v>
      </c>
      <c r="G278" s="40"/>
      <c r="H278" s="40"/>
      <c r="I278" s="156"/>
      <c r="J278" s="40"/>
      <c r="K278" s="40"/>
      <c r="L278" s="44"/>
      <c r="M278" s="260"/>
      <c r="N278" s="261"/>
      <c r="O278" s="91"/>
      <c r="P278" s="91"/>
      <c r="Q278" s="91"/>
      <c r="R278" s="91"/>
      <c r="S278" s="91"/>
      <c r="T278" s="92"/>
      <c r="U278" s="38"/>
      <c r="V278" s="38"/>
      <c r="W278" s="38"/>
      <c r="X278" s="38"/>
      <c r="Y278" s="38"/>
      <c r="Z278" s="38"/>
      <c r="AA278" s="38"/>
      <c r="AB278" s="38"/>
      <c r="AC278" s="38"/>
      <c r="AD278" s="38"/>
      <c r="AE278" s="38"/>
      <c r="AT278" s="17" t="s">
        <v>261</v>
      </c>
      <c r="AU278" s="17" t="s">
        <v>91</v>
      </c>
    </row>
    <row r="279" s="13" customFormat="1">
      <c r="A279" s="13"/>
      <c r="B279" s="262"/>
      <c r="C279" s="263"/>
      <c r="D279" s="258" t="s">
        <v>263</v>
      </c>
      <c r="E279" s="264" t="s">
        <v>1</v>
      </c>
      <c r="F279" s="265" t="s">
        <v>206</v>
      </c>
      <c r="G279" s="263"/>
      <c r="H279" s="266">
        <v>822.34699999999998</v>
      </c>
      <c r="I279" s="267"/>
      <c r="J279" s="263"/>
      <c r="K279" s="263"/>
      <c r="L279" s="268"/>
      <c r="M279" s="269"/>
      <c r="N279" s="270"/>
      <c r="O279" s="270"/>
      <c r="P279" s="270"/>
      <c r="Q279" s="270"/>
      <c r="R279" s="270"/>
      <c r="S279" s="270"/>
      <c r="T279" s="271"/>
      <c r="U279" s="13"/>
      <c r="V279" s="13"/>
      <c r="W279" s="13"/>
      <c r="X279" s="13"/>
      <c r="Y279" s="13"/>
      <c r="Z279" s="13"/>
      <c r="AA279" s="13"/>
      <c r="AB279" s="13"/>
      <c r="AC279" s="13"/>
      <c r="AD279" s="13"/>
      <c r="AE279" s="13"/>
      <c r="AT279" s="272" t="s">
        <v>263</v>
      </c>
      <c r="AU279" s="272" t="s">
        <v>91</v>
      </c>
      <c r="AV279" s="13" t="s">
        <v>91</v>
      </c>
      <c r="AW279" s="13" t="s">
        <v>36</v>
      </c>
      <c r="AX279" s="13" t="s">
        <v>82</v>
      </c>
      <c r="AY279" s="272" t="s">
        <v>250</v>
      </c>
    </row>
    <row r="280" s="14" customFormat="1">
      <c r="A280" s="14"/>
      <c r="B280" s="273"/>
      <c r="C280" s="274"/>
      <c r="D280" s="258" t="s">
        <v>263</v>
      </c>
      <c r="E280" s="275" t="s">
        <v>1</v>
      </c>
      <c r="F280" s="276" t="s">
        <v>265</v>
      </c>
      <c r="G280" s="274"/>
      <c r="H280" s="277">
        <v>822.34699999999998</v>
      </c>
      <c r="I280" s="278"/>
      <c r="J280" s="274"/>
      <c r="K280" s="274"/>
      <c r="L280" s="279"/>
      <c r="M280" s="280"/>
      <c r="N280" s="281"/>
      <c r="O280" s="281"/>
      <c r="P280" s="281"/>
      <c r="Q280" s="281"/>
      <c r="R280" s="281"/>
      <c r="S280" s="281"/>
      <c r="T280" s="282"/>
      <c r="U280" s="14"/>
      <c r="V280" s="14"/>
      <c r="W280" s="14"/>
      <c r="X280" s="14"/>
      <c r="Y280" s="14"/>
      <c r="Z280" s="14"/>
      <c r="AA280" s="14"/>
      <c r="AB280" s="14"/>
      <c r="AC280" s="14"/>
      <c r="AD280" s="14"/>
      <c r="AE280" s="14"/>
      <c r="AT280" s="283" t="s">
        <v>263</v>
      </c>
      <c r="AU280" s="283" t="s">
        <v>91</v>
      </c>
      <c r="AV280" s="14" t="s">
        <v>256</v>
      </c>
      <c r="AW280" s="14" t="s">
        <v>36</v>
      </c>
      <c r="AX280" s="14" t="s">
        <v>14</v>
      </c>
      <c r="AY280" s="283" t="s">
        <v>250</v>
      </c>
    </row>
    <row r="281" s="2" customFormat="1" ht="55.5" customHeight="1">
      <c r="A281" s="38"/>
      <c r="B281" s="39"/>
      <c r="C281" s="245" t="s">
        <v>336</v>
      </c>
      <c r="D281" s="245" t="s">
        <v>252</v>
      </c>
      <c r="E281" s="246" t="s">
        <v>599</v>
      </c>
      <c r="F281" s="247" t="s">
        <v>600</v>
      </c>
      <c r="G281" s="248" t="s">
        <v>208</v>
      </c>
      <c r="H281" s="249">
        <v>4111.7349999999997</v>
      </c>
      <c r="I281" s="250"/>
      <c r="J281" s="251">
        <f>ROUND(I281*H281,2)</f>
        <v>0</v>
      </c>
      <c r="K281" s="247" t="s">
        <v>255</v>
      </c>
      <c r="L281" s="44"/>
      <c r="M281" s="252" t="s">
        <v>1</v>
      </c>
      <c r="N281" s="253" t="s">
        <v>47</v>
      </c>
      <c r="O281" s="91"/>
      <c r="P281" s="254">
        <f>O281*H281</f>
        <v>0</v>
      </c>
      <c r="Q281" s="254">
        <v>0</v>
      </c>
      <c r="R281" s="254">
        <f>Q281*H281</f>
        <v>0</v>
      </c>
      <c r="S281" s="254">
        <v>0</v>
      </c>
      <c r="T281" s="255">
        <f>S281*H281</f>
        <v>0</v>
      </c>
      <c r="U281" s="38"/>
      <c r="V281" s="38"/>
      <c r="W281" s="38"/>
      <c r="X281" s="38"/>
      <c r="Y281" s="38"/>
      <c r="Z281" s="38"/>
      <c r="AA281" s="38"/>
      <c r="AB281" s="38"/>
      <c r="AC281" s="38"/>
      <c r="AD281" s="38"/>
      <c r="AE281" s="38"/>
      <c r="AR281" s="256" t="s">
        <v>256</v>
      </c>
      <c r="AT281" s="256" t="s">
        <v>252</v>
      </c>
      <c r="AU281" s="256" t="s">
        <v>91</v>
      </c>
      <c r="AY281" s="17" t="s">
        <v>250</v>
      </c>
      <c r="BE281" s="257">
        <f>IF(N281="základní",J281,0)</f>
        <v>0</v>
      </c>
      <c r="BF281" s="257">
        <f>IF(N281="snížená",J281,0)</f>
        <v>0</v>
      </c>
      <c r="BG281" s="257">
        <f>IF(N281="zákl. přenesená",J281,0)</f>
        <v>0</v>
      </c>
      <c r="BH281" s="257">
        <f>IF(N281="sníž. přenesená",J281,0)</f>
        <v>0</v>
      </c>
      <c r="BI281" s="257">
        <f>IF(N281="nulová",J281,0)</f>
        <v>0</v>
      </c>
      <c r="BJ281" s="17" t="s">
        <v>14</v>
      </c>
      <c r="BK281" s="257">
        <f>ROUND(I281*H281,2)</f>
        <v>0</v>
      </c>
      <c r="BL281" s="17" t="s">
        <v>256</v>
      </c>
      <c r="BM281" s="256" t="s">
        <v>3034</v>
      </c>
    </row>
    <row r="282" s="2" customFormat="1">
      <c r="A282" s="38"/>
      <c r="B282" s="39"/>
      <c r="C282" s="40"/>
      <c r="D282" s="258" t="s">
        <v>261</v>
      </c>
      <c r="E282" s="40"/>
      <c r="F282" s="259" t="s">
        <v>586</v>
      </c>
      <c r="G282" s="40"/>
      <c r="H282" s="40"/>
      <c r="I282" s="156"/>
      <c r="J282" s="40"/>
      <c r="K282" s="40"/>
      <c r="L282" s="44"/>
      <c r="M282" s="260"/>
      <c r="N282" s="261"/>
      <c r="O282" s="91"/>
      <c r="P282" s="91"/>
      <c r="Q282" s="91"/>
      <c r="R282" s="91"/>
      <c r="S282" s="91"/>
      <c r="T282" s="92"/>
      <c r="U282" s="38"/>
      <c r="V282" s="38"/>
      <c r="W282" s="38"/>
      <c r="X282" s="38"/>
      <c r="Y282" s="38"/>
      <c r="Z282" s="38"/>
      <c r="AA282" s="38"/>
      <c r="AB282" s="38"/>
      <c r="AC282" s="38"/>
      <c r="AD282" s="38"/>
      <c r="AE282" s="38"/>
      <c r="AT282" s="17" t="s">
        <v>261</v>
      </c>
      <c r="AU282" s="17" t="s">
        <v>91</v>
      </c>
    </row>
    <row r="283" s="15" customFormat="1">
      <c r="A283" s="15"/>
      <c r="B283" s="284"/>
      <c r="C283" s="285"/>
      <c r="D283" s="258" t="s">
        <v>263</v>
      </c>
      <c r="E283" s="286" t="s">
        <v>1</v>
      </c>
      <c r="F283" s="287" t="s">
        <v>602</v>
      </c>
      <c r="G283" s="285"/>
      <c r="H283" s="286" t="s">
        <v>1</v>
      </c>
      <c r="I283" s="288"/>
      <c r="J283" s="285"/>
      <c r="K283" s="285"/>
      <c r="L283" s="289"/>
      <c r="M283" s="290"/>
      <c r="N283" s="291"/>
      <c r="O283" s="291"/>
      <c r="P283" s="291"/>
      <c r="Q283" s="291"/>
      <c r="R283" s="291"/>
      <c r="S283" s="291"/>
      <c r="T283" s="292"/>
      <c r="U283" s="15"/>
      <c r="V283" s="15"/>
      <c r="W283" s="15"/>
      <c r="X283" s="15"/>
      <c r="Y283" s="15"/>
      <c r="Z283" s="15"/>
      <c r="AA283" s="15"/>
      <c r="AB283" s="15"/>
      <c r="AC283" s="15"/>
      <c r="AD283" s="15"/>
      <c r="AE283" s="15"/>
      <c r="AT283" s="293" t="s">
        <v>263</v>
      </c>
      <c r="AU283" s="293" t="s">
        <v>91</v>
      </c>
      <c r="AV283" s="15" t="s">
        <v>14</v>
      </c>
      <c r="AW283" s="15" t="s">
        <v>36</v>
      </c>
      <c r="AX283" s="15" t="s">
        <v>82</v>
      </c>
      <c r="AY283" s="293" t="s">
        <v>250</v>
      </c>
    </row>
    <row r="284" s="13" customFormat="1">
      <c r="A284" s="13"/>
      <c r="B284" s="262"/>
      <c r="C284" s="263"/>
      <c r="D284" s="258" t="s">
        <v>263</v>
      </c>
      <c r="E284" s="264" t="s">
        <v>1</v>
      </c>
      <c r="F284" s="265" t="s">
        <v>603</v>
      </c>
      <c r="G284" s="263"/>
      <c r="H284" s="266">
        <v>4111.7349999999997</v>
      </c>
      <c r="I284" s="267"/>
      <c r="J284" s="263"/>
      <c r="K284" s="263"/>
      <c r="L284" s="268"/>
      <c r="M284" s="269"/>
      <c r="N284" s="270"/>
      <c r="O284" s="270"/>
      <c r="P284" s="270"/>
      <c r="Q284" s="270"/>
      <c r="R284" s="270"/>
      <c r="S284" s="270"/>
      <c r="T284" s="271"/>
      <c r="U284" s="13"/>
      <c r="V284" s="13"/>
      <c r="W284" s="13"/>
      <c r="X284" s="13"/>
      <c r="Y284" s="13"/>
      <c r="Z284" s="13"/>
      <c r="AA284" s="13"/>
      <c r="AB284" s="13"/>
      <c r="AC284" s="13"/>
      <c r="AD284" s="13"/>
      <c r="AE284" s="13"/>
      <c r="AT284" s="272" t="s">
        <v>263</v>
      </c>
      <c r="AU284" s="272" t="s">
        <v>91</v>
      </c>
      <c r="AV284" s="13" t="s">
        <v>91</v>
      </c>
      <c r="AW284" s="13" t="s">
        <v>36</v>
      </c>
      <c r="AX284" s="13" t="s">
        <v>82</v>
      </c>
      <c r="AY284" s="272" t="s">
        <v>250</v>
      </c>
    </row>
    <row r="285" s="14" customFormat="1">
      <c r="A285" s="14"/>
      <c r="B285" s="273"/>
      <c r="C285" s="274"/>
      <c r="D285" s="258" t="s">
        <v>263</v>
      </c>
      <c r="E285" s="275" t="s">
        <v>1</v>
      </c>
      <c r="F285" s="276" t="s">
        <v>265</v>
      </c>
      <c r="G285" s="274"/>
      <c r="H285" s="277">
        <v>4111.7349999999997</v>
      </c>
      <c r="I285" s="278"/>
      <c r="J285" s="274"/>
      <c r="K285" s="274"/>
      <c r="L285" s="279"/>
      <c r="M285" s="280"/>
      <c r="N285" s="281"/>
      <c r="O285" s="281"/>
      <c r="P285" s="281"/>
      <c r="Q285" s="281"/>
      <c r="R285" s="281"/>
      <c r="S285" s="281"/>
      <c r="T285" s="282"/>
      <c r="U285" s="14"/>
      <c r="V285" s="14"/>
      <c r="W285" s="14"/>
      <c r="X285" s="14"/>
      <c r="Y285" s="14"/>
      <c r="Z285" s="14"/>
      <c r="AA285" s="14"/>
      <c r="AB285" s="14"/>
      <c r="AC285" s="14"/>
      <c r="AD285" s="14"/>
      <c r="AE285" s="14"/>
      <c r="AT285" s="283" t="s">
        <v>263</v>
      </c>
      <c r="AU285" s="283" t="s">
        <v>91</v>
      </c>
      <c r="AV285" s="14" t="s">
        <v>256</v>
      </c>
      <c r="AW285" s="14" t="s">
        <v>36</v>
      </c>
      <c r="AX285" s="14" t="s">
        <v>14</v>
      </c>
      <c r="AY285" s="283" t="s">
        <v>250</v>
      </c>
    </row>
    <row r="286" s="2" customFormat="1" ht="55.5" customHeight="1">
      <c r="A286" s="38"/>
      <c r="B286" s="39"/>
      <c r="C286" s="245" t="s">
        <v>7</v>
      </c>
      <c r="D286" s="245" t="s">
        <v>252</v>
      </c>
      <c r="E286" s="246" t="s">
        <v>605</v>
      </c>
      <c r="F286" s="247" t="s">
        <v>606</v>
      </c>
      <c r="G286" s="248" t="s">
        <v>208</v>
      </c>
      <c r="H286" s="249">
        <v>1948.8109999999999</v>
      </c>
      <c r="I286" s="250"/>
      <c r="J286" s="251">
        <f>ROUND(I286*H286,2)</f>
        <v>0</v>
      </c>
      <c r="K286" s="247" t="s">
        <v>255</v>
      </c>
      <c r="L286" s="44"/>
      <c r="M286" s="252" t="s">
        <v>1</v>
      </c>
      <c r="N286" s="253" t="s">
        <v>47</v>
      </c>
      <c r="O286" s="91"/>
      <c r="P286" s="254">
        <f>O286*H286</f>
        <v>0</v>
      </c>
      <c r="Q286" s="254">
        <v>0</v>
      </c>
      <c r="R286" s="254">
        <f>Q286*H286</f>
        <v>0</v>
      </c>
      <c r="S286" s="254">
        <v>0</v>
      </c>
      <c r="T286" s="255">
        <f>S286*H286</f>
        <v>0</v>
      </c>
      <c r="U286" s="38"/>
      <c r="V286" s="38"/>
      <c r="W286" s="38"/>
      <c r="X286" s="38"/>
      <c r="Y286" s="38"/>
      <c r="Z286" s="38"/>
      <c r="AA286" s="38"/>
      <c r="AB286" s="38"/>
      <c r="AC286" s="38"/>
      <c r="AD286" s="38"/>
      <c r="AE286" s="38"/>
      <c r="AR286" s="256" t="s">
        <v>256</v>
      </c>
      <c r="AT286" s="256" t="s">
        <v>252</v>
      </c>
      <c r="AU286" s="256" t="s">
        <v>91</v>
      </c>
      <c r="AY286" s="17" t="s">
        <v>250</v>
      </c>
      <c r="BE286" s="257">
        <f>IF(N286="základní",J286,0)</f>
        <v>0</v>
      </c>
      <c r="BF286" s="257">
        <f>IF(N286="snížená",J286,0)</f>
        <v>0</v>
      </c>
      <c r="BG286" s="257">
        <f>IF(N286="zákl. přenesená",J286,0)</f>
        <v>0</v>
      </c>
      <c r="BH286" s="257">
        <f>IF(N286="sníž. přenesená",J286,0)</f>
        <v>0</v>
      </c>
      <c r="BI286" s="257">
        <f>IF(N286="nulová",J286,0)</f>
        <v>0</v>
      </c>
      <c r="BJ286" s="17" t="s">
        <v>14</v>
      </c>
      <c r="BK286" s="257">
        <f>ROUND(I286*H286,2)</f>
        <v>0</v>
      </c>
      <c r="BL286" s="17" t="s">
        <v>256</v>
      </c>
      <c r="BM286" s="256" t="s">
        <v>3035</v>
      </c>
    </row>
    <row r="287" s="2" customFormat="1">
      <c r="A287" s="38"/>
      <c r="B287" s="39"/>
      <c r="C287" s="40"/>
      <c r="D287" s="258" t="s">
        <v>261</v>
      </c>
      <c r="E287" s="40"/>
      <c r="F287" s="259" t="s">
        <v>586</v>
      </c>
      <c r="G287" s="40"/>
      <c r="H287" s="40"/>
      <c r="I287" s="156"/>
      <c r="J287" s="40"/>
      <c r="K287" s="40"/>
      <c r="L287" s="44"/>
      <c r="M287" s="260"/>
      <c r="N287" s="261"/>
      <c r="O287" s="91"/>
      <c r="P287" s="91"/>
      <c r="Q287" s="91"/>
      <c r="R287" s="91"/>
      <c r="S287" s="91"/>
      <c r="T287" s="92"/>
      <c r="U287" s="38"/>
      <c r="V287" s="38"/>
      <c r="W287" s="38"/>
      <c r="X287" s="38"/>
      <c r="Y287" s="38"/>
      <c r="Z287" s="38"/>
      <c r="AA287" s="38"/>
      <c r="AB287" s="38"/>
      <c r="AC287" s="38"/>
      <c r="AD287" s="38"/>
      <c r="AE287" s="38"/>
      <c r="AT287" s="17" t="s">
        <v>261</v>
      </c>
      <c r="AU287" s="17" t="s">
        <v>91</v>
      </c>
    </row>
    <row r="288" s="13" customFormat="1">
      <c r="A288" s="13"/>
      <c r="B288" s="262"/>
      <c r="C288" s="263"/>
      <c r="D288" s="258" t="s">
        <v>263</v>
      </c>
      <c r="E288" s="264" t="s">
        <v>1</v>
      </c>
      <c r="F288" s="265" t="s">
        <v>218</v>
      </c>
      <c r="G288" s="263"/>
      <c r="H288" s="266">
        <v>1948.8109999999999</v>
      </c>
      <c r="I288" s="267"/>
      <c r="J288" s="263"/>
      <c r="K288" s="263"/>
      <c r="L288" s="268"/>
      <c r="M288" s="269"/>
      <c r="N288" s="270"/>
      <c r="O288" s="270"/>
      <c r="P288" s="270"/>
      <c r="Q288" s="270"/>
      <c r="R288" s="270"/>
      <c r="S288" s="270"/>
      <c r="T288" s="271"/>
      <c r="U288" s="13"/>
      <c r="V288" s="13"/>
      <c r="W288" s="13"/>
      <c r="X288" s="13"/>
      <c r="Y288" s="13"/>
      <c r="Z288" s="13"/>
      <c r="AA288" s="13"/>
      <c r="AB288" s="13"/>
      <c r="AC288" s="13"/>
      <c r="AD288" s="13"/>
      <c r="AE288" s="13"/>
      <c r="AT288" s="272" t="s">
        <v>263</v>
      </c>
      <c r="AU288" s="272" t="s">
        <v>91</v>
      </c>
      <c r="AV288" s="13" t="s">
        <v>91</v>
      </c>
      <c r="AW288" s="13" t="s">
        <v>36</v>
      </c>
      <c r="AX288" s="13" t="s">
        <v>82</v>
      </c>
      <c r="AY288" s="272" t="s">
        <v>250</v>
      </c>
    </row>
    <row r="289" s="14" customFormat="1">
      <c r="A289" s="14"/>
      <c r="B289" s="273"/>
      <c r="C289" s="274"/>
      <c r="D289" s="258" t="s">
        <v>263</v>
      </c>
      <c r="E289" s="275" t="s">
        <v>1</v>
      </c>
      <c r="F289" s="276" t="s">
        <v>265</v>
      </c>
      <c r="G289" s="274"/>
      <c r="H289" s="277">
        <v>1948.8109999999999</v>
      </c>
      <c r="I289" s="278"/>
      <c r="J289" s="274"/>
      <c r="K289" s="274"/>
      <c r="L289" s="279"/>
      <c r="M289" s="280"/>
      <c r="N289" s="281"/>
      <c r="O289" s="281"/>
      <c r="P289" s="281"/>
      <c r="Q289" s="281"/>
      <c r="R289" s="281"/>
      <c r="S289" s="281"/>
      <c r="T289" s="282"/>
      <c r="U289" s="14"/>
      <c r="V289" s="14"/>
      <c r="W289" s="14"/>
      <c r="X289" s="14"/>
      <c r="Y289" s="14"/>
      <c r="Z289" s="14"/>
      <c r="AA289" s="14"/>
      <c r="AB289" s="14"/>
      <c r="AC289" s="14"/>
      <c r="AD289" s="14"/>
      <c r="AE289" s="14"/>
      <c r="AT289" s="283" t="s">
        <v>263</v>
      </c>
      <c r="AU289" s="283" t="s">
        <v>91</v>
      </c>
      <c r="AV289" s="14" t="s">
        <v>256</v>
      </c>
      <c r="AW289" s="14" t="s">
        <v>36</v>
      </c>
      <c r="AX289" s="14" t="s">
        <v>14</v>
      </c>
      <c r="AY289" s="283" t="s">
        <v>250</v>
      </c>
    </row>
    <row r="290" s="2" customFormat="1" ht="66.75" customHeight="1">
      <c r="A290" s="38"/>
      <c r="B290" s="39"/>
      <c r="C290" s="245" t="s">
        <v>347</v>
      </c>
      <c r="D290" s="245" t="s">
        <v>252</v>
      </c>
      <c r="E290" s="246" t="s">
        <v>608</v>
      </c>
      <c r="F290" s="247" t="s">
        <v>609</v>
      </c>
      <c r="G290" s="248" t="s">
        <v>208</v>
      </c>
      <c r="H290" s="249">
        <v>9744.0550000000003</v>
      </c>
      <c r="I290" s="250"/>
      <c r="J290" s="251">
        <f>ROUND(I290*H290,2)</f>
        <v>0</v>
      </c>
      <c r="K290" s="247" t="s">
        <v>255</v>
      </c>
      <c r="L290" s="44"/>
      <c r="M290" s="252" t="s">
        <v>1</v>
      </c>
      <c r="N290" s="253" t="s">
        <v>47</v>
      </c>
      <c r="O290" s="91"/>
      <c r="P290" s="254">
        <f>O290*H290</f>
        <v>0</v>
      </c>
      <c r="Q290" s="254">
        <v>0</v>
      </c>
      <c r="R290" s="254">
        <f>Q290*H290</f>
        <v>0</v>
      </c>
      <c r="S290" s="254">
        <v>0</v>
      </c>
      <c r="T290" s="255">
        <f>S290*H290</f>
        <v>0</v>
      </c>
      <c r="U290" s="38"/>
      <c r="V290" s="38"/>
      <c r="W290" s="38"/>
      <c r="X290" s="38"/>
      <c r="Y290" s="38"/>
      <c r="Z290" s="38"/>
      <c r="AA290" s="38"/>
      <c r="AB290" s="38"/>
      <c r="AC290" s="38"/>
      <c r="AD290" s="38"/>
      <c r="AE290" s="38"/>
      <c r="AR290" s="256" t="s">
        <v>256</v>
      </c>
      <c r="AT290" s="256" t="s">
        <v>252</v>
      </c>
      <c r="AU290" s="256" t="s">
        <v>91</v>
      </c>
      <c r="AY290" s="17" t="s">
        <v>250</v>
      </c>
      <c r="BE290" s="257">
        <f>IF(N290="základní",J290,0)</f>
        <v>0</v>
      </c>
      <c r="BF290" s="257">
        <f>IF(N290="snížená",J290,0)</f>
        <v>0</v>
      </c>
      <c r="BG290" s="257">
        <f>IF(N290="zákl. přenesená",J290,0)</f>
        <v>0</v>
      </c>
      <c r="BH290" s="257">
        <f>IF(N290="sníž. přenesená",J290,0)</f>
        <v>0</v>
      </c>
      <c r="BI290" s="257">
        <f>IF(N290="nulová",J290,0)</f>
        <v>0</v>
      </c>
      <c r="BJ290" s="17" t="s">
        <v>14</v>
      </c>
      <c r="BK290" s="257">
        <f>ROUND(I290*H290,2)</f>
        <v>0</v>
      </c>
      <c r="BL290" s="17" t="s">
        <v>256</v>
      </c>
      <c r="BM290" s="256" t="s">
        <v>3036</v>
      </c>
    </row>
    <row r="291" s="2" customFormat="1">
      <c r="A291" s="38"/>
      <c r="B291" s="39"/>
      <c r="C291" s="40"/>
      <c r="D291" s="258" t="s">
        <v>261</v>
      </c>
      <c r="E291" s="40"/>
      <c r="F291" s="259" t="s">
        <v>586</v>
      </c>
      <c r="G291" s="40"/>
      <c r="H291" s="40"/>
      <c r="I291" s="156"/>
      <c r="J291" s="40"/>
      <c r="K291" s="40"/>
      <c r="L291" s="44"/>
      <c r="M291" s="260"/>
      <c r="N291" s="261"/>
      <c r="O291" s="91"/>
      <c r="P291" s="91"/>
      <c r="Q291" s="91"/>
      <c r="R291" s="91"/>
      <c r="S291" s="91"/>
      <c r="T291" s="92"/>
      <c r="U291" s="38"/>
      <c r="V291" s="38"/>
      <c r="W291" s="38"/>
      <c r="X291" s="38"/>
      <c r="Y291" s="38"/>
      <c r="Z291" s="38"/>
      <c r="AA291" s="38"/>
      <c r="AB291" s="38"/>
      <c r="AC291" s="38"/>
      <c r="AD291" s="38"/>
      <c r="AE291" s="38"/>
      <c r="AT291" s="17" t="s">
        <v>261</v>
      </c>
      <c r="AU291" s="17" t="s">
        <v>91</v>
      </c>
    </row>
    <row r="292" s="15" customFormat="1">
      <c r="A292" s="15"/>
      <c r="B292" s="284"/>
      <c r="C292" s="285"/>
      <c r="D292" s="258" t="s">
        <v>263</v>
      </c>
      <c r="E292" s="286" t="s">
        <v>1</v>
      </c>
      <c r="F292" s="287" t="s">
        <v>602</v>
      </c>
      <c r="G292" s="285"/>
      <c r="H292" s="286" t="s">
        <v>1</v>
      </c>
      <c r="I292" s="288"/>
      <c r="J292" s="285"/>
      <c r="K292" s="285"/>
      <c r="L292" s="289"/>
      <c r="M292" s="290"/>
      <c r="N292" s="291"/>
      <c r="O292" s="291"/>
      <c r="P292" s="291"/>
      <c r="Q292" s="291"/>
      <c r="R292" s="291"/>
      <c r="S292" s="291"/>
      <c r="T292" s="292"/>
      <c r="U292" s="15"/>
      <c r="V292" s="15"/>
      <c r="W292" s="15"/>
      <c r="X292" s="15"/>
      <c r="Y292" s="15"/>
      <c r="Z292" s="15"/>
      <c r="AA292" s="15"/>
      <c r="AB292" s="15"/>
      <c r="AC292" s="15"/>
      <c r="AD292" s="15"/>
      <c r="AE292" s="15"/>
      <c r="AT292" s="293" t="s">
        <v>263</v>
      </c>
      <c r="AU292" s="293" t="s">
        <v>91</v>
      </c>
      <c r="AV292" s="15" t="s">
        <v>14</v>
      </c>
      <c r="AW292" s="15" t="s">
        <v>36</v>
      </c>
      <c r="AX292" s="15" t="s">
        <v>82</v>
      </c>
      <c r="AY292" s="293" t="s">
        <v>250</v>
      </c>
    </row>
    <row r="293" s="13" customFormat="1">
      <c r="A293" s="13"/>
      <c r="B293" s="262"/>
      <c r="C293" s="263"/>
      <c r="D293" s="258" t="s">
        <v>263</v>
      </c>
      <c r="E293" s="264" t="s">
        <v>1</v>
      </c>
      <c r="F293" s="265" t="s">
        <v>611</v>
      </c>
      <c r="G293" s="263"/>
      <c r="H293" s="266">
        <v>9744.0550000000003</v>
      </c>
      <c r="I293" s="267"/>
      <c r="J293" s="263"/>
      <c r="K293" s="263"/>
      <c r="L293" s="268"/>
      <c r="M293" s="269"/>
      <c r="N293" s="270"/>
      <c r="O293" s="270"/>
      <c r="P293" s="270"/>
      <c r="Q293" s="270"/>
      <c r="R293" s="270"/>
      <c r="S293" s="270"/>
      <c r="T293" s="271"/>
      <c r="U293" s="13"/>
      <c r="V293" s="13"/>
      <c r="W293" s="13"/>
      <c r="X293" s="13"/>
      <c r="Y293" s="13"/>
      <c r="Z293" s="13"/>
      <c r="AA293" s="13"/>
      <c r="AB293" s="13"/>
      <c r="AC293" s="13"/>
      <c r="AD293" s="13"/>
      <c r="AE293" s="13"/>
      <c r="AT293" s="272" t="s">
        <v>263</v>
      </c>
      <c r="AU293" s="272" t="s">
        <v>91</v>
      </c>
      <c r="AV293" s="13" t="s">
        <v>91</v>
      </c>
      <c r="AW293" s="13" t="s">
        <v>36</v>
      </c>
      <c r="AX293" s="13" t="s">
        <v>82</v>
      </c>
      <c r="AY293" s="272" t="s">
        <v>250</v>
      </c>
    </row>
    <row r="294" s="14" customFormat="1">
      <c r="A294" s="14"/>
      <c r="B294" s="273"/>
      <c r="C294" s="274"/>
      <c r="D294" s="258" t="s">
        <v>263</v>
      </c>
      <c r="E294" s="275" t="s">
        <v>1</v>
      </c>
      <c r="F294" s="276" t="s">
        <v>265</v>
      </c>
      <c r="G294" s="274"/>
      <c r="H294" s="277">
        <v>9744.0550000000003</v>
      </c>
      <c r="I294" s="278"/>
      <c r="J294" s="274"/>
      <c r="K294" s="274"/>
      <c r="L294" s="279"/>
      <c r="M294" s="280"/>
      <c r="N294" s="281"/>
      <c r="O294" s="281"/>
      <c r="P294" s="281"/>
      <c r="Q294" s="281"/>
      <c r="R294" s="281"/>
      <c r="S294" s="281"/>
      <c r="T294" s="282"/>
      <c r="U294" s="14"/>
      <c r="V294" s="14"/>
      <c r="W294" s="14"/>
      <c r="X294" s="14"/>
      <c r="Y294" s="14"/>
      <c r="Z294" s="14"/>
      <c r="AA294" s="14"/>
      <c r="AB294" s="14"/>
      <c r="AC294" s="14"/>
      <c r="AD294" s="14"/>
      <c r="AE294" s="14"/>
      <c r="AT294" s="283" t="s">
        <v>263</v>
      </c>
      <c r="AU294" s="283" t="s">
        <v>91</v>
      </c>
      <c r="AV294" s="14" t="s">
        <v>256</v>
      </c>
      <c r="AW294" s="14" t="s">
        <v>36</v>
      </c>
      <c r="AX294" s="14" t="s">
        <v>14</v>
      </c>
      <c r="AY294" s="283" t="s">
        <v>250</v>
      </c>
    </row>
    <row r="295" s="2" customFormat="1" ht="33" customHeight="1">
      <c r="A295" s="38"/>
      <c r="B295" s="39"/>
      <c r="C295" s="245" t="s">
        <v>352</v>
      </c>
      <c r="D295" s="245" t="s">
        <v>252</v>
      </c>
      <c r="E295" s="246" t="s">
        <v>2325</v>
      </c>
      <c r="F295" s="247" t="s">
        <v>2326</v>
      </c>
      <c r="G295" s="248" t="s">
        <v>208</v>
      </c>
      <c r="H295" s="249">
        <v>2151.9479999999999</v>
      </c>
      <c r="I295" s="250"/>
      <c r="J295" s="251">
        <f>ROUND(I295*H295,2)</f>
        <v>0</v>
      </c>
      <c r="K295" s="247" t="s">
        <v>255</v>
      </c>
      <c r="L295" s="44"/>
      <c r="M295" s="252" t="s">
        <v>1</v>
      </c>
      <c r="N295" s="253" t="s">
        <v>47</v>
      </c>
      <c r="O295" s="91"/>
      <c r="P295" s="254">
        <f>O295*H295</f>
        <v>0</v>
      </c>
      <c r="Q295" s="254">
        <v>0</v>
      </c>
      <c r="R295" s="254">
        <f>Q295*H295</f>
        <v>0</v>
      </c>
      <c r="S295" s="254">
        <v>0</v>
      </c>
      <c r="T295" s="255">
        <f>S295*H295</f>
        <v>0</v>
      </c>
      <c r="U295" s="38"/>
      <c r="V295" s="38"/>
      <c r="W295" s="38"/>
      <c r="X295" s="38"/>
      <c r="Y295" s="38"/>
      <c r="Z295" s="38"/>
      <c r="AA295" s="38"/>
      <c r="AB295" s="38"/>
      <c r="AC295" s="38"/>
      <c r="AD295" s="38"/>
      <c r="AE295" s="38"/>
      <c r="AR295" s="256" t="s">
        <v>256</v>
      </c>
      <c r="AT295" s="256" t="s">
        <v>252</v>
      </c>
      <c r="AU295" s="256" t="s">
        <v>91</v>
      </c>
      <c r="AY295" s="17" t="s">
        <v>250</v>
      </c>
      <c r="BE295" s="257">
        <f>IF(N295="základní",J295,0)</f>
        <v>0</v>
      </c>
      <c r="BF295" s="257">
        <f>IF(N295="snížená",J295,0)</f>
        <v>0</v>
      </c>
      <c r="BG295" s="257">
        <f>IF(N295="zákl. přenesená",J295,0)</f>
        <v>0</v>
      </c>
      <c r="BH295" s="257">
        <f>IF(N295="sníž. přenesená",J295,0)</f>
        <v>0</v>
      </c>
      <c r="BI295" s="257">
        <f>IF(N295="nulová",J295,0)</f>
        <v>0</v>
      </c>
      <c r="BJ295" s="17" t="s">
        <v>14</v>
      </c>
      <c r="BK295" s="257">
        <f>ROUND(I295*H295,2)</f>
        <v>0</v>
      </c>
      <c r="BL295" s="17" t="s">
        <v>256</v>
      </c>
      <c r="BM295" s="256" t="s">
        <v>3037</v>
      </c>
    </row>
    <row r="296" s="2" customFormat="1">
      <c r="A296" s="38"/>
      <c r="B296" s="39"/>
      <c r="C296" s="40"/>
      <c r="D296" s="258" t="s">
        <v>261</v>
      </c>
      <c r="E296" s="40"/>
      <c r="F296" s="259" t="s">
        <v>616</v>
      </c>
      <c r="G296" s="40"/>
      <c r="H296" s="40"/>
      <c r="I296" s="156"/>
      <c r="J296" s="40"/>
      <c r="K296" s="40"/>
      <c r="L296" s="44"/>
      <c r="M296" s="260"/>
      <c r="N296" s="261"/>
      <c r="O296" s="91"/>
      <c r="P296" s="91"/>
      <c r="Q296" s="91"/>
      <c r="R296" s="91"/>
      <c r="S296" s="91"/>
      <c r="T296" s="92"/>
      <c r="U296" s="38"/>
      <c r="V296" s="38"/>
      <c r="W296" s="38"/>
      <c r="X296" s="38"/>
      <c r="Y296" s="38"/>
      <c r="Z296" s="38"/>
      <c r="AA296" s="38"/>
      <c r="AB296" s="38"/>
      <c r="AC296" s="38"/>
      <c r="AD296" s="38"/>
      <c r="AE296" s="38"/>
      <c r="AT296" s="17" t="s">
        <v>261</v>
      </c>
      <c r="AU296" s="17" t="s">
        <v>91</v>
      </c>
    </row>
    <row r="297" s="15" customFormat="1">
      <c r="A297" s="15"/>
      <c r="B297" s="284"/>
      <c r="C297" s="285"/>
      <c r="D297" s="258" t="s">
        <v>263</v>
      </c>
      <c r="E297" s="286" t="s">
        <v>1</v>
      </c>
      <c r="F297" s="287" t="s">
        <v>2328</v>
      </c>
      <c r="G297" s="285"/>
      <c r="H297" s="286" t="s">
        <v>1</v>
      </c>
      <c r="I297" s="288"/>
      <c r="J297" s="285"/>
      <c r="K297" s="285"/>
      <c r="L297" s="289"/>
      <c r="M297" s="290"/>
      <c r="N297" s="291"/>
      <c r="O297" s="291"/>
      <c r="P297" s="291"/>
      <c r="Q297" s="291"/>
      <c r="R297" s="291"/>
      <c r="S297" s="291"/>
      <c r="T297" s="292"/>
      <c r="U297" s="15"/>
      <c r="V297" s="15"/>
      <c r="W297" s="15"/>
      <c r="X297" s="15"/>
      <c r="Y297" s="15"/>
      <c r="Z297" s="15"/>
      <c r="AA297" s="15"/>
      <c r="AB297" s="15"/>
      <c r="AC297" s="15"/>
      <c r="AD297" s="15"/>
      <c r="AE297" s="15"/>
      <c r="AT297" s="293" t="s">
        <v>263</v>
      </c>
      <c r="AU297" s="293" t="s">
        <v>91</v>
      </c>
      <c r="AV297" s="15" t="s">
        <v>14</v>
      </c>
      <c r="AW297" s="15" t="s">
        <v>36</v>
      </c>
      <c r="AX297" s="15" t="s">
        <v>82</v>
      </c>
      <c r="AY297" s="293" t="s">
        <v>250</v>
      </c>
    </row>
    <row r="298" s="13" customFormat="1">
      <c r="A298" s="13"/>
      <c r="B298" s="262"/>
      <c r="C298" s="263"/>
      <c r="D298" s="258" t="s">
        <v>263</v>
      </c>
      <c r="E298" s="264" t="s">
        <v>1</v>
      </c>
      <c r="F298" s="265" t="s">
        <v>2300</v>
      </c>
      <c r="G298" s="263"/>
      <c r="H298" s="266">
        <v>2151.9479999999999</v>
      </c>
      <c r="I298" s="267"/>
      <c r="J298" s="263"/>
      <c r="K298" s="263"/>
      <c r="L298" s="268"/>
      <c r="M298" s="269"/>
      <c r="N298" s="270"/>
      <c r="O298" s="270"/>
      <c r="P298" s="270"/>
      <c r="Q298" s="270"/>
      <c r="R298" s="270"/>
      <c r="S298" s="270"/>
      <c r="T298" s="271"/>
      <c r="U298" s="13"/>
      <c r="V298" s="13"/>
      <c r="W298" s="13"/>
      <c r="X298" s="13"/>
      <c r="Y298" s="13"/>
      <c r="Z298" s="13"/>
      <c r="AA298" s="13"/>
      <c r="AB298" s="13"/>
      <c r="AC298" s="13"/>
      <c r="AD298" s="13"/>
      <c r="AE298" s="13"/>
      <c r="AT298" s="272" t="s">
        <v>263</v>
      </c>
      <c r="AU298" s="272" t="s">
        <v>91</v>
      </c>
      <c r="AV298" s="13" t="s">
        <v>91</v>
      </c>
      <c r="AW298" s="13" t="s">
        <v>36</v>
      </c>
      <c r="AX298" s="13" t="s">
        <v>82</v>
      </c>
      <c r="AY298" s="272" t="s">
        <v>250</v>
      </c>
    </row>
    <row r="299" s="14" customFormat="1">
      <c r="A299" s="14"/>
      <c r="B299" s="273"/>
      <c r="C299" s="274"/>
      <c r="D299" s="258" t="s">
        <v>263</v>
      </c>
      <c r="E299" s="275" t="s">
        <v>1</v>
      </c>
      <c r="F299" s="276" t="s">
        <v>265</v>
      </c>
      <c r="G299" s="274"/>
      <c r="H299" s="277">
        <v>2151.9479999999999</v>
      </c>
      <c r="I299" s="278"/>
      <c r="J299" s="274"/>
      <c r="K299" s="274"/>
      <c r="L299" s="279"/>
      <c r="M299" s="280"/>
      <c r="N299" s="281"/>
      <c r="O299" s="281"/>
      <c r="P299" s="281"/>
      <c r="Q299" s="281"/>
      <c r="R299" s="281"/>
      <c r="S299" s="281"/>
      <c r="T299" s="282"/>
      <c r="U299" s="14"/>
      <c r="V299" s="14"/>
      <c r="W299" s="14"/>
      <c r="X299" s="14"/>
      <c r="Y299" s="14"/>
      <c r="Z299" s="14"/>
      <c r="AA299" s="14"/>
      <c r="AB299" s="14"/>
      <c r="AC299" s="14"/>
      <c r="AD299" s="14"/>
      <c r="AE299" s="14"/>
      <c r="AT299" s="283" t="s">
        <v>263</v>
      </c>
      <c r="AU299" s="283" t="s">
        <v>91</v>
      </c>
      <c r="AV299" s="14" t="s">
        <v>256</v>
      </c>
      <c r="AW299" s="14" t="s">
        <v>36</v>
      </c>
      <c r="AX299" s="14" t="s">
        <v>14</v>
      </c>
      <c r="AY299" s="283" t="s">
        <v>250</v>
      </c>
    </row>
    <row r="300" s="2" customFormat="1" ht="33" customHeight="1">
      <c r="A300" s="38"/>
      <c r="B300" s="39"/>
      <c r="C300" s="245" t="s">
        <v>192</v>
      </c>
      <c r="D300" s="245" t="s">
        <v>252</v>
      </c>
      <c r="E300" s="246" t="s">
        <v>613</v>
      </c>
      <c r="F300" s="247" t="s">
        <v>614</v>
      </c>
      <c r="G300" s="248" t="s">
        <v>208</v>
      </c>
      <c r="H300" s="249">
        <v>822.34699999999998</v>
      </c>
      <c r="I300" s="250"/>
      <c r="J300" s="251">
        <f>ROUND(I300*H300,2)</f>
        <v>0</v>
      </c>
      <c r="K300" s="247" t="s">
        <v>255</v>
      </c>
      <c r="L300" s="44"/>
      <c r="M300" s="252" t="s">
        <v>1</v>
      </c>
      <c r="N300" s="253" t="s">
        <v>47</v>
      </c>
      <c r="O300" s="91"/>
      <c r="P300" s="254">
        <f>O300*H300</f>
        <v>0</v>
      </c>
      <c r="Q300" s="254">
        <v>0</v>
      </c>
      <c r="R300" s="254">
        <f>Q300*H300</f>
        <v>0</v>
      </c>
      <c r="S300" s="254">
        <v>0</v>
      </c>
      <c r="T300" s="255">
        <f>S300*H300</f>
        <v>0</v>
      </c>
      <c r="U300" s="38"/>
      <c r="V300" s="38"/>
      <c r="W300" s="38"/>
      <c r="X300" s="38"/>
      <c r="Y300" s="38"/>
      <c r="Z300" s="38"/>
      <c r="AA300" s="38"/>
      <c r="AB300" s="38"/>
      <c r="AC300" s="38"/>
      <c r="AD300" s="38"/>
      <c r="AE300" s="38"/>
      <c r="AR300" s="256" t="s">
        <v>256</v>
      </c>
      <c r="AT300" s="256" t="s">
        <v>252</v>
      </c>
      <c r="AU300" s="256" t="s">
        <v>91</v>
      </c>
      <c r="AY300" s="17" t="s">
        <v>250</v>
      </c>
      <c r="BE300" s="257">
        <f>IF(N300="základní",J300,0)</f>
        <v>0</v>
      </c>
      <c r="BF300" s="257">
        <f>IF(N300="snížená",J300,0)</f>
        <v>0</v>
      </c>
      <c r="BG300" s="257">
        <f>IF(N300="zákl. přenesená",J300,0)</f>
        <v>0</v>
      </c>
      <c r="BH300" s="257">
        <f>IF(N300="sníž. přenesená",J300,0)</f>
        <v>0</v>
      </c>
      <c r="BI300" s="257">
        <f>IF(N300="nulová",J300,0)</f>
        <v>0</v>
      </c>
      <c r="BJ300" s="17" t="s">
        <v>14</v>
      </c>
      <c r="BK300" s="257">
        <f>ROUND(I300*H300,2)</f>
        <v>0</v>
      </c>
      <c r="BL300" s="17" t="s">
        <v>256</v>
      </c>
      <c r="BM300" s="256" t="s">
        <v>3038</v>
      </c>
    </row>
    <row r="301" s="2" customFormat="1">
      <c r="A301" s="38"/>
      <c r="B301" s="39"/>
      <c r="C301" s="40"/>
      <c r="D301" s="258" t="s">
        <v>261</v>
      </c>
      <c r="E301" s="40"/>
      <c r="F301" s="259" t="s">
        <v>616</v>
      </c>
      <c r="G301" s="40"/>
      <c r="H301" s="40"/>
      <c r="I301" s="156"/>
      <c r="J301" s="40"/>
      <c r="K301" s="40"/>
      <c r="L301" s="44"/>
      <c r="M301" s="260"/>
      <c r="N301" s="261"/>
      <c r="O301" s="91"/>
      <c r="P301" s="91"/>
      <c r="Q301" s="91"/>
      <c r="R301" s="91"/>
      <c r="S301" s="91"/>
      <c r="T301" s="92"/>
      <c r="U301" s="38"/>
      <c r="V301" s="38"/>
      <c r="W301" s="38"/>
      <c r="X301" s="38"/>
      <c r="Y301" s="38"/>
      <c r="Z301" s="38"/>
      <c r="AA301" s="38"/>
      <c r="AB301" s="38"/>
      <c r="AC301" s="38"/>
      <c r="AD301" s="38"/>
      <c r="AE301" s="38"/>
      <c r="AT301" s="17" t="s">
        <v>261</v>
      </c>
      <c r="AU301" s="17" t="s">
        <v>91</v>
      </c>
    </row>
    <row r="302" s="15" customFormat="1">
      <c r="A302" s="15"/>
      <c r="B302" s="284"/>
      <c r="C302" s="285"/>
      <c r="D302" s="258" t="s">
        <v>263</v>
      </c>
      <c r="E302" s="286" t="s">
        <v>1</v>
      </c>
      <c r="F302" s="287" t="s">
        <v>2330</v>
      </c>
      <c r="G302" s="285"/>
      <c r="H302" s="286" t="s">
        <v>1</v>
      </c>
      <c r="I302" s="288"/>
      <c r="J302" s="285"/>
      <c r="K302" s="285"/>
      <c r="L302" s="289"/>
      <c r="M302" s="290"/>
      <c r="N302" s="291"/>
      <c r="O302" s="291"/>
      <c r="P302" s="291"/>
      <c r="Q302" s="291"/>
      <c r="R302" s="291"/>
      <c r="S302" s="291"/>
      <c r="T302" s="292"/>
      <c r="U302" s="15"/>
      <c r="V302" s="15"/>
      <c r="W302" s="15"/>
      <c r="X302" s="15"/>
      <c r="Y302" s="15"/>
      <c r="Z302" s="15"/>
      <c r="AA302" s="15"/>
      <c r="AB302" s="15"/>
      <c r="AC302" s="15"/>
      <c r="AD302" s="15"/>
      <c r="AE302" s="15"/>
      <c r="AT302" s="293" t="s">
        <v>263</v>
      </c>
      <c r="AU302" s="293" t="s">
        <v>91</v>
      </c>
      <c r="AV302" s="15" t="s">
        <v>14</v>
      </c>
      <c r="AW302" s="15" t="s">
        <v>36</v>
      </c>
      <c r="AX302" s="15" t="s">
        <v>82</v>
      </c>
      <c r="AY302" s="293" t="s">
        <v>250</v>
      </c>
    </row>
    <row r="303" s="13" customFormat="1">
      <c r="A303" s="13"/>
      <c r="B303" s="262"/>
      <c r="C303" s="263"/>
      <c r="D303" s="258" t="s">
        <v>263</v>
      </c>
      <c r="E303" s="264" t="s">
        <v>1</v>
      </c>
      <c r="F303" s="265" t="s">
        <v>206</v>
      </c>
      <c r="G303" s="263"/>
      <c r="H303" s="266">
        <v>822.34699999999998</v>
      </c>
      <c r="I303" s="267"/>
      <c r="J303" s="263"/>
      <c r="K303" s="263"/>
      <c r="L303" s="268"/>
      <c r="M303" s="269"/>
      <c r="N303" s="270"/>
      <c r="O303" s="270"/>
      <c r="P303" s="270"/>
      <c r="Q303" s="270"/>
      <c r="R303" s="270"/>
      <c r="S303" s="270"/>
      <c r="T303" s="271"/>
      <c r="U303" s="13"/>
      <c r="V303" s="13"/>
      <c r="W303" s="13"/>
      <c r="X303" s="13"/>
      <c r="Y303" s="13"/>
      <c r="Z303" s="13"/>
      <c r="AA303" s="13"/>
      <c r="AB303" s="13"/>
      <c r="AC303" s="13"/>
      <c r="AD303" s="13"/>
      <c r="AE303" s="13"/>
      <c r="AT303" s="272" t="s">
        <v>263</v>
      </c>
      <c r="AU303" s="272" t="s">
        <v>91</v>
      </c>
      <c r="AV303" s="13" t="s">
        <v>91</v>
      </c>
      <c r="AW303" s="13" t="s">
        <v>36</v>
      </c>
      <c r="AX303" s="13" t="s">
        <v>82</v>
      </c>
      <c r="AY303" s="272" t="s">
        <v>250</v>
      </c>
    </row>
    <row r="304" s="14" customFormat="1">
      <c r="A304" s="14"/>
      <c r="B304" s="273"/>
      <c r="C304" s="274"/>
      <c r="D304" s="258" t="s">
        <v>263</v>
      </c>
      <c r="E304" s="275" t="s">
        <v>1</v>
      </c>
      <c r="F304" s="276" t="s">
        <v>265</v>
      </c>
      <c r="G304" s="274"/>
      <c r="H304" s="277">
        <v>822.34699999999998</v>
      </c>
      <c r="I304" s="278"/>
      <c r="J304" s="274"/>
      <c r="K304" s="274"/>
      <c r="L304" s="279"/>
      <c r="M304" s="280"/>
      <c r="N304" s="281"/>
      <c r="O304" s="281"/>
      <c r="P304" s="281"/>
      <c r="Q304" s="281"/>
      <c r="R304" s="281"/>
      <c r="S304" s="281"/>
      <c r="T304" s="282"/>
      <c r="U304" s="14"/>
      <c r="V304" s="14"/>
      <c r="W304" s="14"/>
      <c r="X304" s="14"/>
      <c r="Y304" s="14"/>
      <c r="Z304" s="14"/>
      <c r="AA304" s="14"/>
      <c r="AB304" s="14"/>
      <c r="AC304" s="14"/>
      <c r="AD304" s="14"/>
      <c r="AE304" s="14"/>
      <c r="AT304" s="283" t="s">
        <v>263</v>
      </c>
      <c r="AU304" s="283" t="s">
        <v>91</v>
      </c>
      <c r="AV304" s="14" t="s">
        <v>256</v>
      </c>
      <c r="AW304" s="14" t="s">
        <v>36</v>
      </c>
      <c r="AX304" s="14" t="s">
        <v>14</v>
      </c>
      <c r="AY304" s="283" t="s">
        <v>250</v>
      </c>
    </row>
    <row r="305" s="2" customFormat="1" ht="33" customHeight="1">
      <c r="A305" s="38"/>
      <c r="B305" s="39"/>
      <c r="C305" s="245" t="s">
        <v>362</v>
      </c>
      <c r="D305" s="245" t="s">
        <v>252</v>
      </c>
      <c r="E305" s="246" t="s">
        <v>621</v>
      </c>
      <c r="F305" s="247" t="s">
        <v>622</v>
      </c>
      <c r="G305" s="248" t="s">
        <v>208</v>
      </c>
      <c r="H305" s="249">
        <v>1948.8109999999999</v>
      </c>
      <c r="I305" s="250"/>
      <c r="J305" s="251">
        <f>ROUND(I305*H305,2)</f>
        <v>0</v>
      </c>
      <c r="K305" s="247" t="s">
        <v>255</v>
      </c>
      <c r="L305" s="44"/>
      <c r="M305" s="252" t="s">
        <v>1</v>
      </c>
      <c r="N305" s="253" t="s">
        <v>47</v>
      </c>
      <c r="O305" s="91"/>
      <c r="P305" s="254">
        <f>O305*H305</f>
        <v>0</v>
      </c>
      <c r="Q305" s="254">
        <v>0</v>
      </c>
      <c r="R305" s="254">
        <f>Q305*H305</f>
        <v>0</v>
      </c>
      <c r="S305" s="254">
        <v>0</v>
      </c>
      <c r="T305" s="255">
        <f>S305*H305</f>
        <v>0</v>
      </c>
      <c r="U305" s="38"/>
      <c r="V305" s="38"/>
      <c r="W305" s="38"/>
      <c r="X305" s="38"/>
      <c r="Y305" s="38"/>
      <c r="Z305" s="38"/>
      <c r="AA305" s="38"/>
      <c r="AB305" s="38"/>
      <c r="AC305" s="38"/>
      <c r="AD305" s="38"/>
      <c r="AE305" s="38"/>
      <c r="AR305" s="256" t="s">
        <v>256</v>
      </c>
      <c r="AT305" s="256" t="s">
        <v>252</v>
      </c>
      <c r="AU305" s="256" t="s">
        <v>91</v>
      </c>
      <c r="AY305" s="17" t="s">
        <v>250</v>
      </c>
      <c r="BE305" s="257">
        <f>IF(N305="základní",J305,0)</f>
        <v>0</v>
      </c>
      <c r="BF305" s="257">
        <f>IF(N305="snížená",J305,0)</f>
        <v>0</v>
      </c>
      <c r="BG305" s="257">
        <f>IF(N305="zákl. přenesená",J305,0)</f>
        <v>0</v>
      </c>
      <c r="BH305" s="257">
        <f>IF(N305="sníž. přenesená",J305,0)</f>
        <v>0</v>
      </c>
      <c r="BI305" s="257">
        <f>IF(N305="nulová",J305,0)</f>
        <v>0</v>
      </c>
      <c r="BJ305" s="17" t="s">
        <v>14</v>
      </c>
      <c r="BK305" s="257">
        <f>ROUND(I305*H305,2)</f>
        <v>0</v>
      </c>
      <c r="BL305" s="17" t="s">
        <v>256</v>
      </c>
      <c r="BM305" s="256" t="s">
        <v>3039</v>
      </c>
    </row>
    <row r="306" s="2" customFormat="1">
      <c r="A306" s="38"/>
      <c r="B306" s="39"/>
      <c r="C306" s="40"/>
      <c r="D306" s="258" t="s">
        <v>261</v>
      </c>
      <c r="E306" s="40"/>
      <c r="F306" s="259" t="s">
        <v>616</v>
      </c>
      <c r="G306" s="40"/>
      <c r="H306" s="40"/>
      <c r="I306" s="156"/>
      <c r="J306" s="40"/>
      <c r="K306" s="40"/>
      <c r="L306" s="44"/>
      <c r="M306" s="260"/>
      <c r="N306" s="261"/>
      <c r="O306" s="91"/>
      <c r="P306" s="91"/>
      <c r="Q306" s="91"/>
      <c r="R306" s="91"/>
      <c r="S306" s="91"/>
      <c r="T306" s="92"/>
      <c r="U306" s="38"/>
      <c r="V306" s="38"/>
      <c r="W306" s="38"/>
      <c r="X306" s="38"/>
      <c r="Y306" s="38"/>
      <c r="Z306" s="38"/>
      <c r="AA306" s="38"/>
      <c r="AB306" s="38"/>
      <c r="AC306" s="38"/>
      <c r="AD306" s="38"/>
      <c r="AE306" s="38"/>
      <c r="AT306" s="17" t="s">
        <v>261</v>
      </c>
      <c r="AU306" s="17" t="s">
        <v>91</v>
      </c>
    </row>
    <row r="307" s="15" customFormat="1">
      <c r="A307" s="15"/>
      <c r="B307" s="284"/>
      <c r="C307" s="285"/>
      <c r="D307" s="258" t="s">
        <v>263</v>
      </c>
      <c r="E307" s="286" t="s">
        <v>1</v>
      </c>
      <c r="F307" s="287" t="s">
        <v>2330</v>
      </c>
      <c r="G307" s="285"/>
      <c r="H307" s="286" t="s">
        <v>1</v>
      </c>
      <c r="I307" s="288"/>
      <c r="J307" s="285"/>
      <c r="K307" s="285"/>
      <c r="L307" s="289"/>
      <c r="M307" s="290"/>
      <c r="N307" s="291"/>
      <c r="O307" s="291"/>
      <c r="P307" s="291"/>
      <c r="Q307" s="291"/>
      <c r="R307" s="291"/>
      <c r="S307" s="291"/>
      <c r="T307" s="292"/>
      <c r="U307" s="15"/>
      <c r="V307" s="15"/>
      <c r="W307" s="15"/>
      <c r="X307" s="15"/>
      <c r="Y307" s="15"/>
      <c r="Z307" s="15"/>
      <c r="AA307" s="15"/>
      <c r="AB307" s="15"/>
      <c r="AC307" s="15"/>
      <c r="AD307" s="15"/>
      <c r="AE307" s="15"/>
      <c r="AT307" s="293" t="s">
        <v>263</v>
      </c>
      <c r="AU307" s="293" t="s">
        <v>91</v>
      </c>
      <c r="AV307" s="15" t="s">
        <v>14</v>
      </c>
      <c r="AW307" s="15" t="s">
        <v>36</v>
      </c>
      <c r="AX307" s="15" t="s">
        <v>82</v>
      </c>
      <c r="AY307" s="293" t="s">
        <v>250</v>
      </c>
    </row>
    <row r="308" s="13" customFormat="1">
      <c r="A308" s="13"/>
      <c r="B308" s="262"/>
      <c r="C308" s="263"/>
      <c r="D308" s="258" t="s">
        <v>263</v>
      </c>
      <c r="E308" s="264" t="s">
        <v>1</v>
      </c>
      <c r="F308" s="265" t="s">
        <v>218</v>
      </c>
      <c r="G308" s="263"/>
      <c r="H308" s="266">
        <v>1948.8109999999999</v>
      </c>
      <c r="I308" s="267"/>
      <c r="J308" s="263"/>
      <c r="K308" s="263"/>
      <c r="L308" s="268"/>
      <c r="M308" s="269"/>
      <c r="N308" s="270"/>
      <c r="O308" s="270"/>
      <c r="P308" s="270"/>
      <c r="Q308" s="270"/>
      <c r="R308" s="270"/>
      <c r="S308" s="270"/>
      <c r="T308" s="271"/>
      <c r="U308" s="13"/>
      <c r="V308" s="13"/>
      <c r="W308" s="13"/>
      <c r="X308" s="13"/>
      <c r="Y308" s="13"/>
      <c r="Z308" s="13"/>
      <c r="AA308" s="13"/>
      <c r="AB308" s="13"/>
      <c r="AC308" s="13"/>
      <c r="AD308" s="13"/>
      <c r="AE308" s="13"/>
      <c r="AT308" s="272" t="s">
        <v>263</v>
      </c>
      <c r="AU308" s="272" t="s">
        <v>91</v>
      </c>
      <c r="AV308" s="13" t="s">
        <v>91</v>
      </c>
      <c r="AW308" s="13" t="s">
        <v>36</v>
      </c>
      <c r="AX308" s="13" t="s">
        <v>82</v>
      </c>
      <c r="AY308" s="272" t="s">
        <v>250</v>
      </c>
    </row>
    <row r="309" s="14" customFormat="1">
      <c r="A309" s="14"/>
      <c r="B309" s="273"/>
      <c r="C309" s="274"/>
      <c r="D309" s="258" t="s">
        <v>263</v>
      </c>
      <c r="E309" s="275" t="s">
        <v>1</v>
      </c>
      <c r="F309" s="276" t="s">
        <v>265</v>
      </c>
      <c r="G309" s="274"/>
      <c r="H309" s="277">
        <v>1948.8109999999999</v>
      </c>
      <c r="I309" s="278"/>
      <c r="J309" s="274"/>
      <c r="K309" s="274"/>
      <c r="L309" s="279"/>
      <c r="M309" s="280"/>
      <c r="N309" s="281"/>
      <c r="O309" s="281"/>
      <c r="P309" s="281"/>
      <c r="Q309" s="281"/>
      <c r="R309" s="281"/>
      <c r="S309" s="281"/>
      <c r="T309" s="282"/>
      <c r="U309" s="14"/>
      <c r="V309" s="14"/>
      <c r="W309" s="14"/>
      <c r="X309" s="14"/>
      <c r="Y309" s="14"/>
      <c r="Z309" s="14"/>
      <c r="AA309" s="14"/>
      <c r="AB309" s="14"/>
      <c r="AC309" s="14"/>
      <c r="AD309" s="14"/>
      <c r="AE309" s="14"/>
      <c r="AT309" s="283" t="s">
        <v>263</v>
      </c>
      <c r="AU309" s="283" t="s">
        <v>91</v>
      </c>
      <c r="AV309" s="14" t="s">
        <v>256</v>
      </c>
      <c r="AW309" s="14" t="s">
        <v>36</v>
      </c>
      <c r="AX309" s="14" t="s">
        <v>14</v>
      </c>
      <c r="AY309" s="283" t="s">
        <v>250</v>
      </c>
    </row>
    <row r="310" s="2" customFormat="1" ht="33" customHeight="1">
      <c r="A310" s="38"/>
      <c r="B310" s="39"/>
      <c r="C310" s="245" t="s">
        <v>632</v>
      </c>
      <c r="D310" s="245" t="s">
        <v>252</v>
      </c>
      <c r="E310" s="246" t="s">
        <v>625</v>
      </c>
      <c r="F310" s="247" t="s">
        <v>626</v>
      </c>
      <c r="G310" s="248" t="s">
        <v>157</v>
      </c>
      <c r="H310" s="249">
        <v>5071.1419999999998</v>
      </c>
      <c r="I310" s="250"/>
      <c r="J310" s="251">
        <f>ROUND(I310*H310,2)</f>
        <v>0</v>
      </c>
      <c r="K310" s="247" t="s">
        <v>255</v>
      </c>
      <c r="L310" s="44"/>
      <c r="M310" s="252" t="s">
        <v>1</v>
      </c>
      <c r="N310" s="253" t="s">
        <v>47</v>
      </c>
      <c r="O310" s="91"/>
      <c r="P310" s="254">
        <f>O310*H310</f>
        <v>0</v>
      </c>
      <c r="Q310" s="254">
        <v>0</v>
      </c>
      <c r="R310" s="254">
        <f>Q310*H310</f>
        <v>0</v>
      </c>
      <c r="S310" s="254">
        <v>0</v>
      </c>
      <c r="T310" s="255">
        <f>S310*H310</f>
        <v>0</v>
      </c>
      <c r="U310" s="38"/>
      <c r="V310" s="38"/>
      <c r="W310" s="38"/>
      <c r="X310" s="38"/>
      <c r="Y310" s="38"/>
      <c r="Z310" s="38"/>
      <c r="AA310" s="38"/>
      <c r="AB310" s="38"/>
      <c r="AC310" s="38"/>
      <c r="AD310" s="38"/>
      <c r="AE310" s="38"/>
      <c r="AR310" s="256" t="s">
        <v>256</v>
      </c>
      <c r="AT310" s="256" t="s">
        <v>252</v>
      </c>
      <c r="AU310" s="256" t="s">
        <v>91</v>
      </c>
      <c r="AY310" s="17" t="s">
        <v>250</v>
      </c>
      <c r="BE310" s="257">
        <f>IF(N310="základní",J310,0)</f>
        <v>0</v>
      </c>
      <c r="BF310" s="257">
        <f>IF(N310="snížená",J310,0)</f>
        <v>0</v>
      </c>
      <c r="BG310" s="257">
        <f>IF(N310="zákl. přenesená",J310,0)</f>
        <v>0</v>
      </c>
      <c r="BH310" s="257">
        <f>IF(N310="sníž. přenesená",J310,0)</f>
        <v>0</v>
      </c>
      <c r="BI310" s="257">
        <f>IF(N310="nulová",J310,0)</f>
        <v>0</v>
      </c>
      <c r="BJ310" s="17" t="s">
        <v>14</v>
      </c>
      <c r="BK310" s="257">
        <f>ROUND(I310*H310,2)</f>
        <v>0</v>
      </c>
      <c r="BL310" s="17" t="s">
        <v>256</v>
      </c>
      <c r="BM310" s="256" t="s">
        <v>3040</v>
      </c>
    </row>
    <row r="311" s="13" customFormat="1">
      <c r="A311" s="13"/>
      <c r="B311" s="262"/>
      <c r="C311" s="263"/>
      <c r="D311" s="258" t="s">
        <v>263</v>
      </c>
      <c r="E311" s="264" t="s">
        <v>1</v>
      </c>
      <c r="F311" s="265" t="s">
        <v>630</v>
      </c>
      <c r="G311" s="263"/>
      <c r="H311" s="266">
        <v>1521.3420000000001</v>
      </c>
      <c r="I311" s="267"/>
      <c r="J311" s="263"/>
      <c r="K311" s="263"/>
      <c r="L311" s="268"/>
      <c r="M311" s="269"/>
      <c r="N311" s="270"/>
      <c r="O311" s="270"/>
      <c r="P311" s="270"/>
      <c r="Q311" s="270"/>
      <c r="R311" s="270"/>
      <c r="S311" s="270"/>
      <c r="T311" s="271"/>
      <c r="U311" s="13"/>
      <c r="V311" s="13"/>
      <c r="W311" s="13"/>
      <c r="X311" s="13"/>
      <c r="Y311" s="13"/>
      <c r="Z311" s="13"/>
      <c r="AA311" s="13"/>
      <c r="AB311" s="13"/>
      <c r="AC311" s="13"/>
      <c r="AD311" s="13"/>
      <c r="AE311" s="13"/>
      <c r="AT311" s="272" t="s">
        <v>263</v>
      </c>
      <c r="AU311" s="272" t="s">
        <v>91</v>
      </c>
      <c r="AV311" s="13" t="s">
        <v>91</v>
      </c>
      <c r="AW311" s="13" t="s">
        <v>36</v>
      </c>
      <c r="AX311" s="13" t="s">
        <v>82</v>
      </c>
      <c r="AY311" s="272" t="s">
        <v>250</v>
      </c>
    </row>
    <row r="312" s="13" customFormat="1">
      <c r="A312" s="13"/>
      <c r="B312" s="262"/>
      <c r="C312" s="263"/>
      <c r="D312" s="258" t="s">
        <v>263</v>
      </c>
      <c r="E312" s="264" t="s">
        <v>1</v>
      </c>
      <c r="F312" s="265" t="s">
        <v>631</v>
      </c>
      <c r="G312" s="263"/>
      <c r="H312" s="266">
        <v>3605.3000000000002</v>
      </c>
      <c r="I312" s="267"/>
      <c r="J312" s="263"/>
      <c r="K312" s="263"/>
      <c r="L312" s="268"/>
      <c r="M312" s="269"/>
      <c r="N312" s="270"/>
      <c r="O312" s="270"/>
      <c r="P312" s="270"/>
      <c r="Q312" s="270"/>
      <c r="R312" s="270"/>
      <c r="S312" s="270"/>
      <c r="T312" s="271"/>
      <c r="U312" s="13"/>
      <c r="V312" s="13"/>
      <c r="W312" s="13"/>
      <c r="X312" s="13"/>
      <c r="Y312" s="13"/>
      <c r="Z312" s="13"/>
      <c r="AA312" s="13"/>
      <c r="AB312" s="13"/>
      <c r="AC312" s="13"/>
      <c r="AD312" s="13"/>
      <c r="AE312" s="13"/>
      <c r="AT312" s="272" t="s">
        <v>263</v>
      </c>
      <c r="AU312" s="272" t="s">
        <v>91</v>
      </c>
      <c r="AV312" s="13" t="s">
        <v>91</v>
      </c>
      <c r="AW312" s="13" t="s">
        <v>36</v>
      </c>
      <c r="AX312" s="13" t="s">
        <v>82</v>
      </c>
      <c r="AY312" s="272" t="s">
        <v>250</v>
      </c>
    </row>
    <row r="313" s="13" customFormat="1">
      <c r="A313" s="13"/>
      <c r="B313" s="262"/>
      <c r="C313" s="263"/>
      <c r="D313" s="258" t="s">
        <v>263</v>
      </c>
      <c r="E313" s="264" t="s">
        <v>1</v>
      </c>
      <c r="F313" s="265" t="s">
        <v>2339</v>
      </c>
      <c r="G313" s="263"/>
      <c r="H313" s="266">
        <v>-55.5</v>
      </c>
      <c r="I313" s="267"/>
      <c r="J313" s="263"/>
      <c r="K313" s="263"/>
      <c r="L313" s="268"/>
      <c r="M313" s="269"/>
      <c r="N313" s="270"/>
      <c r="O313" s="270"/>
      <c r="P313" s="270"/>
      <c r="Q313" s="270"/>
      <c r="R313" s="270"/>
      <c r="S313" s="270"/>
      <c r="T313" s="271"/>
      <c r="U313" s="13"/>
      <c r="V313" s="13"/>
      <c r="W313" s="13"/>
      <c r="X313" s="13"/>
      <c r="Y313" s="13"/>
      <c r="Z313" s="13"/>
      <c r="AA313" s="13"/>
      <c r="AB313" s="13"/>
      <c r="AC313" s="13"/>
      <c r="AD313" s="13"/>
      <c r="AE313" s="13"/>
      <c r="AT313" s="272" t="s">
        <v>263</v>
      </c>
      <c r="AU313" s="272" t="s">
        <v>91</v>
      </c>
      <c r="AV313" s="13" t="s">
        <v>91</v>
      </c>
      <c r="AW313" s="13" t="s">
        <v>36</v>
      </c>
      <c r="AX313" s="13" t="s">
        <v>82</v>
      </c>
      <c r="AY313" s="272" t="s">
        <v>250</v>
      </c>
    </row>
    <row r="314" s="14" customFormat="1">
      <c r="A314" s="14"/>
      <c r="B314" s="273"/>
      <c r="C314" s="274"/>
      <c r="D314" s="258" t="s">
        <v>263</v>
      </c>
      <c r="E314" s="275" t="s">
        <v>1</v>
      </c>
      <c r="F314" s="276" t="s">
        <v>265</v>
      </c>
      <c r="G314" s="274"/>
      <c r="H314" s="277">
        <v>5071.1419999999998</v>
      </c>
      <c r="I314" s="278"/>
      <c r="J314" s="274"/>
      <c r="K314" s="274"/>
      <c r="L314" s="279"/>
      <c r="M314" s="280"/>
      <c r="N314" s="281"/>
      <c r="O314" s="281"/>
      <c r="P314" s="281"/>
      <c r="Q314" s="281"/>
      <c r="R314" s="281"/>
      <c r="S314" s="281"/>
      <c r="T314" s="282"/>
      <c r="U314" s="14"/>
      <c r="V314" s="14"/>
      <c r="W314" s="14"/>
      <c r="X314" s="14"/>
      <c r="Y314" s="14"/>
      <c r="Z314" s="14"/>
      <c r="AA314" s="14"/>
      <c r="AB314" s="14"/>
      <c r="AC314" s="14"/>
      <c r="AD314" s="14"/>
      <c r="AE314" s="14"/>
      <c r="AT314" s="283" t="s">
        <v>263</v>
      </c>
      <c r="AU314" s="283" t="s">
        <v>91</v>
      </c>
      <c r="AV314" s="14" t="s">
        <v>256</v>
      </c>
      <c r="AW314" s="14" t="s">
        <v>36</v>
      </c>
      <c r="AX314" s="14" t="s">
        <v>14</v>
      </c>
      <c r="AY314" s="283" t="s">
        <v>250</v>
      </c>
    </row>
    <row r="315" s="2" customFormat="1" ht="33" customHeight="1">
      <c r="A315" s="38"/>
      <c r="B315" s="39"/>
      <c r="C315" s="245" t="s">
        <v>374</v>
      </c>
      <c r="D315" s="245" t="s">
        <v>252</v>
      </c>
      <c r="E315" s="246" t="s">
        <v>633</v>
      </c>
      <c r="F315" s="247" t="s">
        <v>634</v>
      </c>
      <c r="G315" s="248" t="s">
        <v>208</v>
      </c>
      <c r="H315" s="249">
        <v>2771.1579999999999</v>
      </c>
      <c r="I315" s="250"/>
      <c r="J315" s="251">
        <f>ROUND(I315*H315,2)</f>
        <v>0</v>
      </c>
      <c r="K315" s="247" t="s">
        <v>255</v>
      </c>
      <c r="L315" s="44"/>
      <c r="M315" s="252" t="s">
        <v>1</v>
      </c>
      <c r="N315" s="253" t="s">
        <v>47</v>
      </c>
      <c r="O315" s="91"/>
      <c r="P315" s="254">
        <f>O315*H315</f>
        <v>0</v>
      </c>
      <c r="Q315" s="254">
        <v>0</v>
      </c>
      <c r="R315" s="254">
        <f>Q315*H315</f>
        <v>0</v>
      </c>
      <c r="S315" s="254">
        <v>0</v>
      </c>
      <c r="T315" s="255">
        <f>S315*H315</f>
        <v>0</v>
      </c>
      <c r="U315" s="38"/>
      <c r="V315" s="38"/>
      <c r="W315" s="38"/>
      <c r="X315" s="38"/>
      <c r="Y315" s="38"/>
      <c r="Z315" s="38"/>
      <c r="AA315" s="38"/>
      <c r="AB315" s="38"/>
      <c r="AC315" s="38"/>
      <c r="AD315" s="38"/>
      <c r="AE315" s="38"/>
      <c r="AR315" s="256" t="s">
        <v>256</v>
      </c>
      <c r="AT315" s="256" t="s">
        <v>252</v>
      </c>
      <c r="AU315" s="256" t="s">
        <v>91</v>
      </c>
      <c r="AY315" s="17" t="s">
        <v>250</v>
      </c>
      <c r="BE315" s="257">
        <f>IF(N315="základní",J315,0)</f>
        <v>0</v>
      </c>
      <c r="BF315" s="257">
        <f>IF(N315="snížená",J315,0)</f>
        <v>0</v>
      </c>
      <c r="BG315" s="257">
        <f>IF(N315="zákl. přenesená",J315,0)</f>
        <v>0</v>
      </c>
      <c r="BH315" s="257">
        <f>IF(N315="sníž. přenesená",J315,0)</f>
        <v>0</v>
      </c>
      <c r="BI315" s="257">
        <f>IF(N315="nulová",J315,0)</f>
        <v>0</v>
      </c>
      <c r="BJ315" s="17" t="s">
        <v>14</v>
      </c>
      <c r="BK315" s="257">
        <f>ROUND(I315*H315,2)</f>
        <v>0</v>
      </c>
      <c r="BL315" s="17" t="s">
        <v>256</v>
      </c>
      <c r="BM315" s="256" t="s">
        <v>3041</v>
      </c>
    </row>
    <row r="316" s="2" customFormat="1">
      <c r="A316" s="38"/>
      <c r="B316" s="39"/>
      <c r="C316" s="40"/>
      <c r="D316" s="258" t="s">
        <v>261</v>
      </c>
      <c r="E316" s="40"/>
      <c r="F316" s="259" t="s">
        <v>636</v>
      </c>
      <c r="G316" s="40"/>
      <c r="H316" s="40"/>
      <c r="I316" s="156"/>
      <c r="J316" s="40"/>
      <c r="K316" s="40"/>
      <c r="L316" s="44"/>
      <c r="M316" s="260"/>
      <c r="N316" s="261"/>
      <c r="O316" s="91"/>
      <c r="P316" s="91"/>
      <c r="Q316" s="91"/>
      <c r="R316" s="91"/>
      <c r="S316" s="91"/>
      <c r="T316" s="92"/>
      <c r="U316" s="38"/>
      <c r="V316" s="38"/>
      <c r="W316" s="38"/>
      <c r="X316" s="38"/>
      <c r="Y316" s="38"/>
      <c r="Z316" s="38"/>
      <c r="AA316" s="38"/>
      <c r="AB316" s="38"/>
      <c r="AC316" s="38"/>
      <c r="AD316" s="38"/>
      <c r="AE316" s="38"/>
      <c r="AT316" s="17" t="s">
        <v>261</v>
      </c>
      <c r="AU316" s="17" t="s">
        <v>91</v>
      </c>
    </row>
    <row r="317" s="13" customFormat="1">
      <c r="A317" s="13"/>
      <c r="B317" s="262"/>
      <c r="C317" s="263"/>
      <c r="D317" s="258" t="s">
        <v>263</v>
      </c>
      <c r="E317" s="264" t="s">
        <v>1</v>
      </c>
      <c r="F317" s="265" t="s">
        <v>206</v>
      </c>
      <c r="G317" s="263"/>
      <c r="H317" s="266">
        <v>822.34699999999998</v>
      </c>
      <c r="I317" s="267"/>
      <c r="J317" s="263"/>
      <c r="K317" s="263"/>
      <c r="L317" s="268"/>
      <c r="M317" s="269"/>
      <c r="N317" s="270"/>
      <c r="O317" s="270"/>
      <c r="P317" s="270"/>
      <c r="Q317" s="270"/>
      <c r="R317" s="270"/>
      <c r="S317" s="270"/>
      <c r="T317" s="271"/>
      <c r="U317" s="13"/>
      <c r="V317" s="13"/>
      <c r="W317" s="13"/>
      <c r="X317" s="13"/>
      <c r="Y317" s="13"/>
      <c r="Z317" s="13"/>
      <c r="AA317" s="13"/>
      <c r="AB317" s="13"/>
      <c r="AC317" s="13"/>
      <c r="AD317" s="13"/>
      <c r="AE317" s="13"/>
      <c r="AT317" s="272" t="s">
        <v>263</v>
      </c>
      <c r="AU317" s="272" t="s">
        <v>91</v>
      </c>
      <c r="AV317" s="13" t="s">
        <v>91</v>
      </c>
      <c r="AW317" s="13" t="s">
        <v>36</v>
      </c>
      <c r="AX317" s="13" t="s">
        <v>82</v>
      </c>
      <c r="AY317" s="272" t="s">
        <v>250</v>
      </c>
    </row>
    <row r="318" s="13" customFormat="1">
      <c r="A318" s="13"/>
      <c r="B318" s="262"/>
      <c r="C318" s="263"/>
      <c r="D318" s="258" t="s">
        <v>263</v>
      </c>
      <c r="E318" s="264" t="s">
        <v>1</v>
      </c>
      <c r="F318" s="265" t="s">
        <v>218</v>
      </c>
      <c r="G318" s="263"/>
      <c r="H318" s="266">
        <v>1948.8109999999999</v>
      </c>
      <c r="I318" s="267"/>
      <c r="J318" s="263"/>
      <c r="K318" s="263"/>
      <c r="L318" s="268"/>
      <c r="M318" s="269"/>
      <c r="N318" s="270"/>
      <c r="O318" s="270"/>
      <c r="P318" s="270"/>
      <c r="Q318" s="270"/>
      <c r="R318" s="270"/>
      <c r="S318" s="270"/>
      <c r="T318" s="271"/>
      <c r="U318" s="13"/>
      <c r="V318" s="13"/>
      <c r="W318" s="13"/>
      <c r="X318" s="13"/>
      <c r="Y318" s="13"/>
      <c r="Z318" s="13"/>
      <c r="AA318" s="13"/>
      <c r="AB318" s="13"/>
      <c r="AC318" s="13"/>
      <c r="AD318" s="13"/>
      <c r="AE318" s="13"/>
      <c r="AT318" s="272" t="s">
        <v>263</v>
      </c>
      <c r="AU318" s="272" t="s">
        <v>91</v>
      </c>
      <c r="AV318" s="13" t="s">
        <v>91</v>
      </c>
      <c r="AW318" s="13" t="s">
        <v>36</v>
      </c>
      <c r="AX318" s="13" t="s">
        <v>82</v>
      </c>
      <c r="AY318" s="272" t="s">
        <v>250</v>
      </c>
    </row>
    <row r="319" s="14" customFormat="1">
      <c r="A319" s="14"/>
      <c r="B319" s="273"/>
      <c r="C319" s="274"/>
      <c r="D319" s="258" t="s">
        <v>263</v>
      </c>
      <c r="E319" s="275" t="s">
        <v>1</v>
      </c>
      <c r="F319" s="276" t="s">
        <v>265</v>
      </c>
      <c r="G319" s="274"/>
      <c r="H319" s="277">
        <v>2771.1579999999999</v>
      </c>
      <c r="I319" s="278"/>
      <c r="J319" s="274"/>
      <c r="K319" s="274"/>
      <c r="L319" s="279"/>
      <c r="M319" s="280"/>
      <c r="N319" s="281"/>
      <c r="O319" s="281"/>
      <c r="P319" s="281"/>
      <c r="Q319" s="281"/>
      <c r="R319" s="281"/>
      <c r="S319" s="281"/>
      <c r="T319" s="282"/>
      <c r="U319" s="14"/>
      <c r="V319" s="14"/>
      <c r="W319" s="14"/>
      <c r="X319" s="14"/>
      <c r="Y319" s="14"/>
      <c r="Z319" s="14"/>
      <c r="AA319" s="14"/>
      <c r="AB319" s="14"/>
      <c r="AC319" s="14"/>
      <c r="AD319" s="14"/>
      <c r="AE319" s="14"/>
      <c r="AT319" s="283" t="s">
        <v>263</v>
      </c>
      <c r="AU319" s="283" t="s">
        <v>91</v>
      </c>
      <c r="AV319" s="14" t="s">
        <v>256</v>
      </c>
      <c r="AW319" s="14" t="s">
        <v>36</v>
      </c>
      <c r="AX319" s="14" t="s">
        <v>14</v>
      </c>
      <c r="AY319" s="283" t="s">
        <v>250</v>
      </c>
    </row>
    <row r="320" s="2" customFormat="1" ht="33" customHeight="1">
      <c r="A320" s="38"/>
      <c r="B320" s="39"/>
      <c r="C320" s="245" t="s">
        <v>379</v>
      </c>
      <c r="D320" s="245" t="s">
        <v>252</v>
      </c>
      <c r="E320" s="246" t="s">
        <v>2341</v>
      </c>
      <c r="F320" s="247" t="s">
        <v>2342</v>
      </c>
      <c r="G320" s="248" t="s">
        <v>208</v>
      </c>
      <c r="H320" s="249">
        <v>448.81</v>
      </c>
      <c r="I320" s="250"/>
      <c r="J320" s="251">
        <f>ROUND(I320*H320,2)</f>
        <v>0</v>
      </c>
      <c r="K320" s="247" t="s">
        <v>255</v>
      </c>
      <c r="L320" s="44"/>
      <c r="M320" s="252" t="s">
        <v>1</v>
      </c>
      <c r="N320" s="253" t="s">
        <v>47</v>
      </c>
      <c r="O320" s="91"/>
      <c r="P320" s="254">
        <f>O320*H320</f>
        <v>0</v>
      </c>
      <c r="Q320" s="254">
        <v>0</v>
      </c>
      <c r="R320" s="254">
        <f>Q320*H320</f>
        <v>0</v>
      </c>
      <c r="S320" s="254">
        <v>0</v>
      </c>
      <c r="T320" s="255">
        <f>S320*H320</f>
        <v>0</v>
      </c>
      <c r="U320" s="38"/>
      <c r="V320" s="38"/>
      <c r="W320" s="38"/>
      <c r="X320" s="38"/>
      <c r="Y320" s="38"/>
      <c r="Z320" s="38"/>
      <c r="AA320" s="38"/>
      <c r="AB320" s="38"/>
      <c r="AC320" s="38"/>
      <c r="AD320" s="38"/>
      <c r="AE320" s="38"/>
      <c r="AR320" s="256" t="s">
        <v>256</v>
      </c>
      <c r="AT320" s="256" t="s">
        <v>252</v>
      </c>
      <c r="AU320" s="256" t="s">
        <v>91</v>
      </c>
      <c r="AY320" s="17" t="s">
        <v>250</v>
      </c>
      <c r="BE320" s="257">
        <f>IF(N320="základní",J320,0)</f>
        <v>0</v>
      </c>
      <c r="BF320" s="257">
        <f>IF(N320="snížená",J320,0)</f>
        <v>0</v>
      </c>
      <c r="BG320" s="257">
        <f>IF(N320="zákl. přenesená",J320,0)</f>
        <v>0</v>
      </c>
      <c r="BH320" s="257">
        <f>IF(N320="sníž. přenesená",J320,0)</f>
        <v>0</v>
      </c>
      <c r="BI320" s="257">
        <f>IF(N320="nulová",J320,0)</f>
        <v>0</v>
      </c>
      <c r="BJ320" s="17" t="s">
        <v>14</v>
      </c>
      <c r="BK320" s="257">
        <f>ROUND(I320*H320,2)</f>
        <v>0</v>
      </c>
      <c r="BL320" s="17" t="s">
        <v>256</v>
      </c>
      <c r="BM320" s="256" t="s">
        <v>3042</v>
      </c>
    </row>
    <row r="321" s="2" customFormat="1">
      <c r="A321" s="38"/>
      <c r="B321" s="39"/>
      <c r="C321" s="40"/>
      <c r="D321" s="258" t="s">
        <v>261</v>
      </c>
      <c r="E321" s="40"/>
      <c r="F321" s="259" t="s">
        <v>2344</v>
      </c>
      <c r="G321" s="40"/>
      <c r="H321" s="40"/>
      <c r="I321" s="156"/>
      <c r="J321" s="40"/>
      <c r="K321" s="40"/>
      <c r="L321" s="44"/>
      <c r="M321" s="260"/>
      <c r="N321" s="261"/>
      <c r="O321" s="91"/>
      <c r="P321" s="91"/>
      <c r="Q321" s="91"/>
      <c r="R321" s="91"/>
      <c r="S321" s="91"/>
      <c r="T321" s="92"/>
      <c r="U321" s="38"/>
      <c r="V321" s="38"/>
      <c r="W321" s="38"/>
      <c r="X321" s="38"/>
      <c r="Y321" s="38"/>
      <c r="Z321" s="38"/>
      <c r="AA321" s="38"/>
      <c r="AB321" s="38"/>
      <c r="AC321" s="38"/>
      <c r="AD321" s="38"/>
      <c r="AE321" s="38"/>
      <c r="AT321" s="17" t="s">
        <v>261</v>
      </c>
      <c r="AU321" s="17" t="s">
        <v>91</v>
      </c>
    </row>
    <row r="322" s="13" customFormat="1">
      <c r="A322" s="13"/>
      <c r="B322" s="262"/>
      <c r="C322" s="263"/>
      <c r="D322" s="258" t="s">
        <v>263</v>
      </c>
      <c r="E322" s="264" t="s">
        <v>1</v>
      </c>
      <c r="F322" s="265" t="s">
        <v>2075</v>
      </c>
      <c r="G322" s="263"/>
      <c r="H322" s="266">
        <v>448.81</v>
      </c>
      <c r="I322" s="267"/>
      <c r="J322" s="263"/>
      <c r="K322" s="263"/>
      <c r="L322" s="268"/>
      <c r="M322" s="269"/>
      <c r="N322" s="270"/>
      <c r="O322" s="270"/>
      <c r="P322" s="270"/>
      <c r="Q322" s="270"/>
      <c r="R322" s="270"/>
      <c r="S322" s="270"/>
      <c r="T322" s="271"/>
      <c r="U322" s="13"/>
      <c r="V322" s="13"/>
      <c r="W322" s="13"/>
      <c r="X322" s="13"/>
      <c r="Y322" s="13"/>
      <c r="Z322" s="13"/>
      <c r="AA322" s="13"/>
      <c r="AB322" s="13"/>
      <c r="AC322" s="13"/>
      <c r="AD322" s="13"/>
      <c r="AE322" s="13"/>
      <c r="AT322" s="272" t="s">
        <v>263</v>
      </c>
      <c r="AU322" s="272" t="s">
        <v>91</v>
      </c>
      <c r="AV322" s="13" t="s">
        <v>91</v>
      </c>
      <c r="AW322" s="13" t="s">
        <v>36</v>
      </c>
      <c r="AX322" s="13" t="s">
        <v>82</v>
      </c>
      <c r="AY322" s="272" t="s">
        <v>250</v>
      </c>
    </row>
    <row r="323" s="14" customFormat="1">
      <c r="A323" s="14"/>
      <c r="B323" s="273"/>
      <c r="C323" s="274"/>
      <c r="D323" s="258" t="s">
        <v>263</v>
      </c>
      <c r="E323" s="275" t="s">
        <v>1</v>
      </c>
      <c r="F323" s="276" t="s">
        <v>265</v>
      </c>
      <c r="G323" s="274"/>
      <c r="H323" s="277">
        <v>448.81</v>
      </c>
      <c r="I323" s="278"/>
      <c r="J323" s="274"/>
      <c r="K323" s="274"/>
      <c r="L323" s="279"/>
      <c r="M323" s="280"/>
      <c r="N323" s="281"/>
      <c r="O323" s="281"/>
      <c r="P323" s="281"/>
      <c r="Q323" s="281"/>
      <c r="R323" s="281"/>
      <c r="S323" s="281"/>
      <c r="T323" s="282"/>
      <c r="U323" s="14"/>
      <c r="V323" s="14"/>
      <c r="W323" s="14"/>
      <c r="X323" s="14"/>
      <c r="Y323" s="14"/>
      <c r="Z323" s="14"/>
      <c r="AA323" s="14"/>
      <c r="AB323" s="14"/>
      <c r="AC323" s="14"/>
      <c r="AD323" s="14"/>
      <c r="AE323" s="14"/>
      <c r="AT323" s="283" t="s">
        <v>263</v>
      </c>
      <c r="AU323" s="283" t="s">
        <v>91</v>
      </c>
      <c r="AV323" s="14" t="s">
        <v>256</v>
      </c>
      <c r="AW323" s="14" t="s">
        <v>36</v>
      </c>
      <c r="AX323" s="14" t="s">
        <v>14</v>
      </c>
      <c r="AY323" s="283" t="s">
        <v>250</v>
      </c>
    </row>
    <row r="324" s="2" customFormat="1" ht="33" customHeight="1">
      <c r="A324" s="38"/>
      <c r="B324" s="39"/>
      <c r="C324" s="245" t="s">
        <v>384</v>
      </c>
      <c r="D324" s="245" t="s">
        <v>252</v>
      </c>
      <c r="E324" s="246" t="s">
        <v>1379</v>
      </c>
      <c r="F324" s="247" t="s">
        <v>1380</v>
      </c>
      <c r="G324" s="248" t="s">
        <v>208</v>
      </c>
      <c r="H324" s="249">
        <v>1047.2239999999999</v>
      </c>
      <c r="I324" s="250"/>
      <c r="J324" s="251">
        <f>ROUND(I324*H324,2)</f>
        <v>0</v>
      </c>
      <c r="K324" s="247" t="s">
        <v>255</v>
      </c>
      <c r="L324" s="44"/>
      <c r="M324" s="252" t="s">
        <v>1</v>
      </c>
      <c r="N324" s="253" t="s">
        <v>47</v>
      </c>
      <c r="O324" s="91"/>
      <c r="P324" s="254">
        <f>O324*H324</f>
        <v>0</v>
      </c>
      <c r="Q324" s="254">
        <v>0</v>
      </c>
      <c r="R324" s="254">
        <f>Q324*H324</f>
        <v>0</v>
      </c>
      <c r="S324" s="254">
        <v>0</v>
      </c>
      <c r="T324" s="255">
        <f>S324*H324</f>
        <v>0</v>
      </c>
      <c r="U324" s="38"/>
      <c r="V324" s="38"/>
      <c r="W324" s="38"/>
      <c r="X324" s="38"/>
      <c r="Y324" s="38"/>
      <c r="Z324" s="38"/>
      <c r="AA324" s="38"/>
      <c r="AB324" s="38"/>
      <c r="AC324" s="38"/>
      <c r="AD324" s="38"/>
      <c r="AE324" s="38"/>
      <c r="AR324" s="256" t="s">
        <v>256</v>
      </c>
      <c r="AT324" s="256" t="s">
        <v>252</v>
      </c>
      <c r="AU324" s="256" t="s">
        <v>91</v>
      </c>
      <c r="AY324" s="17" t="s">
        <v>250</v>
      </c>
      <c r="BE324" s="257">
        <f>IF(N324="základní",J324,0)</f>
        <v>0</v>
      </c>
      <c r="BF324" s="257">
        <f>IF(N324="snížená",J324,0)</f>
        <v>0</v>
      </c>
      <c r="BG324" s="257">
        <f>IF(N324="zákl. přenesená",J324,0)</f>
        <v>0</v>
      </c>
      <c r="BH324" s="257">
        <f>IF(N324="sníž. přenesená",J324,0)</f>
        <v>0</v>
      </c>
      <c r="BI324" s="257">
        <f>IF(N324="nulová",J324,0)</f>
        <v>0</v>
      </c>
      <c r="BJ324" s="17" t="s">
        <v>14</v>
      </c>
      <c r="BK324" s="257">
        <f>ROUND(I324*H324,2)</f>
        <v>0</v>
      </c>
      <c r="BL324" s="17" t="s">
        <v>256</v>
      </c>
      <c r="BM324" s="256" t="s">
        <v>3043</v>
      </c>
    </row>
    <row r="325" s="2" customFormat="1">
      <c r="A325" s="38"/>
      <c r="B325" s="39"/>
      <c r="C325" s="40"/>
      <c r="D325" s="258" t="s">
        <v>261</v>
      </c>
      <c r="E325" s="40"/>
      <c r="F325" s="259" t="s">
        <v>2346</v>
      </c>
      <c r="G325" s="40"/>
      <c r="H325" s="40"/>
      <c r="I325" s="156"/>
      <c r="J325" s="40"/>
      <c r="K325" s="40"/>
      <c r="L325" s="44"/>
      <c r="M325" s="260"/>
      <c r="N325" s="261"/>
      <c r="O325" s="91"/>
      <c r="P325" s="91"/>
      <c r="Q325" s="91"/>
      <c r="R325" s="91"/>
      <c r="S325" s="91"/>
      <c r="T325" s="92"/>
      <c r="U325" s="38"/>
      <c r="V325" s="38"/>
      <c r="W325" s="38"/>
      <c r="X325" s="38"/>
      <c r="Y325" s="38"/>
      <c r="Z325" s="38"/>
      <c r="AA325" s="38"/>
      <c r="AB325" s="38"/>
      <c r="AC325" s="38"/>
      <c r="AD325" s="38"/>
      <c r="AE325" s="38"/>
      <c r="AT325" s="17" t="s">
        <v>261</v>
      </c>
      <c r="AU325" s="17" t="s">
        <v>91</v>
      </c>
    </row>
    <row r="326" s="13" customFormat="1">
      <c r="A326" s="13"/>
      <c r="B326" s="262"/>
      <c r="C326" s="263"/>
      <c r="D326" s="258" t="s">
        <v>263</v>
      </c>
      <c r="E326" s="264" t="s">
        <v>1</v>
      </c>
      <c r="F326" s="265" t="s">
        <v>2030</v>
      </c>
      <c r="G326" s="263"/>
      <c r="H326" s="266">
        <v>2068.7060000000001</v>
      </c>
      <c r="I326" s="267"/>
      <c r="J326" s="263"/>
      <c r="K326" s="263"/>
      <c r="L326" s="268"/>
      <c r="M326" s="269"/>
      <c r="N326" s="270"/>
      <c r="O326" s="270"/>
      <c r="P326" s="270"/>
      <c r="Q326" s="270"/>
      <c r="R326" s="270"/>
      <c r="S326" s="270"/>
      <c r="T326" s="271"/>
      <c r="U326" s="13"/>
      <c r="V326" s="13"/>
      <c r="W326" s="13"/>
      <c r="X326" s="13"/>
      <c r="Y326" s="13"/>
      <c r="Z326" s="13"/>
      <c r="AA326" s="13"/>
      <c r="AB326" s="13"/>
      <c r="AC326" s="13"/>
      <c r="AD326" s="13"/>
      <c r="AE326" s="13"/>
      <c r="AT326" s="272" t="s">
        <v>263</v>
      </c>
      <c r="AU326" s="272" t="s">
        <v>91</v>
      </c>
      <c r="AV326" s="13" t="s">
        <v>91</v>
      </c>
      <c r="AW326" s="13" t="s">
        <v>36</v>
      </c>
      <c r="AX326" s="13" t="s">
        <v>82</v>
      </c>
      <c r="AY326" s="272" t="s">
        <v>250</v>
      </c>
    </row>
    <row r="327" s="13" customFormat="1">
      <c r="A327" s="13"/>
      <c r="B327" s="262"/>
      <c r="C327" s="263"/>
      <c r="D327" s="258" t="s">
        <v>263</v>
      </c>
      <c r="E327" s="264" t="s">
        <v>1</v>
      </c>
      <c r="F327" s="265" t="s">
        <v>2033</v>
      </c>
      <c r="G327" s="263"/>
      <c r="H327" s="266">
        <v>159.87700000000001</v>
      </c>
      <c r="I327" s="267"/>
      <c r="J327" s="263"/>
      <c r="K327" s="263"/>
      <c r="L327" s="268"/>
      <c r="M327" s="269"/>
      <c r="N327" s="270"/>
      <c r="O327" s="270"/>
      <c r="P327" s="270"/>
      <c r="Q327" s="270"/>
      <c r="R327" s="270"/>
      <c r="S327" s="270"/>
      <c r="T327" s="271"/>
      <c r="U327" s="13"/>
      <c r="V327" s="13"/>
      <c r="W327" s="13"/>
      <c r="X327" s="13"/>
      <c r="Y327" s="13"/>
      <c r="Z327" s="13"/>
      <c r="AA327" s="13"/>
      <c r="AB327" s="13"/>
      <c r="AC327" s="13"/>
      <c r="AD327" s="13"/>
      <c r="AE327" s="13"/>
      <c r="AT327" s="272" t="s">
        <v>263</v>
      </c>
      <c r="AU327" s="272" t="s">
        <v>91</v>
      </c>
      <c r="AV327" s="13" t="s">
        <v>91</v>
      </c>
      <c r="AW327" s="13" t="s">
        <v>36</v>
      </c>
      <c r="AX327" s="13" t="s">
        <v>82</v>
      </c>
      <c r="AY327" s="272" t="s">
        <v>250</v>
      </c>
    </row>
    <row r="328" s="13" customFormat="1">
      <c r="A328" s="13"/>
      <c r="B328" s="262"/>
      <c r="C328" s="263"/>
      <c r="D328" s="258" t="s">
        <v>263</v>
      </c>
      <c r="E328" s="264" t="s">
        <v>1</v>
      </c>
      <c r="F328" s="265" t="s">
        <v>2048</v>
      </c>
      <c r="G328" s="263"/>
      <c r="H328" s="266">
        <v>0</v>
      </c>
      <c r="I328" s="267"/>
      <c r="J328" s="263"/>
      <c r="K328" s="263"/>
      <c r="L328" s="268"/>
      <c r="M328" s="269"/>
      <c r="N328" s="270"/>
      <c r="O328" s="270"/>
      <c r="P328" s="270"/>
      <c r="Q328" s="270"/>
      <c r="R328" s="270"/>
      <c r="S328" s="270"/>
      <c r="T328" s="271"/>
      <c r="U328" s="13"/>
      <c r="V328" s="13"/>
      <c r="W328" s="13"/>
      <c r="X328" s="13"/>
      <c r="Y328" s="13"/>
      <c r="Z328" s="13"/>
      <c r="AA328" s="13"/>
      <c r="AB328" s="13"/>
      <c r="AC328" s="13"/>
      <c r="AD328" s="13"/>
      <c r="AE328" s="13"/>
      <c r="AT328" s="272" t="s">
        <v>263</v>
      </c>
      <c r="AU328" s="272" t="s">
        <v>91</v>
      </c>
      <c r="AV328" s="13" t="s">
        <v>91</v>
      </c>
      <c r="AW328" s="13" t="s">
        <v>36</v>
      </c>
      <c r="AX328" s="13" t="s">
        <v>82</v>
      </c>
      <c r="AY328" s="272" t="s">
        <v>250</v>
      </c>
    </row>
    <row r="329" s="13" customFormat="1">
      <c r="A329" s="13"/>
      <c r="B329" s="262"/>
      <c r="C329" s="263"/>
      <c r="D329" s="258" t="s">
        <v>263</v>
      </c>
      <c r="E329" s="264" t="s">
        <v>1</v>
      </c>
      <c r="F329" s="265" t="s">
        <v>210</v>
      </c>
      <c r="G329" s="263"/>
      <c r="H329" s="266">
        <v>0</v>
      </c>
      <c r="I329" s="267"/>
      <c r="J329" s="263"/>
      <c r="K329" s="263"/>
      <c r="L329" s="268"/>
      <c r="M329" s="269"/>
      <c r="N329" s="270"/>
      <c r="O329" s="270"/>
      <c r="P329" s="270"/>
      <c r="Q329" s="270"/>
      <c r="R329" s="270"/>
      <c r="S329" s="270"/>
      <c r="T329" s="271"/>
      <c r="U329" s="13"/>
      <c r="V329" s="13"/>
      <c r="W329" s="13"/>
      <c r="X329" s="13"/>
      <c r="Y329" s="13"/>
      <c r="Z329" s="13"/>
      <c r="AA329" s="13"/>
      <c r="AB329" s="13"/>
      <c r="AC329" s="13"/>
      <c r="AD329" s="13"/>
      <c r="AE329" s="13"/>
      <c r="AT329" s="272" t="s">
        <v>263</v>
      </c>
      <c r="AU329" s="272" t="s">
        <v>91</v>
      </c>
      <c r="AV329" s="13" t="s">
        <v>91</v>
      </c>
      <c r="AW329" s="13" t="s">
        <v>36</v>
      </c>
      <c r="AX329" s="13" t="s">
        <v>82</v>
      </c>
      <c r="AY329" s="272" t="s">
        <v>250</v>
      </c>
    </row>
    <row r="330" s="13" customFormat="1">
      <c r="A330" s="13"/>
      <c r="B330" s="262"/>
      <c r="C330" s="263"/>
      <c r="D330" s="258" t="s">
        <v>263</v>
      </c>
      <c r="E330" s="264" t="s">
        <v>1</v>
      </c>
      <c r="F330" s="265" t="s">
        <v>2347</v>
      </c>
      <c r="G330" s="263"/>
      <c r="H330" s="266">
        <v>-88.355000000000004</v>
      </c>
      <c r="I330" s="267"/>
      <c r="J330" s="263"/>
      <c r="K330" s="263"/>
      <c r="L330" s="268"/>
      <c r="M330" s="269"/>
      <c r="N330" s="270"/>
      <c r="O330" s="270"/>
      <c r="P330" s="270"/>
      <c r="Q330" s="270"/>
      <c r="R330" s="270"/>
      <c r="S330" s="270"/>
      <c r="T330" s="271"/>
      <c r="U330" s="13"/>
      <c r="V330" s="13"/>
      <c r="W330" s="13"/>
      <c r="X330" s="13"/>
      <c r="Y330" s="13"/>
      <c r="Z330" s="13"/>
      <c r="AA330" s="13"/>
      <c r="AB330" s="13"/>
      <c r="AC330" s="13"/>
      <c r="AD330" s="13"/>
      <c r="AE330" s="13"/>
      <c r="AT330" s="272" t="s">
        <v>263</v>
      </c>
      <c r="AU330" s="272" t="s">
        <v>91</v>
      </c>
      <c r="AV330" s="13" t="s">
        <v>91</v>
      </c>
      <c r="AW330" s="13" t="s">
        <v>36</v>
      </c>
      <c r="AX330" s="13" t="s">
        <v>82</v>
      </c>
      <c r="AY330" s="272" t="s">
        <v>250</v>
      </c>
    </row>
    <row r="331" s="13" customFormat="1">
      <c r="A331" s="13"/>
      <c r="B331" s="262"/>
      <c r="C331" s="263"/>
      <c r="D331" s="258" t="s">
        <v>263</v>
      </c>
      <c r="E331" s="264" t="s">
        <v>1</v>
      </c>
      <c r="F331" s="265" t="s">
        <v>2348</v>
      </c>
      <c r="G331" s="263"/>
      <c r="H331" s="266">
        <v>-5.4290000000000003</v>
      </c>
      <c r="I331" s="267"/>
      <c r="J331" s="263"/>
      <c r="K331" s="263"/>
      <c r="L331" s="268"/>
      <c r="M331" s="269"/>
      <c r="N331" s="270"/>
      <c r="O331" s="270"/>
      <c r="P331" s="270"/>
      <c r="Q331" s="270"/>
      <c r="R331" s="270"/>
      <c r="S331" s="270"/>
      <c r="T331" s="271"/>
      <c r="U331" s="13"/>
      <c r="V331" s="13"/>
      <c r="W331" s="13"/>
      <c r="X331" s="13"/>
      <c r="Y331" s="13"/>
      <c r="Z331" s="13"/>
      <c r="AA331" s="13"/>
      <c r="AB331" s="13"/>
      <c r="AC331" s="13"/>
      <c r="AD331" s="13"/>
      <c r="AE331" s="13"/>
      <c r="AT331" s="272" t="s">
        <v>263</v>
      </c>
      <c r="AU331" s="272" t="s">
        <v>91</v>
      </c>
      <c r="AV331" s="13" t="s">
        <v>91</v>
      </c>
      <c r="AW331" s="13" t="s">
        <v>36</v>
      </c>
      <c r="AX331" s="13" t="s">
        <v>82</v>
      </c>
      <c r="AY331" s="272" t="s">
        <v>250</v>
      </c>
    </row>
    <row r="332" s="13" customFormat="1">
      <c r="A332" s="13"/>
      <c r="B332" s="262"/>
      <c r="C332" s="263"/>
      <c r="D332" s="258" t="s">
        <v>263</v>
      </c>
      <c r="E332" s="264" t="s">
        <v>1</v>
      </c>
      <c r="F332" s="265" t="s">
        <v>3044</v>
      </c>
      <c r="G332" s="263"/>
      <c r="H332" s="266">
        <v>-8.1440000000000001</v>
      </c>
      <c r="I332" s="267"/>
      <c r="J332" s="263"/>
      <c r="K332" s="263"/>
      <c r="L332" s="268"/>
      <c r="M332" s="269"/>
      <c r="N332" s="270"/>
      <c r="O332" s="270"/>
      <c r="P332" s="270"/>
      <c r="Q332" s="270"/>
      <c r="R332" s="270"/>
      <c r="S332" s="270"/>
      <c r="T332" s="271"/>
      <c r="U332" s="13"/>
      <c r="V332" s="13"/>
      <c r="W332" s="13"/>
      <c r="X332" s="13"/>
      <c r="Y332" s="13"/>
      <c r="Z332" s="13"/>
      <c r="AA332" s="13"/>
      <c r="AB332" s="13"/>
      <c r="AC332" s="13"/>
      <c r="AD332" s="13"/>
      <c r="AE332" s="13"/>
      <c r="AT332" s="272" t="s">
        <v>263</v>
      </c>
      <c r="AU332" s="272" t="s">
        <v>91</v>
      </c>
      <c r="AV332" s="13" t="s">
        <v>91</v>
      </c>
      <c r="AW332" s="13" t="s">
        <v>36</v>
      </c>
      <c r="AX332" s="13" t="s">
        <v>82</v>
      </c>
      <c r="AY332" s="272" t="s">
        <v>250</v>
      </c>
    </row>
    <row r="333" s="13" customFormat="1">
      <c r="A333" s="13"/>
      <c r="B333" s="262"/>
      <c r="C333" s="263"/>
      <c r="D333" s="258" t="s">
        <v>263</v>
      </c>
      <c r="E333" s="264" t="s">
        <v>1</v>
      </c>
      <c r="F333" s="265" t="s">
        <v>2352</v>
      </c>
      <c r="G333" s="263"/>
      <c r="H333" s="266">
        <v>-562.13</v>
      </c>
      <c r="I333" s="267"/>
      <c r="J333" s="263"/>
      <c r="K333" s="263"/>
      <c r="L333" s="268"/>
      <c r="M333" s="269"/>
      <c r="N333" s="270"/>
      <c r="O333" s="270"/>
      <c r="P333" s="270"/>
      <c r="Q333" s="270"/>
      <c r="R333" s="270"/>
      <c r="S333" s="270"/>
      <c r="T333" s="271"/>
      <c r="U333" s="13"/>
      <c r="V333" s="13"/>
      <c r="W333" s="13"/>
      <c r="X333" s="13"/>
      <c r="Y333" s="13"/>
      <c r="Z333" s="13"/>
      <c r="AA333" s="13"/>
      <c r="AB333" s="13"/>
      <c r="AC333" s="13"/>
      <c r="AD333" s="13"/>
      <c r="AE333" s="13"/>
      <c r="AT333" s="272" t="s">
        <v>263</v>
      </c>
      <c r="AU333" s="272" t="s">
        <v>91</v>
      </c>
      <c r="AV333" s="13" t="s">
        <v>91</v>
      </c>
      <c r="AW333" s="13" t="s">
        <v>36</v>
      </c>
      <c r="AX333" s="13" t="s">
        <v>82</v>
      </c>
      <c r="AY333" s="272" t="s">
        <v>250</v>
      </c>
    </row>
    <row r="334" s="13" customFormat="1">
      <c r="A334" s="13"/>
      <c r="B334" s="262"/>
      <c r="C334" s="263"/>
      <c r="D334" s="258" t="s">
        <v>263</v>
      </c>
      <c r="E334" s="264" t="s">
        <v>1</v>
      </c>
      <c r="F334" s="265" t="s">
        <v>2355</v>
      </c>
      <c r="G334" s="263"/>
      <c r="H334" s="266">
        <v>-25.120000000000001</v>
      </c>
      <c r="I334" s="267"/>
      <c r="J334" s="263"/>
      <c r="K334" s="263"/>
      <c r="L334" s="268"/>
      <c r="M334" s="269"/>
      <c r="N334" s="270"/>
      <c r="O334" s="270"/>
      <c r="P334" s="270"/>
      <c r="Q334" s="270"/>
      <c r="R334" s="270"/>
      <c r="S334" s="270"/>
      <c r="T334" s="271"/>
      <c r="U334" s="13"/>
      <c r="V334" s="13"/>
      <c r="W334" s="13"/>
      <c r="X334" s="13"/>
      <c r="Y334" s="13"/>
      <c r="Z334" s="13"/>
      <c r="AA334" s="13"/>
      <c r="AB334" s="13"/>
      <c r="AC334" s="13"/>
      <c r="AD334" s="13"/>
      <c r="AE334" s="13"/>
      <c r="AT334" s="272" t="s">
        <v>263</v>
      </c>
      <c r="AU334" s="272" t="s">
        <v>91</v>
      </c>
      <c r="AV334" s="13" t="s">
        <v>91</v>
      </c>
      <c r="AW334" s="13" t="s">
        <v>36</v>
      </c>
      <c r="AX334" s="13" t="s">
        <v>82</v>
      </c>
      <c r="AY334" s="272" t="s">
        <v>250</v>
      </c>
    </row>
    <row r="335" s="13" customFormat="1">
      <c r="A335" s="13"/>
      <c r="B335" s="262"/>
      <c r="C335" s="263"/>
      <c r="D335" s="258" t="s">
        <v>263</v>
      </c>
      <c r="E335" s="264" t="s">
        <v>1</v>
      </c>
      <c r="F335" s="265" t="s">
        <v>3045</v>
      </c>
      <c r="G335" s="263"/>
      <c r="H335" s="266">
        <v>-43.371000000000002</v>
      </c>
      <c r="I335" s="267"/>
      <c r="J335" s="263"/>
      <c r="K335" s="263"/>
      <c r="L335" s="268"/>
      <c r="M335" s="269"/>
      <c r="N335" s="270"/>
      <c r="O335" s="270"/>
      <c r="P335" s="270"/>
      <c r="Q335" s="270"/>
      <c r="R335" s="270"/>
      <c r="S335" s="270"/>
      <c r="T335" s="271"/>
      <c r="U335" s="13"/>
      <c r="V335" s="13"/>
      <c r="W335" s="13"/>
      <c r="X335" s="13"/>
      <c r="Y335" s="13"/>
      <c r="Z335" s="13"/>
      <c r="AA335" s="13"/>
      <c r="AB335" s="13"/>
      <c r="AC335" s="13"/>
      <c r="AD335" s="13"/>
      <c r="AE335" s="13"/>
      <c r="AT335" s="272" t="s">
        <v>263</v>
      </c>
      <c r="AU335" s="272" t="s">
        <v>91</v>
      </c>
      <c r="AV335" s="13" t="s">
        <v>91</v>
      </c>
      <c r="AW335" s="13" t="s">
        <v>36</v>
      </c>
      <c r="AX335" s="13" t="s">
        <v>82</v>
      </c>
      <c r="AY335" s="272" t="s">
        <v>250</v>
      </c>
    </row>
    <row r="336" s="14" customFormat="1">
      <c r="A336" s="14"/>
      <c r="B336" s="273"/>
      <c r="C336" s="274"/>
      <c r="D336" s="258" t="s">
        <v>263</v>
      </c>
      <c r="E336" s="275" t="s">
        <v>2070</v>
      </c>
      <c r="F336" s="276" t="s">
        <v>265</v>
      </c>
      <c r="G336" s="274"/>
      <c r="H336" s="277">
        <v>1496.0340000000001</v>
      </c>
      <c r="I336" s="278"/>
      <c r="J336" s="274"/>
      <c r="K336" s="274"/>
      <c r="L336" s="279"/>
      <c r="M336" s="280"/>
      <c r="N336" s="281"/>
      <c r="O336" s="281"/>
      <c r="P336" s="281"/>
      <c r="Q336" s="281"/>
      <c r="R336" s="281"/>
      <c r="S336" s="281"/>
      <c r="T336" s="282"/>
      <c r="U336" s="14"/>
      <c r="V336" s="14"/>
      <c r="W336" s="14"/>
      <c r="X336" s="14"/>
      <c r="Y336" s="14"/>
      <c r="Z336" s="14"/>
      <c r="AA336" s="14"/>
      <c r="AB336" s="14"/>
      <c r="AC336" s="14"/>
      <c r="AD336" s="14"/>
      <c r="AE336" s="14"/>
      <c r="AT336" s="283" t="s">
        <v>263</v>
      </c>
      <c r="AU336" s="283" t="s">
        <v>91</v>
      </c>
      <c r="AV336" s="14" t="s">
        <v>256</v>
      </c>
      <c r="AW336" s="14" t="s">
        <v>36</v>
      </c>
      <c r="AX336" s="14" t="s">
        <v>82</v>
      </c>
      <c r="AY336" s="283" t="s">
        <v>250</v>
      </c>
    </row>
    <row r="337" s="13" customFormat="1">
      <c r="A337" s="13"/>
      <c r="B337" s="262"/>
      <c r="C337" s="263"/>
      <c r="D337" s="258" t="s">
        <v>263</v>
      </c>
      <c r="E337" s="264" t="s">
        <v>2075</v>
      </c>
      <c r="F337" s="265" t="s">
        <v>2359</v>
      </c>
      <c r="G337" s="263"/>
      <c r="H337" s="266">
        <v>448.81</v>
      </c>
      <c r="I337" s="267"/>
      <c r="J337" s="263"/>
      <c r="K337" s="263"/>
      <c r="L337" s="268"/>
      <c r="M337" s="269"/>
      <c r="N337" s="270"/>
      <c r="O337" s="270"/>
      <c r="P337" s="270"/>
      <c r="Q337" s="270"/>
      <c r="R337" s="270"/>
      <c r="S337" s="270"/>
      <c r="T337" s="271"/>
      <c r="U337" s="13"/>
      <c r="V337" s="13"/>
      <c r="W337" s="13"/>
      <c r="X337" s="13"/>
      <c r="Y337" s="13"/>
      <c r="Z337" s="13"/>
      <c r="AA337" s="13"/>
      <c r="AB337" s="13"/>
      <c r="AC337" s="13"/>
      <c r="AD337" s="13"/>
      <c r="AE337" s="13"/>
      <c r="AT337" s="272" t="s">
        <v>263</v>
      </c>
      <c r="AU337" s="272" t="s">
        <v>91</v>
      </c>
      <c r="AV337" s="13" t="s">
        <v>91</v>
      </c>
      <c r="AW337" s="13" t="s">
        <v>36</v>
      </c>
      <c r="AX337" s="13" t="s">
        <v>82</v>
      </c>
      <c r="AY337" s="272" t="s">
        <v>250</v>
      </c>
    </row>
    <row r="338" s="13" customFormat="1">
      <c r="A338" s="13"/>
      <c r="B338" s="262"/>
      <c r="C338" s="263"/>
      <c r="D338" s="258" t="s">
        <v>263</v>
      </c>
      <c r="E338" s="264" t="s">
        <v>2360</v>
      </c>
      <c r="F338" s="265" t="s">
        <v>2361</v>
      </c>
      <c r="G338" s="263"/>
      <c r="H338" s="266">
        <v>1047.2239999999999</v>
      </c>
      <c r="I338" s="267"/>
      <c r="J338" s="263"/>
      <c r="K338" s="263"/>
      <c r="L338" s="268"/>
      <c r="M338" s="269"/>
      <c r="N338" s="270"/>
      <c r="O338" s="270"/>
      <c r="P338" s="270"/>
      <c r="Q338" s="270"/>
      <c r="R338" s="270"/>
      <c r="S338" s="270"/>
      <c r="T338" s="271"/>
      <c r="U338" s="13"/>
      <c r="V338" s="13"/>
      <c r="W338" s="13"/>
      <c r="X338" s="13"/>
      <c r="Y338" s="13"/>
      <c r="Z338" s="13"/>
      <c r="AA338" s="13"/>
      <c r="AB338" s="13"/>
      <c r="AC338" s="13"/>
      <c r="AD338" s="13"/>
      <c r="AE338" s="13"/>
      <c r="AT338" s="272" t="s">
        <v>263</v>
      </c>
      <c r="AU338" s="272" t="s">
        <v>91</v>
      </c>
      <c r="AV338" s="13" t="s">
        <v>91</v>
      </c>
      <c r="AW338" s="13" t="s">
        <v>36</v>
      </c>
      <c r="AX338" s="13" t="s">
        <v>14</v>
      </c>
      <c r="AY338" s="272" t="s">
        <v>250</v>
      </c>
    </row>
    <row r="339" s="14" customFormat="1">
      <c r="A339" s="14"/>
      <c r="B339" s="273"/>
      <c r="C339" s="274"/>
      <c r="D339" s="258" t="s">
        <v>263</v>
      </c>
      <c r="E339" s="275" t="s">
        <v>1</v>
      </c>
      <c r="F339" s="276" t="s">
        <v>265</v>
      </c>
      <c r="G339" s="274"/>
      <c r="H339" s="277">
        <v>1496.0340000000001</v>
      </c>
      <c r="I339" s="278"/>
      <c r="J339" s="274"/>
      <c r="K339" s="274"/>
      <c r="L339" s="279"/>
      <c r="M339" s="280"/>
      <c r="N339" s="281"/>
      <c r="O339" s="281"/>
      <c r="P339" s="281"/>
      <c r="Q339" s="281"/>
      <c r="R339" s="281"/>
      <c r="S339" s="281"/>
      <c r="T339" s="282"/>
      <c r="U339" s="14"/>
      <c r="V339" s="14"/>
      <c r="W339" s="14"/>
      <c r="X339" s="14"/>
      <c r="Y339" s="14"/>
      <c r="Z339" s="14"/>
      <c r="AA339" s="14"/>
      <c r="AB339" s="14"/>
      <c r="AC339" s="14"/>
      <c r="AD339" s="14"/>
      <c r="AE339" s="14"/>
      <c r="AT339" s="283" t="s">
        <v>263</v>
      </c>
      <c r="AU339" s="283" t="s">
        <v>91</v>
      </c>
      <c r="AV339" s="14" t="s">
        <v>256</v>
      </c>
      <c r="AW339" s="14" t="s">
        <v>36</v>
      </c>
      <c r="AX339" s="14" t="s">
        <v>82</v>
      </c>
      <c r="AY339" s="283" t="s">
        <v>250</v>
      </c>
    </row>
    <row r="340" s="2" customFormat="1" ht="16.5" customHeight="1">
      <c r="A340" s="38"/>
      <c r="B340" s="39"/>
      <c r="C340" s="294" t="s">
        <v>389</v>
      </c>
      <c r="D340" s="294" t="s">
        <v>643</v>
      </c>
      <c r="E340" s="295" t="s">
        <v>2362</v>
      </c>
      <c r="F340" s="296" t="s">
        <v>2363</v>
      </c>
      <c r="G340" s="297" t="s">
        <v>157</v>
      </c>
      <c r="H340" s="298">
        <v>3007.0279999999998</v>
      </c>
      <c r="I340" s="299"/>
      <c r="J340" s="300">
        <f>ROUND(I340*H340,2)</f>
        <v>0</v>
      </c>
      <c r="K340" s="296" t="s">
        <v>255</v>
      </c>
      <c r="L340" s="301"/>
      <c r="M340" s="302" t="s">
        <v>1</v>
      </c>
      <c r="N340" s="303" t="s">
        <v>47</v>
      </c>
      <c r="O340" s="91"/>
      <c r="P340" s="254">
        <f>O340*H340</f>
        <v>0</v>
      </c>
      <c r="Q340" s="254">
        <v>0</v>
      </c>
      <c r="R340" s="254">
        <f>Q340*H340</f>
        <v>0</v>
      </c>
      <c r="S340" s="254">
        <v>0</v>
      </c>
      <c r="T340" s="255">
        <f>S340*H340</f>
        <v>0</v>
      </c>
      <c r="U340" s="38"/>
      <c r="V340" s="38"/>
      <c r="W340" s="38"/>
      <c r="X340" s="38"/>
      <c r="Y340" s="38"/>
      <c r="Z340" s="38"/>
      <c r="AA340" s="38"/>
      <c r="AB340" s="38"/>
      <c r="AC340" s="38"/>
      <c r="AD340" s="38"/>
      <c r="AE340" s="38"/>
      <c r="AR340" s="256" t="s">
        <v>285</v>
      </c>
      <c r="AT340" s="256" t="s">
        <v>643</v>
      </c>
      <c r="AU340" s="256" t="s">
        <v>91</v>
      </c>
      <c r="AY340" s="17" t="s">
        <v>250</v>
      </c>
      <c r="BE340" s="257">
        <f>IF(N340="základní",J340,0)</f>
        <v>0</v>
      </c>
      <c r="BF340" s="257">
        <f>IF(N340="snížená",J340,0)</f>
        <v>0</v>
      </c>
      <c r="BG340" s="257">
        <f>IF(N340="zákl. přenesená",J340,0)</f>
        <v>0</v>
      </c>
      <c r="BH340" s="257">
        <f>IF(N340="sníž. přenesená",J340,0)</f>
        <v>0</v>
      </c>
      <c r="BI340" s="257">
        <f>IF(N340="nulová",J340,0)</f>
        <v>0</v>
      </c>
      <c r="BJ340" s="17" t="s">
        <v>14</v>
      </c>
      <c r="BK340" s="257">
        <f>ROUND(I340*H340,2)</f>
        <v>0</v>
      </c>
      <c r="BL340" s="17" t="s">
        <v>256</v>
      </c>
      <c r="BM340" s="256" t="s">
        <v>3046</v>
      </c>
    </row>
    <row r="341" s="13" customFormat="1">
      <c r="A341" s="13"/>
      <c r="B341" s="262"/>
      <c r="C341" s="263"/>
      <c r="D341" s="258" t="s">
        <v>263</v>
      </c>
      <c r="E341" s="264" t="s">
        <v>1</v>
      </c>
      <c r="F341" s="265" t="s">
        <v>2365</v>
      </c>
      <c r="G341" s="263"/>
      <c r="H341" s="266">
        <v>3007.0279999999998</v>
      </c>
      <c r="I341" s="267"/>
      <c r="J341" s="263"/>
      <c r="K341" s="263"/>
      <c r="L341" s="268"/>
      <c r="M341" s="269"/>
      <c r="N341" s="270"/>
      <c r="O341" s="270"/>
      <c r="P341" s="270"/>
      <c r="Q341" s="270"/>
      <c r="R341" s="270"/>
      <c r="S341" s="270"/>
      <c r="T341" s="271"/>
      <c r="U341" s="13"/>
      <c r="V341" s="13"/>
      <c r="W341" s="13"/>
      <c r="X341" s="13"/>
      <c r="Y341" s="13"/>
      <c r="Z341" s="13"/>
      <c r="AA341" s="13"/>
      <c r="AB341" s="13"/>
      <c r="AC341" s="13"/>
      <c r="AD341" s="13"/>
      <c r="AE341" s="13"/>
      <c r="AT341" s="272" t="s">
        <v>263</v>
      </c>
      <c r="AU341" s="272" t="s">
        <v>91</v>
      </c>
      <c r="AV341" s="13" t="s">
        <v>91</v>
      </c>
      <c r="AW341" s="13" t="s">
        <v>36</v>
      </c>
      <c r="AX341" s="13" t="s">
        <v>82</v>
      </c>
      <c r="AY341" s="272" t="s">
        <v>250</v>
      </c>
    </row>
    <row r="342" s="14" customFormat="1">
      <c r="A342" s="14"/>
      <c r="B342" s="273"/>
      <c r="C342" s="274"/>
      <c r="D342" s="258" t="s">
        <v>263</v>
      </c>
      <c r="E342" s="275" t="s">
        <v>1</v>
      </c>
      <c r="F342" s="276" t="s">
        <v>265</v>
      </c>
      <c r="G342" s="274"/>
      <c r="H342" s="277">
        <v>3007.0279999999998</v>
      </c>
      <c r="I342" s="278"/>
      <c r="J342" s="274"/>
      <c r="K342" s="274"/>
      <c r="L342" s="279"/>
      <c r="M342" s="280"/>
      <c r="N342" s="281"/>
      <c r="O342" s="281"/>
      <c r="P342" s="281"/>
      <c r="Q342" s="281"/>
      <c r="R342" s="281"/>
      <c r="S342" s="281"/>
      <c r="T342" s="282"/>
      <c r="U342" s="14"/>
      <c r="V342" s="14"/>
      <c r="W342" s="14"/>
      <c r="X342" s="14"/>
      <c r="Y342" s="14"/>
      <c r="Z342" s="14"/>
      <c r="AA342" s="14"/>
      <c r="AB342" s="14"/>
      <c r="AC342" s="14"/>
      <c r="AD342" s="14"/>
      <c r="AE342" s="14"/>
      <c r="AT342" s="283" t="s">
        <v>263</v>
      </c>
      <c r="AU342" s="283" t="s">
        <v>91</v>
      </c>
      <c r="AV342" s="14" t="s">
        <v>256</v>
      </c>
      <c r="AW342" s="14" t="s">
        <v>36</v>
      </c>
      <c r="AX342" s="14" t="s">
        <v>14</v>
      </c>
      <c r="AY342" s="283" t="s">
        <v>250</v>
      </c>
    </row>
    <row r="343" s="2" customFormat="1" ht="55.5" customHeight="1">
      <c r="A343" s="38"/>
      <c r="B343" s="39"/>
      <c r="C343" s="245" t="s">
        <v>396</v>
      </c>
      <c r="D343" s="245" t="s">
        <v>252</v>
      </c>
      <c r="E343" s="246" t="s">
        <v>2366</v>
      </c>
      <c r="F343" s="247" t="s">
        <v>2367</v>
      </c>
      <c r="G343" s="248" t="s">
        <v>208</v>
      </c>
      <c r="H343" s="249">
        <v>168.63900000000001</v>
      </c>
      <c r="I343" s="250"/>
      <c r="J343" s="251">
        <f>ROUND(I343*H343,2)</f>
        <v>0</v>
      </c>
      <c r="K343" s="247" t="s">
        <v>255</v>
      </c>
      <c r="L343" s="44"/>
      <c r="M343" s="252" t="s">
        <v>1</v>
      </c>
      <c r="N343" s="253" t="s">
        <v>47</v>
      </c>
      <c r="O343" s="91"/>
      <c r="P343" s="254">
        <f>O343*H343</f>
        <v>0</v>
      </c>
      <c r="Q343" s="254">
        <v>0</v>
      </c>
      <c r="R343" s="254">
        <f>Q343*H343</f>
        <v>0</v>
      </c>
      <c r="S343" s="254">
        <v>0</v>
      </c>
      <c r="T343" s="255">
        <f>S343*H343</f>
        <v>0</v>
      </c>
      <c r="U343" s="38"/>
      <c r="V343" s="38"/>
      <c r="W343" s="38"/>
      <c r="X343" s="38"/>
      <c r="Y343" s="38"/>
      <c r="Z343" s="38"/>
      <c r="AA343" s="38"/>
      <c r="AB343" s="38"/>
      <c r="AC343" s="38"/>
      <c r="AD343" s="38"/>
      <c r="AE343" s="38"/>
      <c r="AR343" s="256" t="s">
        <v>256</v>
      </c>
      <c r="AT343" s="256" t="s">
        <v>252</v>
      </c>
      <c r="AU343" s="256" t="s">
        <v>91</v>
      </c>
      <c r="AY343" s="17" t="s">
        <v>250</v>
      </c>
      <c r="BE343" s="257">
        <f>IF(N343="základní",J343,0)</f>
        <v>0</v>
      </c>
      <c r="BF343" s="257">
        <f>IF(N343="snížená",J343,0)</f>
        <v>0</v>
      </c>
      <c r="BG343" s="257">
        <f>IF(N343="zákl. přenesená",J343,0)</f>
        <v>0</v>
      </c>
      <c r="BH343" s="257">
        <f>IF(N343="sníž. přenesená",J343,0)</f>
        <v>0</v>
      </c>
      <c r="BI343" s="257">
        <f>IF(N343="nulová",J343,0)</f>
        <v>0</v>
      </c>
      <c r="BJ343" s="17" t="s">
        <v>14</v>
      </c>
      <c r="BK343" s="257">
        <f>ROUND(I343*H343,2)</f>
        <v>0</v>
      </c>
      <c r="BL343" s="17" t="s">
        <v>256</v>
      </c>
      <c r="BM343" s="256" t="s">
        <v>3047</v>
      </c>
    </row>
    <row r="344" s="2" customFormat="1">
      <c r="A344" s="38"/>
      <c r="B344" s="39"/>
      <c r="C344" s="40"/>
      <c r="D344" s="258" t="s">
        <v>261</v>
      </c>
      <c r="E344" s="40"/>
      <c r="F344" s="259" t="s">
        <v>2369</v>
      </c>
      <c r="G344" s="40"/>
      <c r="H344" s="40"/>
      <c r="I344" s="156"/>
      <c r="J344" s="40"/>
      <c r="K344" s="40"/>
      <c r="L344" s="44"/>
      <c r="M344" s="260"/>
      <c r="N344" s="261"/>
      <c r="O344" s="91"/>
      <c r="P344" s="91"/>
      <c r="Q344" s="91"/>
      <c r="R344" s="91"/>
      <c r="S344" s="91"/>
      <c r="T344" s="92"/>
      <c r="U344" s="38"/>
      <c r="V344" s="38"/>
      <c r="W344" s="38"/>
      <c r="X344" s="38"/>
      <c r="Y344" s="38"/>
      <c r="Z344" s="38"/>
      <c r="AA344" s="38"/>
      <c r="AB344" s="38"/>
      <c r="AC344" s="38"/>
      <c r="AD344" s="38"/>
      <c r="AE344" s="38"/>
      <c r="AT344" s="17" t="s">
        <v>261</v>
      </c>
      <c r="AU344" s="17" t="s">
        <v>91</v>
      </c>
    </row>
    <row r="345" s="13" customFormat="1">
      <c r="A345" s="13"/>
      <c r="B345" s="262"/>
      <c r="C345" s="263"/>
      <c r="D345" s="258" t="s">
        <v>263</v>
      </c>
      <c r="E345" s="264" t="s">
        <v>1</v>
      </c>
      <c r="F345" s="265" t="s">
        <v>2093</v>
      </c>
      <c r="G345" s="263"/>
      <c r="H345" s="266">
        <v>168.63900000000001</v>
      </c>
      <c r="I345" s="267"/>
      <c r="J345" s="263"/>
      <c r="K345" s="263"/>
      <c r="L345" s="268"/>
      <c r="M345" s="269"/>
      <c r="N345" s="270"/>
      <c r="O345" s="270"/>
      <c r="P345" s="270"/>
      <c r="Q345" s="270"/>
      <c r="R345" s="270"/>
      <c r="S345" s="270"/>
      <c r="T345" s="271"/>
      <c r="U345" s="13"/>
      <c r="V345" s="13"/>
      <c r="W345" s="13"/>
      <c r="X345" s="13"/>
      <c r="Y345" s="13"/>
      <c r="Z345" s="13"/>
      <c r="AA345" s="13"/>
      <c r="AB345" s="13"/>
      <c r="AC345" s="13"/>
      <c r="AD345" s="13"/>
      <c r="AE345" s="13"/>
      <c r="AT345" s="272" t="s">
        <v>263</v>
      </c>
      <c r="AU345" s="272" t="s">
        <v>91</v>
      </c>
      <c r="AV345" s="13" t="s">
        <v>91</v>
      </c>
      <c r="AW345" s="13" t="s">
        <v>36</v>
      </c>
      <c r="AX345" s="13" t="s">
        <v>82</v>
      </c>
      <c r="AY345" s="272" t="s">
        <v>250</v>
      </c>
    </row>
    <row r="346" s="14" customFormat="1">
      <c r="A346" s="14"/>
      <c r="B346" s="273"/>
      <c r="C346" s="274"/>
      <c r="D346" s="258" t="s">
        <v>263</v>
      </c>
      <c r="E346" s="275" t="s">
        <v>1</v>
      </c>
      <c r="F346" s="276" t="s">
        <v>265</v>
      </c>
      <c r="G346" s="274"/>
      <c r="H346" s="277">
        <v>168.63900000000001</v>
      </c>
      <c r="I346" s="278"/>
      <c r="J346" s="274"/>
      <c r="K346" s="274"/>
      <c r="L346" s="279"/>
      <c r="M346" s="280"/>
      <c r="N346" s="281"/>
      <c r="O346" s="281"/>
      <c r="P346" s="281"/>
      <c r="Q346" s="281"/>
      <c r="R346" s="281"/>
      <c r="S346" s="281"/>
      <c r="T346" s="282"/>
      <c r="U346" s="14"/>
      <c r="V346" s="14"/>
      <c r="W346" s="14"/>
      <c r="X346" s="14"/>
      <c r="Y346" s="14"/>
      <c r="Z346" s="14"/>
      <c r="AA346" s="14"/>
      <c r="AB346" s="14"/>
      <c r="AC346" s="14"/>
      <c r="AD346" s="14"/>
      <c r="AE346" s="14"/>
      <c r="AT346" s="283" t="s">
        <v>263</v>
      </c>
      <c r="AU346" s="283" t="s">
        <v>91</v>
      </c>
      <c r="AV346" s="14" t="s">
        <v>256</v>
      </c>
      <c r="AW346" s="14" t="s">
        <v>36</v>
      </c>
      <c r="AX346" s="14" t="s">
        <v>14</v>
      </c>
      <c r="AY346" s="283" t="s">
        <v>250</v>
      </c>
    </row>
    <row r="347" s="2" customFormat="1" ht="55.5" customHeight="1">
      <c r="A347" s="38"/>
      <c r="B347" s="39"/>
      <c r="C347" s="245" t="s">
        <v>402</v>
      </c>
      <c r="D347" s="245" t="s">
        <v>252</v>
      </c>
      <c r="E347" s="246" t="s">
        <v>2370</v>
      </c>
      <c r="F347" s="247" t="s">
        <v>2371</v>
      </c>
      <c r="G347" s="248" t="s">
        <v>208</v>
      </c>
      <c r="H347" s="249">
        <v>393.49099999999999</v>
      </c>
      <c r="I347" s="250"/>
      <c r="J347" s="251">
        <f>ROUND(I347*H347,2)</f>
        <v>0</v>
      </c>
      <c r="K347" s="247" t="s">
        <v>255</v>
      </c>
      <c r="L347" s="44"/>
      <c r="M347" s="252" t="s">
        <v>1</v>
      </c>
      <c r="N347" s="253" t="s">
        <v>47</v>
      </c>
      <c r="O347" s="91"/>
      <c r="P347" s="254">
        <f>O347*H347</f>
        <v>0</v>
      </c>
      <c r="Q347" s="254">
        <v>0</v>
      </c>
      <c r="R347" s="254">
        <f>Q347*H347</f>
        <v>0</v>
      </c>
      <c r="S347" s="254">
        <v>0</v>
      </c>
      <c r="T347" s="255">
        <f>S347*H347</f>
        <v>0</v>
      </c>
      <c r="U347" s="38"/>
      <c r="V347" s="38"/>
      <c r="W347" s="38"/>
      <c r="X347" s="38"/>
      <c r="Y347" s="38"/>
      <c r="Z347" s="38"/>
      <c r="AA347" s="38"/>
      <c r="AB347" s="38"/>
      <c r="AC347" s="38"/>
      <c r="AD347" s="38"/>
      <c r="AE347" s="38"/>
      <c r="AR347" s="256" t="s">
        <v>256</v>
      </c>
      <c r="AT347" s="256" t="s">
        <v>252</v>
      </c>
      <c r="AU347" s="256" t="s">
        <v>91</v>
      </c>
      <c r="AY347" s="17" t="s">
        <v>250</v>
      </c>
      <c r="BE347" s="257">
        <f>IF(N347="základní",J347,0)</f>
        <v>0</v>
      </c>
      <c r="BF347" s="257">
        <f>IF(N347="snížená",J347,0)</f>
        <v>0</v>
      </c>
      <c r="BG347" s="257">
        <f>IF(N347="zákl. přenesená",J347,0)</f>
        <v>0</v>
      </c>
      <c r="BH347" s="257">
        <f>IF(N347="sníž. přenesená",J347,0)</f>
        <v>0</v>
      </c>
      <c r="BI347" s="257">
        <f>IF(N347="nulová",J347,0)</f>
        <v>0</v>
      </c>
      <c r="BJ347" s="17" t="s">
        <v>14</v>
      </c>
      <c r="BK347" s="257">
        <f>ROUND(I347*H347,2)</f>
        <v>0</v>
      </c>
      <c r="BL347" s="17" t="s">
        <v>256</v>
      </c>
      <c r="BM347" s="256" t="s">
        <v>3048</v>
      </c>
    </row>
    <row r="348" s="2" customFormat="1">
      <c r="A348" s="38"/>
      <c r="B348" s="39"/>
      <c r="C348" s="40"/>
      <c r="D348" s="258" t="s">
        <v>261</v>
      </c>
      <c r="E348" s="40"/>
      <c r="F348" s="259" t="s">
        <v>2373</v>
      </c>
      <c r="G348" s="40"/>
      <c r="H348" s="40"/>
      <c r="I348" s="156"/>
      <c r="J348" s="40"/>
      <c r="K348" s="40"/>
      <c r="L348" s="44"/>
      <c r="M348" s="260"/>
      <c r="N348" s="261"/>
      <c r="O348" s="91"/>
      <c r="P348" s="91"/>
      <c r="Q348" s="91"/>
      <c r="R348" s="91"/>
      <c r="S348" s="91"/>
      <c r="T348" s="92"/>
      <c r="U348" s="38"/>
      <c r="V348" s="38"/>
      <c r="W348" s="38"/>
      <c r="X348" s="38"/>
      <c r="Y348" s="38"/>
      <c r="Z348" s="38"/>
      <c r="AA348" s="38"/>
      <c r="AB348" s="38"/>
      <c r="AC348" s="38"/>
      <c r="AD348" s="38"/>
      <c r="AE348" s="38"/>
      <c r="AT348" s="17" t="s">
        <v>261</v>
      </c>
      <c r="AU348" s="17" t="s">
        <v>91</v>
      </c>
    </row>
    <row r="349" s="13" customFormat="1">
      <c r="A349" s="13"/>
      <c r="B349" s="262"/>
      <c r="C349" s="263"/>
      <c r="D349" s="258" t="s">
        <v>263</v>
      </c>
      <c r="E349" s="264" t="s">
        <v>1</v>
      </c>
      <c r="F349" s="265" t="s">
        <v>2374</v>
      </c>
      <c r="G349" s="263"/>
      <c r="H349" s="266">
        <v>224</v>
      </c>
      <c r="I349" s="267"/>
      <c r="J349" s="263"/>
      <c r="K349" s="263"/>
      <c r="L349" s="268"/>
      <c r="M349" s="269"/>
      <c r="N349" s="270"/>
      <c r="O349" s="270"/>
      <c r="P349" s="270"/>
      <c r="Q349" s="270"/>
      <c r="R349" s="270"/>
      <c r="S349" s="270"/>
      <c r="T349" s="271"/>
      <c r="U349" s="13"/>
      <c r="V349" s="13"/>
      <c r="W349" s="13"/>
      <c r="X349" s="13"/>
      <c r="Y349" s="13"/>
      <c r="Z349" s="13"/>
      <c r="AA349" s="13"/>
      <c r="AB349" s="13"/>
      <c r="AC349" s="13"/>
      <c r="AD349" s="13"/>
      <c r="AE349" s="13"/>
      <c r="AT349" s="272" t="s">
        <v>263</v>
      </c>
      <c r="AU349" s="272" t="s">
        <v>91</v>
      </c>
      <c r="AV349" s="13" t="s">
        <v>91</v>
      </c>
      <c r="AW349" s="13" t="s">
        <v>36</v>
      </c>
      <c r="AX349" s="13" t="s">
        <v>82</v>
      </c>
      <c r="AY349" s="272" t="s">
        <v>250</v>
      </c>
    </row>
    <row r="350" s="13" customFormat="1">
      <c r="A350" s="13"/>
      <c r="B350" s="262"/>
      <c r="C350" s="263"/>
      <c r="D350" s="258" t="s">
        <v>263</v>
      </c>
      <c r="E350" s="264" t="s">
        <v>1</v>
      </c>
      <c r="F350" s="265" t="s">
        <v>3049</v>
      </c>
      <c r="G350" s="263"/>
      <c r="H350" s="266">
        <v>338.13</v>
      </c>
      <c r="I350" s="267"/>
      <c r="J350" s="263"/>
      <c r="K350" s="263"/>
      <c r="L350" s="268"/>
      <c r="M350" s="269"/>
      <c r="N350" s="270"/>
      <c r="O350" s="270"/>
      <c r="P350" s="270"/>
      <c r="Q350" s="270"/>
      <c r="R350" s="270"/>
      <c r="S350" s="270"/>
      <c r="T350" s="271"/>
      <c r="U350" s="13"/>
      <c r="V350" s="13"/>
      <c r="W350" s="13"/>
      <c r="X350" s="13"/>
      <c r="Y350" s="13"/>
      <c r="Z350" s="13"/>
      <c r="AA350" s="13"/>
      <c r="AB350" s="13"/>
      <c r="AC350" s="13"/>
      <c r="AD350" s="13"/>
      <c r="AE350" s="13"/>
      <c r="AT350" s="272" t="s">
        <v>263</v>
      </c>
      <c r="AU350" s="272" t="s">
        <v>91</v>
      </c>
      <c r="AV350" s="13" t="s">
        <v>91</v>
      </c>
      <c r="AW350" s="13" t="s">
        <v>36</v>
      </c>
      <c r="AX350" s="13" t="s">
        <v>82</v>
      </c>
      <c r="AY350" s="272" t="s">
        <v>250</v>
      </c>
    </row>
    <row r="351" s="14" customFormat="1">
      <c r="A351" s="14"/>
      <c r="B351" s="273"/>
      <c r="C351" s="274"/>
      <c r="D351" s="258" t="s">
        <v>263</v>
      </c>
      <c r="E351" s="275" t="s">
        <v>2067</v>
      </c>
      <c r="F351" s="276" t="s">
        <v>265</v>
      </c>
      <c r="G351" s="274"/>
      <c r="H351" s="277">
        <v>562.13</v>
      </c>
      <c r="I351" s="278"/>
      <c r="J351" s="274"/>
      <c r="K351" s="274"/>
      <c r="L351" s="279"/>
      <c r="M351" s="280"/>
      <c r="N351" s="281"/>
      <c r="O351" s="281"/>
      <c r="P351" s="281"/>
      <c r="Q351" s="281"/>
      <c r="R351" s="281"/>
      <c r="S351" s="281"/>
      <c r="T351" s="282"/>
      <c r="U351" s="14"/>
      <c r="V351" s="14"/>
      <c r="W351" s="14"/>
      <c r="X351" s="14"/>
      <c r="Y351" s="14"/>
      <c r="Z351" s="14"/>
      <c r="AA351" s="14"/>
      <c r="AB351" s="14"/>
      <c r="AC351" s="14"/>
      <c r="AD351" s="14"/>
      <c r="AE351" s="14"/>
      <c r="AT351" s="283" t="s">
        <v>263</v>
      </c>
      <c r="AU351" s="283" t="s">
        <v>91</v>
      </c>
      <c r="AV351" s="14" t="s">
        <v>256</v>
      </c>
      <c r="AW351" s="14" t="s">
        <v>36</v>
      </c>
      <c r="AX351" s="14" t="s">
        <v>82</v>
      </c>
      <c r="AY351" s="283" t="s">
        <v>250</v>
      </c>
    </row>
    <row r="352" s="13" customFormat="1">
      <c r="A352" s="13"/>
      <c r="B352" s="262"/>
      <c r="C352" s="263"/>
      <c r="D352" s="258" t="s">
        <v>263</v>
      </c>
      <c r="E352" s="264" t="s">
        <v>2093</v>
      </c>
      <c r="F352" s="265" t="s">
        <v>2378</v>
      </c>
      <c r="G352" s="263"/>
      <c r="H352" s="266">
        <v>168.63900000000001</v>
      </c>
      <c r="I352" s="267"/>
      <c r="J352" s="263"/>
      <c r="K352" s="263"/>
      <c r="L352" s="268"/>
      <c r="M352" s="269"/>
      <c r="N352" s="270"/>
      <c r="O352" s="270"/>
      <c r="P352" s="270"/>
      <c r="Q352" s="270"/>
      <c r="R352" s="270"/>
      <c r="S352" s="270"/>
      <c r="T352" s="271"/>
      <c r="U352" s="13"/>
      <c r="V352" s="13"/>
      <c r="W352" s="13"/>
      <c r="X352" s="13"/>
      <c r="Y352" s="13"/>
      <c r="Z352" s="13"/>
      <c r="AA352" s="13"/>
      <c r="AB352" s="13"/>
      <c r="AC352" s="13"/>
      <c r="AD352" s="13"/>
      <c r="AE352" s="13"/>
      <c r="AT352" s="272" t="s">
        <v>263</v>
      </c>
      <c r="AU352" s="272" t="s">
        <v>91</v>
      </c>
      <c r="AV352" s="13" t="s">
        <v>91</v>
      </c>
      <c r="AW352" s="13" t="s">
        <v>36</v>
      </c>
      <c r="AX352" s="13" t="s">
        <v>82</v>
      </c>
      <c r="AY352" s="272" t="s">
        <v>250</v>
      </c>
    </row>
    <row r="353" s="13" customFormat="1">
      <c r="A353" s="13"/>
      <c r="B353" s="262"/>
      <c r="C353" s="263"/>
      <c r="D353" s="258" t="s">
        <v>263</v>
      </c>
      <c r="E353" s="264" t="s">
        <v>2379</v>
      </c>
      <c r="F353" s="265" t="s">
        <v>2380</v>
      </c>
      <c r="G353" s="263"/>
      <c r="H353" s="266">
        <v>393.49099999999999</v>
      </c>
      <c r="I353" s="267"/>
      <c r="J353" s="263"/>
      <c r="K353" s="263"/>
      <c r="L353" s="268"/>
      <c r="M353" s="269"/>
      <c r="N353" s="270"/>
      <c r="O353" s="270"/>
      <c r="P353" s="270"/>
      <c r="Q353" s="270"/>
      <c r="R353" s="270"/>
      <c r="S353" s="270"/>
      <c r="T353" s="271"/>
      <c r="U353" s="13"/>
      <c r="V353" s="13"/>
      <c r="W353" s="13"/>
      <c r="X353" s="13"/>
      <c r="Y353" s="13"/>
      <c r="Z353" s="13"/>
      <c r="AA353" s="13"/>
      <c r="AB353" s="13"/>
      <c r="AC353" s="13"/>
      <c r="AD353" s="13"/>
      <c r="AE353" s="13"/>
      <c r="AT353" s="272" t="s">
        <v>263</v>
      </c>
      <c r="AU353" s="272" t="s">
        <v>91</v>
      </c>
      <c r="AV353" s="13" t="s">
        <v>91</v>
      </c>
      <c r="AW353" s="13" t="s">
        <v>36</v>
      </c>
      <c r="AX353" s="13" t="s">
        <v>14</v>
      </c>
      <c r="AY353" s="272" t="s">
        <v>250</v>
      </c>
    </row>
    <row r="354" s="14" customFormat="1">
      <c r="A354" s="14"/>
      <c r="B354" s="273"/>
      <c r="C354" s="274"/>
      <c r="D354" s="258" t="s">
        <v>263</v>
      </c>
      <c r="E354" s="275" t="s">
        <v>1</v>
      </c>
      <c r="F354" s="276" t="s">
        <v>265</v>
      </c>
      <c r="G354" s="274"/>
      <c r="H354" s="277">
        <v>562.13</v>
      </c>
      <c r="I354" s="278"/>
      <c r="J354" s="274"/>
      <c r="K354" s="274"/>
      <c r="L354" s="279"/>
      <c r="M354" s="280"/>
      <c r="N354" s="281"/>
      <c r="O354" s="281"/>
      <c r="P354" s="281"/>
      <c r="Q354" s="281"/>
      <c r="R354" s="281"/>
      <c r="S354" s="281"/>
      <c r="T354" s="282"/>
      <c r="U354" s="14"/>
      <c r="V354" s="14"/>
      <c r="W354" s="14"/>
      <c r="X354" s="14"/>
      <c r="Y354" s="14"/>
      <c r="Z354" s="14"/>
      <c r="AA354" s="14"/>
      <c r="AB354" s="14"/>
      <c r="AC354" s="14"/>
      <c r="AD354" s="14"/>
      <c r="AE354" s="14"/>
      <c r="AT354" s="283" t="s">
        <v>263</v>
      </c>
      <c r="AU354" s="283" t="s">
        <v>91</v>
      </c>
      <c r="AV354" s="14" t="s">
        <v>256</v>
      </c>
      <c r="AW354" s="14" t="s">
        <v>36</v>
      </c>
      <c r="AX354" s="14" t="s">
        <v>82</v>
      </c>
      <c r="AY354" s="283" t="s">
        <v>250</v>
      </c>
    </row>
    <row r="355" s="2" customFormat="1" ht="16.5" customHeight="1">
      <c r="A355" s="38"/>
      <c r="B355" s="39"/>
      <c r="C355" s="294" t="s">
        <v>407</v>
      </c>
      <c r="D355" s="294" t="s">
        <v>643</v>
      </c>
      <c r="E355" s="295" t="s">
        <v>1494</v>
      </c>
      <c r="F355" s="296" t="s">
        <v>1495</v>
      </c>
      <c r="G355" s="297" t="s">
        <v>157</v>
      </c>
      <c r="H355" s="298">
        <v>1129.8810000000001</v>
      </c>
      <c r="I355" s="299"/>
      <c r="J355" s="300">
        <f>ROUND(I355*H355,2)</f>
        <v>0</v>
      </c>
      <c r="K355" s="296" t="s">
        <v>255</v>
      </c>
      <c r="L355" s="301"/>
      <c r="M355" s="302" t="s">
        <v>1</v>
      </c>
      <c r="N355" s="303" t="s">
        <v>47</v>
      </c>
      <c r="O355" s="91"/>
      <c r="P355" s="254">
        <f>O355*H355</f>
        <v>0</v>
      </c>
      <c r="Q355" s="254">
        <v>0</v>
      </c>
      <c r="R355" s="254">
        <f>Q355*H355</f>
        <v>0</v>
      </c>
      <c r="S355" s="254">
        <v>0</v>
      </c>
      <c r="T355" s="255">
        <f>S355*H355</f>
        <v>0</v>
      </c>
      <c r="U355" s="38"/>
      <c r="V355" s="38"/>
      <c r="W355" s="38"/>
      <c r="X355" s="38"/>
      <c r="Y355" s="38"/>
      <c r="Z355" s="38"/>
      <c r="AA355" s="38"/>
      <c r="AB355" s="38"/>
      <c r="AC355" s="38"/>
      <c r="AD355" s="38"/>
      <c r="AE355" s="38"/>
      <c r="AR355" s="256" t="s">
        <v>285</v>
      </c>
      <c r="AT355" s="256" t="s">
        <v>643</v>
      </c>
      <c r="AU355" s="256" t="s">
        <v>91</v>
      </c>
      <c r="AY355" s="17" t="s">
        <v>250</v>
      </c>
      <c r="BE355" s="257">
        <f>IF(N355="základní",J355,0)</f>
        <v>0</v>
      </c>
      <c r="BF355" s="257">
        <f>IF(N355="snížená",J355,0)</f>
        <v>0</v>
      </c>
      <c r="BG355" s="257">
        <f>IF(N355="zákl. přenesená",J355,0)</f>
        <v>0</v>
      </c>
      <c r="BH355" s="257">
        <f>IF(N355="sníž. přenesená",J355,0)</f>
        <v>0</v>
      </c>
      <c r="BI355" s="257">
        <f>IF(N355="nulová",J355,0)</f>
        <v>0</v>
      </c>
      <c r="BJ355" s="17" t="s">
        <v>14</v>
      </c>
      <c r="BK355" s="257">
        <f>ROUND(I355*H355,2)</f>
        <v>0</v>
      </c>
      <c r="BL355" s="17" t="s">
        <v>256</v>
      </c>
      <c r="BM355" s="256" t="s">
        <v>3050</v>
      </c>
    </row>
    <row r="356" s="13" customFormat="1">
      <c r="A356" s="13"/>
      <c r="B356" s="262"/>
      <c r="C356" s="263"/>
      <c r="D356" s="258" t="s">
        <v>263</v>
      </c>
      <c r="E356" s="264" t="s">
        <v>1</v>
      </c>
      <c r="F356" s="265" t="s">
        <v>2382</v>
      </c>
      <c r="G356" s="263"/>
      <c r="H356" s="266">
        <v>1129.8810000000001</v>
      </c>
      <c r="I356" s="267"/>
      <c r="J356" s="263"/>
      <c r="K356" s="263"/>
      <c r="L356" s="268"/>
      <c r="M356" s="269"/>
      <c r="N356" s="270"/>
      <c r="O356" s="270"/>
      <c r="P356" s="270"/>
      <c r="Q356" s="270"/>
      <c r="R356" s="270"/>
      <c r="S356" s="270"/>
      <c r="T356" s="271"/>
      <c r="U356" s="13"/>
      <c r="V356" s="13"/>
      <c r="W356" s="13"/>
      <c r="X356" s="13"/>
      <c r="Y356" s="13"/>
      <c r="Z356" s="13"/>
      <c r="AA356" s="13"/>
      <c r="AB356" s="13"/>
      <c r="AC356" s="13"/>
      <c r="AD356" s="13"/>
      <c r="AE356" s="13"/>
      <c r="AT356" s="272" t="s">
        <v>263</v>
      </c>
      <c r="AU356" s="272" t="s">
        <v>91</v>
      </c>
      <c r="AV356" s="13" t="s">
        <v>91</v>
      </c>
      <c r="AW356" s="13" t="s">
        <v>36</v>
      </c>
      <c r="AX356" s="13" t="s">
        <v>82</v>
      </c>
      <c r="AY356" s="272" t="s">
        <v>250</v>
      </c>
    </row>
    <row r="357" s="14" customFormat="1">
      <c r="A357" s="14"/>
      <c r="B357" s="273"/>
      <c r="C357" s="274"/>
      <c r="D357" s="258" t="s">
        <v>263</v>
      </c>
      <c r="E357" s="275" t="s">
        <v>1</v>
      </c>
      <c r="F357" s="276" t="s">
        <v>265</v>
      </c>
      <c r="G357" s="274"/>
      <c r="H357" s="277">
        <v>1129.8810000000001</v>
      </c>
      <c r="I357" s="278"/>
      <c r="J357" s="274"/>
      <c r="K357" s="274"/>
      <c r="L357" s="279"/>
      <c r="M357" s="280"/>
      <c r="N357" s="281"/>
      <c r="O357" s="281"/>
      <c r="P357" s="281"/>
      <c r="Q357" s="281"/>
      <c r="R357" s="281"/>
      <c r="S357" s="281"/>
      <c r="T357" s="282"/>
      <c r="U357" s="14"/>
      <c r="V357" s="14"/>
      <c r="W357" s="14"/>
      <c r="X357" s="14"/>
      <c r="Y357" s="14"/>
      <c r="Z357" s="14"/>
      <c r="AA357" s="14"/>
      <c r="AB357" s="14"/>
      <c r="AC357" s="14"/>
      <c r="AD357" s="14"/>
      <c r="AE357" s="14"/>
      <c r="AT357" s="283" t="s">
        <v>263</v>
      </c>
      <c r="AU357" s="283" t="s">
        <v>91</v>
      </c>
      <c r="AV357" s="14" t="s">
        <v>256</v>
      </c>
      <c r="AW357" s="14" t="s">
        <v>36</v>
      </c>
      <c r="AX357" s="14" t="s">
        <v>14</v>
      </c>
      <c r="AY357" s="283" t="s">
        <v>250</v>
      </c>
    </row>
    <row r="358" s="2" customFormat="1" ht="21.75" customHeight="1">
      <c r="A358" s="38"/>
      <c r="B358" s="39"/>
      <c r="C358" s="245" t="s">
        <v>413</v>
      </c>
      <c r="D358" s="245" t="s">
        <v>252</v>
      </c>
      <c r="E358" s="246" t="s">
        <v>2383</v>
      </c>
      <c r="F358" s="247" t="s">
        <v>2384</v>
      </c>
      <c r="G358" s="248" t="s">
        <v>168</v>
      </c>
      <c r="H358" s="249">
        <v>713.38</v>
      </c>
      <c r="I358" s="250"/>
      <c r="J358" s="251">
        <f>ROUND(I358*H358,2)</f>
        <v>0</v>
      </c>
      <c r="K358" s="247" t="s">
        <v>255</v>
      </c>
      <c r="L358" s="44"/>
      <c r="M358" s="252" t="s">
        <v>1</v>
      </c>
      <c r="N358" s="253" t="s">
        <v>47</v>
      </c>
      <c r="O358" s="91"/>
      <c r="P358" s="254">
        <f>O358*H358</f>
        <v>0</v>
      </c>
      <c r="Q358" s="254">
        <v>0</v>
      </c>
      <c r="R358" s="254">
        <f>Q358*H358</f>
        <v>0</v>
      </c>
      <c r="S358" s="254">
        <v>0</v>
      </c>
      <c r="T358" s="255">
        <f>S358*H358</f>
        <v>0</v>
      </c>
      <c r="U358" s="38"/>
      <c r="V358" s="38"/>
      <c r="W358" s="38"/>
      <c r="X358" s="38"/>
      <c r="Y358" s="38"/>
      <c r="Z358" s="38"/>
      <c r="AA358" s="38"/>
      <c r="AB358" s="38"/>
      <c r="AC358" s="38"/>
      <c r="AD358" s="38"/>
      <c r="AE358" s="38"/>
      <c r="AR358" s="256" t="s">
        <v>256</v>
      </c>
      <c r="AT358" s="256" t="s">
        <v>252</v>
      </c>
      <c r="AU358" s="256" t="s">
        <v>91</v>
      </c>
      <c r="AY358" s="17" t="s">
        <v>250</v>
      </c>
      <c r="BE358" s="257">
        <f>IF(N358="základní",J358,0)</f>
        <v>0</v>
      </c>
      <c r="BF358" s="257">
        <f>IF(N358="snížená",J358,0)</f>
        <v>0</v>
      </c>
      <c r="BG358" s="257">
        <f>IF(N358="zákl. přenesená",J358,0)</f>
        <v>0</v>
      </c>
      <c r="BH358" s="257">
        <f>IF(N358="sníž. přenesená",J358,0)</f>
        <v>0</v>
      </c>
      <c r="BI358" s="257">
        <f>IF(N358="nulová",J358,0)</f>
        <v>0</v>
      </c>
      <c r="BJ358" s="17" t="s">
        <v>14</v>
      </c>
      <c r="BK358" s="257">
        <f>ROUND(I358*H358,2)</f>
        <v>0</v>
      </c>
      <c r="BL358" s="17" t="s">
        <v>256</v>
      </c>
      <c r="BM358" s="256" t="s">
        <v>3051</v>
      </c>
    </row>
    <row r="359" s="2" customFormat="1">
      <c r="A359" s="38"/>
      <c r="B359" s="39"/>
      <c r="C359" s="40"/>
      <c r="D359" s="258" t="s">
        <v>261</v>
      </c>
      <c r="E359" s="40"/>
      <c r="F359" s="259" t="s">
        <v>2386</v>
      </c>
      <c r="G359" s="40"/>
      <c r="H359" s="40"/>
      <c r="I359" s="156"/>
      <c r="J359" s="40"/>
      <c r="K359" s="40"/>
      <c r="L359" s="44"/>
      <c r="M359" s="260"/>
      <c r="N359" s="261"/>
      <c r="O359" s="91"/>
      <c r="P359" s="91"/>
      <c r="Q359" s="91"/>
      <c r="R359" s="91"/>
      <c r="S359" s="91"/>
      <c r="T359" s="92"/>
      <c r="U359" s="38"/>
      <c r="V359" s="38"/>
      <c r="W359" s="38"/>
      <c r="X359" s="38"/>
      <c r="Y359" s="38"/>
      <c r="Z359" s="38"/>
      <c r="AA359" s="38"/>
      <c r="AB359" s="38"/>
      <c r="AC359" s="38"/>
      <c r="AD359" s="38"/>
      <c r="AE359" s="38"/>
      <c r="AT359" s="17" t="s">
        <v>261</v>
      </c>
      <c r="AU359" s="17" t="s">
        <v>91</v>
      </c>
    </row>
    <row r="360" s="15" customFormat="1">
      <c r="A360" s="15"/>
      <c r="B360" s="284"/>
      <c r="C360" s="285"/>
      <c r="D360" s="258" t="s">
        <v>263</v>
      </c>
      <c r="E360" s="286" t="s">
        <v>1</v>
      </c>
      <c r="F360" s="287" t="s">
        <v>2031</v>
      </c>
      <c r="G360" s="285"/>
      <c r="H360" s="286" t="s">
        <v>1</v>
      </c>
      <c r="I360" s="288"/>
      <c r="J360" s="285"/>
      <c r="K360" s="285"/>
      <c r="L360" s="289"/>
      <c r="M360" s="290"/>
      <c r="N360" s="291"/>
      <c r="O360" s="291"/>
      <c r="P360" s="291"/>
      <c r="Q360" s="291"/>
      <c r="R360" s="291"/>
      <c r="S360" s="291"/>
      <c r="T360" s="292"/>
      <c r="U360" s="15"/>
      <c r="V360" s="15"/>
      <c r="W360" s="15"/>
      <c r="X360" s="15"/>
      <c r="Y360" s="15"/>
      <c r="Z360" s="15"/>
      <c r="AA360" s="15"/>
      <c r="AB360" s="15"/>
      <c r="AC360" s="15"/>
      <c r="AD360" s="15"/>
      <c r="AE360" s="15"/>
      <c r="AT360" s="293" t="s">
        <v>263</v>
      </c>
      <c r="AU360" s="293" t="s">
        <v>91</v>
      </c>
      <c r="AV360" s="15" t="s">
        <v>14</v>
      </c>
      <c r="AW360" s="15" t="s">
        <v>36</v>
      </c>
      <c r="AX360" s="15" t="s">
        <v>82</v>
      </c>
      <c r="AY360" s="293" t="s">
        <v>250</v>
      </c>
    </row>
    <row r="361" s="13" customFormat="1">
      <c r="A361" s="13"/>
      <c r="B361" s="262"/>
      <c r="C361" s="263"/>
      <c r="D361" s="258" t="s">
        <v>263</v>
      </c>
      <c r="E361" s="264" t="s">
        <v>1</v>
      </c>
      <c r="F361" s="265" t="s">
        <v>3052</v>
      </c>
      <c r="G361" s="263"/>
      <c r="H361" s="266">
        <v>375.69999999999999</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263</v>
      </c>
      <c r="AU361" s="272" t="s">
        <v>91</v>
      </c>
      <c r="AV361" s="13" t="s">
        <v>91</v>
      </c>
      <c r="AW361" s="13" t="s">
        <v>36</v>
      </c>
      <c r="AX361" s="13" t="s">
        <v>82</v>
      </c>
      <c r="AY361" s="272" t="s">
        <v>250</v>
      </c>
    </row>
    <row r="362" s="13" customFormat="1">
      <c r="A362" s="13"/>
      <c r="B362" s="262"/>
      <c r="C362" s="263"/>
      <c r="D362" s="258" t="s">
        <v>263</v>
      </c>
      <c r="E362" s="264" t="s">
        <v>1</v>
      </c>
      <c r="F362" s="265" t="s">
        <v>3053</v>
      </c>
      <c r="G362" s="263"/>
      <c r="H362" s="266">
        <v>320</v>
      </c>
      <c r="I362" s="267"/>
      <c r="J362" s="263"/>
      <c r="K362" s="263"/>
      <c r="L362" s="268"/>
      <c r="M362" s="269"/>
      <c r="N362" s="270"/>
      <c r="O362" s="270"/>
      <c r="P362" s="270"/>
      <c r="Q362" s="270"/>
      <c r="R362" s="270"/>
      <c r="S362" s="270"/>
      <c r="T362" s="271"/>
      <c r="U362" s="13"/>
      <c r="V362" s="13"/>
      <c r="W362" s="13"/>
      <c r="X362" s="13"/>
      <c r="Y362" s="13"/>
      <c r="Z362" s="13"/>
      <c r="AA362" s="13"/>
      <c r="AB362" s="13"/>
      <c r="AC362" s="13"/>
      <c r="AD362" s="13"/>
      <c r="AE362" s="13"/>
      <c r="AT362" s="272" t="s">
        <v>263</v>
      </c>
      <c r="AU362" s="272" t="s">
        <v>91</v>
      </c>
      <c r="AV362" s="13" t="s">
        <v>91</v>
      </c>
      <c r="AW362" s="13" t="s">
        <v>36</v>
      </c>
      <c r="AX362" s="13" t="s">
        <v>82</v>
      </c>
      <c r="AY362" s="272" t="s">
        <v>250</v>
      </c>
    </row>
    <row r="363" s="13" customFormat="1">
      <c r="A363" s="13"/>
      <c r="B363" s="262"/>
      <c r="C363" s="263"/>
      <c r="D363" s="258" t="s">
        <v>263</v>
      </c>
      <c r="E363" s="264" t="s">
        <v>1</v>
      </c>
      <c r="F363" s="265" t="s">
        <v>3054</v>
      </c>
      <c r="G363" s="263"/>
      <c r="H363" s="266">
        <v>10</v>
      </c>
      <c r="I363" s="267"/>
      <c r="J363" s="263"/>
      <c r="K363" s="263"/>
      <c r="L363" s="268"/>
      <c r="M363" s="269"/>
      <c r="N363" s="270"/>
      <c r="O363" s="270"/>
      <c r="P363" s="270"/>
      <c r="Q363" s="270"/>
      <c r="R363" s="270"/>
      <c r="S363" s="270"/>
      <c r="T363" s="271"/>
      <c r="U363" s="13"/>
      <c r="V363" s="13"/>
      <c r="W363" s="13"/>
      <c r="X363" s="13"/>
      <c r="Y363" s="13"/>
      <c r="Z363" s="13"/>
      <c r="AA363" s="13"/>
      <c r="AB363" s="13"/>
      <c r="AC363" s="13"/>
      <c r="AD363" s="13"/>
      <c r="AE363" s="13"/>
      <c r="AT363" s="272" t="s">
        <v>263</v>
      </c>
      <c r="AU363" s="272" t="s">
        <v>91</v>
      </c>
      <c r="AV363" s="13" t="s">
        <v>91</v>
      </c>
      <c r="AW363" s="13" t="s">
        <v>36</v>
      </c>
      <c r="AX363" s="13" t="s">
        <v>82</v>
      </c>
      <c r="AY363" s="272" t="s">
        <v>250</v>
      </c>
    </row>
    <row r="364" s="13" customFormat="1">
      <c r="A364" s="13"/>
      <c r="B364" s="262"/>
      <c r="C364" s="263"/>
      <c r="D364" s="258" t="s">
        <v>263</v>
      </c>
      <c r="E364" s="264" t="s">
        <v>1</v>
      </c>
      <c r="F364" s="265" t="s">
        <v>3055</v>
      </c>
      <c r="G364" s="263"/>
      <c r="H364" s="266">
        <v>7.6799999999999997</v>
      </c>
      <c r="I364" s="267"/>
      <c r="J364" s="263"/>
      <c r="K364" s="263"/>
      <c r="L364" s="268"/>
      <c r="M364" s="269"/>
      <c r="N364" s="270"/>
      <c r="O364" s="270"/>
      <c r="P364" s="270"/>
      <c r="Q364" s="270"/>
      <c r="R364" s="270"/>
      <c r="S364" s="270"/>
      <c r="T364" s="271"/>
      <c r="U364" s="13"/>
      <c r="V364" s="13"/>
      <c r="W364" s="13"/>
      <c r="X364" s="13"/>
      <c r="Y364" s="13"/>
      <c r="Z364" s="13"/>
      <c r="AA364" s="13"/>
      <c r="AB364" s="13"/>
      <c r="AC364" s="13"/>
      <c r="AD364" s="13"/>
      <c r="AE364" s="13"/>
      <c r="AT364" s="272" t="s">
        <v>263</v>
      </c>
      <c r="AU364" s="272" t="s">
        <v>91</v>
      </c>
      <c r="AV364" s="13" t="s">
        <v>91</v>
      </c>
      <c r="AW364" s="13" t="s">
        <v>36</v>
      </c>
      <c r="AX364" s="13" t="s">
        <v>82</v>
      </c>
      <c r="AY364" s="272" t="s">
        <v>250</v>
      </c>
    </row>
    <row r="365" s="14" customFormat="1">
      <c r="A365" s="14"/>
      <c r="B365" s="273"/>
      <c r="C365" s="274"/>
      <c r="D365" s="258" t="s">
        <v>263</v>
      </c>
      <c r="E365" s="275" t="s">
        <v>1</v>
      </c>
      <c r="F365" s="276" t="s">
        <v>265</v>
      </c>
      <c r="G365" s="274"/>
      <c r="H365" s="277">
        <v>713.38</v>
      </c>
      <c r="I365" s="278"/>
      <c r="J365" s="274"/>
      <c r="K365" s="274"/>
      <c r="L365" s="279"/>
      <c r="M365" s="280"/>
      <c r="N365" s="281"/>
      <c r="O365" s="281"/>
      <c r="P365" s="281"/>
      <c r="Q365" s="281"/>
      <c r="R365" s="281"/>
      <c r="S365" s="281"/>
      <c r="T365" s="282"/>
      <c r="U365" s="14"/>
      <c r="V365" s="14"/>
      <c r="W365" s="14"/>
      <c r="X365" s="14"/>
      <c r="Y365" s="14"/>
      <c r="Z365" s="14"/>
      <c r="AA365" s="14"/>
      <c r="AB365" s="14"/>
      <c r="AC365" s="14"/>
      <c r="AD365" s="14"/>
      <c r="AE365" s="14"/>
      <c r="AT365" s="283" t="s">
        <v>263</v>
      </c>
      <c r="AU365" s="283" t="s">
        <v>91</v>
      </c>
      <c r="AV365" s="14" t="s">
        <v>256</v>
      </c>
      <c r="AW365" s="14" t="s">
        <v>36</v>
      </c>
      <c r="AX365" s="14" t="s">
        <v>14</v>
      </c>
      <c r="AY365" s="283" t="s">
        <v>250</v>
      </c>
    </row>
    <row r="366" s="12" customFormat="1" ht="22.8" customHeight="1">
      <c r="A366" s="12"/>
      <c r="B366" s="229"/>
      <c r="C366" s="230"/>
      <c r="D366" s="231" t="s">
        <v>81</v>
      </c>
      <c r="E366" s="243" t="s">
        <v>91</v>
      </c>
      <c r="F366" s="243" t="s">
        <v>1389</v>
      </c>
      <c r="G366" s="230"/>
      <c r="H366" s="230"/>
      <c r="I366" s="233"/>
      <c r="J366" s="244">
        <f>BK366</f>
        <v>0</v>
      </c>
      <c r="K366" s="230"/>
      <c r="L366" s="235"/>
      <c r="M366" s="236"/>
      <c r="N366" s="237"/>
      <c r="O366" s="237"/>
      <c r="P366" s="238">
        <f>SUM(P367:P370)</f>
        <v>0</v>
      </c>
      <c r="Q366" s="237"/>
      <c r="R366" s="238">
        <f>SUM(R367:R370)</f>
        <v>120.83121</v>
      </c>
      <c r="S366" s="237"/>
      <c r="T366" s="239">
        <f>SUM(T367:T370)</f>
        <v>0</v>
      </c>
      <c r="U366" s="12"/>
      <c r="V366" s="12"/>
      <c r="W366" s="12"/>
      <c r="X366" s="12"/>
      <c r="Y366" s="12"/>
      <c r="Z366" s="12"/>
      <c r="AA366" s="12"/>
      <c r="AB366" s="12"/>
      <c r="AC366" s="12"/>
      <c r="AD366" s="12"/>
      <c r="AE366" s="12"/>
      <c r="AR366" s="240" t="s">
        <v>14</v>
      </c>
      <c r="AT366" s="241" t="s">
        <v>81</v>
      </c>
      <c r="AU366" s="241" t="s">
        <v>14</v>
      </c>
      <c r="AY366" s="240" t="s">
        <v>250</v>
      </c>
      <c r="BK366" s="242">
        <f>SUM(BK367:BK370)</f>
        <v>0</v>
      </c>
    </row>
    <row r="367" s="2" customFormat="1" ht="55.5" customHeight="1">
      <c r="A367" s="38"/>
      <c r="B367" s="39"/>
      <c r="C367" s="245" t="s">
        <v>418</v>
      </c>
      <c r="D367" s="245" t="s">
        <v>252</v>
      </c>
      <c r="E367" s="246" t="s">
        <v>2400</v>
      </c>
      <c r="F367" s="247" t="s">
        <v>2401</v>
      </c>
      <c r="G367" s="248" t="s">
        <v>179</v>
      </c>
      <c r="H367" s="249">
        <v>421</v>
      </c>
      <c r="I367" s="250"/>
      <c r="J367" s="251">
        <f>ROUND(I367*H367,2)</f>
        <v>0</v>
      </c>
      <c r="K367" s="247" t="s">
        <v>255</v>
      </c>
      <c r="L367" s="44"/>
      <c r="M367" s="252" t="s">
        <v>1</v>
      </c>
      <c r="N367" s="253" t="s">
        <v>47</v>
      </c>
      <c r="O367" s="91"/>
      <c r="P367" s="254">
        <f>O367*H367</f>
        <v>0</v>
      </c>
      <c r="Q367" s="254">
        <v>0.28700999999999999</v>
      </c>
      <c r="R367" s="254">
        <f>Q367*H367</f>
        <v>120.83121</v>
      </c>
      <c r="S367" s="254">
        <v>0</v>
      </c>
      <c r="T367" s="255">
        <f>S367*H367</f>
        <v>0</v>
      </c>
      <c r="U367" s="38"/>
      <c r="V367" s="38"/>
      <c r="W367" s="38"/>
      <c r="X367" s="38"/>
      <c r="Y367" s="38"/>
      <c r="Z367" s="38"/>
      <c r="AA367" s="38"/>
      <c r="AB367" s="38"/>
      <c r="AC367" s="38"/>
      <c r="AD367" s="38"/>
      <c r="AE367" s="38"/>
      <c r="AR367" s="256" t="s">
        <v>256</v>
      </c>
      <c r="AT367" s="256" t="s">
        <v>252</v>
      </c>
      <c r="AU367" s="256" t="s">
        <v>91</v>
      </c>
      <c r="AY367" s="17" t="s">
        <v>250</v>
      </c>
      <c r="BE367" s="257">
        <f>IF(N367="základní",J367,0)</f>
        <v>0</v>
      </c>
      <c r="BF367" s="257">
        <f>IF(N367="snížená",J367,0)</f>
        <v>0</v>
      </c>
      <c r="BG367" s="257">
        <f>IF(N367="zákl. přenesená",J367,0)</f>
        <v>0</v>
      </c>
      <c r="BH367" s="257">
        <f>IF(N367="sníž. přenesená",J367,0)</f>
        <v>0</v>
      </c>
      <c r="BI367" s="257">
        <f>IF(N367="nulová",J367,0)</f>
        <v>0</v>
      </c>
      <c r="BJ367" s="17" t="s">
        <v>14</v>
      </c>
      <c r="BK367" s="257">
        <f>ROUND(I367*H367,2)</f>
        <v>0</v>
      </c>
      <c r="BL367" s="17" t="s">
        <v>256</v>
      </c>
      <c r="BM367" s="256" t="s">
        <v>3056</v>
      </c>
    </row>
    <row r="368" s="2" customFormat="1">
      <c r="A368" s="38"/>
      <c r="B368" s="39"/>
      <c r="C368" s="40"/>
      <c r="D368" s="258" t="s">
        <v>261</v>
      </c>
      <c r="E368" s="40"/>
      <c r="F368" s="259" t="s">
        <v>2403</v>
      </c>
      <c r="G368" s="40"/>
      <c r="H368" s="40"/>
      <c r="I368" s="156"/>
      <c r="J368" s="40"/>
      <c r="K368" s="40"/>
      <c r="L368" s="44"/>
      <c r="M368" s="260"/>
      <c r="N368" s="261"/>
      <c r="O368" s="91"/>
      <c r="P368" s="91"/>
      <c r="Q368" s="91"/>
      <c r="R368" s="91"/>
      <c r="S368" s="91"/>
      <c r="T368" s="92"/>
      <c r="U368" s="38"/>
      <c r="V368" s="38"/>
      <c r="W368" s="38"/>
      <c r="X368" s="38"/>
      <c r="Y368" s="38"/>
      <c r="Z368" s="38"/>
      <c r="AA368" s="38"/>
      <c r="AB368" s="38"/>
      <c r="AC368" s="38"/>
      <c r="AD368" s="38"/>
      <c r="AE368" s="38"/>
      <c r="AT368" s="17" t="s">
        <v>261</v>
      </c>
      <c r="AU368" s="17" t="s">
        <v>91</v>
      </c>
    </row>
    <row r="369" s="13" customFormat="1">
      <c r="A369" s="13"/>
      <c r="B369" s="262"/>
      <c r="C369" s="263"/>
      <c r="D369" s="258" t="s">
        <v>263</v>
      </c>
      <c r="E369" s="264" t="s">
        <v>1</v>
      </c>
      <c r="F369" s="265" t="s">
        <v>3057</v>
      </c>
      <c r="G369" s="263"/>
      <c r="H369" s="266">
        <v>421</v>
      </c>
      <c r="I369" s="267"/>
      <c r="J369" s="263"/>
      <c r="K369" s="263"/>
      <c r="L369" s="268"/>
      <c r="M369" s="269"/>
      <c r="N369" s="270"/>
      <c r="O369" s="270"/>
      <c r="P369" s="270"/>
      <c r="Q369" s="270"/>
      <c r="R369" s="270"/>
      <c r="S369" s="270"/>
      <c r="T369" s="271"/>
      <c r="U369" s="13"/>
      <c r="V369" s="13"/>
      <c r="W369" s="13"/>
      <c r="X369" s="13"/>
      <c r="Y369" s="13"/>
      <c r="Z369" s="13"/>
      <c r="AA369" s="13"/>
      <c r="AB369" s="13"/>
      <c r="AC369" s="13"/>
      <c r="AD369" s="13"/>
      <c r="AE369" s="13"/>
      <c r="AT369" s="272" t="s">
        <v>263</v>
      </c>
      <c r="AU369" s="272" t="s">
        <v>91</v>
      </c>
      <c r="AV369" s="13" t="s">
        <v>91</v>
      </c>
      <c r="AW369" s="13" t="s">
        <v>36</v>
      </c>
      <c r="AX369" s="13" t="s">
        <v>82</v>
      </c>
      <c r="AY369" s="272" t="s">
        <v>250</v>
      </c>
    </row>
    <row r="370" s="14" customFormat="1">
      <c r="A370" s="14"/>
      <c r="B370" s="273"/>
      <c r="C370" s="274"/>
      <c r="D370" s="258" t="s">
        <v>263</v>
      </c>
      <c r="E370" s="275" t="s">
        <v>1</v>
      </c>
      <c r="F370" s="276" t="s">
        <v>265</v>
      </c>
      <c r="G370" s="274"/>
      <c r="H370" s="277">
        <v>421</v>
      </c>
      <c r="I370" s="278"/>
      <c r="J370" s="274"/>
      <c r="K370" s="274"/>
      <c r="L370" s="279"/>
      <c r="M370" s="280"/>
      <c r="N370" s="281"/>
      <c r="O370" s="281"/>
      <c r="P370" s="281"/>
      <c r="Q370" s="281"/>
      <c r="R370" s="281"/>
      <c r="S370" s="281"/>
      <c r="T370" s="282"/>
      <c r="U370" s="14"/>
      <c r="V370" s="14"/>
      <c r="W370" s="14"/>
      <c r="X370" s="14"/>
      <c r="Y370" s="14"/>
      <c r="Z370" s="14"/>
      <c r="AA370" s="14"/>
      <c r="AB370" s="14"/>
      <c r="AC370" s="14"/>
      <c r="AD370" s="14"/>
      <c r="AE370" s="14"/>
      <c r="AT370" s="283" t="s">
        <v>263</v>
      </c>
      <c r="AU370" s="283" t="s">
        <v>91</v>
      </c>
      <c r="AV370" s="14" t="s">
        <v>256</v>
      </c>
      <c r="AW370" s="14" t="s">
        <v>36</v>
      </c>
      <c r="AX370" s="14" t="s">
        <v>14</v>
      </c>
      <c r="AY370" s="283" t="s">
        <v>250</v>
      </c>
    </row>
    <row r="371" s="12" customFormat="1" ht="22.8" customHeight="1">
      <c r="A371" s="12"/>
      <c r="B371" s="229"/>
      <c r="C371" s="230"/>
      <c r="D371" s="231" t="s">
        <v>81</v>
      </c>
      <c r="E371" s="243" t="s">
        <v>115</v>
      </c>
      <c r="F371" s="243" t="s">
        <v>1427</v>
      </c>
      <c r="G371" s="230"/>
      <c r="H371" s="230"/>
      <c r="I371" s="233"/>
      <c r="J371" s="244">
        <f>BK371</f>
        <v>0</v>
      </c>
      <c r="K371" s="230"/>
      <c r="L371" s="235"/>
      <c r="M371" s="236"/>
      <c r="N371" s="237"/>
      <c r="O371" s="237"/>
      <c r="P371" s="238">
        <f>SUM(P372:P377)</f>
        <v>0</v>
      </c>
      <c r="Q371" s="237"/>
      <c r="R371" s="238">
        <f>SUM(R372:R377)</f>
        <v>0</v>
      </c>
      <c r="S371" s="237"/>
      <c r="T371" s="239">
        <f>SUM(T372:T377)</f>
        <v>0</v>
      </c>
      <c r="U371" s="12"/>
      <c r="V371" s="12"/>
      <c r="W371" s="12"/>
      <c r="X371" s="12"/>
      <c r="Y371" s="12"/>
      <c r="Z371" s="12"/>
      <c r="AA371" s="12"/>
      <c r="AB371" s="12"/>
      <c r="AC371" s="12"/>
      <c r="AD371" s="12"/>
      <c r="AE371" s="12"/>
      <c r="AR371" s="240" t="s">
        <v>14</v>
      </c>
      <c r="AT371" s="241" t="s">
        <v>81</v>
      </c>
      <c r="AU371" s="241" t="s">
        <v>14</v>
      </c>
      <c r="AY371" s="240" t="s">
        <v>250</v>
      </c>
      <c r="BK371" s="242">
        <f>SUM(BK372:BK377)</f>
        <v>0</v>
      </c>
    </row>
    <row r="372" s="2" customFormat="1" ht="21.75" customHeight="1">
      <c r="A372" s="38"/>
      <c r="B372" s="39"/>
      <c r="C372" s="245" t="s">
        <v>422</v>
      </c>
      <c r="D372" s="245" t="s">
        <v>252</v>
      </c>
      <c r="E372" s="246" t="s">
        <v>2412</v>
      </c>
      <c r="F372" s="247" t="s">
        <v>2413</v>
      </c>
      <c r="G372" s="248" t="s">
        <v>179</v>
      </c>
      <c r="H372" s="249">
        <v>421</v>
      </c>
      <c r="I372" s="250"/>
      <c r="J372" s="251">
        <f>ROUND(I372*H372,2)</f>
        <v>0</v>
      </c>
      <c r="K372" s="247" t="s">
        <v>255</v>
      </c>
      <c r="L372" s="44"/>
      <c r="M372" s="252" t="s">
        <v>1</v>
      </c>
      <c r="N372" s="253" t="s">
        <v>47</v>
      </c>
      <c r="O372" s="91"/>
      <c r="P372" s="254">
        <f>O372*H372</f>
        <v>0</v>
      </c>
      <c r="Q372" s="254">
        <v>0</v>
      </c>
      <c r="R372" s="254">
        <f>Q372*H372</f>
        <v>0</v>
      </c>
      <c r="S372" s="254">
        <v>0</v>
      </c>
      <c r="T372" s="255">
        <f>S372*H372</f>
        <v>0</v>
      </c>
      <c r="U372" s="38"/>
      <c r="V372" s="38"/>
      <c r="W372" s="38"/>
      <c r="X372" s="38"/>
      <c r="Y372" s="38"/>
      <c r="Z372" s="38"/>
      <c r="AA372" s="38"/>
      <c r="AB372" s="38"/>
      <c r="AC372" s="38"/>
      <c r="AD372" s="38"/>
      <c r="AE372" s="38"/>
      <c r="AR372" s="256" t="s">
        <v>256</v>
      </c>
      <c r="AT372" s="256" t="s">
        <v>252</v>
      </c>
      <c r="AU372" s="256" t="s">
        <v>91</v>
      </c>
      <c r="AY372" s="17" t="s">
        <v>250</v>
      </c>
      <c r="BE372" s="257">
        <f>IF(N372="základní",J372,0)</f>
        <v>0</v>
      </c>
      <c r="BF372" s="257">
        <f>IF(N372="snížená",J372,0)</f>
        <v>0</v>
      </c>
      <c r="BG372" s="257">
        <f>IF(N372="zákl. přenesená",J372,0)</f>
        <v>0</v>
      </c>
      <c r="BH372" s="257">
        <f>IF(N372="sníž. přenesená",J372,0)</f>
        <v>0</v>
      </c>
      <c r="BI372" s="257">
        <f>IF(N372="nulová",J372,0)</f>
        <v>0</v>
      </c>
      <c r="BJ372" s="17" t="s">
        <v>14</v>
      </c>
      <c r="BK372" s="257">
        <f>ROUND(I372*H372,2)</f>
        <v>0</v>
      </c>
      <c r="BL372" s="17" t="s">
        <v>256</v>
      </c>
      <c r="BM372" s="256" t="s">
        <v>3058</v>
      </c>
    </row>
    <row r="373" s="2" customFormat="1">
      <c r="A373" s="38"/>
      <c r="B373" s="39"/>
      <c r="C373" s="40"/>
      <c r="D373" s="258" t="s">
        <v>261</v>
      </c>
      <c r="E373" s="40"/>
      <c r="F373" s="259" t="s">
        <v>2415</v>
      </c>
      <c r="G373" s="40"/>
      <c r="H373" s="40"/>
      <c r="I373" s="156"/>
      <c r="J373" s="40"/>
      <c r="K373" s="40"/>
      <c r="L373" s="44"/>
      <c r="M373" s="260"/>
      <c r="N373" s="261"/>
      <c r="O373" s="91"/>
      <c r="P373" s="91"/>
      <c r="Q373" s="91"/>
      <c r="R373" s="91"/>
      <c r="S373" s="91"/>
      <c r="T373" s="92"/>
      <c r="U373" s="38"/>
      <c r="V373" s="38"/>
      <c r="W373" s="38"/>
      <c r="X373" s="38"/>
      <c r="Y373" s="38"/>
      <c r="Z373" s="38"/>
      <c r="AA373" s="38"/>
      <c r="AB373" s="38"/>
      <c r="AC373" s="38"/>
      <c r="AD373" s="38"/>
      <c r="AE373" s="38"/>
      <c r="AT373" s="17" t="s">
        <v>261</v>
      </c>
      <c r="AU373" s="17" t="s">
        <v>91</v>
      </c>
    </row>
    <row r="374" s="13" customFormat="1">
      <c r="A374" s="13"/>
      <c r="B374" s="262"/>
      <c r="C374" s="263"/>
      <c r="D374" s="258" t="s">
        <v>263</v>
      </c>
      <c r="E374" s="264" t="s">
        <v>2021</v>
      </c>
      <c r="F374" s="265" t="s">
        <v>3059</v>
      </c>
      <c r="G374" s="263"/>
      <c r="H374" s="266">
        <v>200</v>
      </c>
      <c r="I374" s="267"/>
      <c r="J374" s="263"/>
      <c r="K374" s="263"/>
      <c r="L374" s="268"/>
      <c r="M374" s="269"/>
      <c r="N374" s="270"/>
      <c r="O374" s="270"/>
      <c r="P374" s="270"/>
      <c r="Q374" s="270"/>
      <c r="R374" s="270"/>
      <c r="S374" s="270"/>
      <c r="T374" s="271"/>
      <c r="U374" s="13"/>
      <c r="V374" s="13"/>
      <c r="W374" s="13"/>
      <c r="X374" s="13"/>
      <c r="Y374" s="13"/>
      <c r="Z374" s="13"/>
      <c r="AA374" s="13"/>
      <c r="AB374" s="13"/>
      <c r="AC374" s="13"/>
      <c r="AD374" s="13"/>
      <c r="AE374" s="13"/>
      <c r="AT374" s="272" t="s">
        <v>263</v>
      </c>
      <c r="AU374" s="272" t="s">
        <v>91</v>
      </c>
      <c r="AV374" s="13" t="s">
        <v>91</v>
      </c>
      <c r="AW374" s="13" t="s">
        <v>36</v>
      </c>
      <c r="AX374" s="13" t="s">
        <v>82</v>
      </c>
      <c r="AY374" s="272" t="s">
        <v>250</v>
      </c>
    </row>
    <row r="375" s="13" customFormat="1">
      <c r="A375" s="13"/>
      <c r="B375" s="262"/>
      <c r="C375" s="263"/>
      <c r="D375" s="258" t="s">
        <v>263</v>
      </c>
      <c r="E375" s="264" t="s">
        <v>2976</v>
      </c>
      <c r="F375" s="265" t="s">
        <v>3060</v>
      </c>
      <c r="G375" s="263"/>
      <c r="H375" s="266">
        <v>221</v>
      </c>
      <c r="I375" s="267"/>
      <c r="J375" s="263"/>
      <c r="K375" s="263"/>
      <c r="L375" s="268"/>
      <c r="M375" s="269"/>
      <c r="N375" s="270"/>
      <c r="O375" s="270"/>
      <c r="P375" s="270"/>
      <c r="Q375" s="270"/>
      <c r="R375" s="270"/>
      <c r="S375" s="270"/>
      <c r="T375" s="271"/>
      <c r="U375" s="13"/>
      <c r="V375" s="13"/>
      <c r="W375" s="13"/>
      <c r="X375" s="13"/>
      <c r="Y375" s="13"/>
      <c r="Z375" s="13"/>
      <c r="AA375" s="13"/>
      <c r="AB375" s="13"/>
      <c r="AC375" s="13"/>
      <c r="AD375" s="13"/>
      <c r="AE375" s="13"/>
      <c r="AT375" s="272" t="s">
        <v>263</v>
      </c>
      <c r="AU375" s="272" t="s">
        <v>91</v>
      </c>
      <c r="AV375" s="13" t="s">
        <v>91</v>
      </c>
      <c r="AW375" s="13" t="s">
        <v>36</v>
      </c>
      <c r="AX375" s="13" t="s">
        <v>82</v>
      </c>
      <c r="AY375" s="272" t="s">
        <v>250</v>
      </c>
    </row>
    <row r="376" s="13" customFormat="1">
      <c r="A376" s="13"/>
      <c r="B376" s="262"/>
      <c r="C376" s="263"/>
      <c r="D376" s="258" t="s">
        <v>263</v>
      </c>
      <c r="E376" s="264" t="s">
        <v>2025</v>
      </c>
      <c r="F376" s="265" t="s">
        <v>3061</v>
      </c>
      <c r="G376" s="263"/>
      <c r="H376" s="266">
        <v>0</v>
      </c>
      <c r="I376" s="267"/>
      <c r="J376" s="263"/>
      <c r="K376" s="263"/>
      <c r="L376" s="268"/>
      <c r="M376" s="269"/>
      <c r="N376" s="270"/>
      <c r="O376" s="270"/>
      <c r="P376" s="270"/>
      <c r="Q376" s="270"/>
      <c r="R376" s="270"/>
      <c r="S376" s="270"/>
      <c r="T376" s="271"/>
      <c r="U376" s="13"/>
      <c r="V376" s="13"/>
      <c r="W376" s="13"/>
      <c r="X376" s="13"/>
      <c r="Y376" s="13"/>
      <c r="Z376" s="13"/>
      <c r="AA376" s="13"/>
      <c r="AB376" s="13"/>
      <c r="AC376" s="13"/>
      <c r="AD376" s="13"/>
      <c r="AE376" s="13"/>
      <c r="AT376" s="272" t="s">
        <v>263</v>
      </c>
      <c r="AU376" s="272" t="s">
        <v>91</v>
      </c>
      <c r="AV376" s="13" t="s">
        <v>91</v>
      </c>
      <c r="AW376" s="13" t="s">
        <v>36</v>
      </c>
      <c r="AX376" s="13" t="s">
        <v>82</v>
      </c>
      <c r="AY376" s="272" t="s">
        <v>250</v>
      </c>
    </row>
    <row r="377" s="14" customFormat="1">
      <c r="A377" s="14"/>
      <c r="B377" s="273"/>
      <c r="C377" s="274"/>
      <c r="D377" s="258" t="s">
        <v>263</v>
      </c>
      <c r="E377" s="275" t="s">
        <v>1</v>
      </c>
      <c r="F377" s="276" t="s">
        <v>265</v>
      </c>
      <c r="G377" s="274"/>
      <c r="H377" s="277">
        <v>421</v>
      </c>
      <c r="I377" s="278"/>
      <c r="J377" s="274"/>
      <c r="K377" s="274"/>
      <c r="L377" s="279"/>
      <c r="M377" s="280"/>
      <c r="N377" s="281"/>
      <c r="O377" s="281"/>
      <c r="P377" s="281"/>
      <c r="Q377" s="281"/>
      <c r="R377" s="281"/>
      <c r="S377" s="281"/>
      <c r="T377" s="282"/>
      <c r="U377" s="14"/>
      <c r="V377" s="14"/>
      <c r="W377" s="14"/>
      <c r="X377" s="14"/>
      <c r="Y377" s="14"/>
      <c r="Z377" s="14"/>
      <c r="AA377" s="14"/>
      <c r="AB377" s="14"/>
      <c r="AC377" s="14"/>
      <c r="AD377" s="14"/>
      <c r="AE377" s="14"/>
      <c r="AT377" s="283" t="s">
        <v>263</v>
      </c>
      <c r="AU377" s="283" t="s">
        <v>91</v>
      </c>
      <c r="AV377" s="14" t="s">
        <v>256</v>
      </c>
      <c r="AW377" s="14" t="s">
        <v>36</v>
      </c>
      <c r="AX377" s="14" t="s">
        <v>14</v>
      </c>
      <c r="AY377" s="283" t="s">
        <v>250</v>
      </c>
    </row>
    <row r="378" s="12" customFormat="1" ht="22.8" customHeight="1">
      <c r="A378" s="12"/>
      <c r="B378" s="229"/>
      <c r="C378" s="230"/>
      <c r="D378" s="231" t="s">
        <v>81</v>
      </c>
      <c r="E378" s="243" t="s">
        <v>256</v>
      </c>
      <c r="F378" s="243" t="s">
        <v>1480</v>
      </c>
      <c r="G378" s="230"/>
      <c r="H378" s="230"/>
      <c r="I378" s="233"/>
      <c r="J378" s="244">
        <f>BK378</f>
        <v>0</v>
      </c>
      <c r="K378" s="230"/>
      <c r="L378" s="235"/>
      <c r="M378" s="236"/>
      <c r="N378" s="237"/>
      <c r="O378" s="237"/>
      <c r="P378" s="238">
        <f>SUM(P379:P416)</f>
        <v>0</v>
      </c>
      <c r="Q378" s="237"/>
      <c r="R378" s="238">
        <f>SUM(R379:R416)</f>
        <v>0.90700320000000012</v>
      </c>
      <c r="S378" s="237"/>
      <c r="T378" s="239">
        <f>SUM(T379:T416)</f>
        <v>0</v>
      </c>
      <c r="U378" s="12"/>
      <c r="V378" s="12"/>
      <c r="W378" s="12"/>
      <c r="X378" s="12"/>
      <c r="Y378" s="12"/>
      <c r="Z378" s="12"/>
      <c r="AA378" s="12"/>
      <c r="AB378" s="12"/>
      <c r="AC378" s="12"/>
      <c r="AD378" s="12"/>
      <c r="AE378" s="12"/>
      <c r="AR378" s="240" t="s">
        <v>14</v>
      </c>
      <c r="AT378" s="241" t="s">
        <v>81</v>
      </c>
      <c r="AU378" s="241" t="s">
        <v>14</v>
      </c>
      <c r="AY378" s="240" t="s">
        <v>250</v>
      </c>
      <c r="BK378" s="242">
        <f>SUM(BK379:BK416)</f>
        <v>0</v>
      </c>
    </row>
    <row r="379" s="2" customFormat="1" ht="21.75" customHeight="1">
      <c r="A379" s="38"/>
      <c r="B379" s="39"/>
      <c r="C379" s="245" t="s">
        <v>432</v>
      </c>
      <c r="D379" s="245" t="s">
        <v>252</v>
      </c>
      <c r="E379" s="246" t="s">
        <v>2419</v>
      </c>
      <c r="F379" s="247" t="s">
        <v>2420</v>
      </c>
      <c r="G379" s="248" t="s">
        <v>208</v>
      </c>
      <c r="H379" s="249">
        <v>5.4290000000000003</v>
      </c>
      <c r="I379" s="250"/>
      <c r="J379" s="251">
        <f>ROUND(I379*H379,2)</f>
        <v>0</v>
      </c>
      <c r="K379" s="247" t="s">
        <v>255</v>
      </c>
      <c r="L379" s="44"/>
      <c r="M379" s="252" t="s">
        <v>1</v>
      </c>
      <c r="N379" s="253" t="s">
        <v>47</v>
      </c>
      <c r="O379" s="91"/>
      <c r="P379" s="254">
        <f>O379*H379</f>
        <v>0</v>
      </c>
      <c r="Q379" s="254">
        <v>0</v>
      </c>
      <c r="R379" s="254">
        <f>Q379*H379</f>
        <v>0</v>
      </c>
      <c r="S379" s="254">
        <v>0</v>
      </c>
      <c r="T379" s="255">
        <f>S379*H379</f>
        <v>0</v>
      </c>
      <c r="U379" s="38"/>
      <c r="V379" s="38"/>
      <c r="W379" s="38"/>
      <c r="X379" s="38"/>
      <c r="Y379" s="38"/>
      <c r="Z379" s="38"/>
      <c r="AA379" s="38"/>
      <c r="AB379" s="38"/>
      <c r="AC379" s="38"/>
      <c r="AD379" s="38"/>
      <c r="AE379" s="38"/>
      <c r="AR379" s="256" t="s">
        <v>256</v>
      </c>
      <c r="AT379" s="256" t="s">
        <v>252</v>
      </c>
      <c r="AU379" s="256" t="s">
        <v>91</v>
      </c>
      <c r="AY379" s="17" t="s">
        <v>250</v>
      </c>
      <c r="BE379" s="257">
        <f>IF(N379="základní",J379,0)</f>
        <v>0</v>
      </c>
      <c r="BF379" s="257">
        <f>IF(N379="snížená",J379,0)</f>
        <v>0</v>
      </c>
      <c r="BG379" s="257">
        <f>IF(N379="zákl. přenesená",J379,0)</f>
        <v>0</v>
      </c>
      <c r="BH379" s="257">
        <f>IF(N379="sníž. přenesená",J379,0)</f>
        <v>0</v>
      </c>
      <c r="BI379" s="257">
        <f>IF(N379="nulová",J379,0)</f>
        <v>0</v>
      </c>
      <c r="BJ379" s="17" t="s">
        <v>14</v>
      </c>
      <c r="BK379" s="257">
        <f>ROUND(I379*H379,2)</f>
        <v>0</v>
      </c>
      <c r="BL379" s="17" t="s">
        <v>256</v>
      </c>
      <c r="BM379" s="256" t="s">
        <v>3062</v>
      </c>
    </row>
    <row r="380" s="2" customFormat="1">
      <c r="A380" s="38"/>
      <c r="B380" s="39"/>
      <c r="C380" s="40"/>
      <c r="D380" s="258" t="s">
        <v>261</v>
      </c>
      <c r="E380" s="40"/>
      <c r="F380" s="259" t="s">
        <v>2422</v>
      </c>
      <c r="G380" s="40"/>
      <c r="H380" s="40"/>
      <c r="I380" s="156"/>
      <c r="J380" s="40"/>
      <c r="K380" s="40"/>
      <c r="L380" s="44"/>
      <c r="M380" s="260"/>
      <c r="N380" s="261"/>
      <c r="O380" s="91"/>
      <c r="P380" s="91"/>
      <c r="Q380" s="91"/>
      <c r="R380" s="91"/>
      <c r="S380" s="91"/>
      <c r="T380" s="92"/>
      <c r="U380" s="38"/>
      <c r="V380" s="38"/>
      <c r="W380" s="38"/>
      <c r="X380" s="38"/>
      <c r="Y380" s="38"/>
      <c r="Z380" s="38"/>
      <c r="AA380" s="38"/>
      <c r="AB380" s="38"/>
      <c r="AC380" s="38"/>
      <c r="AD380" s="38"/>
      <c r="AE380" s="38"/>
      <c r="AT380" s="17" t="s">
        <v>261</v>
      </c>
      <c r="AU380" s="17" t="s">
        <v>91</v>
      </c>
    </row>
    <row r="381" s="15" customFormat="1">
      <c r="A381" s="15"/>
      <c r="B381" s="284"/>
      <c r="C381" s="285"/>
      <c r="D381" s="258" t="s">
        <v>263</v>
      </c>
      <c r="E381" s="286" t="s">
        <v>1</v>
      </c>
      <c r="F381" s="287" t="s">
        <v>3063</v>
      </c>
      <c r="G381" s="285"/>
      <c r="H381" s="286" t="s">
        <v>1</v>
      </c>
      <c r="I381" s="288"/>
      <c r="J381" s="285"/>
      <c r="K381" s="285"/>
      <c r="L381" s="289"/>
      <c r="M381" s="290"/>
      <c r="N381" s="291"/>
      <c r="O381" s="291"/>
      <c r="P381" s="291"/>
      <c r="Q381" s="291"/>
      <c r="R381" s="291"/>
      <c r="S381" s="291"/>
      <c r="T381" s="292"/>
      <c r="U381" s="15"/>
      <c r="V381" s="15"/>
      <c r="W381" s="15"/>
      <c r="X381" s="15"/>
      <c r="Y381" s="15"/>
      <c r="Z381" s="15"/>
      <c r="AA381" s="15"/>
      <c r="AB381" s="15"/>
      <c r="AC381" s="15"/>
      <c r="AD381" s="15"/>
      <c r="AE381" s="15"/>
      <c r="AT381" s="293" t="s">
        <v>263</v>
      </c>
      <c r="AU381" s="293" t="s">
        <v>91</v>
      </c>
      <c r="AV381" s="15" t="s">
        <v>14</v>
      </c>
      <c r="AW381" s="15" t="s">
        <v>36</v>
      </c>
      <c r="AX381" s="15" t="s">
        <v>82</v>
      </c>
      <c r="AY381" s="293" t="s">
        <v>250</v>
      </c>
    </row>
    <row r="382" s="13" customFormat="1">
      <c r="A382" s="13"/>
      <c r="B382" s="262"/>
      <c r="C382" s="263"/>
      <c r="D382" s="258" t="s">
        <v>263</v>
      </c>
      <c r="E382" s="264" t="s">
        <v>1</v>
      </c>
      <c r="F382" s="265" t="s">
        <v>3064</v>
      </c>
      <c r="G382" s="263"/>
      <c r="H382" s="266">
        <v>3.125</v>
      </c>
      <c r="I382" s="267"/>
      <c r="J382" s="263"/>
      <c r="K382" s="263"/>
      <c r="L382" s="268"/>
      <c r="M382" s="269"/>
      <c r="N382" s="270"/>
      <c r="O382" s="270"/>
      <c r="P382" s="270"/>
      <c r="Q382" s="270"/>
      <c r="R382" s="270"/>
      <c r="S382" s="270"/>
      <c r="T382" s="271"/>
      <c r="U382" s="13"/>
      <c r="V382" s="13"/>
      <c r="W382" s="13"/>
      <c r="X382" s="13"/>
      <c r="Y382" s="13"/>
      <c r="Z382" s="13"/>
      <c r="AA382" s="13"/>
      <c r="AB382" s="13"/>
      <c r="AC382" s="13"/>
      <c r="AD382" s="13"/>
      <c r="AE382" s="13"/>
      <c r="AT382" s="272" t="s">
        <v>263</v>
      </c>
      <c r="AU382" s="272" t="s">
        <v>91</v>
      </c>
      <c r="AV382" s="13" t="s">
        <v>91</v>
      </c>
      <c r="AW382" s="13" t="s">
        <v>36</v>
      </c>
      <c r="AX382" s="13" t="s">
        <v>82</v>
      </c>
      <c r="AY382" s="272" t="s">
        <v>250</v>
      </c>
    </row>
    <row r="383" s="13" customFormat="1">
      <c r="A383" s="13"/>
      <c r="B383" s="262"/>
      <c r="C383" s="263"/>
      <c r="D383" s="258" t="s">
        <v>263</v>
      </c>
      <c r="E383" s="264" t="s">
        <v>1</v>
      </c>
      <c r="F383" s="265" t="s">
        <v>3065</v>
      </c>
      <c r="G383" s="263"/>
      <c r="H383" s="266">
        <v>2.3039999999999998</v>
      </c>
      <c r="I383" s="267"/>
      <c r="J383" s="263"/>
      <c r="K383" s="263"/>
      <c r="L383" s="268"/>
      <c r="M383" s="269"/>
      <c r="N383" s="270"/>
      <c r="O383" s="270"/>
      <c r="P383" s="270"/>
      <c r="Q383" s="270"/>
      <c r="R383" s="270"/>
      <c r="S383" s="270"/>
      <c r="T383" s="271"/>
      <c r="U383" s="13"/>
      <c r="V383" s="13"/>
      <c r="W383" s="13"/>
      <c r="X383" s="13"/>
      <c r="Y383" s="13"/>
      <c r="Z383" s="13"/>
      <c r="AA383" s="13"/>
      <c r="AB383" s="13"/>
      <c r="AC383" s="13"/>
      <c r="AD383" s="13"/>
      <c r="AE383" s="13"/>
      <c r="AT383" s="272" t="s">
        <v>263</v>
      </c>
      <c r="AU383" s="272" t="s">
        <v>91</v>
      </c>
      <c r="AV383" s="13" t="s">
        <v>91</v>
      </c>
      <c r="AW383" s="13" t="s">
        <v>36</v>
      </c>
      <c r="AX383" s="13" t="s">
        <v>82</v>
      </c>
      <c r="AY383" s="272" t="s">
        <v>250</v>
      </c>
    </row>
    <row r="384" s="14" customFormat="1">
      <c r="A384" s="14"/>
      <c r="B384" s="273"/>
      <c r="C384" s="274"/>
      <c r="D384" s="258" t="s">
        <v>263</v>
      </c>
      <c r="E384" s="275" t="s">
        <v>2096</v>
      </c>
      <c r="F384" s="276" t="s">
        <v>265</v>
      </c>
      <c r="G384" s="274"/>
      <c r="H384" s="277">
        <v>5.4290000000000003</v>
      </c>
      <c r="I384" s="278"/>
      <c r="J384" s="274"/>
      <c r="K384" s="274"/>
      <c r="L384" s="279"/>
      <c r="M384" s="280"/>
      <c r="N384" s="281"/>
      <c r="O384" s="281"/>
      <c r="P384" s="281"/>
      <c r="Q384" s="281"/>
      <c r="R384" s="281"/>
      <c r="S384" s="281"/>
      <c r="T384" s="282"/>
      <c r="U384" s="14"/>
      <c r="V384" s="14"/>
      <c r="W384" s="14"/>
      <c r="X384" s="14"/>
      <c r="Y384" s="14"/>
      <c r="Z384" s="14"/>
      <c r="AA384" s="14"/>
      <c r="AB384" s="14"/>
      <c r="AC384" s="14"/>
      <c r="AD384" s="14"/>
      <c r="AE384" s="14"/>
      <c r="AT384" s="283" t="s">
        <v>263</v>
      </c>
      <c r="AU384" s="283" t="s">
        <v>91</v>
      </c>
      <c r="AV384" s="14" t="s">
        <v>256</v>
      </c>
      <c r="AW384" s="14" t="s">
        <v>36</v>
      </c>
      <c r="AX384" s="14" t="s">
        <v>14</v>
      </c>
      <c r="AY384" s="283" t="s">
        <v>250</v>
      </c>
    </row>
    <row r="385" s="2" customFormat="1" ht="21.75" customHeight="1">
      <c r="A385" s="38"/>
      <c r="B385" s="39"/>
      <c r="C385" s="245" t="s">
        <v>437</v>
      </c>
      <c r="D385" s="245" t="s">
        <v>252</v>
      </c>
      <c r="E385" s="246" t="s">
        <v>2429</v>
      </c>
      <c r="F385" s="247" t="s">
        <v>2430</v>
      </c>
      <c r="G385" s="248" t="s">
        <v>208</v>
      </c>
      <c r="H385" s="249">
        <v>88.355000000000004</v>
      </c>
      <c r="I385" s="250"/>
      <c r="J385" s="251">
        <f>ROUND(I385*H385,2)</f>
        <v>0</v>
      </c>
      <c r="K385" s="247" t="s">
        <v>255</v>
      </c>
      <c r="L385" s="44"/>
      <c r="M385" s="252" t="s">
        <v>1</v>
      </c>
      <c r="N385" s="253" t="s">
        <v>47</v>
      </c>
      <c r="O385" s="91"/>
      <c r="P385" s="254">
        <f>O385*H385</f>
        <v>0</v>
      </c>
      <c r="Q385" s="254">
        <v>0</v>
      </c>
      <c r="R385" s="254">
        <f>Q385*H385</f>
        <v>0</v>
      </c>
      <c r="S385" s="254">
        <v>0</v>
      </c>
      <c r="T385" s="255">
        <f>S385*H385</f>
        <v>0</v>
      </c>
      <c r="U385" s="38"/>
      <c r="V385" s="38"/>
      <c r="W385" s="38"/>
      <c r="X385" s="38"/>
      <c r="Y385" s="38"/>
      <c r="Z385" s="38"/>
      <c r="AA385" s="38"/>
      <c r="AB385" s="38"/>
      <c r="AC385" s="38"/>
      <c r="AD385" s="38"/>
      <c r="AE385" s="38"/>
      <c r="AR385" s="256" t="s">
        <v>256</v>
      </c>
      <c r="AT385" s="256" t="s">
        <v>252</v>
      </c>
      <c r="AU385" s="256" t="s">
        <v>91</v>
      </c>
      <c r="AY385" s="17" t="s">
        <v>250</v>
      </c>
      <c r="BE385" s="257">
        <f>IF(N385="základní",J385,0)</f>
        <v>0</v>
      </c>
      <c r="BF385" s="257">
        <f>IF(N385="snížená",J385,0)</f>
        <v>0</v>
      </c>
      <c r="BG385" s="257">
        <f>IF(N385="zákl. přenesená",J385,0)</f>
        <v>0</v>
      </c>
      <c r="BH385" s="257">
        <f>IF(N385="sníž. přenesená",J385,0)</f>
        <v>0</v>
      </c>
      <c r="BI385" s="257">
        <f>IF(N385="nulová",J385,0)</f>
        <v>0</v>
      </c>
      <c r="BJ385" s="17" t="s">
        <v>14</v>
      </c>
      <c r="BK385" s="257">
        <f>ROUND(I385*H385,2)</f>
        <v>0</v>
      </c>
      <c r="BL385" s="17" t="s">
        <v>256</v>
      </c>
      <c r="BM385" s="256" t="s">
        <v>3066</v>
      </c>
    </row>
    <row r="386" s="2" customFormat="1">
      <c r="A386" s="38"/>
      <c r="B386" s="39"/>
      <c r="C386" s="40"/>
      <c r="D386" s="258" t="s">
        <v>261</v>
      </c>
      <c r="E386" s="40"/>
      <c r="F386" s="259" t="s">
        <v>2422</v>
      </c>
      <c r="G386" s="40"/>
      <c r="H386" s="40"/>
      <c r="I386" s="156"/>
      <c r="J386" s="40"/>
      <c r="K386" s="40"/>
      <c r="L386" s="44"/>
      <c r="M386" s="260"/>
      <c r="N386" s="261"/>
      <c r="O386" s="91"/>
      <c r="P386" s="91"/>
      <c r="Q386" s="91"/>
      <c r="R386" s="91"/>
      <c r="S386" s="91"/>
      <c r="T386" s="92"/>
      <c r="U386" s="38"/>
      <c r="V386" s="38"/>
      <c r="W386" s="38"/>
      <c r="X386" s="38"/>
      <c r="Y386" s="38"/>
      <c r="Z386" s="38"/>
      <c r="AA386" s="38"/>
      <c r="AB386" s="38"/>
      <c r="AC386" s="38"/>
      <c r="AD386" s="38"/>
      <c r="AE386" s="38"/>
      <c r="AT386" s="17" t="s">
        <v>261</v>
      </c>
      <c r="AU386" s="17" t="s">
        <v>91</v>
      </c>
    </row>
    <row r="387" s="13" customFormat="1">
      <c r="A387" s="13"/>
      <c r="B387" s="262"/>
      <c r="C387" s="263"/>
      <c r="D387" s="258" t="s">
        <v>263</v>
      </c>
      <c r="E387" s="264" t="s">
        <v>1</v>
      </c>
      <c r="F387" s="265" t="s">
        <v>2432</v>
      </c>
      <c r="G387" s="263"/>
      <c r="H387" s="266">
        <v>32</v>
      </c>
      <c r="I387" s="267"/>
      <c r="J387" s="263"/>
      <c r="K387" s="263"/>
      <c r="L387" s="268"/>
      <c r="M387" s="269"/>
      <c r="N387" s="270"/>
      <c r="O387" s="270"/>
      <c r="P387" s="270"/>
      <c r="Q387" s="270"/>
      <c r="R387" s="270"/>
      <c r="S387" s="270"/>
      <c r="T387" s="271"/>
      <c r="U387" s="13"/>
      <c r="V387" s="13"/>
      <c r="W387" s="13"/>
      <c r="X387" s="13"/>
      <c r="Y387" s="13"/>
      <c r="Z387" s="13"/>
      <c r="AA387" s="13"/>
      <c r="AB387" s="13"/>
      <c r="AC387" s="13"/>
      <c r="AD387" s="13"/>
      <c r="AE387" s="13"/>
      <c r="AT387" s="272" t="s">
        <v>263</v>
      </c>
      <c r="AU387" s="272" t="s">
        <v>91</v>
      </c>
      <c r="AV387" s="13" t="s">
        <v>91</v>
      </c>
      <c r="AW387" s="13" t="s">
        <v>36</v>
      </c>
      <c r="AX387" s="13" t="s">
        <v>82</v>
      </c>
      <c r="AY387" s="272" t="s">
        <v>250</v>
      </c>
    </row>
    <row r="388" s="13" customFormat="1">
      <c r="A388" s="13"/>
      <c r="B388" s="262"/>
      <c r="C388" s="263"/>
      <c r="D388" s="258" t="s">
        <v>263</v>
      </c>
      <c r="E388" s="264" t="s">
        <v>1</v>
      </c>
      <c r="F388" s="265" t="s">
        <v>3067</v>
      </c>
      <c r="G388" s="263"/>
      <c r="H388" s="266">
        <v>56.354999999999997</v>
      </c>
      <c r="I388" s="267"/>
      <c r="J388" s="263"/>
      <c r="K388" s="263"/>
      <c r="L388" s="268"/>
      <c r="M388" s="269"/>
      <c r="N388" s="270"/>
      <c r="O388" s="270"/>
      <c r="P388" s="270"/>
      <c r="Q388" s="270"/>
      <c r="R388" s="270"/>
      <c r="S388" s="270"/>
      <c r="T388" s="271"/>
      <c r="U388" s="13"/>
      <c r="V388" s="13"/>
      <c r="W388" s="13"/>
      <c r="X388" s="13"/>
      <c r="Y388" s="13"/>
      <c r="Z388" s="13"/>
      <c r="AA388" s="13"/>
      <c r="AB388" s="13"/>
      <c r="AC388" s="13"/>
      <c r="AD388" s="13"/>
      <c r="AE388" s="13"/>
      <c r="AT388" s="272" t="s">
        <v>263</v>
      </c>
      <c r="AU388" s="272" t="s">
        <v>91</v>
      </c>
      <c r="AV388" s="13" t="s">
        <v>91</v>
      </c>
      <c r="AW388" s="13" t="s">
        <v>36</v>
      </c>
      <c r="AX388" s="13" t="s">
        <v>82</v>
      </c>
      <c r="AY388" s="272" t="s">
        <v>250</v>
      </c>
    </row>
    <row r="389" s="14" customFormat="1">
      <c r="A389" s="14"/>
      <c r="B389" s="273"/>
      <c r="C389" s="274"/>
      <c r="D389" s="258" t="s">
        <v>263</v>
      </c>
      <c r="E389" s="275" t="s">
        <v>2064</v>
      </c>
      <c r="F389" s="276" t="s">
        <v>265</v>
      </c>
      <c r="G389" s="274"/>
      <c r="H389" s="277">
        <v>88.355000000000004</v>
      </c>
      <c r="I389" s="278"/>
      <c r="J389" s="274"/>
      <c r="K389" s="274"/>
      <c r="L389" s="279"/>
      <c r="M389" s="280"/>
      <c r="N389" s="281"/>
      <c r="O389" s="281"/>
      <c r="P389" s="281"/>
      <c r="Q389" s="281"/>
      <c r="R389" s="281"/>
      <c r="S389" s="281"/>
      <c r="T389" s="282"/>
      <c r="U389" s="14"/>
      <c r="V389" s="14"/>
      <c r="W389" s="14"/>
      <c r="X389" s="14"/>
      <c r="Y389" s="14"/>
      <c r="Z389" s="14"/>
      <c r="AA389" s="14"/>
      <c r="AB389" s="14"/>
      <c r="AC389" s="14"/>
      <c r="AD389" s="14"/>
      <c r="AE389" s="14"/>
      <c r="AT389" s="283" t="s">
        <v>263</v>
      </c>
      <c r="AU389" s="283" t="s">
        <v>91</v>
      </c>
      <c r="AV389" s="14" t="s">
        <v>256</v>
      </c>
      <c r="AW389" s="14" t="s">
        <v>36</v>
      </c>
      <c r="AX389" s="14" t="s">
        <v>14</v>
      </c>
      <c r="AY389" s="283" t="s">
        <v>250</v>
      </c>
    </row>
    <row r="390" s="2" customFormat="1" ht="21.75" customHeight="1">
      <c r="A390" s="38"/>
      <c r="B390" s="39"/>
      <c r="C390" s="245" t="s">
        <v>441</v>
      </c>
      <c r="D390" s="245" t="s">
        <v>252</v>
      </c>
      <c r="E390" s="246" t="s">
        <v>2435</v>
      </c>
      <c r="F390" s="247" t="s">
        <v>2436</v>
      </c>
      <c r="G390" s="248" t="s">
        <v>189</v>
      </c>
      <c r="H390" s="249">
        <v>10</v>
      </c>
      <c r="I390" s="250"/>
      <c r="J390" s="251">
        <f>ROUND(I390*H390,2)</f>
        <v>0</v>
      </c>
      <c r="K390" s="247" t="s">
        <v>255</v>
      </c>
      <c r="L390" s="44"/>
      <c r="M390" s="252" t="s">
        <v>1</v>
      </c>
      <c r="N390" s="253" t="s">
        <v>47</v>
      </c>
      <c r="O390" s="91"/>
      <c r="P390" s="254">
        <f>O390*H390</f>
        <v>0</v>
      </c>
      <c r="Q390" s="254">
        <v>0.0066</v>
      </c>
      <c r="R390" s="254">
        <f>Q390*H390</f>
        <v>0.066000000000000003</v>
      </c>
      <c r="S390" s="254">
        <v>0</v>
      </c>
      <c r="T390" s="255">
        <f>S390*H390</f>
        <v>0</v>
      </c>
      <c r="U390" s="38"/>
      <c r="V390" s="38"/>
      <c r="W390" s="38"/>
      <c r="X390" s="38"/>
      <c r="Y390" s="38"/>
      <c r="Z390" s="38"/>
      <c r="AA390" s="38"/>
      <c r="AB390" s="38"/>
      <c r="AC390" s="38"/>
      <c r="AD390" s="38"/>
      <c r="AE390" s="38"/>
      <c r="AR390" s="256" t="s">
        <v>256</v>
      </c>
      <c r="AT390" s="256" t="s">
        <v>252</v>
      </c>
      <c r="AU390" s="256" t="s">
        <v>91</v>
      </c>
      <c r="AY390" s="17" t="s">
        <v>250</v>
      </c>
      <c r="BE390" s="257">
        <f>IF(N390="základní",J390,0)</f>
        <v>0</v>
      </c>
      <c r="BF390" s="257">
        <f>IF(N390="snížená",J390,0)</f>
        <v>0</v>
      </c>
      <c r="BG390" s="257">
        <f>IF(N390="zákl. přenesená",J390,0)</f>
        <v>0</v>
      </c>
      <c r="BH390" s="257">
        <f>IF(N390="sníž. přenesená",J390,0)</f>
        <v>0</v>
      </c>
      <c r="BI390" s="257">
        <f>IF(N390="nulová",J390,0)</f>
        <v>0</v>
      </c>
      <c r="BJ390" s="17" t="s">
        <v>14</v>
      </c>
      <c r="BK390" s="257">
        <f>ROUND(I390*H390,2)</f>
        <v>0</v>
      </c>
      <c r="BL390" s="17" t="s">
        <v>256</v>
      </c>
      <c r="BM390" s="256" t="s">
        <v>3068</v>
      </c>
    </row>
    <row r="391" s="2" customFormat="1">
      <c r="A391" s="38"/>
      <c r="B391" s="39"/>
      <c r="C391" s="40"/>
      <c r="D391" s="258" t="s">
        <v>261</v>
      </c>
      <c r="E391" s="40"/>
      <c r="F391" s="259" t="s">
        <v>2438</v>
      </c>
      <c r="G391" s="40"/>
      <c r="H391" s="40"/>
      <c r="I391" s="156"/>
      <c r="J391" s="40"/>
      <c r="K391" s="40"/>
      <c r="L391" s="44"/>
      <c r="M391" s="260"/>
      <c r="N391" s="261"/>
      <c r="O391" s="91"/>
      <c r="P391" s="91"/>
      <c r="Q391" s="91"/>
      <c r="R391" s="91"/>
      <c r="S391" s="91"/>
      <c r="T391" s="92"/>
      <c r="U391" s="38"/>
      <c r="V391" s="38"/>
      <c r="W391" s="38"/>
      <c r="X391" s="38"/>
      <c r="Y391" s="38"/>
      <c r="Z391" s="38"/>
      <c r="AA391" s="38"/>
      <c r="AB391" s="38"/>
      <c r="AC391" s="38"/>
      <c r="AD391" s="38"/>
      <c r="AE391" s="38"/>
      <c r="AT391" s="17" t="s">
        <v>261</v>
      </c>
      <c r="AU391" s="17" t="s">
        <v>91</v>
      </c>
    </row>
    <row r="392" s="13" customFormat="1">
      <c r="A392" s="13"/>
      <c r="B392" s="262"/>
      <c r="C392" s="263"/>
      <c r="D392" s="258" t="s">
        <v>263</v>
      </c>
      <c r="E392" s="264" t="s">
        <v>1</v>
      </c>
      <c r="F392" s="265" t="s">
        <v>2439</v>
      </c>
      <c r="G392" s="263"/>
      <c r="H392" s="266">
        <v>6</v>
      </c>
      <c r="I392" s="267"/>
      <c r="J392" s="263"/>
      <c r="K392" s="263"/>
      <c r="L392" s="268"/>
      <c r="M392" s="269"/>
      <c r="N392" s="270"/>
      <c r="O392" s="270"/>
      <c r="P392" s="270"/>
      <c r="Q392" s="270"/>
      <c r="R392" s="270"/>
      <c r="S392" s="270"/>
      <c r="T392" s="271"/>
      <c r="U392" s="13"/>
      <c r="V392" s="13"/>
      <c r="W392" s="13"/>
      <c r="X392" s="13"/>
      <c r="Y392" s="13"/>
      <c r="Z392" s="13"/>
      <c r="AA392" s="13"/>
      <c r="AB392" s="13"/>
      <c r="AC392" s="13"/>
      <c r="AD392" s="13"/>
      <c r="AE392" s="13"/>
      <c r="AT392" s="272" t="s">
        <v>263</v>
      </c>
      <c r="AU392" s="272" t="s">
        <v>91</v>
      </c>
      <c r="AV392" s="13" t="s">
        <v>91</v>
      </c>
      <c r="AW392" s="13" t="s">
        <v>36</v>
      </c>
      <c r="AX392" s="13" t="s">
        <v>82</v>
      </c>
      <c r="AY392" s="272" t="s">
        <v>250</v>
      </c>
    </row>
    <row r="393" s="13" customFormat="1">
      <c r="A393" s="13"/>
      <c r="B393" s="262"/>
      <c r="C393" s="263"/>
      <c r="D393" s="258" t="s">
        <v>263</v>
      </c>
      <c r="E393" s="264" t="s">
        <v>1</v>
      </c>
      <c r="F393" s="265" t="s">
        <v>3069</v>
      </c>
      <c r="G393" s="263"/>
      <c r="H393" s="266">
        <v>2</v>
      </c>
      <c r="I393" s="267"/>
      <c r="J393" s="263"/>
      <c r="K393" s="263"/>
      <c r="L393" s="268"/>
      <c r="M393" s="269"/>
      <c r="N393" s="270"/>
      <c r="O393" s="270"/>
      <c r="P393" s="270"/>
      <c r="Q393" s="270"/>
      <c r="R393" s="270"/>
      <c r="S393" s="270"/>
      <c r="T393" s="271"/>
      <c r="U393" s="13"/>
      <c r="V393" s="13"/>
      <c r="W393" s="13"/>
      <c r="X393" s="13"/>
      <c r="Y393" s="13"/>
      <c r="Z393" s="13"/>
      <c r="AA393" s="13"/>
      <c r="AB393" s="13"/>
      <c r="AC393" s="13"/>
      <c r="AD393" s="13"/>
      <c r="AE393" s="13"/>
      <c r="AT393" s="272" t="s">
        <v>263</v>
      </c>
      <c r="AU393" s="272" t="s">
        <v>91</v>
      </c>
      <c r="AV393" s="13" t="s">
        <v>91</v>
      </c>
      <c r="AW393" s="13" t="s">
        <v>36</v>
      </c>
      <c r="AX393" s="13" t="s">
        <v>82</v>
      </c>
      <c r="AY393" s="272" t="s">
        <v>250</v>
      </c>
    </row>
    <row r="394" s="13" customFormat="1">
      <c r="A394" s="13"/>
      <c r="B394" s="262"/>
      <c r="C394" s="263"/>
      <c r="D394" s="258" t="s">
        <v>263</v>
      </c>
      <c r="E394" s="264" t="s">
        <v>1</v>
      </c>
      <c r="F394" s="265" t="s">
        <v>2443</v>
      </c>
      <c r="G394" s="263"/>
      <c r="H394" s="266">
        <v>1</v>
      </c>
      <c r="I394" s="267"/>
      <c r="J394" s="263"/>
      <c r="K394" s="263"/>
      <c r="L394" s="268"/>
      <c r="M394" s="269"/>
      <c r="N394" s="270"/>
      <c r="O394" s="270"/>
      <c r="P394" s="270"/>
      <c r="Q394" s="270"/>
      <c r="R394" s="270"/>
      <c r="S394" s="270"/>
      <c r="T394" s="271"/>
      <c r="U394" s="13"/>
      <c r="V394" s="13"/>
      <c r="W394" s="13"/>
      <c r="X394" s="13"/>
      <c r="Y394" s="13"/>
      <c r="Z394" s="13"/>
      <c r="AA394" s="13"/>
      <c r="AB394" s="13"/>
      <c r="AC394" s="13"/>
      <c r="AD394" s="13"/>
      <c r="AE394" s="13"/>
      <c r="AT394" s="272" t="s">
        <v>263</v>
      </c>
      <c r="AU394" s="272" t="s">
        <v>91</v>
      </c>
      <c r="AV394" s="13" t="s">
        <v>91</v>
      </c>
      <c r="AW394" s="13" t="s">
        <v>36</v>
      </c>
      <c r="AX394" s="13" t="s">
        <v>82</v>
      </c>
      <c r="AY394" s="272" t="s">
        <v>250</v>
      </c>
    </row>
    <row r="395" s="13" customFormat="1">
      <c r="A395" s="13"/>
      <c r="B395" s="262"/>
      <c r="C395" s="263"/>
      <c r="D395" s="258" t="s">
        <v>263</v>
      </c>
      <c r="E395" s="264" t="s">
        <v>1</v>
      </c>
      <c r="F395" s="265" t="s">
        <v>2444</v>
      </c>
      <c r="G395" s="263"/>
      <c r="H395" s="266">
        <v>1</v>
      </c>
      <c r="I395" s="267"/>
      <c r="J395" s="263"/>
      <c r="K395" s="263"/>
      <c r="L395" s="268"/>
      <c r="M395" s="269"/>
      <c r="N395" s="270"/>
      <c r="O395" s="270"/>
      <c r="P395" s="270"/>
      <c r="Q395" s="270"/>
      <c r="R395" s="270"/>
      <c r="S395" s="270"/>
      <c r="T395" s="271"/>
      <c r="U395" s="13"/>
      <c r="V395" s="13"/>
      <c r="W395" s="13"/>
      <c r="X395" s="13"/>
      <c r="Y395" s="13"/>
      <c r="Z395" s="13"/>
      <c r="AA395" s="13"/>
      <c r="AB395" s="13"/>
      <c r="AC395" s="13"/>
      <c r="AD395" s="13"/>
      <c r="AE395" s="13"/>
      <c r="AT395" s="272" t="s">
        <v>263</v>
      </c>
      <c r="AU395" s="272" t="s">
        <v>91</v>
      </c>
      <c r="AV395" s="13" t="s">
        <v>91</v>
      </c>
      <c r="AW395" s="13" t="s">
        <v>36</v>
      </c>
      <c r="AX395" s="13" t="s">
        <v>82</v>
      </c>
      <c r="AY395" s="272" t="s">
        <v>250</v>
      </c>
    </row>
    <row r="396" s="14" customFormat="1">
      <c r="A396" s="14"/>
      <c r="B396" s="273"/>
      <c r="C396" s="274"/>
      <c r="D396" s="258" t="s">
        <v>263</v>
      </c>
      <c r="E396" s="275" t="s">
        <v>1</v>
      </c>
      <c r="F396" s="276" t="s">
        <v>265</v>
      </c>
      <c r="G396" s="274"/>
      <c r="H396" s="277">
        <v>10</v>
      </c>
      <c r="I396" s="278"/>
      <c r="J396" s="274"/>
      <c r="K396" s="274"/>
      <c r="L396" s="279"/>
      <c r="M396" s="280"/>
      <c r="N396" s="281"/>
      <c r="O396" s="281"/>
      <c r="P396" s="281"/>
      <c r="Q396" s="281"/>
      <c r="R396" s="281"/>
      <c r="S396" s="281"/>
      <c r="T396" s="282"/>
      <c r="U396" s="14"/>
      <c r="V396" s="14"/>
      <c r="W396" s="14"/>
      <c r="X396" s="14"/>
      <c r="Y396" s="14"/>
      <c r="Z396" s="14"/>
      <c r="AA396" s="14"/>
      <c r="AB396" s="14"/>
      <c r="AC396" s="14"/>
      <c r="AD396" s="14"/>
      <c r="AE396" s="14"/>
      <c r="AT396" s="283" t="s">
        <v>263</v>
      </c>
      <c r="AU396" s="283" t="s">
        <v>91</v>
      </c>
      <c r="AV396" s="14" t="s">
        <v>256</v>
      </c>
      <c r="AW396" s="14" t="s">
        <v>36</v>
      </c>
      <c r="AX396" s="14" t="s">
        <v>14</v>
      </c>
      <c r="AY396" s="283" t="s">
        <v>250</v>
      </c>
    </row>
    <row r="397" s="2" customFormat="1" ht="21.75" customHeight="1">
      <c r="A397" s="38"/>
      <c r="B397" s="39"/>
      <c r="C397" s="294" t="s">
        <v>445</v>
      </c>
      <c r="D397" s="294" t="s">
        <v>643</v>
      </c>
      <c r="E397" s="295" t="s">
        <v>2445</v>
      </c>
      <c r="F397" s="296" t="s">
        <v>2446</v>
      </c>
      <c r="G397" s="297" t="s">
        <v>189</v>
      </c>
      <c r="H397" s="298">
        <v>1</v>
      </c>
      <c r="I397" s="299"/>
      <c r="J397" s="300">
        <f>ROUND(I397*H397,2)</f>
        <v>0</v>
      </c>
      <c r="K397" s="296" t="s">
        <v>1</v>
      </c>
      <c r="L397" s="301"/>
      <c r="M397" s="302" t="s">
        <v>1</v>
      </c>
      <c r="N397" s="303" t="s">
        <v>47</v>
      </c>
      <c r="O397" s="91"/>
      <c r="P397" s="254">
        <f>O397*H397</f>
        <v>0</v>
      </c>
      <c r="Q397" s="254">
        <v>0.028000000000000001</v>
      </c>
      <c r="R397" s="254">
        <f>Q397*H397</f>
        <v>0.028000000000000001</v>
      </c>
      <c r="S397" s="254">
        <v>0</v>
      </c>
      <c r="T397" s="255">
        <f>S397*H397</f>
        <v>0</v>
      </c>
      <c r="U397" s="38"/>
      <c r="V397" s="38"/>
      <c r="W397" s="38"/>
      <c r="X397" s="38"/>
      <c r="Y397" s="38"/>
      <c r="Z397" s="38"/>
      <c r="AA397" s="38"/>
      <c r="AB397" s="38"/>
      <c r="AC397" s="38"/>
      <c r="AD397" s="38"/>
      <c r="AE397" s="38"/>
      <c r="AR397" s="256" t="s">
        <v>285</v>
      </c>
      <c r="AT397" s="256" t="s">
        <v>643</v>
      </c>
      <c r="AU397" s="256" t="s">
        <v>91</v>
      </c>
      <c r="AY397" s="17" t="s">
        <v>250</v>
      </c>
      <c r="BE397" s="257">
        <f>IF(N397="základní",J397,0)</f>
        <v>0</v>
      </c>
      <c r="BF397" s="257">
        <f>IF(N397="snížená",J397,0)</f>
        <v>0</v>
      </c>
      <c r="BG397" s="257">
        <f>IF(N397="zákl. přenesená",J397,0)</f>
        <v>0</v>
      </c>
      <c r="BH397" s="257">
        <f>IF(N397="sníž. přenesená",J397,0)</f>
        <v>0</v>
      </c>
      <c r="BI397" s="257">
        <f>IF(N397="nulová",J397,0)</f>
        <v>0</v>
      </c>
      <c r="BJ397" s="17" t="s">
        <v>14</v>
      </c>
      <c r="BK397" s="257">
        <f>ROUND(I397*H397,2)</f>
        <v>0</v>
      </c>
      <c r="BL397" s="17" t="s">
        <v>256</v>
      </c>
      <c r="BM397" s="256" t="s">
        <v>3070</v>
      </c>
    </row>
    <row r="398" s="2" customFormat="1" ht="21.75" customHeight="1">
      <c r="A398" s="38"/>
      <c r="B398" s="39"/>
      <c r="C398" s="294" t="s">
        <v>449</v>
      </c>
      <c r="D398" s="294" t="s">
        <v>643</v>
      </c>
      <c r="E398" s="295" t="s">
        <v>2448</v>
      </c>
      <c r="F398" s="296" t="s">
        <v>2449</v>
      </c>
      <c r="G398" s="297" t="s">
        <v>189</v>
      </c>
      <c r="H398" s="298">
        <v>1</v>
      </c>
      <c r="I398" s="299"/>
      <c r="J398" s="300">
        <f>ROUND(I398*H398,2)</f>
        <v>0</v>
      </c>
      <c r="K398" s="296" t="s">
        <v>1</v>
      </c>
      <c r="L398" s="301"/>
      <c r="M398" s="302" t="s">
        <v>1</v>
      </c>
      <c r="N398" s="303" t="s">
        <v>47</v>
      </c>
      <c r="O398" s="91"/>
      <c r="P398" s="254">
        <f>O398*H398</f>
        <v>0</v>
      </c>
      <c r="Q398" s="254">
        <v>0.040000000000000001</v>
      </c>
      <c r="R398" s="254">
        <f>Q398*H398</f>
        <v>0.040000000000000001</v>
      </c>
      <c r="S398" s="254">
        <v>0</v>
      </c>
      <c r="T398" s="255">
        <f>S398*H398</f>
        <v>0</v>
      </c>
      <c r="U398" s="38"/>
      <c r="V398" s="38"/>
      <c r="W398" s="38"/>
      <c r="X398" s="38"/>
      <c r="Y398" s="38"/>
      <c r="Z398" s="38"/>
      <c r="AA398" s="38"/>
      <c r="AB398" s="38"/>
      <c r="AC398" s="38"/>
      <c r="AD398" s="38"/>
      <c r="AE398" s="38"/>
      <c r="AR398" s="256" t="s">
        <v>285</v>
      </c>
      <c r="AT398" s="256" t="s">
        <v>643</v>
      </c>
      <c r="AU398" s="256" t="s">
        <v>91</v>
      </c>
      <c r="AY398" s="17" t="s">
        <v>250</v>
      </c>
      <c r="BE398" s="257">
        <f>IF(N398="základní",J398,0)</f>
        <v>0</v>
      </c>
      <c r="BF398" s="257">
        <f>IF(N398="snížená",J398,0)</f>
        <v>0</v>
      </c>
      <c r="BG398" s="257">
        <f>IF(N398="zákl. přenesená",J398,0)</f>
        <v>0</v>
      </c>
      <c r="BH398" s="257">
        <f>IF(N398="sníž. přenesená",J398,0)</f>
        <v>0</v>
      </c>
      <c r="BI398" s="257">
        <f>IF(N398="nulová",J398,0)</f>
        <v>0</v>
      </c>
      <c r="BJ398" s="17" t="s">
        <v>14</v>
      </c>
      <c r="BK398" s="257">
        <f>ROUND(I398*H398,2)</f>
        <v>0</v>
      </c>
      <c r="BL398" s="17" t="s">
        <v>256</v>
      </c>
      <c r="BM398" s="256" t="s">
        <v>3071</v>
      </c>
    </row>
    <row r="399" s="2" customFormat="1" ht="21.75" customHeight="1">
      <c r="A399" s="38"/>
      <c r="B399" s="39"/>
      <c r="C399" s="294" t="s">
        <v>453</v>
      </c>
      <c r="D399" s="294" t="s">
        <v>643</v>
      </c>
      <c r="E399" s="295" t="s">
        <v>2454</v>
      </c>
      <c r="F399" s="296" t="s">
        <v>2455</v>
      </c>
      <c r="G399" s="297" t="s">
        <v>189</v>
      </c>
      <c r="H399" s="298">
        <v>2</v>
      </c>
      <c r="I399" s="299"/>
      <c r="J399" s="300">
        <f>ROUND(I399*H399,2)</f>
        <v>0</v>
      </c>
      <c r="K399" s="296" t="s">
        <v>1</v>
      </c>
      <c r="L399" s="301"/>
      <c r="M399" s="302" t="s">
        <v>1</v>
      </c>
      <c r="N399" s="303" t="s">
        <v>47</v>
      </c>
      <c r="O399" s="91"/>
      <c r="P399" s="254">
        <f>O399*H399</f>
        <v>0</v>
      </c>
      <c r="Q399" s="254">
        <v>0.052999999999999998</v>
      </c>
      <c r="R399" s="254">
        <f>Q399*H399</f>
        <v>0.106</v>
      </c>
      <c r="S399" s="254">
        <v>0</v>
      </c>
      <c r="T399" s="255">
        <f>S399*H399</f>
        <v>0</v>
      </c>
      <c r="U399" s="38"/>
      <c r="V399" s="38"/>
      <c r="W399" s="38"/>
      <c r="X399" s="38"/>
      <c r="Y399" s="38"/>
      <c r="Z399" s="38"/>
      <c r="AA399" s="38"/>
      <c r="AB399" s="38"/>
      <c r="AC399" s="38"/>
      <c r="AD399" s="38"/>
      <c r="AE399" s="38"/>
      <c r="AR399" s="256" t="s">
        <v>285</v>
      </c>
      <c r="AT399" s="256" t="s">
        <v>643</v>
      </c>
      <c r="AU399" s="256" t="s">
        <v>91</v>
      </c>
      <c r="AY399" s="17" t="s">
        <v>250</v>
      </c>
      <c r="BE399" s="257">
        <f>IF(N399="základní",J399,0)</f>
        <v>0</v>
      </c>
      <c r="BF399" s="257">
        <f>IF(N399="snížená",J399,0)</f>
        <v>0</v>
      </c>
      <c r="BG399" s="257">
        <f>IF(N399="zákl. přenesená",J399,0)</f>
        <v>0</v>
      </c>
      <c r="BH399" s="257">
        <f>IF(N399="sníž. přenesená",J399,0)</f>
        <v>0</v>
      </c>
      <c r="BI399" s="257">
        <f>IF(N399="nulová",J399,0)</f>
        <v>0</v>
      </c>
      <c r="BJ399" s="17" t="s">
        <v>14</v>
      </c>
      <c r="BK399" s="257">
        <f>ROUND(I399*H399,2)</f>
        <v>0</v>
      </c>
      <c r="BL399" s="17" t="s">
        <v>256</v>
      </c>
      <c r="BM399" s="256" t="s">
        <v>3072</v>
      </c>
    </row>
    <row r="400" s="2" customFormat="1" ht="21.75" customHeight="1">
      <c r="A400" s="38"/>
      <c r="B400" s="39"/>
      <c r="C400" s="294" t="s">
        <v>457</v>
      </c>
      <c r="D400" s="294" t="s">
        <v>643</v>
      </c>
      <c r="E400" s="295" t="s">
        <v>2460</v>
      </c>
      <c r="F400" s="296" t="s">
        <v>2461</v>
      </c>
      <c r="G400" s="297" t="s">
        <v>189</v>
      </c>
      <c r="H400" s="298">
        <v>6</v>
      </c>
      <c r="I400" s="299"/>
      <c r="J400" s="300">
        <f>ROUND(I400*H400,2)</f>
        <v>0</v>
      </c>
      <c r="K400" s="296" t="s">
        <v>1</v>
      </c>
      <c r="L400" s="301"/>
      <c r="M400" s="302" t="s">
        <v>1</v>
      </c>
      <c r="N400" s="303" t="s">
        <v>47</v>
      </c>
      <c r="O400" s="91"/>
      <c r="P400" s="254">
        <f>O400*H400</f>
        <v>0</v>
      </c>
      <c r="Q400" s="254">
        <v>0.068000000000000005</v>
      </c>
      <c r="R400" s="254">
        <f>Q400*H400</f>
        <v>0.40800000000000003</v>
      </c>
      <c r="S400" s="254">
        <v>0</v>
      </c>
      <c r="T400" s="255">
        <f>S400*H400</f>
        <v>0</v>
      </c>
      <c r="U400" s="38"/>
      <c r="V400" s="38"/>
      <c r="W400" s="38"/>
      <c r="X400" s="38"/>
      <c r="Y400" s="38"/>
      <c r="Z400" s="38"/>
      <c r="AA400" s="38"/>
      <c r="AB400" s="38"/>
      <c r="AC400" s="38"/>
      <c r="AD400" s="38"/>
      <c r="AE400" s="38"/>
      <c r="AR400" s="256" t="s">
        <v>285</v>
      </c>
      <c r="AT400" s="256" t="s">
        <v>643</v>
      </c>
      <c r="AU400" s="256" t="s">
        <v>91</v>
      </c>
      <c r="AY400" s="17" t="s">
        <v>250</v>
      </c>
      <c r="BE400" s="257">
        <f>IF(N400="základní",J400,0)</f>
        <v>0</v>
      </c>
      <c r="BF400" s="257">
        <f>IF(N400="snížená",J400,0)</f>
        <v>0</v>
      </c>
      <c r="BG400" s="257">
        <f>IF(N400="zákl. přenesená",J400,0)</f>
        <v>0</v>
      </c>
      <c r="BH400" s="257">
        <f>IF(N400="sníž. přenesená",J400,0)</f>
        <v>0</v>
      </c>
      <c r="BI400" s="257">
        <f>IF(N400="nulová",J400,0)</f>
        <v>0</v>
      </c>
      <c r="BJ400" s="17" t="s">
        <v>14</v>
      </c>
      <c r="BK400" s="257">
        <f>ROUND(I400*H400,2)</f>
        <v>0</v>
      </c>
      <c r="BL400" s="17" t="s">
        <v>256</v>
      </c>
      <c r="BM400" s="256" t="s">
        <v>3073</v>
      </c>
    </row>
    <row r="401" s="2" customFormat="1" ht="21.75" customHeight="1">
      <c r="A401" s="38"/>
      <c r="B401" s="39"/>
      <c r="C401" s="245" t="s">
        <v>461</v>
      </c>
      <c r="D401" s="245" t="s">
        <v>252</v>
      </c>
      <c r="E401" s="246" t="s">
        <v>2463</v>
      </c>
      <c r="F401" s="247" t="s">
        <v>2464</v>
      </c>
      <c r="G401" s="248" t="s">
        <v>189</v>
      </c>
      <c r="H401" s="249">
        <v>2</v>
      </c>
      <c r="I401" s="250"/>
      <c r="J401" s="251">
        <f>ROUND(I401*H401,2)</f>
        <v>0</v>
      </c>
      <c r="K401" s="247" t="s">
        <v>255</v>
      </c>
      <c r="L401" s="44"/>
      <c r="M401" s="252" t="s">
        <v>1</v>
      </c>
      <c r="N401" s="253" t="s">
        <v>47</v>
      </c>
      <c r="O401" s="91"/>
      <c r="P401" s="254">
        <f>O401*H401</f>
        <v>0</v>
      </c>
      <c r="Q401" s="254">
        <v>0.0066</v>
      </c>
      <c r="R401" s="254">
        <f>Q401*H401</f>
        <v>0.0132</v>
      </c>
      <c r="S401" s="254">
        <v>0</v>
      </c>
      <c r="T401" s="255">
        <f>S401*H401</f>
        <v>0</v>
      </c>
      <c r="U401" s="38"/>
      <c r="V401" s="38"/>
      <c r="W401" s="38"/>
      <c r="X401" s="38"/>
      <c r="Y401" s="38"/>
      <c r="Z401" s="38"/>
      <c r="AA401" s="38"/>
      <c r="AB401" s="38"/>
      <c r="AC401" s="38"/>
      <c r="AD401" s="38"/>
      <c r="AE401" s="38"/>
      <c r="AR401" s="256" t="s">
        <v>256</v>
      </c>
      <c r="AT401" s="256" t="s">
        <v>252</v>
      </c>
      <c r="AU401" s="256" t="s">
        <v>91</v>
      </c>
      <c r="AY401" s="17" t="s">
        <v>250</v>
      </c>
      <c r="BE401" s="257">
        <f>IF(N401="základní",J401,0)</f>
        <v>0</v>
      </c>
      <c r="BF401" s="257">
        <f>IF(N401="snížená",J401,0)</f>
        <v>0</v>
      </c>
      <c r="BG401" s="257">
        <f>IF(N401="zákl. přenesená",J401,0)</f>
        <v>0</v>
      </c>
      <c r="BH401" s="257">
        <f>IF(N401="sníž. přenesená",J401,0)</f>
        <v>0</v>
      </c>
      <c r="BI401" s="257">
        <f>IF(N401="nulová",J401,0)</f>
        <v>0</v>
      </c>
      <c r="BJ401" s="17" t="s">
        <v>14</v>
      </c>
      <c r="BK401" s="257">
        <f>ROUND(I401*H401,2)</f>
        <v>0</v>
      </c>
      <c r="BL401" s="17" t="s">
        <v>256</v>
      </c>
      <c r="BM401" s="256" t="s">
        <v>3074</v>
      </c>
    </row>
    <row r="402" s="2" customFormat="1">
      <c r="A402" s="38"/>
      <c r="B402" s="39"/>
      <c r="C402" s="40"/>
      <c r="D402" s="258" t="s">
        <v>261</v>
      </c>
      <c r="E402" s="40"/>
      <c r="F402" s="259" t="s">
        <v>2438</v>
      </c>
      <c r="G402" s="40"/>
      <c r="H402" s="40"/>
      <c r="I402" s="156"/>
      <c r="J402" s="40"/>
      <c r="K402" s="40"/>
      <c r="L402" s="44"/>
      <c r="M402" s="260"/>
      <c r="N402" s="261"/>
      <c r="O402" s="91"/>
      <c r="P402" s="91"/>
      <c r="Q402" s="91"/>
      <c r="R402" s="91"/>
      <c r="S402" s="91"/>
      <c r="T402" s="92"/>
      <c r="U402" s="38"/>
      <c r="V402" s="38"/>
      <c r="W402" s="38"/>
      <c r="X402" s="38"/>
      <c r="Y402" s="38"/>
      <c r="Z402" s="38"/>
      <c r="AA402" s="38"/>
      <c r="AB402" s="38"/>
      <c r="AC402" s="38"/>
      <c r="AD402" s="38"/>
      <c r="AE402" s="38"/>
      <c r="AT402" s="17" t="s">
        <v>261</v>
      </c>
      <c r="AU402" s="17" t="s">
        <v>91</v>
      </c>
    </row>
    <row r="403" s="13" customFormat="1">
      <c r="A403" s="13"/>
      <c r="B403" s="262"/>
      <c r="C403" s="263"/>
      <c r="D403" s="258" t="s">
        <v>263</v>
      </c>
      <c r="E403" s="264" t="s">
        <v>1</v>
      </c>
      <c r="F403" s="265" t="s">
        <v>2466</v>
      </c>
      <c r="G403" s="263"/>
      <c r="H403" s="266">
        <v>2</v>
      </c>
      <c r="I403" s="267"/>
      <c r="J403" s="263"/>
      <c r="K403" s="263"/>
      <c r="L403" s="268"/>
      <c r="M403" s="269"/>
      <c r="N403" s="270"/>
      <c r="O403" s="270"/>
      <c r="P403" s="270"/>
      <c r="Q403" s="270"/>
      <c r="R403" s="270"/>
      <c r="S403" s="270"/>
      <c r="T403" s="271"/>
      <c r="U403" s="13"/>
      <c r="V403" s="13"/>
      <c r="W403" s="13"/>
      <c r="X403" s="13"/>
      <c r="Y403" s="13"/>
      <c r="Z403" s="13"/>
      <c r="AA403" s="13"/>
      <c r="AB403" s="13"/>
      <c r="AC403" s="13"/>
      <c r="AD403" s="13"/>
      <c r="AE403" s="13"/>
      <c r="AT403" s="272" t="s">
        <v>263</v>
      </c>
      <c r="AU403" s="272" t="s">
        <v>91</v>
      </c>
      <c r="AV403" s="13" t="s">
        <v>91</v>
      </c>
      <c r="AW403" s="13" t="s">
        <v>36</v>
      </c>
      <c r="AX403" s="13" t="s">
        <v>82</v>
      </c>
      <c r="AY403" s="272" t="s">
        <v>250</v>
      </c>
    </row>
    <row r="404" s="14" customFormat="1">
      <c r="A404" s="14"/>
      <c r="B404" s="273"/>
      <c r="C404" s="274"/>
      <c r="D404" s="258" t="s">
        <v>263</v>
      </c>
      <c r="E404" s="275" t="s">
        <v>1</v>
      </c>
      <c r="F404" s="276" t="s">
        <v>265</v>
      </c>
      <c r="G404" s="274"/>
      <c r="H404" s="277">
        <v>2</v>
      </c>
      <c r="I404" s="278"/>
      <c r="J404" s="274"/>
      <c r="K404" s="274"/>
      <c r="L404" s="279"/>
      <c r="M404" s="280"/>
      <c r="N404" s="281"/>
      <c r="O404" s="281"/>
      <c r="P404" s="281"/>
      <c r="Q404" s="281"/>
      <c r="R404" s="281"/>
      <c r="S404" s="281"/>
      <c r="T404" s="282"/>
      <c r="U404" s="14"/>
      <c r="V404" s="14"/>
      <c r="W404" s="14"/>
      <c r="X404" s="14"/>
      <c r="Y404" s="14"/>
      <c r="Z404" s="14"/>
      <c r="AA404" s="14"/>
      <c r="AB404" s="14"/>
      <c r="AC404" s="14"/>
      <c r="AD404" s="14"/>
      <c r="AE404" s="14"/>
      <c r="AT404" s="283" t="s">
        <v>263</v>
      </c>
      <c r="AU404" s="283" t="s">
        <v>91</v>
      </c>
      <c r="AV404" s="14" t="s">
        <v>256</v>
      </c>
      <c r="AW404" s="14" t="s">
        <v>36</v>
      </c>
      <c r="AX404" s="14" t="s">
        <v>14</v>
      </c>
      <c r="AY404" s="283" t="s">
        <v>250</v>
      </c>
    </row>
    <row r="405" s="2" customFormat="1" ht="21.75" customHeight="1">
      <c r="A405" s="38"/>
      <c r="B405" s="39"/>
      <c r="C405" s="294" t="s">
        <v>465</v>
      </c>
      <c r="D405" s="294" t="s">
        <v>643</v>
      </c>
      <c r="E405" s="295" t="s">
        <v>2467</v>
      </c>
      <c r="F405" s="296" t="s">
        <v>2468</v>
      </c>
      <c r="G405" s="297" t="s">
        <v>189</v>
      </c>
      <c r="H405" s="298">
        <v>2</v>
      </c>
      <c r="I405" s="299"/>
      <c r="J405" s="300">
        <f>ROUND(I405*H405,2)</f>
        <v>0</v>
      </c>
      <c r="K405" s="296" t="s">
        <v>1</v>
      </c>
      <c r="L405" s="301"/>
      <c r="M405" s="302" t="s">
        <v>1</v>
      </c>
      <c r="N405" s="303" t="s">
        <v>47</v>
      </c>
      <c r="O405" s="91"/>
      <c r="P405" s="254">
        <f>O405*H405</f>
        <v>0</v>
      </c>
      <c r="Q405" s="254">
        <v>0.081000000000000003</v>
      </c>
      <c r="R405" s="254">
        <f>Q405*H405</f>
        <v>0.16200000000000001</v>
      </c>
      <c r="S405" s="254">
        <v>0</v>
      </c>
      <c r="T405" s="255">
        <f>S405*H405</f>
        <v>0</v>
      </c>
      <c r="U405" s="38"/>
      <c r="V405" s="38"/>
      <c r="W405" s="38"/>
      <c r="X405" s="38"/>
      <c r="Y405" s="38"/>
      <c r="Z405" s="38"/>
      <c r="AA405" s="38"/>
      <c r="AB405" s="38"/>
      <c r="AC405" s="38"/>
      <c r="AD405" s="38"/>
      <c r="AE405" s="38"/>
      <c r="AR405" s="256" t="s">
        <v>285</v>
      </c>
      <c r="AT405" s="256" t="s">
        <v>643</v>
      </c>
      <c r="AU405" s="256" t="s">
        <v>91</v>
      </c>
      <c r="AY405" s="17" t="s">
        <v>250</v>
      </c>
      <c r="BE405" s="257">
        <f>IF(N405="základní",J405,0)</f>
        <v>0</v>
      </c>
      <c r="BF405" s="257">
        <f>IF(N405="snížená",J405,0)</f>
        <v>0</v>
      </c>
      <c r="BG405" s="257">
        <f>IF(N405="zákl. přenesená",J405,0)</f>
        <v>0</v>
      </c>
      <c r="BH405" s="257">
        <f>IF(N405="sníž. přenesená",J405,0)</f>
        <v>0</v>
      </c>
      <c r="BI405" s="257">
        <f>IF(N405="nulová",J405,0)</f>
        <v>0</v>
      </c>
      <c r="BJ405" s="17" t="s">
        <v>14</v>
      </c>
      <c r="BK405" s="257">
        <f>ROUND(I405*H405,2)</f>
        <v>0</v>
      </c>
      <c r="BL405" s="17" t="s">
        <v>256</v>
      </c>
      <c r="BM405" s="256" t="s">
        <v>3075</v>
      </c>
    </row>
    <row r="406" s="2" customFormat="1" ht="33" customHeight="1">
      <c r="A406" s="38"/>
      <c r="B406" s="39"/>
      <c r="C406" s="245" t="s">
        <v>469</v>
      </c>
      <c r="D406" s="245" t="s">
        <v>252</v>
      </c>
      <c r="E406" s="246" t="s">
        <v>2470</v>
      </c>
      <c r="F406" s="247" t="s">
        <v>2471</v>
      </c>
      <c r="G406" s="248" t="s">
        <v>208</v>
      </c>
      <c r="H406" s="249">
        <v>8.1440000000000001</v>
      </c>
      <c r="I406" s="250"/>
      <c r="J406" s="251">
        <f>ROUND(I406*H406,2)</f>
        <v>0</v>
      </c>
      <c r="K406" s="247" t="s">
        <v>255</v>
      </c>
      <c r="L406" s="44"/>
      <c r="M406" s="252" t="s">
        <v>1</v>
      </c>
      <c r="N406" s="253" t="s">
        <v>47</v>
      </c>
      <c r="O406" s="91"/>
      <c r="P406" s="254">
        <f>O406*H406</f>
        <v>0</v>
      </c>
      <c r="Q406" s="254">
        <v>0</v>
      </c>
      <c r="R406" s="254">
        <f>Q406*H406</f>
        <v>0</v>
      </c>
      <c r="S406" s="254">
        <v>0</v>
      </c>
      <c r="T406" s="255">
        <f>S406*H406</f>
        <v>0</v>
      </c>
      <c r="U406" s="38"/>
      <c r="V406" s="38"/>
      <c r="W406" s="38"/>
      <c r="X406" s="38"/>
      <c r="Y406" s="38"/>
      <c r="Z406" s="38"/>
      <c r="AA406" s="38"/>
      <c r="AB406" s="38"/>
      <c r="AC406" s="38"/>
      <c r="AD406" s="38"/>
      <c r="AE406" s="38"/>
      <c r="AR406" s="256" t="s">
        <v>256</v>
      </c>
      <c r="AT406" s="256" t="s">
        <v>252</v>
      </c>
      <c r="AU406" s="256" t="s">
        <v>91</v>
      </c>
      <c r="AY406" s="17" t="s">
        <v>250</v>
      </c>
      <c r="BE406" s="257">
        <f>IF(N406="základní",J406,0)</f>
        <v>0</v>
      </c>
      <c r="BF406" s="257">
        <f>IF(N406="snížená",J406,0)</f>
        <v>0</v>
      </c>
      <c r="BG406" s="257">
        <f>IF(N406="zákl. přenesená",J406,0)</f>
        <v>0</v>
      </c>
      <c r="BH406" s="257">
        <f>IF(N406="sníž. přenesená",J406,0)</f>
        <v>0</v>
      </c>
      <c r="BI406" s="257">
        <f>IF(N406="nulová",J406,0)</f>
        <v>0</v>
      </c>
      <c r="BJ406" s="17" t="s">
        <v>14</v>
      </c>
      <c r="BK406" s="257">
        <f>ROUND(I406*H406,2)</f>
        <v>0</v>
      </c>
      <c r="BL406" s="17" t="s">
        <v>256</v>
      </c>
      <c r="BM406" s="256" t="s">
        <v>3076</v>
      </c>
    </row>
    <row r="407" s="2" customFormat="1">
      <c r="A407" s="38"/>
      <c r="B407" s="39"/>
      <c r="C407" s="40"/>
      <c r="D407" s="258" t="s">
        <v>261</v>
      </c>
      <c r="E407" s="40"/>
      <c r="F407" s="259" t="s">
        <v>2473</v>
      </c>
      <c r="G407" s="40"/>
      <c r="H407" s="40"/>
      <c r="I407" s="156"/>
      <c r="J407" s="40"/>
      <c r="K407" s="40"/>
      <c r="L407" s="44"/>
      <c r="M407" s="260"/>
      <c r="N407" s="261"/>
      <c r="O407" s="91"/>
      <c r="P407" s="91"/>
      <c r="Q407" s="91"/>
      <c r="R407" s="91"/>
      <c r="S407" s="91"/>
      <c r="T407" s="92"/>
      <c r="U407" s="38"/>
      <c r="V407" s="38"/>
      <c r="W407" s="38"/>
      <c r="X407" s="38"/>
      <c r="Y407" s="38"/>
      <c r="Z407" s="38"/>
      <c r="AA407" s="38"/>
      <c r="AB407" s="38"/>
      <c r="AC407" s="38"/>
      <c r="AD407" s="38"/>
      <c r="AE407" s="38"/>
      <c r="AT407" s="17" t="s">
        <v>261</v>
      </c>
      <c r="AU407" s="17" t="s">
        <v>91</v>
      </c>
    </row>
    <row r="408" s="15" customFormat="1">
      <c r="A408" s="15"/>
      <c r="B408" s="284"/>
      <c r="C408" s="285"/>
      <c r="D408" s="258" t="s">
        <v>263</v>
      </c>
      <c r="E408" s="286" t="s">
        <v>1</v>
      </c>
      <c r="F408" s="287" t="s">
        <v>3077</v>
      </c>
      <c r="G408" s="285"/>
      <c r="H408" s="286" t="s">
        <v>1</v>
      </c>
      <c r="I408" s="288"/>
      <c r="J408" s="285"/>
      <c r="K408" s="285"/>
      <c r="L408" s="289"/>
      <c r="M408" s="290"/>
      <c r="N408" s="291"/>
      <c r="O408" s="291"/>
      <c r="P408" s="291"/>
      <c r="Q408" s="291"/>
      <c r="R408" s="291"/>
      <c r="S408" s="291"/>
      <c r="T408" s="292"/>
      <c r="U408" s="15"/>
      <c r="V408" s="15"/>
      <c r="W408" s="15"/>
      <c r="X408" s="15"/>
      <c r="Y408" s="15"/>
      <c r="Z408" s="15"/>
      <c r="AA408" s="15"/>
      <c r="AB408" s="15"/>
      <c r="AC408" s="15"/>
      <c r="AD408" s="15"/>
      <c r="AE408" s="15"/>
      <c r="AT408" s="293" t="s">
        <v>263</v>
      </c>
      <c r="AU408" s="293" t="s">
        <v>91</v>
      </c>
      <c r="AV408" s="15" t="s">
        <v>14</v>
      </c>
      <c r="AW408" s="15" t="s">
        <v>36</v>
      </c>
      <c r="AX408" s="15" t="s">
        <v>82</v>
      </c>
      <c r="AY408" s="293" t="s">
        <v>250</v>
      </c>
    </row>
    <row r="409" s="13" customFormat="1">
      <c r="A409" s="13"/>
      <c r="B409" s="262"/>
      <c r="C409" s="263"/>
      <c r="D409" s="258" t="s">
        <v>263</v>
      </c>
      <c r="E409" s="264" t="s">
        <v>1</v>
      </c>
      <c r="F409" s="265" t="s">
        <v>3078</v>
      </c>
      <c r="G409" s="263"/>
      <c r="H409" s="266">
        <v>4.6879999999999997</v>
      </c>
      <c r="I409" s="267"/>
      <c r="J409" s="263"/>
      <c r="K409" s="263"/>
      <c r="L409" s="268"/>
      <c r="M409" s="269"/>
      <c r="N409" s="270"/>
      <c r="O409" s="270"/>
      <c r="P409" s="270"/>
      <c r="Q409" s="270"/>
      <c r="R409" s="270"/>
      <c r="S409" s="270"/>
      <c r="T409" s="271"/>
      <c r="U409" s="13"/>
      <c r="V409" s="13"/>
      <c r="W409" s="13"/>
      <c r="X409" s="13"/>
      <c r="Y409" s="13"/>
      <c r="Z409" s="13"/>
      <c r="AA409" s="13"/>
      <c r="AB409" s="13"/>
      <c r="AC409" s="13"/>
      <c r="AD409" s="13"/>
      <c r="AE409" s="13"/>
      <c r="AT409" s="272" t="s">
        <v>263</v>
      </c>
      <c r="AU409" s="272" t="s">
        <v>91</v>
      </c>
      <c r="AV409" s="13" t="s">
        <v>91</v>
      </c>
      <c r="AW409" s="13" t="s">
        <v>36</v>
      </c>
      <c r="AX409" s="13" t="s">
        <v>82</v>
      </c>
      <c r="AY409" s="272" t="s">
        <v>250</v>
      </c>
    </row>
    <row r="410" s="13" customFormat="1">
      <c r="A410" s="13"/>
      <c r="B410" s="262"/>
      <c r="C410" s="263"/>
      <c r="D410" s="258" t="s">
        <v>263</v>
      </c>
      <c r="E410" s="264" t="s">
        <v>1</v>
      </c>
      <c r="F410" s="265" t="s">
        <v>3079</v>
      </c>
      <c r="G410" s="263"/>
      <c r="H410" s="266">
        <v>3.456</v>
      </c>
      <c r="I410" s="267"/>
      <c r="J410" s="263"/>
      <c r="K410" s="263"/>
      <c r="L410" s="268"/>
      <c r="M410" s="269"/>
      <c r="N410" s="270"/>
      <c r="O410" s="270"/>
      <c r="P410" s="270"/>
      <c r="Q410" s="270"/>
      <c r="R410" s="270"/>
      <c r="S410" s="270"/>
      <c r="T410" s="271"/>
      <c r="U410" s="13"/>
      <c r="V410" s="13"/>
      <c r="W410" s="13"/>
      <c r="X410" s="13"/>
      <c r="Y410" s="13"/>
      <c r="Z410" s="13"/>
      <c r="AA410" s="13"/>
      <c r="AB410" s="13"/>
      <c r="AC410" s="13"/>
      <c r="AD410" s="13"/>
      <c r="AE410" s="13"/>
      <c r="AT410" s="272" t="s">
        <v>263</v>
      </c>
      <c r="AU410" s="272" t="s">
        <v>91</v>
      </c>
      <c r="AV410" s="13" t="s">
        <v>91</v>
      </c>
      <c r="AW410" s="13" t="s">
        <v>36</v>
      </c>
      <c r="AX410" s="13" t="s">
        <v>82</v>
      </c>
      <c r="AY410" s="272" t="s">
        <v>250</v>
      </c>
    </row>
    <row r="411" s="14" customFormat="1">
      <c r="A411" s="14"/>
      <c r="B411" s="273"/>
      <c r="C411" s="274"/>
      <c r="D411" s="258" t="s">
        <v>263</v>
      </c>
      <c r="E411" s="275" t="s">
        <v>2995</v>
      </c>
      <c r="F411" s="276" t="s">
        <v>265</v>
      </c>
      <c r="G411" s="274"/>
      <c r="H411" s="277">
        <v>8.1440000000000001</v>
      </c>
      <c r="I411" s="278"/>
      <c r="J411" s="274"/>
      <c r="K411" s="274"/>
      <c r="L411" s="279"/>
      <c r="M411" s="280"/>
      <c r="N411" s="281"/>
      <c r="O411" s="281"/>
      <c r="P411" s="281"/>
      <c r="Q411" s="281"/>
      <c r="R411" s="281"/>
      <c r="S411" s="281"/>
      <c r="T411" s="282"/>
      <c r="U411" s="14"/>
      <c r="V411" s="14"/>
      <c r="W411" s="14"/>
      <c r="X411" s="14"/>
      <c r="Y411" s="14"/>
      <c r="Z411" s="14"/>
      <c r="AA411" s="14"/>
      <c r="AB411" s="14"/>
      <c r="AC411" s="14"/>
      <c r="AD411" s="14"/>
      <c r="AE411" s="14"/>
      <c r="AT411" s="283" t="s">
        <v>263</v>
      </c>
      <c r="AU411" s="283" t="s">
        <v>91</v>
      </c>
      <c r="AV411" s="14" t="s">
        <v>256</v>
      </c>
      <c r="AW411" s="14" t="s">
        <v>36</v>
      </c>
      <c r="AX411" s="14" t="s">
        <v>14</v>
      </c>
      <c r="AY411" s="283" t="s">
        <v>250</v>
      </c>
    </row>
    <row r="412" s="2" customFormat="1" ht="33" customHeight="1">
      <c r="A412" s="38"/>
      <c r="B412" s="39"/>
      <c r="C412" s="245" t="s">
        <v>473</v>
      </c>
      <c r="D412" s="245" t="s">
        <v>252</v>
      </c>
      <c r="E412" s="246" t="s">
        <v>2484</v>
      </c>
      <c r="F412" s="247" t="s">
        <v>2485</v>
      </c>
      <c r="G412" s="248" t="s">
        <v>168</v>
      </c>
      <c r="H412" s="249">
        <v>13.26</v>
      </c>
      <c r="I412" s="250"/>
      <c r="J412" s="251">
        <f>ROUND(I412*H412,2)</f>
        <v>0</v>
      </c>
      <c r="K412" s="247" t="s">
        <v>255</v>
      </c>
      <c r="L412" s="44"/>
      <c r="M412" s="252" t="s">
        <v>1</v>
      </c>
      <c r="N412" s="253" t="s">
        <v>47</v>
      </c>
      <c r="O412" s="91"/>
      <c r="P412" s="254">
        <f>O412*H412</f>
        <v>0</v>
      </c>
      <c r="Q412" s="254">
        <v>0.0063200000000000001</v>
      </c>
      <c r="R412" s="254">
        <f>Q412*H412</f>
        <v>0.083803199999999994</v>
      </c>
      <c r="S412" s="254">
        <v>0</v>
      </c>
      <c r="T412" s="255">
        <f>S412*H412</f>
        <v>0</v>
      </c>
      <c r="U412" s="38"/>
      <c r="V412" s="38"/>
      <c r="W412" s="38"/>
      <c r="X412" s="38"/>
      <c r="Y412" s="38"/>
      <c r="Z412" s="38"/>
      <c r="AA412" s="38"/>
      <c r="AB412" s="38"/>
      <c r="AC412" s="38"/>
      <c r="AD412" s="38"/>
      <c r="AE412" s="38"/>
      <c r="AR412" s="256" t="s">
        <v>256</v>
      </c>
      <c r="AT412" s="256" t="s">
        <v>252</v>
      </c>
      <c r="AU412" s="256" t="s">
        <v>91</v>
      </c>
      <c r="AY412" s="17" t="s">
        <v>250</v>
      </c>
      <c r="BE412" s="257">
        <f>IF(N412="základní",J412,0)</f>
        <v>0</v>
      </c>
      <c r="BF412" s="257">
        <f>IF(N412="snížená",J412,0)</f>
        <v>0</v>
      </c>
      <c r="BG412" s="257">
        <f>IF(N412="zákl. přenesená",J412,0)</f>
        <v>0</v>
      </c>
      <c r="BH412" s="257">
        <f>IF(N412="sníž. přenesená",J412,0)</f>
        <v>0</v>
      </c>
      <c r="BI412" s="257">
        <f>IF(N412="nulová",J412,0)</f>
        <v>0</v>
      </c>
      <c r="BJ412" s="17" t="s">
        <v>14</v>
      </c>
      <c r="BK412" s="257">
        <f>ROUND(I412*H412,2)</f>
        <v>0</v>
      </c>
      <c r="BL412" s="17" t="s">
        <v>256</v>
      </c>
      <c r="BM412" s="256" t="s">
        <v>3080</v>
      </c>
    </row>
    <row r="413" s="15" customFormat="1">
      <c r="A413" s="15"/>
      <c r="B413" s="284"/>
      <c r="C413" s="285"/>
      <c r="D413" s="258" t="s">
        <v>263</v>
      </c>
      <c r="E413" s="286" t="s">
        <v>1</v>
      </c>
      <c r="F413" s="287" t="s">
        <v>3081</v>
      </c>
      <c r="G413" s="285"/>
      <c r="H413" s="286" t="s">
        <v>1</v>
      </c>
      <c r="I413" s="288"/>
      <c r="J413" s="285"/>
      <c r="K413" s="285"/>
      <c r="L413" s="289"/>
      <c r="M413" s="290"/>
      <c r="N413" s="291"/>
      <c r="O413" s="291"/>
      <c r="P413" s="291"/>
      <c r="Q413" s="291"/>
      <c r="R413" s="291"/>
      <c r="S413" s="291"/>
      <c r="T413" s="292"/>
      <c r="U413" s="15"/>
      <c r="V413" s="15"/>
      <c r="W413" s="15"/>
      <c r="X413" s="15"/>
      <c r="Y413" s="15"/>
      <c r="Z413" s="15"/>
      <c r="AA413" s="15"/>
      <c r="AB413" s="15"/>
      <c r="AC413" s="15"/>
      <c r="AD413" s="15"/>
      <c r="AE413" s="15"/>
      <c r="AT413" s="293" t="s">
        <v>263</v>
      </c>
      <c r="AU413" s="293" t="s">
        <v>91</v>
      </c>
      <c r="AV413" s="15" t="s">
        <v>14</v>
      </c>
      <c r="AW413" s="15" t="s">
        <v>36</v>
      </c>
      <c r="AX413" s="15" t="s">
        <v>82</v>
      </c>
      <c r="AY413" s="293" t="s">
        <v>250</v>
      </c>
    </row>
    <row r="414" s="13" customFormat="1">
      <c r="A414" s="13"/>
      <c r="B414" s="262"/>
      <c r="C414" s="263"/>
      <c r="D414" s="258" t="s">
        <v>263</v>
      </c>
      <c r="E414" s="264" t="s">
        <v>1</v>
      </c>
      <c r="F414" s="265" t="s">
        <v>3082</v>
      </c>
      <c r="G414" s="263"/>
      <c r="H414" s="266">
        <v>7.5</v>
      </c>
      <c r="I414" s="267"/>
      <c r="J414" s="263"/>
      <c r="K414" s="263"/>
      <c r="L414" s="268"/>
      <c r="M414" s="269"/>
      <c r="N414" s="270"/>
      <c r="O414" s="270"/>
      <c r="P414" s="270"/>
      <c r="Q414" s="270"/>
      <c r="R414" s="270"/>
      <c r="S414" s="270"/>
      <c r="T414" s="271"/>
      <c r="U414" s="13"/>
      <c r="V414" s="13"/>
      <c r="W414" s="13"/>
      <c r="X414" s="13"/>
      <c r="Y414" s="13"/>
      <c r="Z414" s="13"/>
      <c r="AA414" s="13"/>
      <c r="AB414" s="13"/>
      <c r="AC414" s="13"/>
      <c r="AD414" s="13"/>
      <c r="AE414" s="13"/>
      <c r="AT414" s="272" t="s">
        <v>263</v>
      </c>
      <c r="AU414" s="272" t="s">
        <v>91</v>
      </c>
      <c r="AV414" s="13" t="s">
        <v>91</v>
      </c>
      <c r="AW414" s="13" t="s">
        <v>36</v>
      </c>
      <c r="AX414" s="13" t="s">
        <v>82</v>
      </c>
      <c r="AY414" s="272" t="s">
        <v>250</v>
      </c>
    </row>
    <row r="415" s="13" customFormat="1">
      <c r="A415" s="13"/>
      <c r="B415" s="262"/>
      <c r="C415" s="263"/>
      <c r="D415" s="258" t="s">
        <v>263</v>
      </c>
      <c r="E415" s="264" t="s">
        <v>1</v>
      </c>
      <c r="F415" s="265" t="s">
        <v>3083</v>
      </c>
      <c r="G415" s="263"/>
      <c r="H415" s="266">
        <v>5.7599999999999998</v>
      </c>
      <c r="I415" s="267"/>
      <c r="J415" s="263"/>
      <c r="K415" s="263"/>
      <c r="L415" s="268"/>
      <c r="M415" s="269"/>
      <c r="N415" s="270"/>
      <c r="O415" s="270"/>
      <c r="P415" s="270"/>
      <c r="Q415" s="270"/>
      <c r="R415" s="270"/>
      <c r="S415" s="270"/>
      <c r="T415" s="271"/>
      <c r="U415" s="13"/>
      <c r="V415" s="13"/>
      <c r="W415" s="13"/>
      <c r="X415" s="13"/>
      <c r="Y415" s="13"/>
      <c r="Z415" s="13"/>
      <c r="AA415" s="13"/>
      <c r="AB415" s="13"/>
      <c r="AC415" s="13"/>
      <c r="AD415" s="13"/>
      <c r="AE415" s="13"/>
      <c r="AT415" s="272" t="s">
        <v>263</v>
      </c>
      <c r="AU415" s="272" t="s">
        <v>91</v>
      </c>
      <c r="AV415" s="13" t="s">
        <v>91</v>
      </c>
      <c r="AW415" s="13" t="s">
        <v>36</v>
      </c>
      <c r="AX415" s="13" t="s">
        <v>82</v>
      </c>
      <c r="AY415" s="272" t="s">
        <v>250</v>
      </c>
    </row>
    <row r="416" s="14" customFormat="1">
      <c r="A416" s="14"/>
      <c r="B416" s="273"/>
      <c r="C416" s="274"/>
      <c r="D416" s="258" t="s">
        <v>263</v>
      </c>
      <c r="E416" s="275" t="s">
        <v>1</v>
      </c>
      <c r="F416" s="276" t="s">
        <v>265</v>
      </c>
      <c r="G416" s="274"/>
      <c r="H416" s="277">
        <v>13.26</v>
      </c>
      <c r="I416" s="278"/>
      <c r="J416" s="274"/>
      <c r="K416" s="274"/>
      <c r="L416" s="279"/>
      <c r="M416" s="280"/>
      <c r="N416" s="281"/>
      <c r="O416" s="281"/>
      <c r="P416" s="281"/>
      <c r="Q416" s="281"/>
      <c r="R416" s="281"/>
      <c r="S416" s="281"/>
      <c r="T416" s="282"/>
      <c r="U416" s="14"/>
      <c r="V416" s="14"/>
      <c r="W416" s="14"/>
      <c r="X416" s="14"/>
      <c r="Y416" s="14"/>
      <c r="Z416" s="14"/>
      <c r="AA416" s="14"/>
      <c r="AB416" s="14"/>
      <c r="AC416" s="14"/>
      <c r="AD416" s="14"/>
      <c r="AE416" s="14"/>
      <c r="AT416" s="283" t="s">
        <v>263</v>
      </c>
      <c r="AU416" s="283" t="s">
        <v>91</v>
      </c>
      <c r="AV416" s="14" t="s">
        <v>256</v>
      </c>
      <c r="AW416" s="14" t="s">
        <v>36</v>
      </c>
      <c r="AX416" s="14" t="s">
        <v>14</v>
      </c>
      <c r="AY416" s="283" t="s">
        <v>250</v>
      </c>
    </row>
    <row r="417" s="12" customFormat="1" ht="22.8" customHeight="1">
      <c r="A417" s="12"/>
      <c r="B417" s="229"/>
      <c r="C417" s="230"/>
      <c r="D417" s="231" t="s">
        <v>81</v>
      </c>
      <c r="E417" s="243" t="s">
        <v>285</v>
      </c>
      <c r="F417" s="243" t="s">
        <v>922</v>
      </c>
      <c r="G417" s="230"/>
      <c r="H417" s="230"/>
      <c r="I417" s="233"/>
      <c r="J417" s="244">
        <f>BK417</f>
        <v>0</v>
      </c>
      <c r="K417" s="230"/>
      <c r="L417" s="235"/>
      <c r="M417" s="236"/>
      <c r="N417" s="237"/>
      <c r="O417" s="237"/>
      <c r="P417" s="238">
        <f>SUM(P418:P484)</f>
        <v>0</v>
      </c>
      <c r="Q417" s="237"/>
      <c r="R417" s="238">
        <f>SUM(R418:R484)</f>
        <v>43.516581150000007</v>
      </c>
      <c r="S417" s="237"/>
      <c r="T417" s="239">
        <f>SUM(T418:T484)</f>
        <v>0</v>
      </c>
      <c r="U417" s="12"/>
      <c r="V417" s="12"/>
      <c r="W417" s="12"/>
      <c r="X417" s="12"/>
      <c r="Y417" s="12"/>
      <c r="Z417" s="12"/>
      <c r="AA417" s="12"/>
      <c r="AB417" s="12"/>
      <c r="AC417" s="12"/>
      <c r="AD417" s="12"/>
      <c r="AE417" s="12"/>
      <c r="AR417" s="240" t="s">
        <v>14</v>
      </c>
      <c r="AT417" s="241" t="s">
        <v>81</v>
      </c>
      <c r="AU417" s="241" t="s">
        <v>14</v>
      </c>
      <c r="AY417" s="240" t="s">
        <v>250</v>
      </c>
      <c r="BK417" s="242">
        <f>SUM(BK418:BK484)</f>
        <v>0</v>
      </c>
    </row>
    <row r="418" s="2" customFormat="1" ht="21.75" customHeight="1">
      <c r="A418" s="38"/>
      <c r="B418" s="39"/>
      <c r="C418" s="245" t="s">
        <v>477</v>
      </c>
      <c r="D418" s="245" t="s">
        <v>252</v>
      </c>
      <c r="E418" s="246" t="s">
        <v>2508</v>
      </c>
      <c r="F418" s="247" t="s">
        <v>2509</v>
      </c>
      <c r="G418" s="248" t="s">
        <v>179</v>
      </c>
      <c r="H418" s="249">
        <v>200</v>
      </c>
      <c r="I418" s="250"/>
      <c r="J418" s="251">
        <f>ROUND(I418*H418,2)</f>
        <v>0</v>
      </c>
      <c r="K418" s="247" t="s">
        <v>255</v>
      </c>
      <c r="L418" s="44"/>
      <c r="M418" s="252" t="s">
        <v>1</v>
      </c>
      <c r="N418" s="253" t="s">
        <v>47</v>
      </c>
      <c r="O418" s="91"/>
      <c r="P418" s="254">
        <f>O418*H418</f>
        <v>0</v>
      </c>
      <c r="Q418" s="254">
        <v>3.0000000000000001E-05</v>
      </c>
      <c r="R418" s="254">
        <f>Q418*H418</f>
        <v>0.0060000000000000001</v>
      </c>
      <c r="S418" s="254">
        <v>0</v>
      </c>
      <c r="T418" s="255">
        <f>S418*H418</f>
        <v>0</v>
      </c>
      <c r="U418" s="38"/>
      <c r="V418" s="38"/>
      <c r="W418" s="38"/>
      <c r="X418" s="38"/>
      <c r="Y418" s="38"/>
      <c r="Z418" s="38"/>
      <c r="AA418" s="38"/>
      <c r="AB418" s="38"/>
      <c r="AC418" s="38"/>
      <c r="AD418" s="38"/>
      <c r="AE418" s="38"/>
      <c r="AR418" s="256" t="s">
        <v>256</v>
      </c>
      <c r="AT418" s="256" t="s">
        <v>252</v>
      </c>
      <c r="AU418" s="256" t="s">
        <v>91</v>
      </c>
      <c r="AY418" s="17" t="s">
        <v>250</v>
      </c>
      <c r="BE418" s="257">
        <f>IF(N418="základní",J418,0)</f>
        <v>0</v>
      </c>
      <c r="BF418" s="257">
        <f>IF(N418="snížená",J418,0)</f>
        <v>0</v>
      </c>
      <c r="BG418" s="257">
        <f>IF(N418="zákl. přenesená",J418,0)</f>
        <v>0</v>
      </c>
      <c r="BH418" s="257">
        <f>IF(N418="sníž. přenesená",J418,0)</f>
        <v>0</v>
      </c>
      <c r="BI418" s="257">
        <f>IF(N418="nulová",J418,0)</f>
        <v>0</v>
      </c>
      <c r="BJ418" s="17" t="s">
        <v>14</v>
      </c>
      <c r="BK418" s="257">
        <f>ROUND(I418*H418,2)</f>
        <v>0</v>
      </c>
      <c r="BL418" s="17" t="s">
        <v>256</v>
      </c>
      <c r="BM418" s="256" t="s">
        <v>3084</v>
      </c>
    </row>
    <row r="419" s="2" customFormat="1">
      <c r="A419" s="38"/>
      <c r="B419" s="39"/>
      <c r="C419" s="40"/>
      <c r="D419" s="258" t="s">
        <v>261</v>
      </c>
      <c r="E419" s="40"/>
      <c r="F419" s="259" t="s">
        <v>2511</v>
      </c>
      <c r="G419" s="40"/>
      <c r="H419" s="40"/>
      <c r="I419" s="156"/>
      <c r="J419" s="40"/>
      <c r="K419" s="40"/>
      <c r="L419" s="44"/>
      <c r="M419" s="260"/>
      <c r="N419" s="261"/>
      <c r="O419" s="91"/>
      <c r="P419" s="91"/>
      <c r="Q419" s="91"/>
      <c r="R419" s="91"/>
      <c r="S419" s="91"/>
      <c r="T419" s="92"/>
      <c r="U419" s="38"/>
      <c r="V419" s="38"/>
      <c r="W419" s="38"/>
      <c r="X419" s="38"/>
      <c r="Y419" s="38"/>
      <c r="Z419" s="38"/>
      <c r="AA419" s="38"/>
      <c r="AB419" s="38"/>
      <c r="AC419" s="38"/>
      <c r="AD419" s="38"/>
      <c r="AE419" s="38"/>
      <c r="AT419" s="17" t="s">
        <v>261</v>
      </c>
      <c r="AU419" s="17" t="s">
        <v>91</v>
      </c>
    </row>
    <row r="420" s="13" customFormat="1">
      <c r="A420" s="13"/>
      <c r="B420" s="262"/>
      <c r="C420" s="263"/>
      <c r="D420" s="258" t="s">
        <v>263</v>
      </c>
      <c r="E420" s="264" t="s">
        <v>1</v>
      </c>
      <c r="F420" s="265" t="s">
        <v>2021</v>
      </c>
      <c r="G420" s="263"/>
      <c r="H420" s="266">
        <v>200</v>
      </c>
      <c r="I420" s="267"/>
      <c r="J420" s="263"/>
      <c r="K420" s="263"/>
      <c r="L420" s="268"/>
      <c r="M420" s="269"/>
      <c r="N420" s="270"/>
      <c r="O420" s="270"/>
      <c r="P420" s="270"/>
      <c r="Q420" s="270"/>
      <c r="R420" s="270"/>
      <c r="S420" s="270"/>
      <c r="T420" s="271"/>
      <c r="U420" s="13"/>
      <c r="V420" s="13"/>
      <c r="W420" s="13"/>
      <c r="X420" s="13"/>
      <c r="Y420" s="13"/>
      <c r="Z420" s="13"/>
      <c r="AA420" s="13"/>
      <c r="AB420" s="13"/>
      <c r="AC420" s="13"/>
      <c r="AD420" s="13"/>
      <c r="AE420" s="13"/>
      <c r="AT420" s="272" t="s">
        <v>263</v>
      </c>
      <c r="AU420" s="272" t="s">
        <v>91</v>
      </c>
      <c r="AV420" s="13" t="s">
        <v>91</v>
      </c>
      <c r="AW420" s="13" t="s">
        <v>36</v>
      </c>
      <c r="AX420" s="13" t="s">
        <v>82</v>
      </c>
      <c r="AY420" s="272" t="s">
        <v>250</v>
      </c>
    </row>
    <row r="421" s="14" customFormat="1">
      <c r="A421" s="14"/>
      <c r="B421" s="273"/>
      <c r="C421" s="274"/>
      <c r="D421" s="258" t="s">
        <v>263</v>
      </c>
      <c r="E421" s="275" t="s">
        <v>1</v>
      </c>
      <c r="F421" s="276" t="s">
        <v>265</v>
      </c>
      <c r="G421" s="274"/>
      <c r="H421" s="277">
        <v>200</v>
      </c>
      <c r="I421" s="278"/>
      <c r="J421" s="274"/>
      <c r="K421" s="274"/>
      <c r="L421" s="279"/>
      <c r="M421" s="280"/>
      <c r="N421" s="281"/>
      <c r="O421" s="281"/>
      <c r="P421" s="281"/>
      <c r="Q421" s="281"/>
      <c r="R421" s="281"/>
      <c r="S421" s="281"/>
      <c r="T421" s="282"/>
      <c r="U421" s="14"/>
      <c r="V421" s="14"/>
      <c r="W421" s="14"/>
      <c r="X421" s="14"/>
      <c r="Y421" s="14"/>
      <c r="Z421" s="14"/>
      <c r="AA421" s="14"/>
      <c r="AB421" s="14"/>
      <c r="AC421" s="14"/>
      <c r="AD421" s="14"/>
      <c r="AE421" s="14"/>
      <c r="AT421" s="283" t="s">
        <v>263</v>
      </c>
      <c r="AU421" s="283" t="s">
        <v>91</v>
      </c>
      <c r="AV421" s="14" t="s">
        <v>256</v>
      </c>
      <c r="AW421" s="14" t="s">
        <v>36</v>
      </c>
      <c r="AX421" s="14" t="s">
        <v>14</v>
      </c>
      <c r="AY421" s="283" t="s">
        <v>250</v>
      </c>
    </row>
    <row r="422" s="2" customFormat="1" ht="21.75" customHeight="1">
      <c r="A422" s="38"/>
      <c r="B422" s="39"/>
      <c r="C422" s="294" t="s">
        <v>481</v>
      </c>
      <c r="D422" s="294" t="s">
        <v>643</v>
      </c>
      <c r="E422" s="295" t="s">
        <v>2512</v>
      </c>
      <c r="F422" s="296" t="s">
        <v>2513</v>
      </c>
      <c r="G422" s="297" t="s">
        <v>179</v>
      </c>
      <c r="H422" s="298">
        <v>203</v>
      </c>
      <c r="I422" s="299"/>
      <c r="J422" s="300">
        <f>ROUND(I422*H422,2)</f>
        <v>0</v>
      </c>
      <c r="K422" s="296" t="s">
        <v>1</v>
      </c>
      <c r="L422" s="301"/>
      <c r="M422" s="302" t="s">
        <v>1</v>
      </c>
      <c r="N422" s="303" t="s">
        <v>47</v>
      </c>
      <c r="O422" s="91"/>
      <c r="P422" s="254">
        <f>O422*H422</f>
        <v>0</v>
      </c>
      <c r="Q422" s="254">
        <v>0.0091999999999999998</v>
      </c>
      <c r="R422" s="254">
        <f>Q422*H422</f>
        <v>1.8675999999999999</v>
      </c>
      <c r="S422" s="254">
        <v>0</v>
      </c>
      <c r="T422" s="255">
        <f>S422*H422</f>
        <v>0</v>
      </c>
      <c r="U422" s="38"/>
      <c r="V422" s="38"/>
      <c r="W422" s="38"/>
      <c r="X422" s="38"/>
      <c r="Y422" s="38"/>
      <c r="Z422" s="38"/>
      <c r="AA422" s="38"/>
      <c r="AB422" s="38"/>
      <c r="AC422" s="38"/>
      <c r="AD422" s="38"/>
      <c r="AE422" s="38"/>
      <c r="AR422" s="256" t="s">
        <v>285</v>
      </c>
      <c r="AT422" s="256" t="s">
        <v>643</v>
      </c>
      <c r="AU422" s="256" t="s">
        <v>91</v>
      </c>
      <c r="AY422" s="17" t="s">
        <v>250</v>
      </c>
      <c r="BE422" s="257">
        <f>IF(N422="základní",J422,0)</f>
        <v>0</v>
      </c>
      <c r="BF422" s="257">
        <f>IF(N422="snížená",J422,0)</f>
        <v>0</v>
      </c>
      <c r="BG422" s="257">
        <f>IF(N422="zákl. přenesená",J422,0)</f>
        <v>0</v>
      </c>
      <c r="BH422" s="257">
        <f>IF(N422="sníž. přenesená",J422,0)</f>
        <v>0</v>
      </c>
      <c r="BI422" s="257">
        <f>IF(N422="nulová",J422,0)</f>
        <v>0</v>
      </c>
      <c r="BJ422" s="17" t="s">
        <v>14</v>
      </c>
      <c r="BK422" s="257">
        <f>ROUND(I422*H422,2)</f>
        <v>0</v>
      </c>
      <c r="BL422" s="17" t="s">
        <v>256</v>
      </c>
      <c r="BM422" s="256" t="s">
        <v>3085</v>
      </c>
    </row>
    <row r="423" s="13" customFormat="1">
      <c r="A423" s="13"/>
      <c r="B423" s="262"/>
      <c r="C423" s="263"/>
      <c r="D423" s="258" t="s">
        <v>263</v>
      </c>
      <c r="E423" s="264" t="s">
        <v>1</v>
      </c>
      <c r="F423" s="265" t="s">
        <v>2515</v>
      </c>
      <c r="G423" s="263"/>
      <c r="H423" s="266">
        <v>203</v>
      </c>
      <c r="I423" s="267"/>
      <c r="J423" s="263"/>
      <c r="K423" s="263"/>
      <c r="L423" s="268"/>
      <c r="M423" s="269"/>
      <c r="N423" s="270"/>
      <c r="O423" s="270"/>
      <c r="P423" s="270"/>
      <c r="Q423" s="270"/>
      <c r="R423" s="270"/>
      <c r="S423" s="270"/>
      <c r="T423" s="271"/>
      <c r="U423" s="13"/>
      <c r="V423" s="13"/>
      <c r="W423" s="13"/>
      <c r="X423" s="13"/>
      <c r="Y423" s="13"/>
      <c r="Z423" s="13"/>
      <c r="AA423" s="13"/>
      <c r="AB423" s="13"/>
      <c r="AC423" s="13"/>
      <c r="AD423" s="13"/>
      <c r="AE423" s="13"/>
      <c r="AT423" s="272" t="s">
        <v>263</v>
      </c>
      <c r="AU423" s="272" t="s">
        <v>91</v>
      </c>
      <c r="AV423" s="13" t="s">
        <v>91</v>
      </c>
      <c r="AW423" s="13" t="s">
        <v>36</v>
      </c>
      <c r="AX423" s="13" t="s">
        <v>82</v>
      </c>
      <c r="AY423" s="272" t="s">
        <v>250</v>
      </c>
    </row>
    <row r="424" s="14" customFormat="1">
      <c r="A424" s="14"/>
      <c r="B424" s="273"/>
      <c r="C424" s="274"/>
      <c r="D424" s="258" t="s">
        <v>263</v>
      </c>
      <c r="E424" s="275" t="s">
        <v>1</v>
      </c>
      <c r="F424" s="276" t="s">
        <v>265</v>
      </c>
      <c r="G424" s="274"/>
      <c r="H424" s="277">
        <v>203</v>
      </c>
      <c r="I424" s="278"/>
      <c r="J424" s="274"/>
      <c r="K424" s="274"/>
      <c r="L424" s="279"/>
      <c r="M424" s="280"/>
      <c r="N424" s="281"/>
      <c r="O424" s="281"/>
      <c r="P424" s="281"/>
      <c r="Q424" s="281"/>
      <c r="R424" s="281"/>
      <c r="S424" s="281"/>
      <c r="T424" s="282"/>
      <c r="U424" s="14"/>
      <c r="V424" s="14"/>
      <c r="W424" s="14"/>
      <c r="X424" s="14"/>
      <c r="Y424" s="14"/>
      <c r="Z424" s="14"/>
      <c r="AA424" s="14"/>
      <c r="AB424" s="14"/>
      <c r="AC424" s="14"/>
      <c r="AD424" s="14"/>
      <c r="AE424" s="14"/>
      <c r="AT424" s="283" t="s">
        <v>263</v>
      </c>
      <c r="AU424" s="283" t="s">
        <v>91</v>
      </c>
      <c r="AV424" s="14" t="s">
        <v>256</v>
      </c>
      <c r="AW424" s="14" t="s">
        <v>36</v>
      </c>
      <c r="AX424" s="14" t="s">
        <v>14</v>
      </c>
      <c r="AY424" s="283" t="s">
        <v>250</v>
      </c>
    </row>
    <row r="425" s="2" customFormat="1" ht="21.75" customHeight="1">
      <c r="A425" s="38"/>
      <c r="B425" s="39"/>
      <c r="C425" s="245" t="s">
        <v>485</v>
      </c>
      <c r="D425" s="245" t="s">
        <v>252</v>
      </c>
      <c r="E425" s="246" t="s">
        <v>3086</v>
      </c>
      <c r="F425" s="247" t="s">
        <v>3087</v>
      </c>
      <c r="G425" s="248" t="s">
        <v>179</v>
      </c>
      <c r="H425" s="249">
        <v>221</v>
      </c>
      <c r="I425" s="250"/>
      <c r="J425" s="251">
        <f>ROUND(I425*H425,2)</f>
        <v>0</v>
      </c>
      <c r="K425" s="247" t="s">
        <v>255</v>
      </c>
      <c r="L425" s="44"/>
      <c r="M425" s="252" t="s">
        <v>1</v>
      </c>
      <c r="N425" s="253" t="s">
        <v>47</v>
      </c>
      <c r="O425" s="91"/>
      <c r="P425" s="254">
        <f>O425*H425</f>
        <v>0</v>
      </c>
      <c r="Q425" s="254">
        <v>3.0000000000000001E-05</v>
      </c>
      <c r="R425" s="254">
        <f>Q425*H425</f>
        <v>0.0066300000000000005</v>
      </c>
      <c r="S425" s="254">
        <v>0</v>
      </c>
      <c r="T425" s="255">
        <f>S425*H425</f>
        <v>0</v>
      </c>
      <c r="U425" s="38"/>
      <c r="V425" s="38"/>
      <c r="W425" s="38"/>
      <c r="X425" s="38"/>
      <c r="Y425" s="38"/>
      <c r="Z425" s="38"/>
      <c r="AA425" s="38"/>
      <c r="AB425" s="38"/>
      <c r="AC425" s="38"/>
      <c r="AD425" s="38"/>
      <c r="AE425" s="38"/>
      <c r="AR425" s="256" t="s">
        <v>256</v>
      </c>
      <c r="AT425" s="256" t="s">
        <v>252</v>
      </c>
      <c r="AU425" s="256" t="s">
        <v>91</v>
      </c>
      <c r="AY425" s="17" t="s">
        <v>250</v>
      </c>
      <c r="BE425" s="257">
        <f>IF(N425="základní",J425,0)</f>
        <v>0</v>
      </c>
      <c r="BF425" s="257">
        <f>IF(N425="snížená",J425,0)</f>
        <v>0</v>
      </c>
      <c r="BG425" s="257">
        <f>IF(N425="zákl. přenesená",J425,0)</f>
        <v>0</v>
      </c>
      <c r="BH425" s="257">
        <f>IF(N425="sníž. přenesená",J425,0)</f>
        <v>0</v>
      </c>
      <c r="BI425" s="257">
        <f>IF(N425="nulová",J425,0)</f>
        <v>0</v>
      </c>
      <c r="BJ425" s="17" t="s">
        <v>14</v>
      </c>
      <c r="BK425" s="257">
        <f>ROUND(I425*H425,2)</f>
        <v>0</v>
      </c>
      <c r="BL425" s="17" t="s">
        <v>256</v>
      </c>
      <c r="BM425" s="256" t="s">
        <v>3088</v>
      </c>
    </row>
    <row r="426" s="2" customFormat="1">
      <c r="A426" s="38"/>
      <c r="B426" s="39"/>
      <c r="C426" s="40"/>
      <c r="D426" s="258" t="s">
        <v>261</v>
      </c>
      <c r="E426" s="40"/>
      <c r="F426" s="259" t="s">
        <v>2511</v>
      </c>
      <c r="G426" s="40"/>
      <c r="H426" s="40"/>
      <c r="I426" s="156"/>
      <c r="J426" s="40"/>
      <c r="K426" s="40"/>
      <c r="L426" s="44"/>
      <c r="M426" s="260"/>
      <c r="N426" s="261"/>
      <c r="O426" s="91"/>
      <c r="P426" s="91"/>
      <c r="Q426" s="91"/>
      <c r="R426" s="91"/>
      <c r="S426" s="91"/>
      <c r="T426" s="92"/>
      <c r="U426" s="38"/>
      <c r="V426" s="38"/>
      <c r="W426" s="38"/>
      <c r="X426" s="38"/>
      <c r="Y426" s="38"/>
      <c r="Z426" s="38"/>
      <c r="AA426" s="38"/>
      <c r="AB426" s="38"/>
      <c r="AC426" s="38"/>
      <c r="AD426" s="38"/>
      <c r="AE426" s="38"/>
      <c r="AT426" s="17" t="s">
        <v>261</v>
      </c>
      <c r="AU426" s="17" t="s">
        <v>91</v>
      </c>
    </row>
    <row r="427" s="13" customFormat="1">
      <c r="A427" s="13"/>
      <c r="B427" s="262"/>
      <c r="C427" s="263"/>
      <c r="D427" s="258" t="s">
        <v>263</v>
      </c>
      <c r="E427" s="264" t="s">
        <v>1</v>
      </c>
      <c r="F427" s="265" t="s">
        <v>2976</v>
      </c>
      <c r="G427" s="263"/>
      <c r="H427" s="266">
        <v>221</v>
      </c>
      <c r="I427" s="267"/>
      <c r="J427" s="263"/>
      <c r="K427" s="263"/>
      <c r="L427" s="268"/>
      <c r="M427" s="269"/>
      <c r="N427" s="270"/>
      <c r="O427" s="270"/>
      <c r="P427" s="270"/>
      <c r="Q427" s="270"/>
      <c r="R427" s="270"/>
      <c r="S427" s="270"/>
      <c r="T427" s="271"/>
      <c r="U427" s="13"/>
      <c r="V427" s="13"/>
      <c r="W427" s="13"/>
      <c r="X427" s="13"/>
      <c r="Y427" s="13"/>
      <c r="Z427" s="13"/>
      <c r="AA427" s="13"/>
      <c r="AB427" s="13"/>
      <c r="AC427" s="13"/>
      <c r="AD427" s="13"/>
      <c r="AE427" s="13"/>
      <c r="AT427" s="272" t="s">
        <v>263</v>
      </c>
      <c r="AU427" s="272" t="s">
        <v>91</v>
      </c>
      <c r="AV427" s="13" t="s">
        <v>91</v>
      </c>
      <c r="AW427" s="13" t="s">
        <v>36</v>
      </c>
      <c r="AX427" s="13" t="s">
        <v>82</v>
      </c>
      <c r="AY427" s="272" t="s">
        <v>250</v>
      </c>
    </row>
    <row r="428" s="14" customFormat="1">
      <c r="A428" s="14"/>
      <c r="B428" s="273"/>
      <c r="C428" s="274"/>
      <c r="D428" s="258" t="s">
        <v>263</v>
      </c>
      <c r="E428" s="275" t="s">
        <v>1</v>
      </c>
      <c r="F428" s="276" t="s">
        <v>265</v>
      </c>
      <c r="G428" s="274"/>
      <c r="H428" s="277">
        <v>221</v>
      </c>
      <c r="I428" s="278"/>
      <c r="J428" s="274"/>
      <c r="K428" s="274"/>
      <c r="L428" s="279"/>
      <c r="M428" s="280"/>
      <c r="N428" s="281"/>
      <c r="O428" s="281"/>
      <c r="P428" s="281"/>
      <c r="Q428" s="281"/>
      <c r="R428" s="281"/>
      <c r="S428" s="281"/>
      <c r="T428" s="282"/>
      <c r="U428" s="14"/>
      <c r="V428" s="14"/>
      <c r="W428" s="14"/>
      <c r="X428" s="14"/>
      <c r="Y428" s="14"/>
      <c r="Z428" s="14"/>
      <c r="AA428" s="14"/>
      <c r="AB428" s="14"/>
      <c r="AC428" s="14"/>
      <c r="AD428" s="14"/>
      <c r="AE428" s="14"/>
      <c r="AT428" s="283" t="s">
        <v>263</v>
      </c>
      <c r="AU428" s="283" t="s">
        <v>91</v>
      </c>
      <c r="AV428" s="14" t="s">
        <v>256</v>
      </c>
      <c r="AW428" s="14" t="s">
        <v>36</v>
      </c>
      <c r="AX428" s="14" t="s">
        <v>14</v>
      </c>
      <c r="AY428" s="283" t="s">
        <v>250</v>
      </c>
    </row>
    <row r="429" s="2" customFormat="1" ht="21.75" customHeight="1">
      <c r="A429" s="38"/>
      <c r="B429" s="39"/>
      <c r="C429" s="294" t="s">
        <v>489</v>
      </c>
      <c r="D429" s="294" t="s">
        <v>643</v>
      </c>
      <c r="E429" s="295" t="s">
        <v>3089</v>
      </c>
      <c r="F429" s="296" t="s">
        <v>3090</v>
      </c>
      <c r="G429" s="297" t="s">
        <v>179</v>
      </c>
      <c r="H429" s="298">
        <v>224.315</v>
      </c>
      <c r="I429" s="299"/>
      <c r="J429" s="300">
        <f>ROUND(I429*H429,2)</f>
        <v>0</v>
      </c>
      <c r="K429" s="296" t="s">
        <v>255</v>
      </c>
      <c r="L429" s="301"/>
      <c r="M429" s="302" t="s">
        <v>1</v>
      </c>
      <c r="N429" s="303" t="s">
        <v>47</v>
      </c>
      <c r="O429" s="91"/>
      <c r="P429" s="254">
        <f>O429*H429</f>
        <v>0</v>
      </c>
      <c r="Q429" s="254">
        <v>0.01321</v>
      </c>
      <c r="R429" s="254">
        <f>Q429*H429</f>
        <v>2.9632011499999997</v>
      </c>
      <c r="S429" s="254">
        <v>0</v>
      </c>
      <c r="T429" s="255">
        <f>S429*H429</f>
        <v>0</v>
      </c>
      <c r="U429" s="38"/>
      <c r="V429" s="38"/>
      <c r="W429" s="38"/>
      <c r="X429" s="38"/>
      <c r="Y429" s="38"/>
      <c r="Z429" s="38"/>
      <c r="AA429" s="38"/>
      <c r="AB429" s="38"/>
      <c r="AC429" s="38"/>
      <c r="AD429" s="38"/>
      <c r="AE429" s="38"/>
      <c r="AR429" s="256" t="s">
        <v>285</v>
      </c>
      <c r="AT429" s="256" t="s">
        <v>643</v>
      </c>
      <c r="AU429" s="256" t="s">
        <v>91</v>
      </c>
      <c r="AY429" s="17" t="s">
        <v>250</v>
      </c>
      <c r="BE429" s="257">
        <f>IF(N429="základní",J429,0)</f>
        <v>0</v>
      </c>
      <c r="BF429" s="257">
        <f>IF(N429="snížená",J429,0)</f>
        <v>0</v>
      </c>
      <c r="BG429" s="257">
        <f>IF(N429="zákl. přenesená",J429,0)</f>
        <v>0</v>
      </c>
      <c r="BH429" s="257">
        <f>IF(N429="sníž. přenesená",J429,0)</f>
        <v>0</v>
      </c>
      <c r="BI429" s="257">
        <f>IF(N429="nulová",J429,0)</f>
        <v>0</v>
      </c>
      <c r="BJ429" s="17" t="s">
        <v>14</v>
      </c>
      <c r="BK429" s="257">
        <f>ROUND(I429*H429,2)</f>
        <v>0</v>
      </c>
      <c r="BL429" s="17" t="s">
        <v>256</v>
      </c>
      <c r="BM429" s="256" t="s">
        <v>3091</v>
      </c>
    </row>
    <row r="430" s="13" customFormat="1">
      <c r="A430" s="13"/>
      <c r="B430" s="262"/>
      <c r="C430" s="263"/>
      <c r="D430" s="258" t="s">
        <v>263</v>
      </c>
      <c r="E430" s="264" t="s">
        <v>1</v>
      </c>
      <c r="F430" s="265" t="s">
        <v>3092</v>
      </c>
      <c r="G430" s="263"/>
      <c r="H430" s="266">
        <v>224.315</v>
      </c>
      <c r="I430" s="267"/>
      <c r="J430" s="263"/>
      <c r="K430" s="263"/>
      <c r="L430" s="268"/>
      <c r="M430" s="269"/>
      <c r="N430" s="270"/>
      <c r="O430" s="270"/>
      <c r="P430" s="270"/>
      <c r="Q430" s="270"/>
      <c r="R430" s="270"/>
      <c r="S430" s="270"/>
      <c r="T430" s="271"/>
      <c r="U430" s="13"/>
      <c r="V430" s="13"/>
      <c r="W430" s="13"/>
      <c r="X430" s="13"/>
      <c r="Y430" s="13"/>
      <c r="Z430" s="13"/>
      <c r="AA430" s="13"/>
      <c r="AB430" s="13"/>
      <c r="AC430" s="13"/>
      <c r="AD430" s="13"/>
      <c r="AE430" s="13"/>
      <c r="AT430" s="272" t="s">
        <v>263</v>
      </c>
      <c r="AU430" s="272" t="s">
        <v>91</v>
      </c>
      <c r="AV430" s="13" t="s">
        <v>91</v>
      </c>
      <c r="AW430" s="13" t="s">
        <v>36</v>
      </c>
      <c r="AX430" s="13" t="s">
        <v>82</v>
      </c>
      <c r="AY430" s="272" t="s">
        <v>250</v>
      </c>
    </row>
    <row r="431" s="14" customFormat="1">
      <c r="A431" s="14"/>
      <c r="B431" s="273"/>
      <c r="C431" s="274"/>
      <c r="D431" s="258" t="s">
        <v>263</v>
      </c>
      <c r="E431" s="275" t="s">
        <v>1</v>
      </c>
      <c r="F431" s="276" t="s">
        <v>265</v>
      </c>
      <c r="G431" s="274"/>
      <c r="H431" s="277">
        <v>224.315</v>
      </c>
      <c r="I431" s="278"/>
      <c r="J431" s="274"/>
      <c r="K431" s="274"/>
      <c r="L431" s="279"/>
      <c r="M431" s="280"/>
      <c r="N431" s="281"/>
      <c r="O431" s="281"/>
      <c r="P431" s="281"/>
      <c r="Q431" s="281"/>
      <c r="R431" s="281"/>
      <c r="S431" s="281"/>
      <c r="T431" s="282"/>
      <c r="U431" s="14"/>
      <c r="V431" s="14"/>
      <c r="W431" s="14"/>
      <c r="X431" s="14"/>
      <c r="Y431" s="14"/>
      <c r="Z431" s="14"/>
      <c r="AA431" s="14"/>
      <c r="AB431" s="14"/>
      <c r="AC431" s="14"/>
      <c r="AD431" s="14"/>
      <c r="AE431" s="14"/>
      <c r="AT431" s="283" t="s">
        <v>263</v>
      </c>
      <c r="AU431" s="283" t="s">
        <v>91</v>
      </c>
      <c r="AV431" s="14" t="s">
        <v>256</v>
      </c>
      <c r="AW431" s="14" t="s">
        <v>36</v>
      </c>
      <c r="AX431" s="14" t="s">
        <v>14</v>
      </c>
      <c r="AY431" s="283" t="s">
        <v>250</v>
      </c>
    </row>
    <row r="432" s="2" customFormat="1" ht="21.75" customHeight="1">
      <c r="A432" s="38"/>
      <c r="B432" s="39"/>
      <c r="C432" s="245" t="s">
        <v>493</v>
      </c>
      <c r="D432" s="245" t="s">
        <v>252</v>
      </c>
      <c r="E432" s="246" t="s">
        <v>2530</v>
      </c>
      <c r="F432" s="247" t="s">
        <v>2531</v>
      </c>
      <c r="G432" s="248" t="s">
        <v>179</v>
      </c>
      <c r="H432" s="249">
        <v>421</v>
      </c>
      <c r="I432" s="250"/>
      <c r="J432" s="251">
        <f>ROUND(I432*H432,2)</f>
        <v>0</v>
      </c>
      <c r="K432" s="247" t="s">
        <v>1</v>
      </c>
      <c r="L432" s="44"/>
      <c r="M432" s="252" t="s">
        <v>1</v>
      </c>
      <c r="N432" s="253" t="s">
        <v>47</v>
      </c>
      <c r="O432" s="91"/>
      <c r="P432" s="254">
        <f>O432*H432</f>
        <v>0</v>
      </c>
      <c r="Q432" s="254">
        <v>0</v>
      </c>
      <c r="R432" s="254">
        <f>Q432*H432</f>
        <v>0</v>
      </c>
      <c r="S432" s="254">
        <v>0</v>
      </c>
      <c r="T432" s="255">
        <f>S432*H432</f>
        <v>0</v>
      </c>
      <c r="U432" s="38"/>
      <c r="V432" s="38"/>
      <c r="W432" s="38"/>
      <c r="X432" s="38"/>
      <c r="Y432" s="38"/>
      <c r="Z432" s="38"/>
      <c r="AA432" s="38"/>
      <c r="AB432" s="38"/>
      <c r="AC432" s="38"/>
      <c r="AD432" s="38"/>
      <c r="AE432" s="38"/>
      <c r="AR432" s="256" t="s">
        <v>256</v>
      </c>
      <c r="AT432" s="256" t="s">
        <v>252</v>
      </c>
      <c r="AU432" s="256" t="s">
        <v>91</v>
      </c>
      <c r="AY432" s="17" t="s">
        <v>250</v>
      </c>
      <c r="BE432" s="257">
        <f>IF(N432="základní",J432,0)</f>
        <v>0</v>
      </c>
      <c r="BF432" s="257">
        <f>IF(N432="snížená",J432,0)</f>
        <v>0</v>
      </c>
      <c r="BG432" s="257">
        <f>IF(N432="zákl. přenesená",J432,0)</f>
        <v>0</v>
      </c>
      <c r="BH432" s="257">
        <f>IF(N432="sníž. přenesená",J432,0)</f>
        <v>0</v>
      </c>
      <c r="BI432" s="257">
        <f>IF(N432="nulová",J432,0)</f>
        <v>0</v>
      </c>
      <c r="BJ432" s="17" t="s">
        <v>14</v>
      </c>
      <c r="BK432" s="257">
        <f>ROUND(I432*H432,2)</f>
        <v>0</v>
      </c>
      <c r="BL432" s="17" t="s">
        <v>256</v>
      </c>
      <c r="BM432" s="256" t="s">
        <v>3093</v>
      </c>
    </row>
    <row r="433" s="13" customFormat="1">
      <c r="A433" s="13"/>
      <c r="B433" s="262"/>
      <c r="C433" s="263"/>
      <c r="D433" s="258" t="s">
        <v>263</v>
      </c>
      <c r="E433" s="264" t="s">
        <v>1</v>
      </c>
      <c r="F433" s="265" t="s">
        <v>2021</v>
      </c>
      <c r="G433" s="263"/>
      <c r="H433" s="266">
        <v>200</v>
      </c>
      <c r="I433" s="267"/>
      <c r="J433" s="263"/>
      <c r="K433" s="263"/>
      <c r="L433" s="268"/>
      <c r="M433" s="269"/>
      <c r="N433" s="270"/>
      <c r="O433" s="270"/>
      <c r="P433" s="270"/>
      <c r="Q433" s="270"/>
      <c r="R433" s="270"/>
      <c r="S433" s="270"/>
      <c r="T433" s="271"/>
      <c r="U433" s="13"/>
      <c r="V433" s="13"/>
      <c r="W433" s="13"/>
      <c r="X433" s="13"/>
      <c r="Y433" s="13"/>
      <c r="Z433" s="13"/>
      <c r="AA433" s="13"/>
      <c r="AB433" s="13"/>
      <c r="AC433" s="13"/>
      <c r="AD433" s="13"/>
      <c r="AE433" s="13"/>
      <c r="AT433" s="272" t="s">
        <v>263</v>
      </c>
      <c r="AU433" s="272" t="s">
        <v>91</v>
      </c>
      <c r="AV433" s="13" t="s">
        <v>91</v>
      </c>
      <c r="AW433" s="13" t="s">
        <v>36</v>
      </c>
      <c r="AX433" s="13" t="s">
        <v>82</v>
      </c>
      <c r="AY433" s="272" t="s">
        <v>250</v>
      </c>
    </row>
    <row r="434" s="13" customFormat="1">
      <c r="A434" s="13"/>
      <c r="B434" s="262"/>
      <c r="C434" s="263"/>
      <c r="D434" s="258" t="s">
        <v>263</v>
      </c>
      <c r="E434" s="264" t="s">
        <v>1</v>
      </c>
      <c r="F434" s="265" t="s">
        <v>2976</v>
      </c>
      <c r="G434" s="263"/>
      <c r="H434" s="266">
        <v>221</v>
      </c>
      <c r="I434" s="267"/>
      <c r="J434" s="263"/>
      <c r="K434" s="263"/>
      <c r="L434" s="268"/>
      <c r="M434" s="269"/>
      <c r="N434" s="270"/>
      <c r="O434" s="270"/>
      <c r="P434" s="270"/>
      <c r="Q434" s="270"/>
      <c r="R434" s="270"/>
      <c r="S434" s="270"/>
      <c r="T434" s="271"/>
      <c r="U434" s="13"/>
      <c r="V434" s="13"/>
      <c r="W434" s="13"/>
      <c r="X434" s="13"/>
      <c r="Y434" s="13"/>
      <c r="Z434" s="13"/>
      <c r="AA434" s="13"/>
      <c r="AB434" s="13"/>
      <c r="AC434" s="13"/>
      <c r="AD434" s="13"/>
      <c r="AE434" s="13"/>
      <c r="AT434" s="272" t="s">
        <v>263</v>
      </c>
      <c r="AU434" s="272" t="s">
        <v>91</v>
      </c>
      <c r="AV434" s="13" t="s">
        <v>91</v>
      </c>
      <c r="AW434" s="13" t="s">
        <v>36</v>
      </c>
      <c r="AX434" s="13" t="s">
        <v>82</v>
      </c>
      <c r="AY434" s="272" t="s">
        <v>250</v>
      </c>
    </row>
    <row r="435" s="14" customFormat="1">
      <c r="A435" s="14"/>
      <c r="B435" s="273"/>
      <c r="C435" s="274"/>
      <c r="D435" s="258" t="s">
        <v>263</v>
      </c>
      <c r="E435" s="275" t="s">
        <v>1</v>
      </c>
      <c r="F435" s="276" t="s">
        <v>265</v>
      </c>
      <c r="G435" s="274"/>
      <c r="H435" s="277">
        <v>421</v>
      </c>
      <c r="I435" s="278"/>
      <c r="J435" s="274"/>
      <c r="K435" s="274"/>
      <c r="L435" s="279"/>
      <c r="M435" s="280"/>
      <c r="N435" s="281"/>
      <c r="O435" s="281"/>
      <c r="P435" s="281"/>
      <c r="Q435" s="281"/>
      <c r="R435" s="281"/>
      <c r="S435" s="281"/>
      <c r="T435" s="282"/>
      <c r="U435" s="14"/>
      <c r="V435" s="14"/>
      <c r="W435" s="14"/>
      <c r="X435" s="14"/>
      <c r="Y435" s="14"/>
      <c r="Z435" s="14"/>
      <c r="AA435" s="14"/>
      <c r="AB435" s="14"/>
      <c r="AC435" s="14"/>
      <c r="AD435" s="14"/>
      <c r="AE435" s="14"/>
      <c r="AT435" s="283" t="s">
        <v>263</v>
      </c>
      <c r="AU435" s="283" t="s">
        <v>91</v>
      </c>
      <c r="AV435" s="14" t="s">
        <v>256</v>
      </c>
      <c r="AW435" s="14" t="s">
        <v>36</v>
      </c>
      <c r="AX435" s="14" t="s">
        <v>14</v>
      </c>
      <c r="AY435" s="283" t="s">
        <v>250</v>
      </c>
    </row>
    <row r="436" s="2" customFormat="1" ht="33" customHeight="1">
      <c r="A436" s="38"/>
      <c r="B436" s="39"/>
      <c r="C436" s="245" t="s">
        <v>497</v>
      </c>
      <c r="D436" s="245" t="s">
        <v>252</v>
      </c>
      <c r="E436" s="246" t="s">
        <v>2533</v>
      </c>
      <c r="F436" s="247" t="s">
        <v>2534</v>
      </c>
      <c r="G436" s="248" t="s">
        <v>189</v>
      </c>
      <c r="H436" s="249">
        <v>8</v>
      </c>
      <c r="I436" s="250"/>
      <c r="J436" s="251">
        <f>ROUND(I436*H436,2)</f>
        <v>0</v>
      </c>
      <c r="K436" s="247" t="s">
        <v>255</v>
      </c>
      <c r="L436" s="44"/>
      <c r="M436" s="252" t="s">
        <v>1</v>
      </c>
      <c r="N436" s="253" t="s">
        <v>47</v>
      </c>
      <c r="O436" s="91"/>
      <c r="P436" s="254">
        <f>O436*H436</f>
        <v>0</v>
      </c>
      <c r="Q436" s="254">
        <v>0.00010000000000000001</v>
      </c>
      <c r="R436" s="254">
        <f>Q436*H436</f>
        <v>0.00080000000000000004</v>
      </c>
      <c r="S436" s="254">
        <v>0</v>
      </c>
      <c r="T436" s="255">
        <f>S436*H436</f>
        <v>0</v>
      </c>
      <c r="U436" s="38"/>
      <c r="V436" s="38"/>
      <c r="W436" s="38"/>
      <c r="X436" s="38"/>
      <c r="Y436" s="38"/>
      <c r="Z436" s="38"/>
      <c r="AA436" s="38"/>
      <c r="AB436" s="38"/>
      <c r="AC436" s="38"/>
      <c r="AD436" s="38"/>
      <c r="AE436" s="38"/>
      <c r="AR436" s="256" t="s">
        <v>256</v>
      </c>
      <c r="AT436" s="256" t="s">
        <v>252</v>
      </c>
      <c r="AU436" s="256" t="s">
        <v>91</v>
      </c>
      <c r="AY436" s="17" t="s">
        <v>250</v>
      </c>
      <c r="BE436" s="257">
        <f>IF(N436="základní",J436,0)</f>
        <v>0</v>
      </c>
      <c r="BF436" s="257">
        <f>IF(N436="snížená",J436,0)</f>
        <v>0</v>
      </c>
      <c r="BG436" s="257">
        <f>IF(N436="zákl. přenesená",J436,0)</f>
        <v>0</v>
      </c>
      <c r="BH436" s="257">
        <f>IF(N436="sníž. přenesená",J436,0)</f>
        <v>0</v>
      </c>
      <c r="BI436" s="257">
        <f>IF(N436="nulová",J436,0)</f>
        <v>0</v>
      </c>
      <c r="BJ436" s="17" t="s">
        <v>14</v>
      </c>
      <c r="BK436" s="257">
        <f>ROUND(I436*H436,2)</f>
        <v>0</v>
      </c>
      <c r="BL436" s="17" t="s">
        <v>256</v>
      </c>
      <c r="BM436" s="256" t="s">
        <v>3094</v>
      </c>
    </row>
    <row r="437" s="2" customFormat="1">
      <c r="A437" s="38"/>
      <c r="B437" s="39"/>
      <c r="C437" s="40"/>
      <c r="D437" s="258" t="s">
        <v>261</v>
      </c>
      <c r="E437" s="40"/>
      <c r="F437" s="259" t="s">
        <v>2536</v>
      </c>
      <c r="G437" s="40"/>
      <c r="H437" s="40"/>
      <c r="I437" s="156"/>
      <c r="J437" s="40"/>
      <c r="K437" s="40"/>
      <c r="L437" s="44"/>
      <c r="M437" s="260"/>
      <c r="N437" s="261"/>
      <c r="O437" s="91"/>
      <c r="P437" s="91"/>
      <c r="Q437" s="91"/>
      <c r="R437" s="91"/>
      <c r="S437" s="91"/>
      <c r="T437" s="92"/>
      <c r="U437" s="38"/>
      <c r="V437" s="38"/>
      <c r="W437" s="38"/>
      <c r="X437" s="38"/>
      <c r="Y437" s="38"/>
      <c r="Z437" s="38"/>
      <c r="AA437" s="38"/>
      <c r="AB437" s="38"/>
      <c r="AC437" s="38"/>
      <c r="AD437" s="38"/>
      <c r="AE437" s="38"/>
      <c r="AT437" s="17" t="s">
        <v>261</v>
      </c>
      <c r="AU437" s="17" t="s">
        <v>91</v>
      </c>
    </row>
    <row r="438" s="2" customFormat="1" ht="16.5" customHeight="1">
      <c r="A438" s="38"/>
      <c r="B438" s="39"/>
      <c r="C438" s="294" t="s">
        <v>501</v>
      </c>
      <c r="D438" s="294" t="s">
        <v>643</v>
      </c>
      <c r="E438" s="295" t="s">
        <v>2537</v>
      </c>
      <c r="F438" s="296" t="s">
        <v>2538</v>
      </c>
      <c r="G438" s="297" t="s">
        <v>189</v>
      </c>
      <c r="H438" s="298">
        <v>8</v>
      </c>
      <c r="I438" s="299"/>
      <c r="J438" s="300">
        <f>ROUND(I438*H438,2)</f>
        <v>0</v>
      </c>
      <c r="K438" s="296" t="s">
        <v>1</v>
      </c>
      <c r="L438" s="301"/>
      <c r="M438" s="302" t="s">
        <v>1</v>
      </c>
      <c r="N438" s="303" t="s">
        <v>47</v>
      </c>
      <c r="O438" s="91"/>
      <c r="P438" s="254">
        <f>O438*H438</f>
        <v>0</v>
      </c>
      <c r="Q438" s="254">
        <v>0.0025000000000000001</v>
      </c>
      <c r="R438" s="254">
        <f>Q438*H438</f>
        <v>0.02</v>
      </c>
      <c r="S438" s="254">
        <v>0</v>
      </c>
      <c r="T438" s="255">
        <f>S438*H438</f>
        <v>0</v>
      </c>
      <c r="U438" s="38"/>
      <c r="V438" s="38"/>
      <c r="W438" s="38"/>
      <c r="X438" s="38"/>
      <c r="Y438" s="38"/>
      <c r="Z438" s="38"/>
      <c r="AA438" s="38"/>
      <c r="AB438" s="38"/>
      <c r="AC438" s="38"/>
      <c r="AD438" s="38"/>
      <c r="AE438" s="38"/>
      <c r="AR438" s="256" t="s">
        <v>285</v>
      </c>
      <c r="AT438" s="256" t="s">
        <v>643</v>
      </c>
      <c r="AU438" s="256" t="s">
        <v>91</v>
      </c>
      <c r="AY438" s="17" t="s">
        <v>250</v>
      </c>
      <c r="BE438" s="257">
        <f>IF(N438="základní",J438,0)</f>
        <v>0</v>
      </c>
      <c r="BF438" s="257">
        <f>IF(N438="snížená",J438,0)</f>
        <v>0</v>
      </c>
      <c r="BG438" s="257">
        <f>IF(N438="zákl. přenesená",J438,0)</f>
        <v>0</v>
      </c>
      <c r="BH438" s="257">
        <f>IF(N438="sníž. přenesená",J438,0)</f>
        <v>0</v>
      </c>
      <c r="BI438" s="257">
        <f>IF(N438="nulová",J438,0)</f>
        <v>0</v>
      </c>
      <c r="BJ438" s="17" t="s">
        <v>14</v>
      </c>
      <c r="BK438" s="257">
        <f>ROUND(I438*H438,2)</f>
        <v>0</v>
      </c>
      <c r="BL438" s="17" t="s">
        <v>256</v>
      </c>
      <c r="BM438" s="256" t="s">
        <v>3095</v>
      </c>
    </row>
    <row r="439" s="2" customFormat="1" ht="33" customHeight="1">
      <c r="A439" s="38"/>
      <c r="B439" s="39"/>
      <c r="C439" s="245" t="s">
        <v>505</v>
      </c>
      <c r="D439" s="245" t="s">
        <v>252</v>
      </c>
      <c r="E439" s="246" t="s">
        <v>2540</v>
      </c>
      <c r="F439" s="247" t="s">
        <v>2541</v>
      </c>
      <c r="G439" s="248" t="s">
        <v>189</v>
      </c>
      <c r="H439" s="249">
        <v>8</v>
      </c>
      <c r="I439" s="250"/>
      <c r="J439" s="251">
        <f>ROUND(I439*H439,2)</f>
        <v>0</v>
      </c>
      <c r="K439" s="247" t="s">
        <v>255</v>
      </c>
      <c r="L439" s="44"/>
      <c r="M439" s="252" t="s">
        <v>1</v>
      </c>
      <c r="N439" s="253" t="s">
        <v>47</v>
      </c>
      <c r="O439" s="91"/>
      <c r="P439" s="254">
        <f>O439*H439</f>
        <v>0</v>
      </c>
      <c r="Q439" s="254">
        <v>0.00010000000000000001</v>
      </c>
      <c r="R439" s="254">
        <f>Q439*H439</f>
        <v>0.00080000000000000004</v>
      </c>
      <c r="S439" s="254">
        <v>0</v>
      </c>
      <c r="T439" s="255">
        <f>S439*H439</f>
        <v>0</v>
      </c>
      <c r="U439" s="38"/>
      <c r="V439" s="38"/>
      <c r="W439" s="38"/>
      <c r="X439" s="38"/>
      <c r="Y439" s="38"/>
      <c r="Z439" s="38"/>
      <c r="AA439" s="38"/>
      <c r="AB439" s="38"/>
      <c r="AC439" s="38"/>
      <c r="AD439" s="38"/>
      <c r="AE439" s="38"/>
      <c r="AR439" s="256" t="s">
        <v>256</v>
      </c>
      <c r="AT439" s="256" t="s">
        <v>252</v>
      </c>
      <c r="AU439" s="256" t="s">
        <v>91</v>
      </c>
      <c r="AY439" s="17" t="s">
        <v>250</v>
      </c>
      <c r="BE439" s="257">
        <f>IF(N439="základní",J439,0)</f>
        <v>0</v>
      </c>
      <c r="BF439" s="257">
        <f>IF(N439="snížená",J439,0)</f>
        <v>0</v>
      </c>
      <c r="BG439" s="257">
        <f>IF(N439="zákl. přenesená",J439,0)</f>
        <v>0</v>
      </c>
      <c r="BH439" s="257">
        <f>IF(N439="sníž. přenesená",J439,0)</f>
        <v>0</v>
      </c>
      <c r="BI439" s="257">
        <f>IF(N439="nulová",J439,0)</f>
        <v>0</v>
      </c>
      <c r="BJ439" s="17" t="s">
        <v>14</v>
      </c>
      <c r="BK439" s="257">
        <f>ROUND(I439*H439,2)</f>
        <v>0</v>
      </c>
      <c r="BL439" s="17" t="s">
        <v>256</v>
      </c>
      <c r="BM439" s="256" t="s">
        <v>3096</v>
      </c>
    </row>
    <row r="440" s="2" customFormat="1">
      <c r="A440" s="38"/>
      <c r="B440" s="39"/>
      <c r="C440" s="40"/>
      <c r="D440" s="258" t="s">
        <v>261</v>
      </c>
      <c r="E440" s="40"/>
      <c r="F440" s="259" t="s">
        <v>2536</v>
      </c>
      <c r="G440" s="40"/>
      <c r="H440" s="40"/>
      <c r="I440" s="156"/>
      <c r="J440" s="40"/>
      <c r="K440" s="40"/>
      <c r="L440" s="44"/>
      <c r="M440" s="260"/>
      <c r="N440" s="261"/>
      <c r="O440" s="91"/>
      <c r="P440" s="91"/>
      <c r="Q440" s="91"/>
      <c r="R440" s="91"/>
      <c r="S440" s="91"/>
      <c r="T440" s="92"/>
      <c r="U440" s="38"/>
      <c r="V440" s="38"/>
      <c r="W440" s="38"/>
      <c r="X440" s="38"/>
      <c r="Y440" s="38"/>
      <c r="Z440" s="38"/>
      <c r="AA440" s="38"/>
      <c r="AB440" s="38"/>
      <c r="AC440" s="38"/>
      <c r="AD440" s="38"/>
      <c r="AE440" s="38"/>
      <c r="AT440" s="17" t="s">
        <v>261</v>
      </c>
      <c r="AU440" s="17" t="s">
        <v>91</v>
      </c>
    </row>
    <row r="441" s="2" customFormat="1" ht="16.5" customHeight="1">
      <c r="A441" s="38"/>
      <c r="B441" s="39"/>
      <c r="C441" s="294" t="s">
        <v>510</v>
      </c>
      <c r="D441" s="294" t="s">
        <v>643</v>
      </c>
      <c r="E441" s="295" t="s">
        <v>2543</v>
      </c>
      <c r="F441" s="296" t="s">
        <v>2544</v>
      </c>
      <c r="G441" s="297" t="s">
        <v>189</v>
      </c>
      <c r="H441" s="298">
        <v>8</v>
      </c>
      <c r="I441" s="299"/>
      <c r="J441" s="300">
        <f>ROUND(I441*H441,2)</f>
        <v>0</v>
      </c>
      <c r="K441" s="296" t="s">
        <v>1</v>
      </c>
      <c r="L441" s="301"/>
      <c r="M441" s="302" t="s">
        <v>1</v>
      </c>
      <c r="N441" s="303" t="s">
        <v>47</v>
      </c>
      <c r="O441" s="91"/>
      <c r="P441" s="254">
        <f>O441*H441</f>
        <v>0</v>
      </c>
      <c r="Q441" s="254">
        <v>0.0023999999999999998</v>
      </c>
      <c r="R441" s="254">
        <f>Q441*H441</f>
        <v>0.019199999999999998</v>
      </c>
      <c r="S441" s="254">
        <v>0</v>
      </c>
      <c r="T441" s="255">
        <f>S441*H441</f>
        <v>0</v>
      </c>
      <c r="U441" s="38"/>
      <c r="V441" s="38"/>
      <c r="W441" s="38"/>
      <c r="X441" s="38"/>
      <c r="Y441" s="38"/>
      <c r="Z441" s="38"/>
      <c r="AA441" s="38"/>
      <c r="AB441" s="38"/>
      <c r="AC441" s="38"/>
      <c r="AD441" s="38"/>
      <c r="AE441" s="38"/>
      <c r="AR441" s="256" t="s">
        <v>285</v>
      </c>
      <c r="AT441" s="256" t="s">
        <v>643</v>
      </c>
      <c r="AU441" s="256" t="s">
        <v>91</v>
      </c>
      <c r="AY441" s="17" t="s">
        <v>250</v>
      </c>
      <c r="BE441" s="257">
        <f>IF(N441="základní",J441,0)</f>
        <v>0</v>
      </c>
      <c r="BF441" s="257">
        <f>IF(N441="snížená",J441,0)</f>
        <v>0</v>
      </c>
      <c r="BG441" s="257">
        <f>IF(N441="zákl. přenesená",J441,0)</f>
        <v>0</v>
      </c>
      <c r="BH441" s="257">
        <f>IF(N441="sníž. přenesená",J441,0)</f>
        <v>0</v>
      </c>
      <c r="BI441" s="257">
        <f>IF(N441="nulová",J441,0)</f>
        <v>0</v>
      </c>
      <c r="BJ441" s="17" t="s">
        <v>14</v>
      </c>
      <c r="BK441" s="257">
        <f>ROUND(I441*H441,2)</f>
        <v>0</v>
      </c>
      <c r="BL441" s="17" t="s">
        <v>256</v>
      </c>
      <c r="BM441" s="256" t="s">
        <v>3097</v>
      </c>
    </row>
    <row r="442" s="2" customFormat="1" ht="33" customHeight="1">
      <c r="A442" s="38"/>
      <c r="B442" s="39"/>
      <c r="C442" s="245" t="s">
        <v>515</v>
      </c>
      <c r="D442" s="245" t="s">
        <v>252</v>
      </c>
      <c r="E442" s="246" t="s">
        <v>3098</v>
      </c>
      <c r="F442" s="247" t="s">
        <v>3099</v>
      </c>
      <c r="G442" s="248" t="s">
        <v>189</v>
      </c>
      <c r="H442" s="249">
        <v>10</v>
      </c>
      <c r="I442" s="250"/>
      <c r="J442" s="251">
        <f>ROUND(I442*H442,2)</f>
        <v>0</v>
      </c>
      <c r="K442" s="247" t="s">
        <v>255</v>
      </c>
      <c r="L442" s="44"/>
      <c r="M442" s="252" t="s">
        <v>1</v>
      </c>
      <c r="N442" s="253" t="s">
        <v>47</v>
      </c>
      <c r="O442" s="91"/>
      <c r="P442" s="254">
        <f>O442*H442</f>
        <v>0</v>
      </c>
      <c r="Q442" s="254">
        <v>0.00011</v>
      </c>
      <c r="R442" s="254">
        <f>Q442*H442</f>
        <v>0.0011000000000000001</v>
      </c>
      <c r="S442" s="254">
        <v>0</v>
      </c>
      <c r="T442" s="255">
        <f>S442*H442</f>
        <v>0</v>
      </c>
      <c r="U442" s="38"/>
      <c r="V442" s="38"/>
      <c r="W442" s="38"/>
      <c r="X442" s="38"/>
      <c r="Y442" s="38"/>
      <c r="Z442" s="38"/>
      <c r="AA442" s="38"/>
      <c r="AB442" s="38"/>
      <c r="AC442" s="38"/>
      <c r="AD442" s="38"/>
      <c r="AE442" s="38"/>
      <c r="AR442" s="256" t="s">
        <v>256</v>
      </c>
      <c r="AT442" s="256" t="s">
        <v>252</v>
      </c>
      <c r="AU442" s="256" t="s">
        <v>91</v>
      </c>
      <c r="AY442" s="17" t="s">
        <v>250</v>
      </c>
      <c r="BE442" s="257">
        <f>IF(N442="základní",J442,0)</f>
        <v>0</v>
      </c>
      <c r="BF442" s="257">
        <f>IF(N442="snížená",J442,0)</f>
        <v>0</v>
      </c>
      <c r="BG442" s="257">
        <f>IF(N442="zákl. přenesená",J442,0)</f>
        <v>0</v>
      </c>
      <c r="BH442" s="257">
        <f>IF(N442="sníž. přenesená",J442,0)</f>
        <v>0</v>
      </c>
      <c r="BI442" s="257">
        <f>IF(N442="nulová",J442,0)</f>
        <v>0</v>
      </c>
      <c r="BJ442" s="17" t="s">
        <v>14</v>
      </c>
      <c r="BK442" s="257">
        <f>ROUND(I442*H442,2)</f>
        <v>0</v>
      </c>
      <c r="BL442" s="17" t="s">
        <v>256</v>
      </c>
      <c r="BM442" s="256" t="s">
        <v>3100</v>
      </c>
    </row>
    <row r="443" s="2" customFormat="1">
      <c r="A443" s="38"/>
      <c r="B443" s="39"/>
      <c r="C443" s="40"/>
      <c r="D443" s="258" t="s">
        <v>261</v>
      </c>
      <c r="E443" s="40"/>
      <c r="F443" s="259" t="s">
        <v>2536</v>
      </c>
      <c r="G443" s="40"/>
      <c r="H443" s="40"/>
      <c r="I443" s="156"/>
      <c r="J443" s="40"/>
      <c r="K443" s="40"/>
      <c r="L443" s="44"/>
      <c r="M443" s="260"/>
      <c r="N443" s="261"/>
      <c r="O443" s="91"/>
      <c r="P443" s="91"/>
      <c r="Q443" s="91"/>
      <c r="R443" s="91"/>
      <c r="S443" s="91"/>
      <c r="T443" s="92"/>
      <c r="U443" s="38"/>
      <c r="V443" s="38"/>
      <c r="W443" s="38"/>
      <c r="X443" s="38"/>
      <c r="Y443" s="38"/>
      <c r="Z443" s="38"/>
      <c r="AA443" s="38"/>
      <c r="AB443" s="38"/>
      <c r="AC443" s="38"/>
      <c r="AD443" s="38"/>
      <c r="AE443" s="38"/>
      <c r="AT443" s="17" t="s">
        <v>261</v>
      </c>
      <c r="AU443" s="17" t="s">
        <v>91</v>
      </c>
    </row>
    <row r="444" s="2" customFormat="1" ht="16.5" customHeight="1">
      <c r="A444" s="38"/>
      <c r="B444" s="39"/>
      <c r="C444" s="294" t="s">
        <v>520</v>
      </c>
      <c r="D444" s="294" t="s">
        <v>643</v>
      </c>
      <c r="E444" s="295" t="s">
        <v>3101</v>
      </c>
      <c r="F444" s="296" t="s">
        <v>3102</v>
      </c>
      <c r="G444" s="297" t="s">
        <v>189</v>
      </c>
      <c r="H444" s="298">
        <v>10</v>
      </c>
      <c r="I444" s="299"/>
      <c r="J444" s="300">
        <f>ROUND(I444*H444,2)</f>
        <v>0</v>
      </c>
      <c r="K444" s="296" t="s">
        <v>255</v>
      </c>
      <c r="L444" s="301"/>
      <c r="M444" s="302" t="s">
        <v>1</v>
      </c>
      <c r="N444" s="303" t="s">
        <v>47</v>
      </c>
      <c r="O444" s="91"/>
      <c r="P444" s="254">
        <f>O444*H444</f>
        <v>0</v>
      </c>
      <c r="Q444" s="254">
        <v>0.0041999999999999997</v>
      </c>
      <c r="R444" s="254">
        <f>Q444*H444</f>
        <v>0.041999999999999996</v>
      </c>
      <c r="S444" s="254">
        <v>0</v>
      </c>
      <c r="T444" s="255">
        <f>S444*H444</f>
        <v>0</v>
      </c>
      <c r="U444" s="38"/>
      <c r="V444" s="38"/>
      <c r="W444" s="38"/>
      <c r="X444" s="38"/>
      <c r="Y444" s="38"/>
      <c r="Z444" s="38"/>
      <c r="AA444" s="38"/>
      <c r="AB444" s="38"/>
      <c r="AC444" s="38"/>
      <c r="AD444" s="38"/>
      <c r="AE444" s="38"/>
      <c r="AR444" s="256" t="s">
        <v>285</v>
      </c>
      <c r="AT444" s="256" t="s">
        <v>643</v>
      </c>
      <c r="AU444" s="256" t="s">
        <v>91</v>
      </c>
      <c r="AY444" s="17" t="s">
        <v>250</v>
      </c>
      <c r="BE444" s="257">
        <f>IF(N444="základní",J444,0)</f>
        <v>0</v>
      </c>
      <c r="BF444" s="257">
        <f>IF(N444="snížená",J444,0)</f>
        <v>0</v>
      </c>
      <c r="BG444" s="257">
        <f>IF(N444="zákl. přenesená",J444,0)</f>
        <v>0</v>
      </c>
      <c r="BH444" s="257">
        <f>IF(N444="sníž. přenesená",J444,0)</f>
        <v>0</v>
      </c>
      <c r="BI444" s="257">
        <f>IF(N444="nulová",J444,0)</f>
        <v>0</v>
      </c>
      <c r="BJ444" s="17" t="s">
        <v>14</v>
      </c>
      <c r="BK444" s="257">
        <f>ROUND(I444*H444,2)</f>
        <v>0</v>
      </c>
      <c r="BL444" s="17" t="s">
        <v>256</v>
      </c>
      <c r="BM444" s="256" t="s">
        <v>3103</v>
      </c>
    </row>
    <row r="445" s="2" customFormat="1" ht="33" customHeight="1">
      <c r="A445" s="38"/>
      <c r="B445" s="39"/>
      <c r="C445" s="245" t="s">
        <v>525</v>
      </c>
      <c r="D445" s="245" t="s">
        <v>252</v>
      </c>
      <c r="E445" s="246" t="s">
        <v>3104</v>
      </c>
      <c r="F445" s="247" t="s">
        <v>3105</v>
      </c>
      <c r="G445" s="248" t="s">
        <v>189</v>
      </c>
      <c r="H445" s="249">
        <v>10</v>
      </c>
      <c r="I445" s="250"/>
      <c r="J445" s="251">
        <f>ROUND(I445*H445,2)</f>
        <v>0</v>
      </c>
      <c r="K445" s="247" t="s">
        <v>255</v>
      </c>
      <c r="L445" s="44"/>
      <c r="M445" s="252" t="s">
        <v>1</v>
      </c>
      <c r="N445" s="253" t="s">
        <v>47</v>
      </c>
      <c r="O445" s="91"/>
      <c r="P445" s="254">
        <f>O445*H445</f>
        <v>0</v>
      </c>
      <c r="Q445" s="254">
        <v>0.00011</v>
      </c>
      <c r="R445" s="254">
        <f>Q445*H445</f>
        <v>0.0011000000000000001</v>
      </c>
      <c r="S445" s="254">
        <v>0</v>
      </c>
      <c r="T445" s="255">
        <f>S445*H445</f>
        <v>0</v>
      </c>
      <c r="U445" s="38"/>
      <c r="V445" s="38"/>
      <c r="W445" s="38"/>
      <c r="X445" s="38"/>
      <c r="Y445" s="38"/>
      <c r="Z445" s="38"/>
      <c r="AA445" s="38"/>
      <c r="AB445" s="38"/>
      <c r="AC445" s="38"/>
      <c r="AD445" s="38"/>
      <c r="AE445" s="38"/>
      <c r="AR445" s="256" t="s">
        <v>256</v>
      </c>
      <c r="AT445" s="256" t="s">
        <v>252</v>
      </c>
      <c r="AU445" s="256" t="s">
        <v>91</v>
      </c>
      <c r="AY445" s="17" t="s">
        <v>250</v>
      </c>
      <c r="BE445" s="257">
        <f>IF(N445="základní",J445,0)</f>
        <v>0</v>
      </c>
      <c r="BF445" s="257">
        <f>IF(N445="snížená",J445,0)</f>
        <v>0</v>
      </c>
      <c r="BG445" s="257">
        <f>IF(N445="zákl. přenesená",J445,0)</f>
        <v>0</v>
      </c>
      <c r="BH445" s="257">
        <f>IF(N445="sníž. přenesená",J445,0)</f>
        <v>0</v>
      </c>
      <c r="BI445" s="257">
        <f>IF(N445="nulová",J445,0)</f>
        <v>0</v>
      </c>
      <c r="BJ445" s="17" t="s">
        <v>14</v>
      </c>
      <c r="BK445" s="257">
        <f>ROUND(I445*H445,2)</f>
        <v>0</v>
      </c>
      <c r="BL445" s="17" t="s">
        <v>256</v>
      </c>
      <c r="BM445" s="256" t="s">
        <v>3106</v>
      </c>
    </row>
    <row r="446" s="2" customFormat="1">
      <c r="A446" s="38"/>
      <c r="B446" s="39"/>
      <c r="C446" s="40"/>
      <c r="D446" s="258" t="s">
        <v>261</v>
      </c>
      <c r="E446" s="40"/>
      <c r="F446" s="259" t="s">
        <v>2536</v>
      </c>
      <c r="G446" s="40"/>
      <c r="H446" s="40"/>
      <c r="I446" s="156"/>
      <c r="J446" s="40"/>
      <c r="K446" s="40"/>
      <c r="L446" s="44"/>
      <c r="M446" s="260"/>
      <c r="N446" s="261"/>
      <c r="O446" s="91"/>
      <c r="P446" s="91"/>
      <c r="Q446" s="91"/>
      <c r="R446" s="91"/>
      <c r="S446" s="91"/>
      <c r="T446" s="92"/>
      <c r="U446" s="38"/>
      <c r="V446" s="38"/>
      <c r="W446" s="38"/>
      <c r="X446" s="38"/>
      <c r="Y446" s="38"/>
      <c r="Z446" s="38"/>
      <c r="AA446" s="38"/>
      <c r="AB446" s="38"/>
      <c r="AC446" s="38"/>
      <c r="AD446" s="38"/>
      <c r="AE446" s="38"/>
      <c r="AT446" s="17" t="s">
        <v>261</v>
      </c>
      <c r="AU446" s="17" t="s">
        <v>91</v>
      </c>
    </row>
    <row r="447" s="2" customFormat="1" ht="16.5" customHeight="1">
      <c r="A447" s="38"/>
      <c r="B447" s="39"/>
      <c r="C447" s="294" t="s">
        <v>529</v>
      </c>
      <c r="D447" s="294" t="s">
        <v>643</v>
      </c>
      <c r="E447" s="295" t="s">
        <v>3107</v>
      </c>
      <c r="F447" s="296" t="s">
        <v>3108</v>
      </c>
      <c r="G447" s="297" t="s">
        <v>189</v>
      </c>
      <c r="H447" s="298">
        <v>10</v>
      </c>
      <c r="I447" s="299"/>
      <c r="J447" s="300">
        <f>ROUND(I447*H447,2)</f>
        <v>0</v>
      </c>
      <c r="K447" s="296" t="s">
        <v>255</v>
      </c>
      <c r="L447" s="301"/>
      <c r="M447" s="302" t="s">
        <v>1</v>
      </c>
      <c r="N447" s="303" t="s">
        <v>47</v>
      </c>
      <c r="O447" s="91"/>
      <c r="P447" s="254">
        <f>O447*H447</f>
        <v>0</v>
      </c>
      <c r="Q447" s="254">
        <v>0.0032000000000000002</v>
      </c>
      <c r="R447" s="254">
        <f>Q447*H447</f>
        <v>0.032000000000000001</v>
      </c>
      <c r="S447" s="254">
        <v>0</v>
      </c>
      <c r="T447" s="255">
        <f>S447*H447</f>
        <v>0</v>
      </c>
      <c r="U447" s="38"/>
      <c r="V447" s="38"/>
      <c r="W447" s="38"/>
      <c r="X447" s="38"/>
      <c r="Y447" s="38"/>
      <c r="Z447" s="38"/>
      <c r="AA447" s="38"/>
      <c r="AB447" s="38"/>
      <c r="AC447" s="38"/>
      <c r="AD447" s="38"/>
      <c r="AE447" s="38"/>
      <c r="AR447" s="256" t="s">
        <v>285</v>
      </c>
      <c r="AT447" s="256" t="s">
        <v>643</v>
      </c>
      <c r="AU447" s="256" t="s">
        <v>91</v>
      </c>
      <c r="AY447" s="17" t="s">
        <v>250</v>
      </c>
      <c r="BE447" s="257">
        <f>IF(N447="základní",J447,0)</f>
        <v>0</v>
      </c>
      <c r="BF447" s="257">
        <f>IF(N447="snížená",J447,0)</f>
        <v>0</v>
      </c>
      <c r="BG447" s="257">
        <f>IF(N447="zákl. přenesená",J447,0)</f>
        <v>0</v>
      </c>
      <c r="BH447" s="257">
        <f>IF(N447="sníž. přenesená",J447,0)</f>
        <v>0</v>
      </c>
      <c r="BI447" s="257">
        <f>IF(N447="nulová",J447,0)</f>
        <v>0</v>
      </c>
      <c r="BJ447" s="17" t="s">
        <v>14</v>
      </c>
      <c r="BK447" s="257">
        <f>ROUND(I447*H447,2)</f>
        <v>0</v>
      </c>
      <c r="BL447" s="17" t="s">
        <v>256</v>
      </c>
      <c r="BM447" s="256" t="s">
        <v>3109</v>
      </c>
    </row>
    <row r="448" s="2" customFormat="1" ht="16.5" customHeight="1">
      <c r="A448" s="38"/>
      <c r="B448" s="39"/>
      <c r="C448" s="245" t="s">
        <v>534</v>
      </c>
      <c r="D448" s="245" t="s">
        <v>252</v>
      </c>
      <c r="E448" s="246" t="s">
        <v>2574</v>
      </c>
      <c r="F448" s="247" t="s">
        <v>2575</v>
      </c>
      <c r="G448" s="248" t="s">
        <v>189</v>
      </c>
      <c r="H448" s="249">
        <v>9</v>
      </c>
      <c r="I448" s="250"/>
      <c r="J448" s="251">
        <f>ROUND(I448*H448,2)</f>
        <v>0</v>
      </c>
      <c r="K448" s="247" t="s">
        <v>1</v>
      </c>
      <c r="L448" s="44"/>
      <c r="M448" s="252" t="s">
        <v>1</v>
      </c>
      <c r="N448" s="253" t="s">
        <v>47</v>
      </c>
      <c r="O448" s="91"/>
      <c r="P448" s="254">
        <f>O448*H448</f>
        <v>0</v>
      </c>
      <c r="Q448" s="254">
        <v>0.0089999999999999993</v>
      </c>
      <c r="R448" s="254">
        <f>Q448*H448</f>
        <v>0.080999999999999989</v>
      </c>
      <c r="S448" s="254">
        <v>0</v>
      </c>
      <c r="T448" s="255">
        <f>S448*H448</f>
        <v>0</v>
      </c>
      <c r="U448" s="38"/>
      <c r="V448" s="38"/>
      <c r="W448" s="38"/>
      <c r="X448" s="38"/>
      <c r="Y448" s="38"/>
      <c r="Z448" s="38"/>
      <c r="AA448" s="38"/>
      <c r="AB448" s="38"/>
      <c r="AC448" s="38"/>
      <c r="AD448" s="38"/>
      <c r="AE448" s="38"/>
      <c r="AR448" s="256" t="s">
        <v>256</v>
      </c>
      <c r="AT448" s="256" t="s">
        <v>252</v>
      </c>
      <c r="AU448" s="256" t="s">
        <v>91</v>
      </c>
      <c r="AY448" s="17" t="s">
        <v>250</v>
      </c>
      <c r="BE448" s="257">
        <f>IF(N448="základní",J448,0)</f>
        <v>0</v>
      </c>
      <c r="BF448" s="257">
        <f>IF(N448="snížená",J448,0)</f>
        <v>0</v>
      </c>
      <c r="BG448" s="257">
        <f>IF(N448="zákl. přenesená",J448,0)</f>
        <v>0</v>
      </c>
      <c r="BH448" s="257">
        <f>IF(N448="sníž. přenesená",J448,0)</f>
        <v>0</v>
      </c>
      <c r="BI448" s="257">
        <f>IF(N448="nulová",J448,0)</f>
        <v>0</v>
      </c>
      <c r="BJ448" s="17" t="s">
        <v>14</v>
      </c>
      <c r="BK448" s="257">
        <f>ROUND(I448*H448,2)</f>
        <v>0</v>
      </c>
      <c r="BL448" s="17" t="s">
        <v>256</v>
      </c>
      <c r="BM448" s="256" t="s">
        <v>3110</v>
      </c>
    </row>
    <row r="449" s="2" customFormat="1" ht="21.75" customHeight="1">
      <c r="A449" s="38"/>
      <c r="B449" s="39"/>
      <c r="C449" s="245" t="s">
        <v>538</v>
      </c>
      <c r="D449" s="245" t="s">
        <v>252</v>
      </c>
      <c r="E449" s="246" t="s">
        <v>2577</v>
      </c>
      <c r="F449" s="247" t="s">
        <v>2578</v>
      </c>
      <c r="G449" s="248" t="s">
        <v>2579</v>
      </c>
      <c r="H449" s="249">
        <v>4</v>
      </c>
      <c r="I449" s="250"/>
      <c r="J449" s="251">
        <f>ROUND(I449*H449,2)</f>
        <v>0</v>
      </c>
      <c r="K449" s="247" t="s">
        <v>255</v>
      </c>
      <c r="L449" s="44"/>
      <c r="M449" s="252" t="s">
        <v>1</v>
      </c>
      <c r="N449" s="253" t="s">
        <v>47</v>
      </c>
      <c r="O449" s="91"/>
      <c r="P449" s="254">
        <f>O449*H449</f>
        <v>0</v>
      </c>
      <c r="Q449" s="254">
        <v>0.00025000000000000001</v>
      </c>
      <c r="R449" s="254">
        <f>Q449*H449</f>
        <v>0.001</v>
      </c>
      <c r="S449" s="254">
        <v>0</v>
      </c>
      <c r="T449" s="255">
        <f>S449*H449</f>
        <v>0</v>
      </c>
      <c r="U449" s="38"/>
      <c r="V449" s="38"/>
      <c r="W449" s="38"/>
      <c r="X449" s="38"/>
      <c r="Y449" s="38"/>
      <c r="Z449" s="38"/>
      <c r="AA449" s="38"/>
      <c r="AB449" s="38"/>
      <c r="AC449" s="38"/>
      <c r="AD449" s="38"/>
      <c r="AE449" s="38"/>
      <c r="AR449" s="256" t="s">
        <v>256</v>
      </c>
      <c r="AT449" s="256" t="s">
        <v>252</v>
      </c>
      <c r="AU449" s="256" t="s">
        <v>91</v>
      </c>
      <c r="AY449" s="17" t="s">
        <v>250</v>
      </c>
      <c r="BE449" s="257">
        <f>IF(N449="základní",J449,0)</f>
        <v>0</v>
      </c>
      <c r="BF449" s="257">
        <f>IF(N449="snížená",J449,0)</f>
        <v>0</v>
      </c>
      <c r="BG449" s="257">
        <f>IF(N449="zákl. přenesená",J449,0)</f>
        <v>0</v>
      </c>
      <c r="BH449" s="257">
        <f>IF(N449="sníž. přenesená",J449,0)</f>
        <v>0</v>
      </c>
      <c r="BI449" s="257">
        <f>IF(N449="nulová",J449,0)</f>
        <v>0</v>
      </c>
      <c r="BJ449" s="17" t="s">
        <v>14</v>
      </c>
      <c r="BK449" s="257">
        <f>ROUND(I449*H449,2)</f>
        <v>0</v>
      </c>
      <c r="BL449" s="17" t="s">
        <v>256</v>
      </c>
      <c r="BM449" s="256" t="s">
        <v>3111</v>
      </c>
    </row>
    <row r="450" s="2" customFormat="1">
      <c r="A450" s="38"/>
      <c r="B450" s="39"/>
      <c r="C450" s="40"/>
      <c r="D450" s="258" t="s">
        <v>261</v>
      </c>
      <c r="E450" s="40"/>
      <c r="F450" s="259" t="s">
        <v>2581</v>
      </c>
      <c r="G450" s="40"/>
      <c r="H450" s="40"/>
      <c r="I450" s="156"/>
      <c r="J450" s="40"/>
      <c r="K450" s="40"/>
      <c r="L450" s="44"/>
      <c r="M450" s="260"/>
      <c r="N450" s="261"/>
      <c r="O450" s="91"/>
      <c r="P450" s="91"/>
      <c r="Q450" s="91"/>
      <c r="R450" s="91"/>
      <c r="S450" s="91"/>
      <c r="T450" s="92"/>
      <c r="U450" s="38"/>
      <c r="V450" s="38"/>
      <c r="W450" s="38"/>
      <c r="X450" s="38"/>
      <c r="Y450" s="38"/>
      <c r="Z450" s="38"/>
      <c r="AA450" s="38"/>
      <c r="AB450" s="38"/>
      <c r="AC450" s="38"/>
      <c r="AD450" s="38"/>
      <c r="AE450" s="38"/>
      <c r="AT450" s="17" t="s">
        <v>261</v>
      </c>
      <c r="AU450" s="17" t="s">
        <v>91</v>
      </c>
    </row>
    <row r="451" s="2" customFormat="1" ht="21.75" customHeight="1">
      <c r="A451" s="38"/>
      <c r="B451" s="39"/>
      <c r="C451" s="245" t="s">
        <v>542</v>
      </c>
      <c r="D451" s="245" t="s">
        <v>252</v>
      </c>
      <c r="E451" s="246" t="s">
        <v>3112</v>
      </c>
      <c r="F451" s="247" t="s">
        <v>3113</v>
      </c>
      <c r="G451" s="248" t="s">
        <v>2579</v>
      </c>
      <c r="H451" s="249">
        <v>5</v>
      </c>
      <c r="I451" s="250"/>
      <c r="J451" s="251">
        <f>ROUND(I451*H451,2)</f>
        <v>0</v>
      </c>
      <c r="K451" s="247" t="s">
        <v>255</v>
      </c>
      <c r="L451" s="44"/>
      <c r="M451" s="252" t="s">
        <v>1</v>
      </c>
      <c r="N451" s="253" t="s">
        <v>47</v>
      </c>
      <c r="O451" s="91"/>
      <c r="P451" s="254">
        <f>O451*H451</f>
        <v>0</v>
      </c>
      <c r="Q451" s="254">
        <v>0.00050000000000000001</v>
      </c>
      <c r="R451" s="254">
        <f>Q451*H451</f>
        <v>0.0025000000000000001</v>
      </c>
      <c r="S451" s="254">
        <v>0</v>
      </c>
      <c r="T451" s="255">
        <f>S451*H451</f>
        <v>0</v>
      </c>
      <c r="U451" s="38"/>
      <c r="V451" s="38"/>
      <c r="W451" s="38"/>
      <c r="X451" s="38"/>
      <c r="Y451" s="38"/>
      <c r="Z451" s="38"/>
      <c r="AA451" s="38"/>
      <c r="AB451" s="38"/>
      <c r="AC451" s="38"/>
      <c r="AD451" s="38"/>
      <c r="AE451" s="38"/>
      <c r="AR451" s="256" t="s">
        <v>256</v>
      </c>
      <c r="AT451" s="256" t="s">
        <v>252</v>
      </c>
      <c r="AU451" s="256" t="s">
        <v>91</v>
      </c>
      <c r="AY451" s="17" t="s">
        <v>250</v>
      </c>
      <c r="BE451" s="257">
        <f>IF(N451="základní",J451,0)</f>
        <v>0</v>
      </c>
      <c r="BF451" s="257">
        <f>IF(N451="snížená",J451,0)</f>
        <v>0</v>
      </c>
      <c r="BG451" s="257">
        <f>IF(N451="zákl. přenesená",J451,0)</f>
        <v>0</v>
      </c>
      <c r="BH451" s="257">
        <f>IF(N451="sníž. přenesená",J451,0)</f>
        <v>0</v>
      </c>
      <c r="BI451" s="257">
        <f>IF(N451="nulová",J451,0)</f>
        <v>0</v>
      </c>
      <c r="BJ451" s="17" t="s">
        <v>14</v>
      </c>
      <c r="BK451" s="257">
        <f>ROUND(I451*H451,2)</f>
        <v>0</v>
      </c>
      <c r="BL451" s="17" t="s">
        <v>256</v>
      </c>
      <c r="BM451" s="256" t="s">
        <v>3114</v>
      </c>
    </row>
    <row r="452" s="2" customFormat="1">
      <c r="A452" s="38"/>
      <c r="B452" s="39"/>
      <c r="C452" s="40"/>
      <c r="D452" s="258" t="s">
        <v>261</v>
      </c>
      <c r="E452" s="40"/>
      <c r="F452" s="259" t="s">
        <v>2581</v>
      </c>
      <c r="G452" s="40"/>
      <c r="H452" s="40"/>
      <c r="I452" s="156"/>
      <c r="J452" s="40"/>
      <c r="K452" s="40"/>
      <c r="L452" s="44"/>
      <c r="M452" s="260"/>
      <c r="N452" s="261"/>
      <c r="O452" s="91"/>
      <c r="P452" s="91"/>
      <c r="Q452" s="91"/>
      <c r="R452" s="91"/>
      <c r="S452" s="91"/>
      <c r="T452" s="92"/>
      <c r="U452" s="38"/>
      <c r="V452" s="38"/>
      <c r="W452" s="38"/>
      <c r="X452" s="38"/>
      <c r="Y452" s="38"/>
      <c r="Z452" s="38"/>
      <c r="AA452" s="38"/>
      <c r="AB452" s="38"/>
      <c r="AC452" s="38"/>
      <c r="AD452" s="38"/>
      <c r="AE452" s="38"/>
      <c r="AT452" s="17" t="s">
        <v>261</v>
      </c>
      <c r="AU452" s="17" t="s">
        <v>91</v>
      </c>
    </row>
    <row r="453" s="2" customFormat="1" ht="21.75" customHeight="1">
      <c r="A453" s="38"/>
      <c r="B453" s="39"/>
      <c r="C453" s="245" t="s">
        <v>546</v>
      </c>
      <c r="D453" s="245" t="s">
        <v>252</v>
      </c>
      <c r="E453" s="246" t="s">
        <v>2588</v>
      </c>
      <c r="F453" s="247" t="s">
        <v>2589</v>
      </c>
      <c r="G453" s="248" t="s">
        <v>189</v>
      </c>
      <c r="H453" s="249">
        <v>14</v>
      </c>
      <c r="I453" s="250"/>
      <c r="J453" s="251">
        <f>ROUND(I453*H453,2)</f>
        <v>0</v>
      </c>
      <c r="K453" s="247" t="s">
        <v>255</v>
      </c>
      <c r="L453" s="44"/>
      <c r="M453" s="252" t="s">
        <v>1</v>
      </c>
      <c r="N453" s="253" t="s">
        <v>47</v>
      </c>
      <c r="O453" s="91"/>
      <c r="P453" s="254">
        <f>O453*H453</f>
        <v>0</v>
      </c>
      <c r="Q453" s="254">
        <v>0.010189999999999999</v>
      </c>
      <c r="R453" s="254">
        <f>Q453*H453</f>
        <v>0.14265999999999998</v>
      </c>
      <c r="S453" s="254">
        <v>0</v>
      </c>
      <c r="T453" s="255">
        <f>S453*H453</f>
        <v>0</v>
      </c>
      <c r="U453" s="38"/>
      <c r="V453" s="38"/>
      <c r="W453" s="38"/>
      <c r="X453" s="38"/>
      <c r="Y453" s="38"/>
      <c r="Z453" s="38"/>
      <c r="AA453" s="38"/>
      <c r="AB453" s="38"/>
      <c r="AC453" s="38"/>
      <c r="AD453" s="38"/>
      <c r="AE453" s="38"/>
      <c r="AR453" s="256" t="s">
        <v>256</v>
      </c>
      <c r="AT453" s="256" t="s">
        <v>252</v>
      </c>
      <c r="AU453" s="256" t="s">
        <v>91</v>
      </c>
      <c r="AY453" s="17" t="s">
        <v>250</v>
      </c>
      <c r="BE453" s="257">
        <f>IF(N453="základní",J453,0)</f>
        <v>0</v>
      </c>
      <c r="BF453" s="257">
        <f>IF(N453="snížená",J453,0)</f>
        <v>0</v>
      </c>
      <c r="BG453" s="257">
        <f>IF(N453="zákl. přenesená",J453,0)</f>
        <v>0</v>
      </c>
      <c r="BH453" s="257">
        <f>IF(N453="sníž. přenesená",J453,0)</f>
        <v>0</v>
      </c>
      <c r="BI453" s="257">
        <f>IF(N453="nulová",J453,0)</f>
        <v>0</v>
      </c>
      <c r="BJ453" s="17" t="s">
        <v>14</v>
      </c>
      <c r="BK453" s="257">
        <f>ROUND(I453*H453,2)</f>
        <v>0</v>
      </c>
      <c r="BL453" s="17" t="s">
        <v>256</v>
      </c>
      <c r="BM453" s="256" t="s">
        <v>3115</v>
      </c>
    </row>
    <row r="454" s="2" customFormat="1">
      <c r="A454" s="38"/>
      <c r="B454" s="39"/>
      <c r="C454" s="40"/>
      <c r="D454" s="258" t="s">
        <v>261</v>
      </c>
      <c r="E454" s="40"/>
      <c r="F454" s="259" t="s">
        <v>2591</v>
      </c>
      <c r="G454" s="40"/>
      <c r="H454" s="40"/>
      <c r="I454" s="156"/>
      <c r="J454" s="40"/>
      <c r="K454" s="40"/>
      <c r="L454" s="44"/>
      <c r="M454" s="260"/>
      <c r="N454" s="261"/>
      <c r="O454" s="91"/>
      <c r="P454" s="91"/>
      <c r="Q454" s="91"/>
      <c r="R454" s="91"/>
      <c r="S454" s="91"/>
      <c r="T454" s="92"/>
      <c r="U454" s="38"/>
      <c r="V454" s="38"/>
      <c r="W454" s="38"/>
      <c r="X454" s="38"/>
      <c r="Y454" s="38"/>
      <c r="Z454" s="38"/>
      <c r="AA454" s="38"/>
      <c r="AB454" s="38"/>
      <c r="AC454" s="38"/>
      <c r="AD454" s="38"/>
      <c r="AE454" s="38"/>
      <c r="AT454" s="17" t="s">
        <v>261</v>
      </c>
      <c r="AU454" s="17" t="s">
        <v>91</v>
      </c>
    </row>
    <row r="455" s="13" customFormat="1">
      <c r="A455" s="13"/>
      <c r="B455" s="262"/>
      <c r="C455" s="263"/>
      <c r="D455" s="258" t="s">
        <v>263</v>
      </c>
      <c r="E455" s="264" t="s">
        <v>1</v>
      </c>
      <c r="F455" s="265" t="s">
        <v>3116</v>
      </c>
      <c r="G455" s="263"/>
      <c r="H455" s="266">
        <v>3</v>
      </c>
      <c r="I455" s="267"/>
      <c r="J455" s="263"/>
      <c r="K455" s="263"/>
      <c r="L455" s="268"/>
      <c r="M455" s="269"/>
      <c r="N455" s="270"/>
      <c r="O455" s="270"/>
      <c r="P455" s="270"/>
      <c r="Q455" s="270"/>
      <c r="R455" s="270"/>
      <c r="S455" s="270"/>
      <c r="T455" s="271"/>
      <c r="U455" s="13"/>
      <c r="V455" s="13"/>
      <c r="W455" s="13"/>
      <c r="X455" s="13"/>
      <c r="Y455" s="13"/>
      <c r="Z455" s="13"/>
      <c r="AA455" s="13"/>
      <c r="AB455" s="13"/>
      <c r="AC455" s="13"/>
      <c r="AD455" s="13"/>
      <c r="AE455" s="13"/>
      <c r="AT455" s="272" t="s">
        <v>263</v>
      </c>
      <c r="AU455" s="272" t="s">
        <v>91</v>
      </c>
      <c r="AV455" s="13" t="s">
        <v>91</v>
      </c>
      <c r="AW455" s="13" t="s">
        <v>36</v>
      </c>
      <c r="AX455" s="13" t="s">
        <v>82</v>
      </c>
      <c r="AY455" s="272" t="s">
        <v>250</v>
      </c>
    </row>
    <row r="456" s="13" customFormat="1">
      <c r="A456" s="13"/>
      <c r="B456" s="262"/>
      <c r="C456" s="263"/>
      <c r="D456" s="258" t="s">
        <v>263</v>
      </c>
      <c r="E456" s="264" t="s">
        <v>1</v>
      </c>
      <c r="F456" s="265" t="s">
        <v>2593</v>
      </c>
      <c r="G456" s="263"/>
      <c r="H456" s="266">
        <v>5</v>
      </c>
      <c r="I456" s="267"/>
      <c r="J456" s="263"/>
      <c r="K456" s="263"/>
      <c r="L456" s="268"/>
      <c r="M456" s="269"/>
      <c r="N456" s="270"/>
      <c r="O456" s="270"/>
      <c r="P456" s="270"/>
      <c r="Q456" s="270"/>
      <c r="R456" s="270"/>
      <c r="S456" s="270"/>
      <c r="T456" s="271"/>
      <c r="U456" s="13"/>
      <c r="V456" s="13"/>
      <c r="W456" s="13"/>
      <c r="X456" s="13"/>
      <c r="Y456" s="13"/>
      <c r="Z456" s="13"/>
      <c r="AA456" s="13"/>
      <c r="AB456" s="13"/>
      <c r="AC456" s="13"/>
      <c r="AD456" s="13"/>
      <c r="AE456" s="13"/>
      <c r="AT456" s="272" t="s">
        <v>263</v>
      </c>
      <c r="AU456" s="272" t="s">
        <v>91</v>
      </c>
      <c r="AV456" s="13" t="s">
        <v>91</v>
      </c>
      <c r="AW456" s="13" t="s">
        <v>36</v>
      </c>
      <c r="AX456" s="13" t="s">
        <v>82</v>
      </c>
      <c r="AY456" s="272" t="s">
        <v>250</v>
      </c>
    </row>
    <row r="457" s="13" customFormat="1">
      <c r="A457" s="13"/>
      <c r="B457" s="262"/>
      <c r="C457" s="263"/>
      <c r="D457" s="258" t="s">
        <v>263</v>
      </c>
      <c r="E457" s="264" t="s">
        <v>1</v>
      </c>
      <c r="F457" s="265" t="s">
        <v>3117</v>
      </c>
      <c r="G457" s="263"/>
      <c r="H457" s="266">
        <v>6</v>
      </c>
      <c r="I457" s="267"/>
      <c r="J457" s="263"/>
      <c r="K457" s="263"/>
      <c r="L457" s="268"/>
      <c r="M457" s="269"/>
      <c r="N457" s="270"/>
      <c r="O457" s="270"/>
      <c r="P457" s="270"/>
      <c r="Q457" s="270"/>
      <c r="R457" s="270"/>
      <c r="S457" s="270"/>
      <c r="T457" s="271"/>
      <c r="U457" s="13"/>
      <c r="V457" s="13"/>
      <c r="W457" s="13"/>
      <c r="X457" s="13"/>
      <c r="Y457" s="13"/>
      <c r="Z457" s="13"/>
      <c r="AA457" s="13"/>
      <c r="AB457" s="13"/>
      <c r="AC457" s="13"/>
      <c r="AD457" s="13"/>
      <c r="AE457" s="13"/>
      <c r="AT457" s="272" t="s">
        <v>263</v>
      </c>
      <c r="AU457" s="272" t="s">
        <v>91</v>
      </c>
      <c r="AV457" s="13" t="s">
        <v>91</v>
      </c>
      <c r="AW457" s="13" t="s">
        <v>36</v>
      </c>
      <c r="AX457" s="13" t="s">
        <v>82</v>
      </c>
      <c r="AY457" s="272" t="s">
        <v>250</v>
      </c>
    </row>
    <row r="458" s="14" customFormat="1">
      <c r="A458" s="14"/>
      <c r="B458" s="273"/>
      <c r="C458" s="274"/>
      <c r="D458" s="258" t="s">
        <v>263</v>
      </c>
      <c r="E458" s="275" t="s">
        <v>1</v>
      </c>
      <c r="F458" s="276" t="s">
        <v>265</v>
      </c>
      <c r="G458" s="274"/>
      <c r="H458" s="277">
        <v>14</v>
      </c>
      <c r="I458" s="278"/>
      <c r="J458" s="274"/>
      <c r="K458" s="274"/>
      <c r="L458" s="279"/>
      <c r="M458" s="280"/>
      <c r="N458" s="281"/>
      <c r="O458" s="281"/>
      <c r="P458" s="281"/>
      <c r="Q458" s="281"/>
      <c r="R458" s="281"/>
      <c r="S458" s="281"/>
      <c r="T458" s="282"/>
      <c r="U458" s="14"/>
      <c r="V458" s="14"/>
      <c r="W458" s="14"/>
      <c r="X458" s="14"/>
      <c r="Y458" s="14"/>
      <c r="Z458" s="14"/>
      <c r="AA458" s="14"/>
      <c r="AB458" s="14"/>
      <c r="AC458" s="14"/>
      <c r="AD458" s="14"/>
      <c r="AE458" s="14"/>
      <c r="AT458" s="283" t="s">
        <v>263</v>
      </c>
      <c r="AU458" s="283" t="s">
        <v>91</v>
      </c>
      <c r="AV458" s="14" t="s">
        <v>256</v>
      </c>
      <c r="AW458" s="14" t="s">
        <v>36</v>
      </c>
      <c r="AX458" s="14" t="s">
        <v>14</v>
      </c>
      <c r="AY458" s="283" t="s">
        <v>250</v>
      </c>
    </row>
    <row r="459" s="2" customFormat="1" ht="16.5" customHeight="1">
      <c r="A459" s="38"/>
      <c r="B459" s="39"/>
      <c r="C459" s="294" t="s">
        <v>550</v>
      </c>
      <c r="D459" s="294" t="s">
        <v>643</v>
      </c>
      <c r="E459" s="295" t="s">
        <v>2597</v>
      </c>
      <c r="F459" s="296" t="s">
        <v>2598</v>
      </c>
      <c r="G459" s="297" t="s">
        <v>189</v>
      </c>
      <c r="H459" s="298">
        <v>3</v>
      </c>
      <c r="I459" s="299"/>
      <c r="J459" s="300">
        <f>ROUND(I459*H459,2)</f>
        <v>0</v>
      </c>
      <c r="K459" s="296" t="s">
        <v>1</v>
      </c>
      <c r="L459" s="301"/>
      <c r="M459" s="302" t="s">
        <v>1</v>
      </c>
      <c r="N459" s="303" t="s">
        <v>47</v>
      </c>
      <c r="O459" s="91"/>
      <c r="P459" s="254">
        <f>O459*H459</f>
        <v>0</v>
      </c>
      <c r="Q459" s="254">
        <v>0.23999999999999999</v>
      </c>
      <c r="R459" s="254">
        <f>Q459*H459</f>
        <v>0.71999999999999997</v>
      </c>
      <c r="S459" s="254">
        <v>0</v>
      </c>
      <c r="T459" s="255">
        <f>S459*H459</f>
        <v>0</v>
      </c>
      <c r="U459" s="38"/>
      <c r="V459" s="38"/>
      <c r="W459" s="38"/>
      <c r="X459" s="38"/>
      <c r="Y459" s="38"/>
      <c r="Z459" s="38"/>
      <c r="AA459" s="38"/>
      <c r="AB459" s="38"/>
      <c r="AC459" s="38"/>
      <c r="AD459" s="38"/>
      <c r="AE459" s="38"/>
      <c r="AR459" s="256" t="s">
        <v>285</v>
      </c>
      <c r="AT459" s="256" t="s">
        <v>643</v>
      </c>
      <c r="AU459" s="256" t="s">
        <v>91</v>
      </c>
      <c r="AY459" s="17" t="s">
        <v>250</v>
      </c>
      <c r="BE459" s="257">
        <f>IF(N459="základní",J459,0)</f>
        <v>0</v>
      </c>
      <c r="BF459" s="257">
        <f>IF(N459="snížená",J459,0)</f>
        <v>0</v>
      </c>
      <c r="BG459" s="257">
        <f>IF(N459="zákl. přenesená",J459,0)</f>
        <v>0</v>
      </c>
      <c r="BH459" s="257">
        <f>IF(N459="sníž. přenesená",J459,0)</f>
        <v>0</v>
      </c>
      <c r="BI459" s="257">
        <f>IF(N459="nulová",J459,0)</f>
        <v>0</v>
      </c>
      <c r="BJ459" s="17" t="s">
        <v>14</v>
      </c>
      <c r="BK459" s="257">
        <f>ROUND(I459*H459,2)</f>
        <v>0</v>
      </c>
      <c r="BL459" s="17" t="s">
        <v>256</v>
      </c>
      <c r="BM459" s="256" t="s">
        <v>3118</v>
      </c>
    </row>
    <row r="460" s="2" customFormat="1" ht="16.5" customHeight="1">
      <c r="A460" s="38"/>
      <c r="B460" s="39"/>
      <c r="C460" s="294" t="s">
        <v>554</v>
      </c>
      <c r="D460" s="294" t="s">
        <v>643</v>
      </c>
      <c r="E460" s="295" t="s">
        <v>2600</v>
      </c>
      <c r="F460" s="296" t="s">
        <v>2601</v>
      </c>
      <c r="G460" s="297" t="s">
        <v>189</v>
      </c>
      <c r="H460" s="298">
        <v>5</v>
      </c>
      <c r="I460" s="299"/>
      <c r="J460" s="300">
        <f>ROUND(I460*H460,2)</f>
        <v>0</v>
      </c>
      <c r="K460" s="296" t="s">
        <v>1</v>
      </c>
      <c r="L460" s="301"/>
      <c r="M460" s="302" t="s">
        <v>1</v>
      </c>
      <c r="N460" s="303" t="s">
        <v>47</v>
      </c>
      <c r="O460" s="91"/>
      <c r="P460" s="254">
        <f>O460*H460</f>
        <v>0</v>
      </c>
      <c r="Q460" s="254">
        <v>0.495</v>
      </c>
      <c r="R460" s="254">
        <f>Q460*H460</f>
        <v>2.4750000000000001</v>
      </c>
      <c r="S460" s="254">
        <v>0</v>
      </c>
      <c r="T460" s="255">
        <f>S460*H460</f>
        <v>0</v>
      </c>
      <c r="U460" s="38"/>
      <c r="V460" s="38"/>
      <c r="W460" s="38"/>
      <c r="X460" s="38"/>
      <c r="Y460" s="38"/>
      <c r="Z460" s="38"/>
      <c r="AA460" s="38"/>
      <c r="AB460" s="38"/>
      <c r="AC460" s="38"/>
      <c r="AD460" s="38"/>
      <c r="AE460" s="38"/>
      <c r="AR460" s="256" t="s">
        <v>285</v>
      </c>
      <c r="AT460" s="256" t="s">
        <v>643</v>
      </c>
      <c r="AU460" s="256" t="s">
        <v>91</v>
      </c>
      <c r="AY460" s="17" t="s">
        <v>250</v>
      </c>
      <c r="BE460" s="257">
        <f>IF(N460="základní",J460,0)</f>
        <v>0</v>
      </c>
      <c r="BF460" s="257">
        <f>IF(N460="snížená",J460,0)</f>
        <v>0</v>
      </c>
      <c r="BG460" s="257">
        <f>IF(N460="zákl. přenesená",J460,0)</f>
        <v>0</v>
      </c>
      <c r="BH460" s="257">
        <f>IF(N460="sníž. přenesená",J460,0)</f>
        <v>0</v>
      </c>
      <c r="BI460" s="257">
        <f>IF(N460="nulová",J460,0)</f>
        <v>0</v>
      </c>
      <c r="BJ460" s="17" t="s">
        <v>14</v>
      </c>
      <c r="BK460" s="257">
        <f>ROUND(I460*H460,2)</f>
        <v>0</v>
      </c>
      <c r="BL460" s="17" t="s">
        <v>256</v>
      </c>
      <c r="BM460" s="256" t="s">
        <v>3119</v>
      </c>
    </row>
    <row r="461" s="2" customFormat="1" ht="21.75" customHeight="1">
      <c r="A461" s="38"/>
      <c r="B461" s="39"/>
      <c r="C461" s="294" t="s">
        <v>558</v>
      </c>
      <c r="D461" s="294" t="s">
        <v>643</v>
      </c>
      <c r="E461" s="295" t="s">
        <v>2603</v>
      </c>
      <c r="F461" s="296" t="s">
        <v>2604</v>
      </c>
      <c r="G461" s="297" t="s">
        <v>189</v>
      </c>
      <c r="H461" s="298">
        <v>6</v>
      </c>
      <c r="I461" s="299"/>
      <c r="J461" s="300">
        <f>ROUND(I461*H461,2)</f>
        <v>0</v>
      </c>
      <c r="K461" s="296" t="s">
        <v>1</v>
      </c>
      <c r="L461" s="301"/>
      <c r="M461" s="302" t="s">
        <v>1</v>
      </c>
      <c r="N461" s="303" t="s">
        <v>47</v>
      </c>
      <c r="O461" s="91"/>
      <c r="P461" s="254">
        <f>O461*H461</f>
        <v>0</v>
      </c>
      <c r="Q461" s="254">
        <v>1.0149999999999999</v>
      </c>
      <c r="R461" s="254">
        <f>Q461*H461</f>
        <v>6.0899999999999999</v>
      </c>
      <c r="S461" s="254">
        <v>0</v>
      </c>
      <c r="T461" s="255">
        <f>S461*H461</f>
        <v>0</v>
      </c>
      <c r="U461" s="38"/>
      <c r="V461" s="38"/>
      <c r="W461" s="38"/>
      <c r="X461" s="38"/>
      <c r="Y461" s="38"/>
      <c r="Z461" s="38"/>
      <c r="AA461" s="38"/>
      <c r="AB461" s="38"/>
      <c r="AC461" s="38"/>
      <c r="AD461" s="38"/>
      <c r="AE461" s="38"/>
      <c r="AR461" s="256" t="s">
        <v>285</v>
      </c>
      <c r="AT461" s="256" t="s">
        <v>643</v>
      </c>
      <c r="AU461" s="256" t="s">
        <v>91</v>
      </c>
      <c r="AY461" s="17" t="s">
        <v>250</v>
      </c>
      <c r="BE461" s="257">
        <f>IF(N461="základní",J461,0)</f>
        <v>0</v>
      </c>
      <c r="BF461" s="257">
        <f>IF(N461="snížená",J461,0)</f>
        <v>0</v>
      </c>
      <c r="BG461" s="257">
        <f>IF(N461="zákl. přenesená",J461,0)</f>
        <v>0</v>
      </c>
      <c r="BH461" s="257">
        <f>IF(N461="sníž. přenesená",J461,0)</f>
        <v>0</v>
      </c>
      <c r="BI461" s="257">
        <f>IF(N461="nulová",J461,0)</f>
        <v>0</v>
      </c>
      <c r="BJ461" s="17" t="s">
        <v>14</v>
      </c>
      <c r="BK461" s="257">
        <f>ROUND(I461*H461,2)</f>
        <v>0</v>
      </c>
      <c r="BL461" s="17" t="s">
        <v>256</v>
      </c>
      <c r="BM461" s="256" t="s">
        <v>3120</v>
      </c>
    </row>
    <row r="462" s="2" customFormat="1" ht="21.75" customHeight="1">
      <c r="A462" s="38"/>
      <c r="B462" s="39"/>
      <c r="C462" s="245" t="s">
        <v>562</v>
      </c>
      <c r="D462" s="245" t="s">
        <v>252</v>
      </c>
      <c r="E462" s="246" t="s">
        <v>2612</v>
      </c>
      <c r="F462" s="247" t="s">
        <v>2613</v>
      </c>
      <c r="G462" s="248" t="s">
        <v>189</v>
      </c>
      <c r="H462" s="249">
        <v>9</v>
      </c>
      <c r="I462" s="250"/>
      <c r="J462" s="251">
        <f>ROUND(I462*H462,2)</f>
        <v>0</v>
      </c>
      <c r="K462" s="247" t="s">
        <v>255</v>
      </c>
      <c r="L462" s="44"/>
      <c r="M462" s="252" t="s">
        <v>1</v>
      </c>
      <c r="N462" s="253" t="s">
        <v>47</v>
      </c>
      <c r="O462" s="91"/>
      <c r="P462" s="254">
        <f>O462*H462</f>
        <v>0</v>
      </c>
      <c r="Q462" s="254">
        <v>0.01248</v>
      </c>
      <c r="R462" s="254">
        <f>Q462*H462</f>
        <v>0.11232</v>
      </c>
      <c r="S462" s="254">
        <v>0</v>
      </c>
      <c r="T462" s="255">
        <f>S462*H462</f>
        <v>0</v>
      </c>
      <c r="U462" s="38"/>
      <c r="V462" s="38"/>
      <c r="W462" s="38"/>
      <c r="X462" s="38"/>
      <c r="Y462" s="38"/>
      <c r="Z462" s="38"/>
      <c r="AA462" s="38"/>
      <c r="AB462" s="38"/>
      <c r="AC462" s="38"/>
      <c r="AD462" s="38"/>
      <c r="AE462" s="38"/>
      <c r="AR462" s="256" t="s">
        <v>256</v>
      </c>
      <c r="AT462" s="256" t="s">
        <v>252</v>
      </c>
      <c r="AU462" s="256" t="s">
        <v>91</v>
      </c>
      <c r="AY462" s="17" t="s">
        <v>250</v>
      </c>
      <c r="BE462" s="257">
        <f>IF(N462="základní",J462,0)</f>
        <v>0</v>
      </c>
      <c r="BF462" s="257">
        <f>IF(N462="snížená",J462,0)</f>
        <v>0</v>
      </c>
      <c r="BG462" s="257">
        <f>IF(N462="zákl. přenesená",J462,0)</f>
        <v>0</v>
      </c>
      <c r="BH462" s="257">
        <f>IF(N462="sníž. přenesená",J462,0)</f>
        <v>0</v>
      </c>
      <c r="BI462" s="257">
        <f>IF(N462="nulová",J462,0)</f>
        <v>0</v>
      </c>
      <c r="BJ462" s="17" t="s">
        <v>14</v>
      </c>
      <c r="BK462" s="257">
        <f>ROUND(I462*H462,2)</f>
        <v>0</v>
      </c>
      <c r="BL462" s="17" t="s">
        <v>256</v>
      </c>
      <c r="BM462" s="256" t="s">
        <v>3121</v>
      </c>
    </row>
    <row r="463" s="2" customFormat="1">
      <c r="A463" s="38"/>
      <c r="B463" s="39"/>
      <c r="C463" s="40"/>
      <c r="D463" s="258" t="s">
        <v>261</v>
      </c>
      <c r="E463" s="40"/>
      <c r="F463" s="259" t="s">
        <v>2591</v>
      </c>
      <c r="G463" s="40"/>
      <c r="H463" s="40"/>
      <c r="I463" s="156"/>
      <c r="J463" s="40"/>
      <c r="K463" s="40"/>
      <c r="L463" s="44"/>
      <c r="M463" s="260"/>
      <c r="N463" s="261"/>
      <c r="O463" s="91"/>
      <c r="P463" s="91"/>
      <c r="Q463" s="91"/>
      <c r="R463" s="91"/>
      <c r="S463" s="91"/>
      <c r="T463" s="92"/>
      <c r="U463" s="38"/>
      <c r="V463" s="38"/>
      <c r="W463" s="38"/>
      <c r="X463" s="38"/>
      <c r="Y463" s="38"/>
      <c r="Z463" s="38"/>
      <c r="AA463" s="38"/>
      <c r="AB463" s="38"/>
      <c r="AC463" s="38"/>
      <c r="AD463" s="38"/>
      <c r="AE463" s="38"/>
      <c r="AT463" s="17" t="s">
        <v>261</v>
      </c>
      <c r="AU463" s="17" t="s">
        <v>91</v>
      </c>
    </row>
    <row r="464" s="13" customFormat="1">
      <c r="A464" s="13"/>
      <c r="B464" s="262"/>
      <c r="C464" s="263"/>
      <c r="D464" s="258" t="s">
        <v>263</v>
      </c>
      <c r="E464" s="264" t="s">
        <v>1</v>
      </c>
      <c r="F464" s="265" t="s">
        <v>3122</v>
      </c>
      <c r="G464" s="263"/>
      <c r="H464" s="266">
        <v>1</v>
      </c>
      <c r="I464" s="267"/>
      <c r="J464" s="263"/>
      <c r="K464" s="263"/>
      <c r="L464" s="268"/>
      <c r="M464" s="269"/>
      <c r="N464" s="270"/>
      <c r="O464" s="270"/>
      <c r="P464" s="270"/>
      <c r="Q464" s="270"/>
      <c r="R464" s="270"/>
      <c r="S464" s="270"/>
      <c r="T464" s="271"/>
      <c r="U464" s="13"/>
      <c r="V464" s="13"/>
      <c r="W464" s="13"/>
      <c r="X464" s="13"/>
      <c r="Y464" s="13"/>
      <c r="Z464" s="13"/>
      <c r="AA464" s="13"/>
      <c r="AB464" s="13"/>
      <c r="AC464" s="13"/>
      <c r="AD464" s="13"/>
      <c r="AE464" s="13"/>
      <c r="AT464" s="272" t="s">
        <v>263</v>
      </c>
      <c r="AU464" s="272" t="s">
        <v>91</v>
      </c>
      <c r="AV464" s="13" t="s">
        <v>91</v>
      </c>
      <c r="AW464" s="13" t="s">
        <v>36</v>
      </c>
      <c r="AX464" s="13" t="s">
        <v>82</v>
      </c>
      <c r="AY464" s="272" t="s">
        <v>250</v>
      </c>
    </row>
    <row r="465" s="13" customFormat="1">
      <c r="A465" s="13"/>
      <c r="B465" s="262"/>
      <c r="C465" s="263"/>
      <c r="D465" s="258" t="s">
        <v>263</v>
      </c>
      <c r="E465" s="264" t="s">
        <v>1</v>
      </c>
      <c r="F465" s="265" t="s">
        <v>2618</v>
      </c>
      <c r="G465" s="263"/>
      <c r="H465" s="266">
        <v>8</v>
      </c>
      <c r="I465" s="267"/>
      <c r="J465" s="263"/>
      <c r="K465" s="263"/>
      <c r="L465" s="268"/>
      <c r="M465" s="269"/>
      <c r="N465" s="270"/>
      <c r="O465" s="270"/>
      <c r="P465" s="270"/>
      <c r="Q465" s="270"/>
      <c r="R465" s="270"/>
      <c r="S465" s="270"/>
      <c r="T465" s="271"/>
      <c r="U465" s="13"/>
      <c r="V465" s="13"/>
      <c r="W465" s="13"/>
      <c r="X465" s="13"/>
      <c r="Y465" s="13"/>
      <c r="Z465" s="13"/>
      <c r="AA465" s="13"/>
      <c r="AB465" s="13"/>
      <c r="AC465" s="13"/>
      <c r="AD465" s="13"/>
      <c r="AE465" s="13"/>
      <c r="AT465" s="272" t="s">
        <v>263</v>
      </c>
      <c r="AU465" s="272" t="s">
        <v>91</v>
      </c>
      <c r="AV465" s="13" t="s">
        <v>91</v>
      </c>
      <c r="AW465" s="13" t="s">
        <v>36</v>
      </c>
      <c r="AX465" s="13" t="s">
        <v>82</v>
      </c>
      <c r="AY465" s="272" t="s">
        <v>250</v>
      </c>
    </row>
    <row r="466" s="14" customFormat="1">
      <c r="A466" s="14"/>
      <c r="B466" s="273"/>
      <c r="C466" s="274"/>
      <c r="D466" s="258" t="s">
        <v>263</v>
      </c>
      <c r="E466" s="275" t="s">
        <v>1</v>
      </c>
      <c r="F466" s="276" t="s">
        <v>265</v>
      </c>
      <c r="G466" s="274"/>
      <c r="H466" s="277">
        <v>9</v>
      </c>
      <c r="I466" s="278"/>
      <c r="J466" s="274"/>
      <c r="K466" s="274"/>
      <c r="L466" s="279"/>
      <c r="M466" s="280"/>
      <c r="N466" s="281"/>
      <c r="O466" s="281"/>
      <c r="P466" s="281"/>
      <c r="Q466" s="281"/>
      <c r="R466" s="281"/>
      <c r="S466" s="281"/>
      <c r="T466" s="282"/>
      <c r="U466" s="14"/>
      <c r="V466" s="14"/>
      <c r="W466" s="14"/>
      <c r="X466" s="14"/>
      <c r="Y466" s="14"/>
      <c r="Z466" s="14"/>
      <c r="AA466" s="14"/>
      <c r="AB466" s="14"/>
      <c r="AC466" s="14"/>
      <c r="AD466" s="14"/>
      <c r="AE466" s="14"/>
      <c r="AT466" s="283" t="s">
        <v>263</v>
      </c>
      <c r="AU466" s="283" t="s">
        <v>91</v>
      </c>
      <c r="AV466" s="14" t="s">
        <v>256</v>
      </c>
      <c r="AW466" s="14" t="s">
        <v>36</v>
      </c>
      <c r="AX466" s="14" t="s">
        <v>14</v>
      </c>
      <c r="AY466" s="283" t="s">
        <v>250</v>
      </c>
    </row>
    <row r="467" s="2" customFormat="1" ht="21.75" customHeight="1">
      <c r="A467" s="38"/>
      <c r="B467" s="39"/>
      <c r="C467" s="294" t="s">
        <v>566</v>
      </c>
      <c r="D467" s="294" t="s">
        <v>643</v>
      </c>
      <c r="E467" s="295" t="s">
        <v>3123</v>
      </c>
      <c r="F467" s="296" t="s">
        <v>3124</v>
      </c>
      <c r="G467" s="297" t="s">
        <v>189</v>
      </c>
      <c r="H467" s="298">
        <v>1</v>
      </c>
      <c r="I467" s="299"/>
      <c r="J467" s="300">
        <f>ROUND(I467*H467,2)</f>
        <v>0</v>
      </c>
      <c r="K467" s="296" t="s">
        <v>1</v>
      </c>
      <c r="L467" s="301"/>
      <c r="M467" s="302" t="s">
        <v>1</v>
      </c>
      <c r="N467" s="303" t="s">
        <v>47</v>
      </c>
      <c r="O467" s="91"/>
      <c r="P467" s="254">
        <f>O467*H467</f>
        <v>0</v>
      </c>
      <c r="Q467" s="254">
        <v>0.435</v>
      </c>
      <c r="R467" s="254">
        <f>Q467*H467</f>
        <v>0.435</v>
      </c>
      <c r="S467" s="254">
        <v>0</v>
      </c>
      <c r="T467" s="255">
        <f>S467*H467</f>
        <v>0</v>
      </c>
      <c r="U467" s="38"/>
      <c r="V467" s="38"/>
      <c r="W467" s="38"/>
      <c r="X467" s="38"/>
      <c r="Y467" s="38"/>
      <c r="Z467" s="38"/>
      <c r="AA467" s="38"/>
      <c r="AB467" s="38"/>
      <c r="AC467" s="38"/>
      <c r="AD467" s="38"/>
      <c r="AE467" s="38"/>
      <c r="AR467" s="256" t="s">
        <v>285</v>
      </c>
      <c r="AT467" s="256" t="s">
        <v>643</v>
      </c>
      <c r="AU467" s="256" t="s">
        <v>91</v>
      </c>
      <c r="AY467" s="17" t="s">
        <v>250</v>
      </c>
      <c r="BE467" s="257">
        <f>IF(N467="základní",J467,0)</f>
        <v>0</v>
      </c>
      <c r="BF467" s="257">
        <f>IF(N467="snížená",J467,0)</f>
        <v>0</v>
      </c>
      <c r="BG467" s="257">
        <f>IF(N467="zákl. přenesená",J467,0)</f>
        <v>0</v>
      </c>
      <c r="BH467" s="257">
        <f>IF(N467="sníž. přenesená",J467,0)</f>
        <v>0</v>
      </c>
      <c r="BI467" s="257">
        <f>IF(N467="nulová",J467,0)</f>
        <v>0</v>
      </c>
      <c r="BJ467" s="17" t="s">
        <v>14</v>
      </c>
      <c r="BK467" s="257">
        <f>ROUND(I467*H467,2)</f>
        <v>0</v>
      </c>
      <c r="BL467" s="17" t="s">
        <v>256</v>
      </c>
      <c r="BM467" s="256" t="s">
        <v>3125</v>
      </c>
    </row>
    <row r="468" s="2" customFormat="1" ht="21.75" customHeight="1">
      <c r="A468" s="38"/>
      <c r="B468" s="39"/>
      <c r="C468" s="294" t="s">
        <v>570</v>
      </c>
      <c r="D468" s="294" t="s">
        <v>643</v>
      </c>
      <c r="E468" s="295" t="s">
        <v>2628</v>
      </c>
      <c r="F468" s="296" t="s">
        <v>2629</v>
      </c>
      <c r="G468" s="297" t="s">
        <v>189</v>
      </c>
      <c r="H468" s="298">
        <v>8</v>
      </c>
      <c r="I468" s="299"/>
      <c r="J468" s="300">
        <f>ROUND(I468*H468,2)</f>
        <v>0</v>
      </c>
      <c r="K468" s="296" t="s">
        <v>1</v>
      </c>
      <c r="L468" s="301"/>
      <c r="M468" s="302" t="s">
        <v>1</v>
      </c>
      <c r="N468" s="303" t="s">
        <v>47</v>
      </c>
      <c r="O468" s="91"/>
      <c r="P468" s="254">
        <f>O468*H468</f>
        <v>0</v>
      </c>
      <c r="Q468" s="254">
        <v>0.59499999999999997</v>
      </c>
      <c r="R468" s="254">
        <f>Q468*H468</f>
        <v>4.7599999999999998</v>
      </c>
      <c r="S468" s="254">
        <v>0</v>
      </c>
      <c r="T468" s="255">
        <f>S468*H468</f>
        <v>0</v>
      </c>
      <c r="U468" s="38"/>
      <c r="V468" s="38"/>
      <c r="W468" s="38"/>
      <c r="X468" s="38"/>
      <c r="Y468" s="38"/>
      <c r="Z468" s="38"/>
      <c r="AA468" s="38"/>
      <c r="AB468" s="38"/>
      <c r="AC468" s="38"/>
      <c r="AD468" s="38"/>
      <c r="AE468" s="38"/>
      <c r="AR468" s="256" t="s">
        <v>285</v>
      </c>
      <c r="AT468" s="256" t="s">
        <v>643</v>
      </c>
      <c r="AU468" s="256" t="s">
        <v>91</v>
      </c>
      <c r="AY468" s="17" t="s">
        <v>250</v>
      </c>
      <c r="BE468" s="257">
        <f>IF(N468="základní",J468,0)</f>
        <v>0</v>
      </c>
      <c r="BF468" s="257">
        <f>IF(N468="snížená",J468,0)</f>
        <v>0</v>
      </c>
      <c r="BG468" s="257">
        <f>IF(N468="zákl. přenesená",J468,0)</f>
        <v>0</v>
      </c>
      <c r="BH468" s="257">
        <f>IF(N468="sníž. přenesená",J468,0)</f>
        <v>0</v>
      </c>
      <c r="BI468" s="257">
        <f>IF(N468="nulová",J468,0)</f>
        <v>0</v>
      </c>
      <c r="BJ468" s="17" t="s">
        <v>14</v>
      </c>
      <c r="BK468" s="257">
        <f>ROUND(I468*H468,2)</f>
        <v>0</v>
      </c>
      <c r="BL468" s="17" t="s">
        <v>256</v>
      </c>
      <c r="BM468" s="256" t="s">
        <v>3126</v>
      </c>
    </row>
    <row r="469" s="2" customFormat="1" ht="21.75" customHeight="1">
      <c r="A469" s="38"/>
      <c r="B469" s="39"/>
      <c r="C469" s="245" t="s">
        <v>574</v>
      </c>
      <c r="D469" s="245" t="s">
        <v>252</v>
      </c>
      <c r="E469" s="246" t="s">
        <v>2631</v>
      </c>
      <c r="F469" s="247" t="s">
        <v>2632</v>
      </c>
      <c r="G469" s="248" t="s">
        <v>189</v>
      </c>
      <c r="H469" s="249">
        <v>9</v>
      </c>
      <c r="I469" s="250"/>
      <c r="J469" s="251">
        <f>ROUND(I469*H469,2)</f>
        <v>0</v>
      </c>
      <c r="K469" s="247" t="s">
        <v>255</v>
      </c>
      <c r="L469" s="44"/>
      <c r="M469" s="252" t="s">
        <v>1</v>
      </c>
      <c r="N469" s="253" t="s">
        <v>47</v>
      </c>
      <c r="O469" s="91"/>
      <c r="P469" s="254">
        <f>O469*H469</f>
        <v>0</v>
      </c>
      <c r="Q469" s="254">
        <v>0.028539999999999999</v>
      </c>
      <c r="R469" s="254">
        <f>Q469*H469</f>
        <v>0.25685999999999998</v>
      </c>
      <c r="S469" s="254">
        <v>0</v>
      </c>
      <c r="T469" s="255">
        <f>S469*H469</f>
        <v>0</v>
      </c>
      <c r="U469" s="38"/>
      <c r="V469" s="38"/>
      <c r="W469" s="38"/>
      <c r="X469" s="38"/>
      <c r="Y469" s="38"/>
      <c r="Z469" s="38"/>
      <c r="AA469" s="38"/>
      <c r="AB469" s="38"/>
      <c r="AC469" s="38"/>
      <c r="AD469" s="38"/>
      <c r="AE469" s="38"/>
      <c r="AR469" s="256" t="s">
        <v>256</v>
      </c>
      <c r="AT469" s="256" t="s">
        <v>252</v>
      </c>
      <c r="AU469" s="256" t="s">
        <v>91</v>
      </c>
      <c r="AY469" s="17" t="s">
        <v>250</v>
      </c>
      <c r="BE469" s="257">
        <f>IF(N469="základní",J469,0)</f>
        <v>0</v>
      </c>
      <c r="BF469" s="257">
        <f>IF(N469="snížená",J469,0)</f>
        <v>0</v>
      </c>
      <c r="BG469" s="257">
        <f>IF(N469="zákl. přenesená",J469,0)</f>
        <v>0</v>
      </c>
      <c r="BH469" s="257">
        <f>IF(N469="sníž. přenesená",J469,0)</f>
        <v>0</v>
      </c>
      <c r="BI469" s="257">
        <f>IF(N469="nulová",J469,0)</f>
        <v>0</v>
      </c>
      <c r="BJ469" s="17" t="s">
        <v>14</v>
      </c>
      <c r="BK469" s="257">
        <f>ROUND(I469*H469,2)</f>
        <v>0</v>
      </c>
      <c r="BL469" s="17" t="s">
        <v>256</v>
      </c>
      <c r="BM469" s="256" t="s">
        <v>3127</v>
      </c>
    </row>
    <row r="470" s="2" customFormat="1">
      <c r="A470" s="38"/>
      <c r="B470" s="39"/>
      <c r="C470" s="40"/>
      <c r="D470" s="258" t="s">
        <v>261</v>
      </c>
      <c r="E470" s="40"/>
      <c r="F470" s="259" t="s">
        <v>2591</v>
      </c>
      <c r="G470" s="40"/>
      <c r="H470" s="40"/>
      <c r="I470" s="156"/>
      <c r="J470" s="40"/>
      <c r="K470" s="40"/>
      <c r="L470" s="44"/>
      <c r="M470" s="260"/>
      <c r="N470" s="261"/>
      <c r="O470" s="91"/>
      <c r="P470" s="91"/>
      <c r="Q470" s="91"/>
      <c r="R470" s="91"/>
      <c r="S470" s="91"/>
      <c r="T470" s="92"/>
      <c r="U470" s="38"/>
      <c r="V470" s="38"/>
      <c r="W470" s="38"/>
      <c r="X470" s="38"/>
      <c r="Y470" s="38"/>
      <c r="Z470" s="38"/>
      <c r="AA470" s="38"/>
      <c r="AB470" s="38"/>
      <c r="AC470" s="38"/>
      <c r="AD470" s="38"/>
      <c r="AE470" s="38"/>
      <c r="AT470" s="17" t="s">
        <v>261</v>
      </c>
      <c r="AU470" s="17" t="s">
        <v>91</v>
      </c>
    </row>
    <row r="471" s="15" customFormat="1">
      <c r="A471" s="15"/>
      <c r="B471" s="284"/>
      <c r="C471" s="285"/>
      <c r="D471" s="258" t="s">
        <v>263</v>
      </c>
      <c r="E471" s="286" t="s">
        <v>1</v>
      </c>
      <c r="F471" s="287" t="s">
        <v>3128</v>
      </c>
      <c r="G471" s="285"/>
      <c r="H471" s="286" t="s">
        <v>1</v>
      </c>
      <c r="I471" s="288"/>
      <c r="J471" s="285"/>
      <c r="K471" s="285"/>
      <c r="L471" s="289"/>
      <c r="M471" s="290"/>
      <c r="N471" s="291"/>
      <c r="O471" s="291"/>
      <c r="P471" s="291"/>
      <c r="Q471" s="291"/>
      <c r="R471" s="291"/>
      <c r="S471" s="291"/>
      <c r="T471" s="292"/>
      <c r="U471" s="15"/>
      <c r="V471" s="15"/>
      <c r="W471" s="15"/>
      <c r="X471" s="15"/>
      <c r="Y471" s="15"/>
      <c r="Z471" s="15"/>
      <c r="AA471" s="15"/>
      <c r="AB471" s="15"/>
      <c r="AC471" s="15"/>
      <c r="AD471" s="15"/>
      <c r="AE471" s="15"/>
      <c r="AT471" s="293" t="s">
        <v>263</v>
      </c>
      <c r="AU471" s="293" t="s">
        <v>91</v>
      </c>
      <c r="AV471" s="15" t="s">
        <v>14</v>
      </c>
      <c r="AW471" s="15" t="s">
        <v>36</v>
      </c>
      <c r="AX471" s="15" t="s">
        <v>82</v>
      </c>
      <c r="AY471" s="293" t="s">
        <v>250</v>
      </c>
    </row>
    <row r="472" s="13" customFormat="1">
      <c r="A472" s="13"/>
      <c r="B472" s="262"/>
      <c r="C472" s="263"/>
      <c r="D472" s="258" t="s">
        <v>263</v>
      </c>
      <c r="E472" s="264" t="s">
        <v>1</v>
      </c>
      <c r="F472" s="265" t="s">
        <v>3129</v>
      </c>
      <c r="G472" s="263"/>
      <c r="H472" s="266">
        <v>4</v>
      </c>
      <c r="I472" s="267"/>
      <c r="J472" s="263"/>
      <c r="K472" s="263"/>
      <c r="L472" s="268"/>
      <c r="M472" s="269"/>
      <c r="N472" s="270"/>
      <c r="O472" s="270"/>
      <c r="P472" s="270"/>
      <c r="Q472" s="270"/>
      <c r="R472" s="270"/>
      <c r="S472" s="270"/>
      <c r="T472" s="271"/>
      <c r="U472" s="13"/>
      <c r="V472" s="13"/>
      <c r="W472" s="13"/>
      <c r="X472" s="13"/>
      <c r="Y472" s="13"/>
      <c r="Z472" s="13"/>
      <c r="AA472" s="13"/>
      <c r="AB472" s="13"/>
      <c r="AC472" s="13"/>
      <c r="AD472" s="13"/>
      <c r="AE472" s="13"/>
      <c r="AT472" s="272" t="s">
        <v>263</v>
      </c>
      <c r="AU472" s="272" t="s">
        <v>91</v>
      </c>
      <c r="AV472" s="13" t="s">
        <v>91</v>
      </c>
      <c r="AW472" s="13" t="s">
        <v>36</v>
      </c>
      <c r="AX472" s="13" t="s">
        <v>82</v>
      </c>
      <c r="AY472" s="272" t="s">
        <v>250</v>
      </c>
    </row>
    <row r="473" s="13" customFormat="1">
      <c r="A473" s="13"/>
      <c r="B473" s="262"/>
      <c r="C473" s="263"/>
      <c r="D473" s="258" t="s">
        <v>263</v>
      </c>
      <c r="E473" s="264" t="s">
        <v>1</v>
      </c>
      <c r="F473" s="265" t="s">
        <v>3130</v>
      </c>
      <c r="G473" s="263"/>
      <c r="H473" s="266">
        <v>5</v>
      </c>
      <c r="I473" s="267"/>
      <c r="J473" s="263"/>
      <c r="K473" s="263"/>
      <c r="L473" s="268"/>
      <c r="M473" s="269"/>
      <c r="N473" s="270"/>
      <c r="O473" s="270"/>
      <c r="P473" s="270"/>
      <c r="Q473" s="270"/>
      <c r="R473" s="270"/>
      <c r="S473" s="270"/>
      <c r="T473" s="271"/>
      <c r="U473" s="13"/>
      <c r="V473" s="13"/>
      <c r="W473" s="13"/>
      <c r="X473" s="13"/>
      <c r="Y473" s="13"/>
      <c r="Z473" s="13"/>
      <c r="AA473" s="13"/>
      <c r="AB473" s="13"/>
      <c r="AC473" s="13"/>
      <c r="AD473" s="13"/>
      <c r="AE473" s="13"/>
      <c r="AT473" s="272" t="s">
        <v>263</v>
      </c>
      <c r="AU473" s="272" t="s">
        <v>91</v>
      </c>
      <c r="AV473" s="13" t="s">
        <v>91</v>
      </c>
      <c r="AW473" s="13" t="s">
        <v>36</v>
      </c>
      <c r="AX473" s="13" t="s">
        <v>82</v>
      </c>
      <c r="AY473" s="272" t="s">
        <v>250</v>
      </c>
    </row>
    <row r="474" s="14" customFormat="1">
      <c r="A474" s="14"/>
      <c r="B474" s="273"/>
      <c r="C474" s="274"/>
      <c r="D474" s="258" t="s">
        <v>263</v>
      </c>
      <c r="E474" s="275" t="s">
        <v>1</v>
      </c>
      <c r="F474" s="276" t="s">
        <v>265</v>
      </c>
      <c r="G474" s="274"/>
      <c r="H474" s="277">
        <v>9</v>
      </c>
      <c r="I474" s="278"/>
      <c r="J474" s="274"/>
      <c r="K474" s="274"/>
      <c r="L474" s="279"/>
      <c r="M474" s="280"/>
      <c r="N474" s="281"/>
      <c r="O474" s="281"/>
      <c r="P474" s="281"/>
      <c r="Q474" s="281"/>
      <c r="R474" s="281"/>
      <c r="S474" s="281"/>
      <c r="T474" s="282"/>
      <c r="U474" s="14"/>
      <c r="V474" s="14"/>
      <c r="W474" s="14"/>
      <c r="X474" s="14"/>
      <c r="Y474" s="14"/>
      <c r="Z474" s="14"/>
      <c r="AA474" s="14"/>
      <c r="AB474" s="14"/>
      <c r="AC474" s="14"/>
      <c r="AD474" s="14"/>
      <c r="AE474" s="14"/>
      <c r="AT474" s="283" t="s">
        <v>263</v>
      </c>
      <c r="AU474" s="283" t="s">
        <v>91</v>
      </c>
      <c r="AV474" s="14" t="s">
        <v>256</v>
      </c>
      <c r="AW474" s="14" t="s">
        <v>36</v>
      </c>
      <c r="AX474" s="14" t="s">
        <v>14</v>
      </c>
      <c r="AY474" s="283" t="s">
        <v>250</v>
      </c>
    </row>
    <row r="475" s="2" customFormat="1" ht="16.5" customHeight="1">
      <c r="A475" s="38"/>
      <c r="B475" s="39"/>
      <c r="C475" s="294" t="s">
        <v>578</v>
      </c>
      <c r="D475" s="294" t="s">
        <v>643</v>
      </c>
      <c r="E475" s="295" t="s">
        <v>2639</v>
      </c>
      <c r="F475" s="296" t="s">
        <v>2640</v>
      </c>
      <c r="G475" s="297" t="s">
        <v>189</v>
      </c>
      <c r="H475" s="298">
        <v>4</v>
      </c>
      <c r="I475" s="299"/>
      <c r="J475" s="300">
        <f>ROUND(I475*H475,2)</f>
        <v>0</v>
      </c>
      <c r="K475" s="296" t="s">
        <v>1</v>
      </c>
      <c r="L475" s="301"/>
      <c r="M475" s="302" t="s">
        <v>1</v>
      </c>
      <c r="N475" s="303" t="s">
        <v>47</v>
      </c>
      <c r="O475" s="91"/>
      <c r="P475" s="254">
        <f>O475*H475</f>
        <v>0</v>
      </c>
      <c r="Q475" s="254">
        <v>1.8300000000000001</v>
      </c>
      <c r="R475" s="254">
        <f>Q475*H475</f>
        <v>7.3200000000000003</v>
      </c>
      <c r="S475" s="254">
        <v>0</v>
      </c>
      <c r="T475" s="255">
        <f>S475*H475</f>
        <v>0</v>
      </c>
      <c r="U475" s="38"/>
      <c r="V475" s="38"/>
      <c r="W475" s="38"/>
      <c r="X475" s="38"/>
      <c r="Y475" s="38"/>
      <c r="Z475" s="38"/>
      <c r="AA475" s="38"/>
      <c r="AB475" s="38"/>
      <c r="AC475" s="38"/>
      <c r="AD475" s="38"/>
      <c r="AE475" s="38"/>
      <c r="AR475" s="256" t="s">
        <v>285</v>
      </c>
      <c r="AT475" s="256" t="s">
        <v>643</v>
      </c>
      <c r="AU475" s="256" t="s">
        <v>91</v>
      </c>
      <c r="AY475" s="17" t="s">
        <v>250</v>
      </c>
      <c r="BE475" s="257">
        <f>IF(N475="základní",J475,0)</f>
        <v>0</v>
      </c>
      <c r="BF475" s="257">
        <f>IF(N475="snížená",J475,0)</f>
        <v>0</v>
      </c>
      <c r="BG475" s="257">
        <f>IF(N475="zákl. přenesená",J475,0)</f>
        <v>0</v>
      </c>
      <c r="BH475" s="257">
        <f>IF(N475="sníž. přenesená",J475,0)</f>
        <v>0</v>
      </c>
      <c r="BI475" s="257">
        <f>IF(N475="nulová",J475,0)</f>
        <v>0</v>
      </c>
      <c r="BJ475" s="17" t="s">
        <v>14</v>
      </c>
      <c r="BK475" s="257">
        <f>ROUND(I475*H475,2)</f>
        <v>0</v>
      </c>
      <c r="BL475" s="17" t="s">
        <v>256</v>
      </c>
      <c r="BM475" s="256" t="s">
        <v>3131</v>
      </c>
    </row>
    <row r="476" s="2" customFormat="1" ht="16.5" customHeight="1">
      <c r="A476" s="38"/>
      <c r="B476" s="39"/>
      <c r="C476" s="294" t="s">
        <v>582</v>
      </c>
      <c r="D476" s="294" t="s">
        <v>643</v>
      </c>
      <c r="E476" s="295" t="s">
        <v>3132</v>
      </c>
      <c r="F476" s="296" t="s">
        <v>3133</v>
      </c>
      <c r="G476" s="297" t="s">
        <v>189</v>
      </c>
      <c r="H476" s="298">
        <v>5</v>
      </c>
      <c r="I476" s="299"/>
      <c r="J476" s="300">
        <f>ROUND(I476*H476,2)</f>
        <v>0</v>
      </c>
      <c r="K476" s="296" t="s">
        <v>1</v>
      </c>
      <c r="L476" s="301"/>
      <c r="M476" s="302" t="s">
        <v>1</v>
      </c>
      <c r="N476" s="303" t="s">
        <v>47</v>
      </c>
      <c r="O476" s="91"/>
      <c r="P476" s="254">
        <f>O476*H476</f>
        <v>0</v>
      </c>
      <c r="Q476" s="254">
        <v>2.4900000000000002</v>
      </c>
      <c r="R476" s="254">
        <f>Q476*H476</f>
        <v>12.450000000000001</v>
      </c>
      <c r="S476" s="254">
        <v>0</v>
      </c>
      <c r="T476" s="255">
        <f>S476*H476</f>
        <v>0</v>
      </c>
      <c r="U476" s="38"/>
      <c r="V476" s="38"/>
      <c r="W476" s="38"/>
      <c r="X476" s="38"/>
      <c r="Y476" s="38"/>
      <c r="Z476" s="38"/>
      <c r="AA476" s="38"/>
      <c r="AB476" s="38"/>
      <c r="AC476" s="38"/>
      <c r="AD476" s="38"/>
      <c r="AE476" s="38"/>
      <c r="AR476" s="256" t="s">
        <v>285</v>
      </c>
      <c r="AT476" s="256" t="s">
        <v>643</v>
      </c>
      <c r="AU476" s="256" t="s">
        <v>91</v>
      </c>
      <c r="AY476" s="17" t="s">
        <v>250</v>
      </c>
      <c r="BE476" s="257">
        <f>IF(N476="základní",J476,0)</f>
        <v>0</v>
      </c>
      <c r="BF476" s="257">
        <f>IF(N476="snížená",J476,0)</f>
        <v>0</v>
      </c>
      <c r="BG476" s="257">
        <f>IF(N476="zákl. přenesená",J476,0)</f>
        <v>0</v>
      </c>
      <c r="BH476" s="257">
        <f>IF(N476="sníž. přenesená",J476,0)</f>
        <v>0</v>
      </c>
      <c r="BI476" s="257">
        <f>IF(N476="nulová",J476,0)</f>
        <v>0</v>
      </c>
      <c r="BJ476" s="17" t="s">
        <v>14</v>
      </c>
      <c r="BK476" s="257">
        <f>ROUND(I476*H476,2)</f>
        <v>0</v>
      </c>
      <c r="BL476" s="17" t="s">
        <v>256</v>
      </c>
      <c r="BM476" s="256" t="s">
        <v>3134</v>
      </c>
    </row>
    <row r="477" s="2" customFormat="1" ht="16.5" customHeight="1">
      <c r="A477" s="38"/>
      <c r="B477" s="39"/>
      <c r="C477" s="294" t="s">
        <v>590</v>
      </c>
      <c r="D477" s="294" t="s">
        <v>643</v>
      </c>
      <c r="E477" s="295" t="s">
        <v>2651</v>
      </c>
      <c r="F477" s="296" t="s">
        <v>2652</v>
      </c>
      <c r="G477" s="297" t="s">
        <v>189</v>
      </c>
      <c r="H477" s="298">
        <v>23</v>
      </c>
      <c r="I477" s="299"/>
      <c r="J477" s="300">
        <f>ROUND(I477*H477,2)</f>
        <v>0</v>
      </c>
      <c r="K477" s="296" t="s">
        <v>1</v>
      </c>
      <c r="L477" s="301"/>
      <c r="M477" s="302" t="s">
        <v>1</v>
      </c>
      <c r="N477" s="303" t="s">
        <v>47</v>
      </c>
      <c r="O477" s="91"/>
      <c r="P477" s="254">
        <f>O477*H477</f>
        <v>0</v>
      </c>
      <c r="Q477" s="254">
        <v>0.0030000000000000001</v>
      </c>
      <c r="R477" s="254">
        <f>Q477*H477</f>
        <v>0.069000000000000006</v>
      </c>
      <c r="S477" s="254">
        <v>0</v>
      </c>
      <c r="T477" s="255">
        <f>S477*H477</f>
        <v>0</v>
      </c>
      <c r="U477" s="38"/>
      <c r="V477" s="38"/>
      <c r="W477" s="38"/>
      <c r="X477" s="38"/>
      <c r="Y477" s="38"/>
      <c r="Z477" s="38"/>
      <c r="AA477" s="38"/>
      <c r="AB477" s="38"/>
      <c r="AC477" s="38"/>
      <c r="AD477" s="38"/>
      <c r="AE477" s="38"/>
      <c r="AR477" s="256" t="s">
        <v>285</v>
      </c>
      <c r="AT477" s="256" t="s">
        <v>643</v>
      </c>
      <c r="AU477" s="256" t="s">
        <v>91</v>
      </c>
      <c r="AY477" s="17" t="s">
        <v>250</v>
      </c>
      <c r="BE477" s="257">
        <f>IF(N477="základní",J477,0)</f>
        <v>0</v>
      </c>
      <c r="BF477" s="257">
        <f>IF(N477="snížená",J477,0)</f>
        <v>0</v>
      </c>
      <c r="BG477" s="257">
        <f>IF(N477="zákl. přenesená",J477,0)</f>
        <v>0</v>
      </c>
      <c r="BH477" s="257">
        <f>IF(N477="sníž. přenesená",J477,0)</f>
        <v>0</v>
      </c>
      <c r="BI477" s="257">
        <f>IF(N477="nulová",J477,0)</f>
        <v>0</v>
      </c>
      <c r="BJ477" s="17" t="s">
        <v>14</v>
      </c>
      <c r="BK477" s="257">
        <f>ROUND(I477*H477,2)</f>
        <v>0</v>
      </c>
      <c r="BL477" s="17" t="s">
        <v>256</v>
      </c>
      <c r="BM477" s="256" t="s">
        <v>3135</v>
      </c>
    </row>
    <row r="478" s="2" customFormat="1" ht="21.75" customHeight="1">
      <c r="A478" s="38"/>
      <c r="B478" s="39"/>
      <c r="C478" s="245" t="s">
        <v>594</v>
      </c>
      <c r="D478" s="245" t="s">
        <v>252</v>
      </c>
      <c r="E478" s="246" t="s">
        <v>2657</v>
      </c>
      <c r="F478" s="247" t="s">
        <v>2658</v>
      </c>
      <c r="G478" s="248" t="s">
        <v>189</v>
      </c>
      <c r="H478" s="249">
        <v>12</v>
      </c>
      <c r="I478" s="250"/>
      <c r="J478" s="251">
        <f>ROUND(I478*H478,2)</f>
        <v>0</v>
      </c>
      <c r="K478" s="247" t="s">
        <v>255</v>
      </c>
      <c r="L478" s="44"/>
      <c r="M478" s="252" t="s">
        <v>1</v>
      </c>
      <c r="N478" s="253" t="s">
        <v>47</v>
      </c>
      <c r="O478" s="91"/>
      <c r="P478" s="254">
        <f>O478*H478</f>
        <v>0</v>
      </c>
      <c r="Q478" s="254">
        <v>0.21734000000000001</v>
      </c>
      <c r="R478" s="254">
        <f>Q478*H478</f>
        <v>2.6080800000000002</v>
      </c>
      <c r="S478" s="254">
        <v>0</v>
      </c>
      <c r="T478" s="255">
        <f>S478*H478</f>
        <v>0</v>
      </c>
      <c r="U478" s="38"/>
      <c r="V478" s="38"/>
      <c r="W478" s="38"/>
      <c r="X478" s="38"/>
      <c r="Y478" s="38"/>
      <c r="Z478" s="38"/>
      <c r="AA478" s="38"/>
      <c r="AB478" s="38"/>
      <c r="AC478" s="38"/>
      <c r="AD478" s="38"/>
      <c r="AE478" s="38"/>
      <c r="AR478" s="256" t="s">
        <v>256</v>
      </c>
      <c r="AT478" s="256" t="s">
        <v>252</v>
      </c>
      <c r="AU478" s="256" t="s">
        <v>91</v>
      </c>
      <c r="AY478" s="17" t="s">
        <v>250</v>
      </c>
      <c r="BE478" s="257">
        <f>IF(N478="základní",J478,0)</f>
        <v>0</v>
      </c>
      <c r="BF478" s="257">
        <f>IF(N478="snížená",J478,0)</f>
        <v>0</v>
      </c>
      <c r="BG478" s="257">
        <f>IF(N478="zákl. přenesená",J478,0)</f>
        <v>0</v>
      </c>
      <c r="BH478" s="257">
        <f>IF(N478="sníž. přenesená",J478,0)</f>
        <v>0</v>
      </c>
      <c r="BI478" s="257">
        <f>IF(N478="nulová",J478,0)</f>
        <v>0</v>
      </c>
      <c r="BJ478" s="17" t="s">
        <v>14</v>
      </c>
      <c r="BK478" s="257">
        <f>ROUND(I478*H478,2)</f>
        <v>0</v>
      </c>
      <c r="BL478" s="17" t="s">
        <v>256</v>
      </c>
      <c r="BM478" s="256" t="s">
        <v>3136</v>
      </c>
    </row>
    <row r="479" s="2" customFormat="1">
      <c r="A479" s="38"/>
      <c r="B479" s="39"/>
      <c r="C479" s="40"/>
      <c r="D479" s="258" t="s">
        <v>261</v>
      </c>
      <c r="E479" s="40"/>
      <c r="F479" s="259" t="s">
        <v>2660</v>
      </c>
      <c r="G479" s="40"/>
      <c r="H479" s="40"/>
      <c r="I479" s="156"/>
      <c r="J479" s="40"/>
      <c r="K479" s="40"/>
      <c r="L479" s="44"/>
      <c r="M479" s="260"/>
      <c r="N479" s="261"/>
      <c r="O479" s="91"/>
      <c r="P479" s="91"/>
      <c r="Q479" s="91"/>
      <c r="R479" s="91"/>
      <c r="S479" s="91"/>
      <c r="T479" s="92"/>
      <c r="U479" s="38"/>
      <c r="V479" s="38"/>
      <c r="W479" s="38"/>
      <c r="X479" s="38"/>
      <c r="Y479" s="38"/>
      <c r="Z479" s="38"/>
      <c r="AA479" s="38"/>
      <c r="AB479" s="38"/>
      <c r="AC479" s="38"/>
      <c r="AD479" s="38"/>
      <c r="AE479" s="38"/>
      <c r="AT479" s="17" t="s">
        <v>261</v>
      </c>
      <c r="AU479" s="17" t="s">
        <v>91</v>
      </c>
    </row>
    <row r="480" s="2" customFormat="1" ht="21.75" customHeight="1">
      <c r="A480" s="38"/>
      <c r="B480" s="39"/>
      <c r="C480" s="294" t="s">
        <v>598</v>
      </c>
      <c r="D480" s="294" t="s">
        <v>643</v>
      </c>
      <c r="E480" s="295" t="s">
        <v>2661</v>
      </c>
      <c r="F480" s="296" t="s">
        <v>2662</v>
      </c>
      <c r="G480" s="297" t="s">
        <v>189</v>
      </c>
      <c r="H480" s="298">
        <v>12</v>
      </c>
      <c r="I480" s="299"/>
      <c r="J480" s="300">
        <f>ROUND(I480*H480,2)</f>
        <v>0</v>
      </c>
      <c r="K480" s="296" t="s">
        <v>1</v>
      </c>
      <c r="L480" s="301"/>
      <c r="M480" s="302" t="s">
        <v>1</v>
      </c>
      <c r="N480" s="303" t="s">
        <v>47</v>
      </c>
      <c r="O480" s="91"/>
      <c r="P480" s="254">
        <f>O480*H480</f>
        <v>0</v>
      </c>
      <c r="Q480" s="254">
        <v>0.081500000000000003</v>
      </c>
      <c r="R480" s="254">
        <f>Q480*H480</f>
        <v>0.97799999999999998</v>
      </c>
      <c r="S480" s="254">
        <v>0</v>
      </c>
      <c r="T480" s="255">
        <f>S480*H480</f>
        <v>0</v>
      </c>
      <c r="U480" s="38"/>
      <c r="V480" s="38"/>
      <c r="W480" s="38"/>
      <c r="X480" s="38"/>
      <c r="Y480" s="38"/>
      <c r="Z480" s="38"/>
      <c r="AA480" s="38"/>
      <c r="AB480" s="38"/>
      <c r="AC480" s="38"/>
      <c r="AD480" s="38"/>
      <c r="AE480" s="38"/>
      <c r="AR480" s="256" t="s">
        <v>285</v>
      </c>
      <c r="AT480" s="256" t="s">
        <v>643</v>
      </c>
      <c r="AU480" s="256" t="s">
        <v>91</v>
      </c>
      <c r="AY480" s="17" t="s">
        <v>250</v>
      </c>
      <c r="BE480" s="257">
        <f>IF(N480="základní",J480,0)</f>
        <v>0</v>
      </c>
      <c r="BF480" s="257">
        <f>IF(N480="snížená",J480,0)</f>
        <v>0</v>
      </c>
      <c r="BG480" s="257">
        <f>IF(N480="zákl. přenesená",J480,0)</f>
        <v>0</v>
      </c>
      <c r="BH480" s="257">
        <f>IF(N480="sníž. přenesená",J480,0)</f>
        <v>0</v>
      </c>
      <c r="BI480" s="257">
        <f>IF(N480="nulová",J480,0)</f>
        <v>0</v>
      </c>
      <c r="BJ480" s="17" t="s">
        <v>14</v>
      </c>
      <c r="BK480" s="257">
        <f>ROUND(I480*H480,2)</f>
        <v>0</v>
      </c>
      <c r="BL480" s="17" t="s">
        <v>256</v>
      </c>
      <c r="BM480" s="256" t="s">
        <v>3137</v>
      </c>
    </row>
    <row r="481" s="2" customFormat="1" ht="16.5" customHeight="1">
      <c r="A481" s="38"/>
      <c r="B481" s="39"/>
      <c r="C481" s="245" t="s">
        <v>604</v>
      </c>
      <c r="D481" s="245" t="s">
        <v>252</v>
      </c>
      <c r="E481" s="246" t="s">
        <v>2682</v>
      </c>
      <c r="F481" s="247" t="s">
        <v>2683</v>
      </c>
      <c r="G481" s="248" t="s">
        <v>179</v>
      </c>
      <c r="H481" s="249">
        <v>421</v>
      </c>
      <c r="I481" s="250"/>
      <c r="J481" s="251">
        <f>ROUND(I481*H481,2)</f>
        <v>0</v>
      </c>
      <c r="K481" s="247" t="s">
        <v>255</v>
      </c>
      <c r="L481" s="44"/>
      <c r="M481" s="252" t="s">
        <v>1</v>
      </c>
      <c r="N481" s="253" t="s">
        <v>47</v>
      </c>
      <c r="O481" s="91"/>
      <c r="P481" s="254">
        <f>O481*H481</f>
        <v>0</v>
      </c>
      <c r="Q481" s="254">
        <v>0.00012999999999999999</v>
      </c>
      <c r="R481" s="254">
        <f>Q481*H481</f>
        <v>0.054729999999999994</v>
      </c>
      <c r="S481" s="254">
        <v>0</v>
      </c>
      <c r="T481" s="255">
        <f>S481*H481</f>
        <v>0</v>
      </c>
      <c r="U481" s="38"/>
      <c r="V481" s="38"/>
      <c r="W481" s="38"/>
      <c r="X481" s="38"/>
      <c r="Y481" s="38"/>
      <c r="Z481" s="38"/>
      <c r="AA481" s="38"/>
      <c r="AB481" s="38"/>
      <c r="AC481" s="38"/>
      <c r="AD481" s="38"/>
      <c r="AE481" s="38"/>
      <c r="AR481" s="256" t="s">
        <v>256</v>
      </c>
      <c r="AT481" s="256" t="s">
        <v>252</v>
      </c>
      <c r="AU481" s="256" t="s">
        <v>91</v>
      </c>
      <c r="AY481" s="17" t="s">
        <v>250</v>
      </c>
      <c r="BE481" s="257">
        <f>IF(N481="základní",J481,0)</f>
        <v>0</v>
      </c>
      <c r="BF481" s="257">
        <f>IF(N481="snížená",J481,0)</f>
        <v>0</v>
      </c>
      <c r="BG481" s="257">
        <f>IF(N481="zákl. přenesená",J481,0)</f>
        <v>0</v>
      </c>
      <c r="BH481" s="257">
        <f>IF(N481="sníž. přenesená",J481,0)</f>
        <v>0</v>
      </c>
      <c r="BI481" s="257">
        <f>IF(N481="nulová",J481,0)</f>
        <v>0</v>
      </c>
      <c r="BJ481" s="17" t="s">
        <v>14</v>
      </c>
      <c r="BK481" s="257">
        <f>ROUND(I481*H481,2)</f>
        <v>0</v>
      </c>
      <c r="BL481" s="17" t="s">
        <v>256</v>
      </c>
      <c r="BM481" s="256" t="s">
        <v>3138</v>
      </c>
    </row>
    <row r="482" s="13" customFormat="1">
      <c r="A482" s="13"/>
      <c r="B482" s="262"/>
      <c r="C482" s="263"/>
      <c r="D482" s="258" t="s">
        <v>263</v>
      </c>
      <c r="E482" s="264" t="s">
        <v>1</v>
      </c>
      <c r="F482" s="265" t="s">
        <v>2021</v>
      </c>
      <c r="G482" s="263"/>
      <c r="H482" s="266">
        <v>200</v>
      </c>
      <c r="I482" s="267"/>
      <c r="J482" s="263"/>
      <c r="K482" s="263"/>
      <c r="L482" s="268"/>
      <c r="M482" s="269"/>
      <c r="N482" s="270"/>
      <c r="O482" s="270"/>
      <c r="P482" s="270"/>
      <c r="Q482" s="270"/>
      <c r="R482" s="270"/>
      <c r="S482" s="270"/>
      <c r="T482" s="271"/>
      <c r="U482" s="13"/>
      <c r="V482" s="13"/>
      <c r="W482" s="13"/>
      <c r="X482" s="13"/>
      <c r="Y482" s="13"/>
      <c r="Z482" s="13"/>
      <c r="AA482" s="13"/>
      <c r="AB482" s="13"/>
      <c r="AC482" s="13"/>
      <c r="AD482" s="13"/>
      <c r="AE482" s="13"/>
      <c r="AT482" s="272" t="s">
        <v>263</v>
      </c>
      <c r="AU482" s="272" t="s">
        <v>91</v>
      </c>
      <c r="AV482" s="13" t="s">
        <v>91</v>
      </c>
      <c r="AW482" s="13" t="s">
        <v>36</v>
      </c>
      <c r="AX482" s="13" t="s">
        <v>82</v>
      </c>
      <c r="AY482" s="272" t="s">
        <v>250</v>
      </c>
    </row>
    <row r="483" s="13" customFormat="1">
      <c r="A483" s="13"/>
      <c r="B483" s="262"/>
      <c r="C483" s="263"/>
      <c r="D483" s="258" t="s">
        <v>263</v>
      </c>
      <c r="E483" s="264" t="s">
        <v>1</v>
      </c>
      <c r="F483" s="265" t="s">
        <v>2976</v>
      </c>
      <c r="G483" s="263"/>
      <c r="H483" s="266">
        <v>221</v>
      </c>
      <c r="I483" s="267"/>
      <c r="J483" s="263"/>
      <c r="K483" s="263"/>
      <c r="L483" s="268"/>
      <c r="M483" s="269"/>
      <c r="N483" s="270"/>
      <c r="O483" s="270"/>
      <c r="P483" s="270"/>
      <c r="Q483" s="270"/>
      <c r="R483" s="270"/>
      <c r="S483" s="270"/>
      <c r="T483" s="271"/>
      <c r="U483" s="13"/>
      <c r="V483" s="13"/>
      <c r="W483" s="13"/>
      <c r="X483" s="13"/>
      <c r="Y483" s="13"/>
      <c r="Z483" s="13"/>
      <c r="AA483" s="13"/>
      <c r="AB483" s="13"/>
      <c r="AC483" s="13"/>
      <c r="AD483" s="13"/>
      <c r="AE483" s="13"/>
      <c r="AT483" s="272" t="s">
        <v>263</v>
      </c>
      <c r="AU483" s="272" t="s">
        <v>91</v>
      </c>
      <c r="AV483" s="13" t="s">
        <v>91</v>
      </c>
      <c r="AW483" s="13" t="s">
        <v>36</v>
      </c>
      <c r="AX483" s="13" t="s">
        <v>82</v>
      </c>
      <c r="AY483" s="272" t="s">
        <v>250</v>
      </c>
    </row>
    <row r="484" s="14" customFormat="1">
      <c r="A484" s="14"/>
      <c r="B484" s="273"/>
      <c r="C484" s="274"/>
      <c r="D484" s="258" t="s">
        <v>263</v>
      </c>
      <c r="E484" s="275" t="s">
        <v>1</v>
      </c>
      <c r="F484" s="276" t="s">
        <v>265</v>
      </c>
      <c r="G484" s="274"/>
      <c r="H484" s="277">
        <v>421</v>
      </c>
      <c r="I484" s="278"/>
      <c r="J484" s="274"/>
      <c r="K484" s="274"/>
      <c r="L484" s="279"/>
      <c r="M484" s="280"/>
      <c r="N484" s="281"/>
      <c r="O484" s="281"/>
      <c r="P484" s="281"/>
      <c r="Q484" s="281"/>
      <c r="R484" s="281"/>
      <c r="S484" s="281"/>
      <c r="T484" s="282"/>
      <c r="U484" s="14"/>
      <c r="V484" s="14"/>
      <c r="W484" s="14"/>
      <c r="X484" s="14"/>
      <c r="Y484" s="14"/>
      <c r="Z484" s="14"/>
      <c r="AA484" s="14"/>
      <c r="AB484" s="14"/>
      <c r="AC484" s="14"/>
      <c r="AD484" s="14"/>
      <c r="AE484" s="14"/>
      <c r="AT484" s="283" t="s">
        <v>263</v>
      </c>
      <c r="AU484" s="283" t="s">
        <v>91</v>
      </c>
      <c r="AV484" s="14" t="s">
        <v>256</v>
      </c>
      <c r="AW484" s="14" t="s">
        <v>36</v>
      </c>
      <c r="AX484" s="14" t="s">
        <v>14</v>
      </c>
      <c r="AY484" s="283" t="s">
        <v>250</v>
      </c>
    </row>
    <row r="485" s="12" customFormat="1" ht="22.8" customHeight="1">
      <c r="A485" s="12"/>
      <c r="B485" s="229"/>
      <c r="C485" s="230"/>
      <c r="D485" s="231" t="s">
        <v>81</v>
      </c>
      <c r="E485" s="243" t="s">
        <v>1278</v>
      </c>
      <c r="F485" s="243" t="s">
        <v>1279</v>
      </c>
      <c r="G485" s="230"/>
      <c r="H485" s="230"/>
      <c r="I485" s="233"/>
      <c r="J485" s="244">
        <f>BK485</f>
        <v>0</v>
      </c>
      <c r="K485" s="230"/>
      <c r="L485" s="235"/>
      <c r="M485" s="236"/>
      <c r="N485" s="237"/>
      <c r="O485" s="237"/>
      <c r="P485" s="238">
        <f>SUM(P486:P489)</f>
        <v>0</v>
      </c>
      <c r="Q485" s="237"/>
      <c r="R485" s="238">
        <f>SUM(R486:R489)</f>
        <v>0</v>
      </c>
      <c r="S485" s="237"/>
      <c r="T485" s="239">
        <f>SUM(T486:T489)</f>
        <v>0</v>
      </c>
      <c r="U485" s="12"/>
      <c r="V485" s="12"/>
      <c r="W485" s="12"/>
      <c r="X485" s="12"/>
      <c r="Y485" s="12"/>
      <c r="Z485" s="12"/>
      <c r="AA485" s="12"/>
      <c r="AB485" s="12"/>
      <c r="AC485" s="12"/>
      <c r="AD485" s="12"/>
      <c r="AE485" s="12"/>
      <c r="AR485" s="240" t="s">
        <v>14</v>
      </c>
      <c r="AT485" s="241" t="s">
        <v>81</v>
      </c>
      <c r="AU485" s="241" t="s">
        <v>14</v>
      </c>
      <c r="AY485" s="240" t="s">
        <v>250</v>
      </c>
      <c r="BK485" s="242">
        <f>SUM(BK486:BK489)</f>
        <v>0</v>
      </c>
    </row>
    <row r="486" s="2" customFormat="1" ht="33" customHeight="1">
      <c r="A486" s="38"/>
      <c r="B486" s="39"/>
      <c r="C486" s="245" t="s">
        <v>199</v>
      </c>
      <c r="D486" s="245" t="s">
        <v>252</v>
      </c>
      <c r="E486" s="246" t="s">
        <v>1592</v>
      </c>
      <c r="F486" s="247" t="s">
        <v>1593</v>
      </c>
      <c r="G486" s="248" t="s">
        <v>157</v>
      </c>
      <c r="H486" s="249">
        <v>69</v>
      </c>
      <c r="I486" s="250"/>
      <c r="J486" s="251">
        <f>ROUND(I486*H486,2)</f>
        <v>0</v>
      </c>
      <c r="K486" s="247" t="s">
        <v>255</v>
      </c>
      <c r="L486" s="44"/>
      <c r="M486" s="252" t="s">
        <v>1</v>
      </c>
      <c r="N486" s="253" t="s">
        <v>47</v>
      </c>
      <c r="O486" s="91"/>
      <c r="P486" s="254">
        <f>O486*H486</f>
        <v>0</v>
      </c>
      <c r="Q486" s="254">
        <v>0</v>
      </c>
      <c r="R486" s="254">
        <f>Q486*H486</f>
        <v>0</v>
      </c>
      <c r="S486" s="254">
        <v>0</v>
      </c>
      <c r="T486" s="255">
        <f>S486*H486</f>
        <v>0</v>
      </c>
      <c r="U486" s="38"/>
      <c r="V486" s="38"/>
      <c r="W486" s="38"/>
      <c r="X486" s="38"/>
      <c r="Y486" s="38"/>
      <c r="Z486" s="38"/>
      <c r="AA486" s="38"/>
      <c r="AB486" s="38"/>
      <c r="AC486" s="38"/>
      <c r="AD486" s="38"/>
      <c r="AE486" s="38"/>
      <c r="AR486" s="256" t="s">
        <v>256</v>
      </c>
      <c r="AT486" s="256" t="s">
        <v>252</v>
      </c>
      <c r="AU486" s="256" t="s">
        <v>91</v>
      </c>
      <c r="AY486" s="17" t="s">
        <v>250</v>
      </c>
      <c r="BE486" s="257">
        <f>IF(N486="základní",J486,0)</f>
        <v>0</v>
      </c>
      <c r="BF486" s="257">
        <f>IF(N486="snížená",J486,0)</f>
        <v>0</v>
      </c>
      <c r="BG486" s="257">
        <f>IF(N486="zákl. přenesená",J486,0)</f>
        <v>0</v>
      </c>
      <c r="BH486" s="257">
        <f>IF(N486="sníž. přenesená",J486,0)</f>
        <v>0</v>
      </c>
      <c r="BI486" s="257">
        <f>IF(N486="nulová",J486,0)</f>
        <v>0</v>
      </c>
      <c r="BJ486" s="17" t="s">
        <v>14</v>
      </c>
      <c r="BK486" s="257">
        <f>ROUND(I486*H486,2)</f>
        <v>0</v>
      </c>
      <c r="BL486" s="17" t="s">
        <v>256</v>
      </c>
      <c r="BM486" s="256" t="s">
        <v>3139</v>
      </c>
    </row>
    <row r="487" s="2" customFormat="1">
      <c r="A487" s="38"/>
      <c r="B487" s="39"/>
      <c r="C487" s="40"/>
      <c r="D487" s="258" t="s">
        <v>261</v>
      </c>
      <c r="E487" s="40"/>
      <c r="F487" s="259" t="s">
        <v>1595</v>
      </c>
      <c r="G487" s="40"/>
      <c r="H487" s="40"/>
      <c r="I487" s="156"/>
      <c r="J487" s="40"/>
      <c r="K487" s="40"/>
      <c r="L487" s="44"/>
      <c r="M487" s="260"/>
      <c r="N487" s="261"/>
      <c r="O487" s="91"/>
      <c r="P487" s="91"/>
      <c r="Q487" s="91"/>
      <c r="R487" s="91"/>
      <c r="S487" s="91"/>
      <c r="T487" s="92"/>
      <c r="U487" s="38"/>
      <c r="V487" s="38"/>
      <c r="W487" s="38"/>
      <c r="X487" s="38"/>
      <c r="Y487" s="38"/>
      <c r="Z487" s="38"/>
      <c r="AA487" s="38"/>
      <c r="AB487" s="38"/>
      <c r="AC487" s="38"/>
      <c r="AD487" s="38"/>
      <c r="AE487" s="38"/>
      <c r="AT487" s="17" t="s">
        <v>261</v>
      </c>
      <c r="AU487" s="17" t="s">
        <v>91</v>
      </c>
    </row>
    <row r="488" s="13" customFormat="1">
      <c r="A488" s="13"/>
      <c r="B488" s="262"/>
      <c r="C488" s="263"/>
      <c r="D488" s="258" t="s">
        <v>263</v>
      </c>
      <c r="E488" s="264" t="s">
        <v>1</v>
      </c>
      <c r="F488" s="265" t="s">
        <v>2686</v>
      </c>
      <c r="G488" s="263"/>
      <c r="H488" s="266">
        <v>69</v>
      </c>
      <c r="I488" s="267"/>
      <c r="J488" s="263"/>
      <c r="K488" s="263"/>
      <c r="L488" s="268"/>
      <c r="M488" s="269"/>
      <c r="N488" s="270"/>
      <c r="O488" s="270"/>
      <c r="P488" s="270"/>
      <c r="Q488" s="270"/>
      <c r="R488" s="270"/>
      <c r="S488" s="270"/>
      <c r="T488" s="271"/>
      <c r="U488" s="13"/>
      <c r="V488" s="13"/>
      <c r="W488" s="13"/>
      <c r="X488" s="13"/>
      <c r="Y488" s="13"/>
      <c r="Z488" s="13"/>
      <c r="AA488" s="13"/>
      <c r="AB488" s="13"/>
      <c r="AC488" s="13"/>
      <c r="AD488" s="13"/>
      <c r="AE488" s="13"/>
      <c r="AT488" s="272" t="s">
        <v>263</v>
      </c>
      <c r="AU488" s="272" t="s">
        <v>91</v>
      </c>
      <c r="AV488" s="13" t="s">
        <v>91</v>
      </c>
      <c r="AW488" s="13" t="s">
        <v>36</v>
      </c>
      <c r="AX488" s="13" t="s">
        <v>82</v>
      </c>
      <c r="AY488" s="272" t="s">
        <v>250</v>
      </c>
    </row>
    <row r="489" s="14" customFormat="1">
      <c r="A489" s="14"/>
      <c r="B489" s="273"/>
      <c r="C489" s="274"/>
      <c r="D489" s="258" t="s">
        <v>263</v>
      </c>
      <c r="E489" s="275" t="s">
        <v>1</v>
      </c>
      <c r="F489" s="276" t="s">
        <v>265</v>
      </c>
      <c r="G489" s="274"/>
      <c r="H489" s="277">
        <v>69</v>
      </c>
      <c r="I489" s="278"/>
      <c r="J489" s="274"/>
      <c r="K489" s="274"/>
      <c r="L489" s="279"/>
      <c r="M489" s="280"/>
      <c r="N489" s="281"/>
      <c r="O489" s="281"/>
      <c r="P489" s="281"/>
      <c r="Q489" s="281"/>
      <c r="R489" s="281"/>
      <c r="S489" s="281"/>
      <c r="T489" s="282"/>
      <c r="U489" s="14"/>
      <c r="V489" s="14"/>
      <c r="W489" s="14"/>
      <c r="X489" s="14"/>
      <c r="Y489" s="14"/>
      <c r="Z489" s="14"/>
      <c r="AA489" s="14"/>
      <c r="AB489" s="14"/>
      <c r="AC489" s="14"/>
      <c r="AD489" s="14"/>
      <c r="AE489" s="14"/>
      <c r="AT489" s="283" t="s">
        <v>263</v>
      </c>
      <c r="AU489" s="283" t="s">
        <v>91</v>
      </c>
      <c r="AV489" s="14" t="s">
        <v>256</v>
      </c>
      <c r="AW489" s="14" t="s">
        <v>36</v>
      </c>
      <c r="AX489" s="14" t="s">
        <v>14</v>
      </c>
      <c r="AY489" s="283" t="s">
        <v>250</v>
      </c>
    </row>
    <row r="490" s="12" customFormat="1" ht="22.8" customHeight="1">
      <c r="A490" s="12"/>
      <c r="B490" s="229"/>
      <c r="C490" s="230"/>
      <c r="D490" s="231" t="s">
        <v>81</v>
      </c>
      <c r="E490" s="243" t="s">
        <v>1327</v>
      </c>
      <c r="F490" s="243" t="s">
        <v>1328</v>
      </c>
      <c r="G490" s="230"/>
      <c r="H490" s="230"/>
      <c r="I490" s="233"/>
      <c r="J490" s="244">
        <f>BK490</f>
        <v>0</v>
      </c>
      <c r="K490" s="230"/>
      <c r="L490" s="235"/>
      <c r="M490" s="236"/>
      <c r="N490" s="237"/>
      <c r="O490" s="237"/>
      <c r="P490" s="238">
        <f>SUM(P491:P494)</f>
        <v>0</v>
      </c>
      <c r="Q490" s="237"/>
      <c r="R490" s="238">
        <f>SUM(R491:R494)</f>
        <v>0</v>
      </c>
      <c r="S490" s="237"/>
      <c r="T490" s="239">
        <f>SUM(T491:T494)</f>
        <v>0</v>
      </c>
      <c r="U490" s="12"/>
      <c r="V490" s="12"/>
      <c r="W490" s="12"/>
      <c r="X490" s="12"/>
      <c r="Y490" s="12"/>
      <c r="Z490" s="12"/>
      <c r="AA490" s="12"/>
      <c r="AB490" s="12"/>
      <c r="AC490" s="12"/>
      <c r="AD490" s="12"/>
      <c r="AE490" s="12"/>
      <c r="AR490" s="240" t="s">
        <v>14</v>
      </c>
      <c r="AT490" s="241" t="s">
        <v>81</v>
      </c>
      <c r="AU490" s="241" t="s">
        <v>14</v>
      </c>
      <c r="AY490" s="240" t="s">
        <v>250</v>
      </c>
      <c r="BK490" s="242">
        <f>SUM(BK491:BK494)</f>
        <v>0</v>
      </c>
    </row>
    <row r="491" s="2" customFormat="1" ht="44.25" customHeight="1">
      <c r="A491" s="38"/>
      <c r="B491" s="39"/>
      <c r="C491" s="245" t="s">
        <v>612</v>
      </c>
      <c r="D491" s="245" t="s">
        <v>252</v>
      </c>
      <c r="E491" s="246" t="s">
        <v>2687</v>
      </c>
      <c r="F491" s="247" t="s">
        <v>2688</v>
      </c>
      <c r="G491" s="248" t="s">
        <v>157</v>
      </c>
      <c r="H491" s="249">
        <v>170.756</v>
      </c>
      <c r="I491" s="250"/>
      <c r="J491" s="251">
        <f>ROUND(I491*H491,2)</f>
        <v>0</v>
      </c>
      <c r="K491" s="247" t="s">
        <v>255</v>
      </c>
      <c r="L491" s="44"/>
      <c r="M491" s="252" t="s">
        <v>1</v>
      </c>
      <c r="N491" s="253" t="s">
        <v>47</v>
      </c>
      <c r="O491" s="91"/>
      <c r="P491" s="254">
        <f>O491*H491</f>
        <v>0</v>
      </c>
      <c r="Q491" s="254">
        <v>0</v>
      </c>
      <c r="R491" s="254">
        <f>Q491*H491</f>
        <v>0</v>
      </c>
      <c r="S491" s="254">
        <v>0</v>
      </c>
      <c r="T491" s="255">
        <f>S491*H491</f>
        <v>0</v>
      </c>
      <c r="U491" s="38"/>
      <c r="V491" s="38"/>
      <c r="W491" s="38"/>
      <c r="X491" s="38"/>
      <c r="Y491" s="38"/>
      <c r="Z491" s="38"/>
      <c r="AA491" s="38"/>
      <c r="AB491" s="38"/>
      <c r="AC491" s="38"/>
      <c r="AD491" s="38"/>
      <c r="AE491" s="38"/>
      <c r="AR491" s="256" t="s">
        <v>256</v>
      </c>
      <c r="AT491" s="256" t="s">
        <v>252</v>
      </c>
      <c r="AU491" s="256" t="s">
        <v>91</v>
      </c>
      <c r="AY491" s="17" t="s">
        <v>250</v>
      </c>
      <c r="BE491" s="257">
        <f>IF(N491="základní",J491,0)</f>
        <v>0</v>
      </c>
      <c r="BF491" s="257">
        <f>IF(N491="snížená",J491,0)</f>
        <v>0</v>
      </c>
      <c r="BG491" s="257">
        <f>IF(N491="zákl. přenesená",J491,0)</f>
        <v>0</v>
      </c>
      <c r="BH491" s="257">
        <f>IF(N491="sníž. přenesená",J491,0)</f>
        <v>0</v>
      </c>
      <c r="BI491" s="257">
        <f>IF(N491="nulová",J491,0)</f>
        <v>0</v>
      </c>
      <c r="BJ491" s="17" t="s">
        <v>14</v>
      </c>
      <c r="BK491" s="257">
        <f>ROUND(I491*H491,2)</f>
        <v>0</v>
      </c>
      <c r="BL491" s="17" t="s">
        <v>256</v>
      </c>
      <c r="BM491" s="256" t="s">
        <v>3140</v>
      </c>
    </row>
    <row r="492" s="2" customFormat="1">
      <c r="A492" s="38"/>
      <c r="B492" s="39"/>
      <c r="C492" s="40"/>
      <c r="D492" s="258" t="s">
        <v>261</v>
      </c>
      <c r="E492" s="40"/>
      <c r="F492" s="259" t="s">
        <v>2690</v>
      </c>
      <c r="G492" s="40"/>
      <c r="H492" s="40"/>
      <c r="I492" s="156"/>
      <c r="J492" s="40"/>
      <c r="K492" s="40"/>
      <c r="L492" s="44"/>
      <c r="M492" s="260"/>
      <c r="N492" s="261"/>
      <c r="O492" s="91"/>
      <c r="P492" s="91"/>
      <c r="Q492" s="91"/>
      <c r="R492" s="91"/>
      <c r="S492" s="91"/>
      <c r="T492" s="92"/>
      <c r="U492" s="38"/>
      <c r="V492" s="38"/>
      <c r="W492" s="38"/>
      <c r="X492" s="38"/>
      <c r="Y492" s="38"/>
      <c r="Z492" s="38"/>
      <c r="AA492" s="38"/>
      <c r="AB492" s="38"/>
      <c r="AC492" s="38"/>
      <c r="AD492" s="38"/>
      <c r="AE492" s="38"/>
      <c r="AT492" s="17" t="s">
        <v>261</v>
      </c>
      <c r="AU492" s="17" t="s">
        <v>91</v>
      </c>
    </row>
    <row r="493" s="2" customFormat="1" ht="44.25" customHeight="1">
      <c r="A493" s="38"/>
      <c r="B493" s="39"/>
      <c r="C493" s="245" t="s">
        <v>620</v>
      </c>
      <c r="D493" s="245" t="s">
        <v>252</v>
      </c>
      <c r="E493" s="246" t="s">
        <v>2691</v>
      </c>
      <c r="F493" s="247" t="s">
        <v>2692</v>
      </c>
      <c r="G493" s="248" t="s">
        <v>157</v>
      </c>
      <c r="H493" s="249">
        <v>170.756</v>
      </c>
      <c r="I493" s="250"/>
      <c r="J493" s="251">
        <f>ROUND(I493*H493,2)</f>
        <v>0</v>
      </c>
      <c r="K493" s="247" t="s">
        <v>255</v>
      </c>
      <c r="L493" s="44"/>
      <c r="M493" s="252" t="s">
        <v>1</v>
      </c>
      <c r="N493" s="253" t="s">
        <v>47</v>
      </c>
      <c r="O493" s="91"/>
      <c r="P493" s="254">
        <f>O493*H493</f>
        <v>0</v>
      </c>
      <c r="Q493" s="254">
        <v>0</v>
      </c>
      <c r="R493" s="254">
        <f>Q493*H493</f>
        <v>0</v>
      </c>
      <c r="S493" s="254">
        <v>0</v>
      </c>
      <c r="T493" s="255">
        <f>S493*H493</f>
        <v>0</v>
      </c>
      <c r="U493" s="38"/>
      <c r="V493" s="38"/>
      <c r="W493" s="38"/>
      <c r="X493" s="38"/>
      <c r="Y493" s="38"/>
      <c r="Z493" s="38"/>
      <c r="AA493" s="38"/>
      <c r="AB493" s="38"/>
      <c r="AC493" s="38"/>
      <c r="AD493" s="38"/>
      <c r="AE493" s="38"/>
      <c r="AR493" s="256" t="s">
        <v>256</v>
      </c>
      <c r="AT493" s="256" t="s">
        <v>252</v>
      </c>
      <c r="AU493" s="256" t="s">
        <v>91</v>
      </c>
      <c r="AY493" s="17" t="s">
        <v>250</v>
      </c>
      <c r="BE493" s="257">
        <f>IF(N493="základní",J493,0)</f>
        <v>0</v>
      </c>
      <c r="BF493" s="257">
        <f>IF(N493="snížená",J493,0)</f>
        <v>0</v>
      </c>
      <c r="BG493" s="257">
        <f>IF(N493="zákl. přenesená",J493,0)</f>
        <v>0</v>
      </c>
      <c r="BH493" s="257">
        <f>IF(N493="sníž. přenesená",J493,0)</f>
        <v>0</v>
      </c>
      <c r="BI493" s="257">
        <f>IF(N493="nulová",J493,0)</f>
        <v>0</v>
      </c>
      <c r="BJ493" s="17" t="s">
        <v>14</v>
      </c>
      <c r="BK493" s="257">
        <f>ROUND(I493*H493,2)</f>
        <v>0</v>
      </c>
      <c r="BL493" s="17" t="s">
        <v>256</v>
      </c>
      <c r="BM493" s="256" t="s">
        <v>3141</v>
      </c>
    </row>
    <row r="494" s="2" customFormat="1">
      <c r="A494" s="38"/>
      <c r="B494" s="39"/>
      <c r="C494" s="40"/>
      <c r="D494" s="258" t="s">
        <v>261</v>
      </c>
      <c r="E494" s="40"/>
      <c r="F494" s="259" t="s">
        <v>2690</v>
      </c>
      <c r="G494" s="40"/>
      <c r="H494" s="40"/>
      <c r="I494" s="156"/>
      <c r="J494" s="40"/>
      <c r="K494" s="40"/>
      <c r="L494" s="44"/>
      <c r="M494" s="260"/>
      <c r="N494" s="261"/>
      <c r="O494" s="91"/>
      <c r="P494" s="91"/>
      <c r="Q494" s="91"/>
      <c r="R494" s="91"/>
      <c r="S494" s="91"/>
      <c r="T494" s="92"/>
      <c r="U494" s="38"/>
      <c r="V494" s="38"/>
      <c r="W494" s="38"/>
      <c r="X494" s="38"/>
      <c r="Y494" s="38"/>
      <c r="Z494" s="38"/>
      <c r="AA494" s="38"/>
      <c r="AB494" s="38"/>
      <c r="AC494" s="38"/>
      <c r="AD494" s="38"/>
      <c r="AE494" s="38"/>
      <c r="AT494" s="17" t="s">
        <v>261</v>
      </c>
      <c r="AU494" s="17" t="s">
        <v>91</v>
      </c>
    </row>
    <row r="495" s="12" customFormat="1" ht="25.92" customHeight="1">
      <c r="A495" s="12"/>
      <c r="B495" s="229"/>
      <c r="C495" s="230"/>
      <c r="D495" s="231" t="s">
        <v>81</v>
      </c>
      <c r="E495" s="232" t="s">
        <v>2694</v>
      </c>
      <c r="F495" s="232" t="s">
        <v>2695</v>
      </c>
      <c r="G495" s="230"/>
      <c r="H495" s="230"/>
      <c r="I495" s="233"/>
      <c r="J495" s="234">
        <f>BK495</f>
        <v>0</v>
      </c>
      <c r="K495" s="230"/>
      <c r="L495" s="235"/>
      <c r="M495" s="236"/>
      <c r="N495" s="237"/>
      <c r="O495" s="237"/>
      <c r="P495" s="238">
        <f>SUM(P496:P499)</f>
        <v>0</v>
      </c>
      <c r="Q495" s="237"/>
      <c r="R495" s="238">
        <f>SUM(R496:R499)</f>
        <v>0</v>
      </c>
      <c r="S495" s="237"/>
      <c r="T495" s="239">
        <f>SUM(T496:T499)</f>
        <v>0</v>
      </c>
      <c r="U495" s="12"/>
      <c r="V495" s="12"/>
      <c r="W495" s="12"/>
      <c r="X495" s="12"/>
      <c r="Y495" s="12"/>
      <c r="Z495" s="12"/>
      <c r="AA495" s="12"/>
      <c r="AB495" s="12"/>
      <c r="AC495" s="12"/>
      <c r="AD495" s="12"/>
      <c r="AE495" s="12"/>
      <c r="AR495" s="240" t="s">
        <v>256</v>
      </c>
      <c r="AT495" s="241" t="s">
        <v>81</v>
      </c>
      <c r="AU495" s="241" t="s">
        <v>82</v>
      </c>
      <c r="AY495" s="240" t="s">
        <v>250</v>
      </c>
      <c r="BK495" s="242">
        <f>SUM(BK496:BK499)</f>
        <v>0</v>
      </c>
    </row>
    <row r="496" s="2" customFormat="1" ht="21.75" customHeight="1">
      <c r="A496" s="38"/>
      <c r="B496" s="39"/>
      <c r="C496" s="245" t="s">
        <v>624</v>
      </c>
      <c r="D496" s="245" t="s">
        <v>252</v>
      </c>
      <c r="E496" s="246" t="s">
        <v>2696</v>
      </c>
      <c r="F496" s="247" t="s">
        <v>2697</v>
      </c>
      <c r="G496" s="248" t="s">
        <v>2107</v>
      </c>
      <c r="H496" s="249">
        <v>360</v>
      </c>
      <c r="I496" s="250"/>
      <c r="J496" s="251">
        <f>ROUND(I496*H496,2)</f>
        <v>0</v>
      </c>
      <c r="K496" s="247" t="s">
        <v>255</v>
      </c>
      <c r="L496" s="44"/>
      <c r="M496" s="252" t="s">
        <v>1</v>
      </c>
      <c r="N496" s="253" t="s">
        <v>47</v>
      </c>
      <c r="O496" s="91"/>
      <c r="P496" s="254">
        <f>O496*H496</f>
        <v>0</v>
      </c>
      <c r="Q496" s="254">
        <v>0</v>
      </c>
      <c r="R496" s="254">
        <f>Q496*H496</f>
        <v>0</v>
      </c>
      <c r="S496" s="254">
        <v>0</v>
      </c>
      <c r="T496" s="255">
        <f>S496*H496</f>
        <v>0</v>
      </c>
      <c r="U496" s="38"/>
      <c r="V496" s="38"/>
      <c r="W496" s="38"/>
      <c r="X496" s="38"/>
      <c r="Y496" s="38"/>
      <c r="Z496" s="38"/>
      <c r="AA496" s="38"/>
      <c r="AB496" s="38"/>
      <c r="AC496" s="38"/>
      <c r="AD496" s="38"/>
      <c r="AE496" s="38"/>
      <c r="AR496" s="256" t="s">
        <v>2698</v>
      </c>
      <c r="AT496" s="256" t="s">
        <v>252</v>
      </c>
      <c r="AU496" s="256" t="s">
        <v>14</v>
      </c>
      <c r="AY496" s="17" t="s">
        <v>250</v>
      </c>
      <c r="BE496" s="257">
        <f>IF(N496="základní",J496,0)</f>
        <v>0</v>
      </c>
      <c r="BF496" s="257">
        <f>IF(N496="snížená",J496,0)</f>
        <v>0</v>
      </c>
      <c r="BG496" s="257">
        <f>IF(N496="zákl. přenesená",J496,0)</f>
        <v>0</v>
      </c>
      <c r="BH496" s="257">
        <f>IF(N496="sníž. přenesená",J496,0)</f>
        <v>0</v>
      </c>
      <c r="BI496" s="257">
        <f>IF(N496="nulová",J496,0)</f>
        <v>0</v>
      </c>
      <c r="BJ496" s="17" t="s">
        <v>14</v>
      </c>
      <c r="BK496" s="257">
        <f>ROUND(I496*H496,2)</f>
        <v>0</v>
      </c>
      <c r="BL496" s="17" t="s">
        <v>2698</v>
      </c>
      <c r="BM496" s="256" t="s">
        <v>3142</v>
      </c>
    </row>
    <row r="497" s="15" customFormat="1">
      <c r="A497" s="15"/>
      <c r="B497" s="284"/>
      <c r="C497" s="285"/>
      <c r="D497" s="258" t="s">
        <v>263</v>
      </c>
      <c r="E497" s="286" t="s">
        <v>1</v>
      </c>
      <c r="F497" s="287" t="s">
        <v>2999</v>
      </c>
      <c r="G497" s="285"/>
      <c r="H497" s="286" t="s">
        <v>1</v>
      </c>
      <c r="I497" s="288"/>
      <c r="J497" s="285"/>
      <c r="K497" s="285"/>
      <c r="L497" s="289"/>
      <c r="M497" s="290"/>
      <c r="N497" s="291"/>
      <c r="O497" s="291"/>
      <c r="P497" s="291"/>
      <c r="Q497" s="291"/>
      <c r="R497" s="291"/>
      <c r="S497" s="291"/>
      <c r="T497" s="292"/>
      <c r="U497" s="15"/>
      <c r="V497" s="15"/>
      <c r="W497" s="15"/>
      <c r="X497" s="15"/>
      <c r="Y497" s="15"/>
      <c r="Z497" s="15"/>
      <c r="AA497" s="15"/>
      <c r="AB497" s="15"/>
      <c r="AC497" s="15"/>
      <c r="AD497" s="15"/>
      <c r="AE497" s="15"/>
      <c r="AT497" s="293" t="s">
        <v>263</v>
      </c>
      <c r="AU497" s="293" t="s">
        <v>14</v>
      </c>
      <c r="AV497" s="15" t="s">
        <v>14</v>
      </c>
      <c r="AW497" s="15" t="s">
        <v>36</v>
      </c>
      <c r="AX497" s="15" t="s">
        <v>82</v>
      </c>
      <c r="AY497" s="293" t="s">
        <v>250</v>
      </c>
    </row>
    <row r="498" s="13" customFormat="1">
      <c r="A498" s="13"/>
      <c r="B498" s="262"/>
      <c r="C498" s="263"/>
      <c r="D498" s="258" t="s">
        <v>263</v>
      </c>
      <c r="E498" s="264" t="s">
        <v>1</v>
      </c>
      <c r="F498" s="265" t="s">
        <v>2117</v>
      </c>
      <c r="G498" s="263"/>
      <c r="H498" s="266">
        <v>360</v>
      </c>
      <c r="I498" s="267"/>
      <c r="J498" s="263"/>
      <c r="K498" s="263"/>
      <c r="L498" s="268"/>
      <c r="M498" s="269"/>
      <c r="N498" s="270"/>
      <c r="O498" s="270"/>
      <c r="P498" s="270"/>
      <c r="Q498" s="270"/>
      <c r="R498" s="270"/>
      <c r="S498" s="270"/>
      <c r="T498" s="271"/>
      <c r="U498" s="13"/>
      <c r="V498" s="13"/>
      <c r="W498" s="13"/>
      <c r="X498" s="13"/>
      <c r="Y498" s="13"/>
      <c r="Z498" s="13"/>
      <c r="AA498" s="13"/>
      <c r="AB498" s="13"/>
      <c r="AC498" s="13"/>
      <c r="AD498" s="13"/>
      <c r="AE498" s="13"/>
      <c r="AT498" s="272" t="s">
        <v>263</v>
      </c>
      <c r="AU498" s="272" t="s">
        <v>14</v>
      </c>
      <c r="AV498" s="13" t="s">
        <v>91</v>
      </c>
      <c r="AW498" s="13" t="s">
        <v>36</v>
      </c>
      <c r="AX498" s="13" t="s">
        <v>82</v>
      </c>
      <c r="AY498" s="272" t="s">
        <v>250</v>
      </c>
    </row>
    <row r="499" s="14" customFormat="1">
      <c r="A499" s="14"/>
      <c r="B499" s="273"/>
      <c r="C499" s="274"/>
      <c r="D499" s="258" t="s">
        <v>263</v>
      </c>
      <c r="E499" s="275" t="s">
        <v>1</v>
      </c>
      <c r="F499" s="276" t="s">
        <v>265</v>
      </c>
      <c r="G499" s="274"/>
      <c r="H499" s="277">
        <v>360</v>
      </c>
      <c r="I499" s="278"/>
      <c r="J499" s="274"/>
      <c r="K499" s="274"/>
      <c r="L499" s="279"/>
      <c r="M499" s="308"/>
      <c r="N499" s="309"/>
      <c r="O499" s="309"/>
      <c r="P499" s="309"/>
      <c r="Q499" s="309"/>
      <c r="R499" s="309"/>
      <c r="S499" s="309"/>
      <c r="T499" s="310"/>
      <c r="U499" s="14"/>
      <c r="V499" s="14"/>
      <c r="W499" s="14"/>
      <c r="X499" s="14"/>
      <c r="Y499" s="14"/>
      <c r="Z499" s="14"/>
      <c r="AA499" s="14"/>
      <c r="AB499" s="14"/>
      <c r="AC499" s="14"/>
      <c r="AD499" s="14"/>
      <c r="AE499" s="14"/>
      <c r="AT499" s="283" t="s">
        <v>263</v>
      </c>
      <c r="AU499" s="283" t="s">
        <v>14</v>
      </c>
      <c r="AV499" s="14" t="s">
        <v>256</v>
      </c>
      <c r="AW499" s="14" t="s">
        <v>36</v>
      </c>
      <c r="AX499" s="14" t="s">
        <v>14</v>
      </c>
      <c r="AY499" s="283" t="s">
        <v>250</v>
      </c>
    </row>
    <row r="500" s="2" customFormat="1" ht="6.96" customHeight="1">
      <c r="A500" s="38"/>
      <c r="B500" s="66"/>
      <c r="C500" s="67"/>
      <c r="D500" s="67"/>
      <c r="E500" s="67"/>
      <c r="F500" s="67"/>
      <c r="G500" s="67"/>
      <c r="H500" s="67"/>
      <c r="I500" s="194"/>
      <c r="J500" s="67"/>
      <c r="K500" s="67"/>
      <c r="L500" s="44"/>
      <c r="M500" s="38"/>
      <c r="O500" s="38"/>
      <c r="P500" s="38"/>
      <c r="Q500" s="38"/>
      <c r="R500" s="38"/>
      <c r="S500" s="38"/>
      <c r="T500" s="38"/>
      <c r="U500" s="38"/>
      <c r="V500" s="38"/>
      <c r="W500" s="38"/>
      <c r="X500" s="38"/>
      <c r="Y500" s="38"/>
      <c r="Z500" s="38"/>
      <c r="AA500" s="38"/>
      <c r="AB500" s="38"/>
      <c r="AC500" s="38"/>
      <c r="AD500" s="38"/>
      <c r="AE500" s="38"/>
    </row>
  </sheetData>
  <sheetProtection sheet="1" autoFilter="0" formatColumns="0" formatRows="0" objects="1" scenarios="1" spinCount="100000" saltValue="vQ7afb5ggMuZIv3XzCusMRTmsNnAHt8VA/fbNndjiKpq0sjJ3HHZ6K02j6N4cq9LBAvFmNpWjYtAXMuNNyi+Bg==" hashValue="HFotbM6tQU9eH79HJeqB5pSYPT7DHSwpQvzNf0I4p7f6g3UqGomTKuALG0NdzfuN4tH5MCeX/3mVUy6MTwSkrw==" algorithmName="SHA-512" password="CC35"/>
  <autoFilter ref="C132:K499"/>
  <mergeCells count="15">
    <mergeCell ref="E7:H7"/>
    <mergeCell ref="E11:H11"/>
    <mergeCell ref="E9:H9"/>
    <mergeCell ref="E13:H13"/>
    <mergeCell ref="E22:H22"/>
    <mergeCell ref="E31:H31"/>
    <mergeCell ref="E85:H85"/>
    <mergeCell ref="E89:H89"/>
    <mergeCell ref="E87:H87"/>
    <mergeCell ref="E91:H91"/>
    <mergeCell ref="E119:H119"/>
    <mergeCell ref="E123:H123"/>
    <mergeCell ref="E121:H121"/>
    <mergeCell ref="E125:H12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DESKTOP-5UCNF4N\TMI</dc:creator>
  <cp:lastModifiedBy>DESKTOP-5UCNF4N\TMI</cp:lastModifiedBy>
  <dcterms:created xsi:type="dcterms:W3CDTF">2020-06-29T21:19:48Z</dcterms:created>
  <dcterms:modified xsi:type="dcterms:W3CDTF">2020-06-29T21:21:12Z</dcterms:modified>
</cp:coreProperties>
</file>